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EVALUACION PROPUESTAS CONVOCATORIA PI\FINAL OK\"/>
    </mc:Choice>
  </mc:AlternateContent>
  <bookViews>
    <workbookView xWindow="120" yWindow="135" windowWidth="15480" windowHeight="6660" tabRatio="897" firstSheet="9" activeTab="11"/>
  </bookViews>
  <sheets>
    <sheet name="JURIDICA" sheetId="9" r:id="rId1"/>
    <sheet name="FINANCIERA" sheetId="10" r:id="rId2"/>
    <sheet name="HORIZONTES G4" sheetId="18" r:id="rId3"/>
    <sheet name="HORIZONTES G6" sheetId="17" r:id="rId4"/>
    <sheet name="HORIZONTES G10" sheetId="19" r:id="rId5"/>
    <sheet name="HORIZONTES G15" sheetId="20" r:id="rId6"/>
    <sheet name="HORIZONTES G17" sheetId="21" r:id="rId7"/>
    <sheet name="HORIZONTES G18" sheetId="22" r:id="rId8"/>
    <sheet name="CORPORACIÓN PAZ Y VIDA" sheetId="8" r:id="rId9"/>
    <sheet name="ASOMUPCAR G2" sheetId="23" r:id="rId10"/>
    <sheet name="ASOMUPCAR G7" sheetId="24" r:id="rId11"/>
    <sheet name="ASOMUPCAR G11" sheetId="25" r:id="rId12"/>
    <sheet name="ASOMUPCAR G12" sheetId="26" r:id="rId13"/>
    <sheet name="ASOMUPCAR G13" sheetId="27" r:id="rId14"/>
    <sheet name="ASOMUPCAR G14" sheetId="28" r:id="rId15"/>
    <sheet name="ASOMUPCAR G16" sheetId="29" r:id="rId16"/>
    <sheet name="ASOMUPCAR G20" sheetId="30" r:id="rId17"/>
    <sheet name="ASOMUPCAR G21" sheetId="31" r:id="rId18"/>
    <sheet name="ASOMUPCAR G22" sheetId="32" r:id="rId19"/>
    <sheet name="FUNDAHAF 8" sheetId="33" r:id="rId20"/>
    <sheet name="FUNDAHAF 9" sheetId="34" r:id="rId21"/>
    <sheet name="FUNDAHAF 10" sheetId="35" r:id="rId22"/>
    <sheet name="FUNDAHAF 16" sheetId="36" r:id="rId23"/>
    <sheet name="FUNDAHAF 17" sheetId="37" r:id="rId24"/>
    <sheet name="FUNDAHAF 18" sheetId="38" r:id="rId25"/>
    <sheet name="FUNDAHAF 19" sheetId="39" r:id="rId26"/>
    <sheet name="FUNDAR JSG_G1" sheetId="11" r:id="rId27"/>
    <sheet name="FUNDAR JSG_G9" sheetId="12" r:id="rId28"/>
    <sheet name="FUNDAR JSG_G19" sheetId="13" r:id="rId29"/>
    <sheet name="FUNDAR JSG_G3" sheetId="14" r:id="rId30"/>
    <sheet name="FUNDAR JSG_G5" sheetId="15" r:id="rId31"/>
    <sheet name="FUNDAR JSG_G8" sheetId="16" r:id="rId32"/>
    <sheet name="COMFACA G2" sheetId="44" r:id="rId33"/>
    <sheet name="COMFACA G5" sheetId="43" r:id="rId34"/>
    <sheet name="COMFACA G6" sheetId="42" r:id="rId35"/>
    <sheet name="DIOCESIS G4" sheetId="45" r:id="rId36"/>
  </sheets>
  <calcPr calcId="152511"/>
</workbook>
</file>

<file path=xl/calcChain.xml><?xml version="1.0" encoding="utf-8"?>
<calcChain xmlns="http://schemas.openxmlformats.org/spreadsheetml/2006/main">
  <c r="A103" i="42" l="1"/>
  <c r="L119" i="17" l="1"/>
  <c r="K119" i="17"/>
  <c r="A49" i="18"/>
  <c r="A50" i="18" s="1"/>
  <c r="E23" i="18"/>
  <c r="C23" i="18"/>
  <c r="C23" i="17"/>
  <c r="E23" i="17"/>
  <c r="K51" i="34" l="1"/>
  <c r="M52" i="12" l="1"/>
  <c r="E20" i="43"/>
  <c r="C20" i="43"/>
  <c r="F18" i="43"/>
  <c r="E18" i="43"/>
  <c r="E20" i="44"/>
  <c r="C20" i="44"/>
  <c r="F18" i="44"/>
  <c r="E18" i="44"/>
  <c r="E23" i="39"/>
  <c r="C23" i="39"/>
  <c r="E23" i="38"/>
  <c r="C23" i="38"/>
  <c r="E23" i="37"/>
  <c r="C23" i="37"/>
  <c r="C23" i="36"/>
  <c r="E23" i="36"/>
  <c r="E23" i="35"/>
  <c r="C23" i="35"/>
  <c r="E23" i="34"/>
  <c r="C23" i="34"/>
  <c r="E27" i="32"/>
  <c r="C27" i="32"/>
  <c r="F25" i="32"/>
  <c r="E25" i="32"/>
  <c r="E27" i="31"/>
  <c r="C27" i="31"/>
  <c r="F25" i="31"/>
  <c r="E25" i="31"/>
  <c r="E27" i="30"/>
  <c r="C27" i="30"/>
  <c r="F25" i="30"/>
  <c r="E25" i="30"/>
  <c r="E27" i="29"/>
  <c r="C27" i="29"/>
  <c r="F25" i="29"/>
  <c r="E25" i="29"/>
  <c r="E27" i="28"/>
  <c r="C27" i="28"/>
  <c r="F25" i="28"/>
  <c r="E25" i="28"/>
  <c r="E27" i="27"/>
  <c r="C27" i="27"/>
  <c r="F25" i="27"/>
  <c r="E25" i="27"/>
  <c r="E27" i="26"/>
  <c r="C27" i="26"/>
  <c r="F25" i="26"/>
  <c r="E25" i="26"/>
  <c r="E26" i="25"/>
  <c r="C26" i="25"/>
  <c r="F24" i="25"/>
  <c r="E24" i="25"/>
  <c r="E25" i="24"/>
  <c r="F25" i="24"/>
  <c r="E27" i="24"/>
  <c r="C27" i="24"/>
  <c r="M55" i="23" l="1"/>
  <c r="L55" i="23"/>
  <c r="K55" i="23"/>
  <c r="E23" i="22" l="1"/>
  <c r="C23" i="22"/>
  <c r="F21" i="22"/>
  <c r="E21" i="22"/>
  <c r="E23" i="21"/>
  <c r="C23" i="21"/>
  <c r="F21" i="21"/>
  <c r="E21" i="21"/>
  <c r="E23" i="20"/>
  <c r="C23" i="20"/>
  <c r="C23" i="19"/>
  <c r="F21" i="20"/>
  <c r="E21" i="20"/>
  <c r="E23" i="19"/>
  <c r="F21" i="19"/>
  <c r="E21" i="19"/>
  <c r="F21" i="18"/>
  <c r="E21" i="18"/>
  <c r="F21" i="17"/>
  <c r="E21" i="17"/>
  <c r="M51" i="17"/>
  <c r="F140" i="45"/>
  <c r="D151" i="45" s="1"/>
  <c r="E119" i="45"/>
  <c r="D150" i="45" s="1"/>
  <c r="N113" i="45"/>
  <c r="M113" i="45"/>
  <c r="L113" i="45"/>
  <c r="K113" i="45"/>
  <c r="C115" i="45" s="1"/>
  <c r="A109" i="45"/>
  <c r="A110" i="45" s="1"/>
  <c r="A111" i="45" s="1"/>
  <c r="A112" i="45" s="1"/>
  <c r="N47" i="45"/>
  <c r="M47" i="45"/>
  <c r="C52" i="45" s="1"/>
  <c r="L47" i="45"/>
  <c r="K47" i="45"/>
  <c r="C51" i="45" s="1"/>
  <c r="A44" i="45"/>
  <c r="A45" i="45" s="1"/>
  <c r="A46" i="45" s="1"/>
  <c r="E34" i="45"/>
  <c r="E18" i="45"/>
  <c r="C18" i="45"/>
  <c r="E150" i="45" l="1"/>
  <c r="F113" i="44" l="1"/>
  <c r="D124" i="44" s="1"/>
  <c r="E98" i="44"/>
  <c r="D123" i="44" s="1"/>
  <c r="N92" i="44"/>
  <c r="M92" i="44"/>
  <c r="L92" i="44"/>
  <c r="K92" i="44"/>
  <c r="C94" i="44" s="1"/>
  <c r="N48" i="44"/>
  <c r="M48" i="44"/>
  <c r="C53" i="44" s="1"/>
  <c r="L48" i="44"/>
  <c r="K48" i="44"/>
  <c r="C52" i="44" s="1"/>
  <c r="A46" i="44"/>
  <c r="A47" i="44" s="1"/>
  <c r="E36" i="44"/>
  <c r="F125" i="43"/>
  <c r="D136" i="43" s="1"/>
  <c r="E110" i="43"/>
  <c r="D135" i="43" s="1"/>
  <c r="N104" i="43"/>
  <c r="M104" i="43"/>
  <c r="L104" i="43"/>
  <c r="K104" i="43"/>
  <c r="C106" i="43" s="1"/>
  <c r="A102" i="43"/>
  <c r="A103" i="43" s="1"/>
  <c r="N47" i="43"/>
  <c r="M47" i="43"/>
  <c r="C52" i="43" s="1"/>
  <c r="L47" i="43"/>
  <c r="K47" i="43"/>
  <c r="C51" i="43" s="1"/>
  <c r="A45" i="43"/>
  <c r="A46" i="43" s="1"/>
  <c r="E35" i="43"/>
  <c r="F126" i="42"/>
  <c r="D137" i="42" s="1"/>
  <c r="E110" i="42"/>
  <c r="D136" i="42" s="1"/>
  <c r="M104" i="42"/>
  <c r="L104" i="42"/>
  <c r="K104" i="42"/>
  <c r="C106" i="42" s="1"/>
  <c r="N104" i="42"/>
  <c r="N45" i="42"/>
  <c r="M45" i="42"/>
  <c r="C50" i="42" s="1"/>
  <c r="L45" i="42"/>
  <c r="K45" i="42"/>
  <c r="C49" i="42" s="1"/>
  <c r="A44" i="42"/>
  <c r="E34" i="42"/>
  <c r="E18" i="42"/>
  <c r="C18" i="42"/>
  <c r="E136" i="42" l="1"/>
  <c r="E135" i="43"/>
  <c r="E123" i="44"/>
  <c r="F117" i="39"/>
  <c r="D128" i="39" s="1"/>
  <c r="E104" i="39"/>
  <c r="D127" i="39" s="1"/>
  <c r="N98" i="39"/>
  <c r="M98" i="39"/>
  <c r="L98" i="39"/>
  <c r="K98" i="39"/>
  <c r="C100" i="39" s="1"/>
  <c r="A94" i="39"/>
  <c r="A95" i="39" s="1"/>
  <c r="A96" i="39" s="1"/>
  <c r="A97" i="39" s="1"/>
  <c r="N48" i="39"/>
  <c r="M48" i="39"/>
  <c r="C53" i="39" s="1"/>
  <c r="L48" i="39"/>
  <c r="K48" i="39"/>
  <c r="C52" i="39" s="1"/>
  <c r="D39" i="39"/>
  <c r="E38" i="39" s="1"/>
  <c r="F117" i="38"/>
  <c r="D128" i="38" s="1"/>
  <c r="E104" i="38"/>
  <c r="D127" i="38" s="1"/>
  <c r="N98" i="38"/>
  <c r="M98" i="38"/>
  <c r="L98" i="38"/>
  <c r="K98" i="38"/>
  <c r="C100" i="38" s="1"/>
  <c r="A94" i="38"/>
  <c r="A95" i="38" s="1"/>
  <c r="A96" i="38" s="1"/>
  <c r="A97" i="38" s="1"/>
  <c r="N48" i="38"/>
  <c r="M48" i="38"/>
  <c r="C53" i="38" s="1"/>
  <c r="L48" i="38"/>
  <c r="K48" i="38"/>
  <c r="C52" i="38" s="1"/>
  <c r="D39" i="38"/>
  <c r="E38" i="38" s="1"/>
  <c r="F117" i="37"/>
  <c r="D128" i="37" s="1"/>
  <c r="E104" i="37"/>
  <c r="D127" i="37" s="1"/>
  <c r="N98" i="37"/>
  <c r="M98" i="37"/>
  <c r="L98" i="37"/>
  <c r="K98" i="37"/>
  <c r="C100" i="37" s="1"/>
  <c r="A94" i="37"/>
  <c r="A95" i="37" s="1"/>
  <c r="A96" i="37" s="1"/>
  <c r="A97" i="37" s="1"/>
  <c r="N48" i="37"/>
  <c r="M48" i="37"/>
  <c r="C53" i="37" s="1"/>
  <c r="L48" i="37"/>
  <c r="K48" i="37"/>
  <c r="C52" i="37" s="1"/>
  <c r="D39" i="37"/>
  <c r="E38" i="37" s="1"/>
  <c r="F117" i="36"/>
  <c r="D128" i="36" s="1"/>
  <c r="E104" i="36"/>
  <c r="D127" i="36" s="1"/>
  <c r="N98" i="36"/>
  <c r="M98" i="36"/>
  <c r="L98" i="36"/>
  <c r="K98" i="36"/>
  <c r="C100" i="36" s="1"/>
  <c r="A94" i="36"/>
  <c r="A95" i="36" s="1"/>
  <c r="A96" i="36" s="1"/>
  <c r="A97" i="36" s="1"/>
  <c r="N48" i="36"/>
  <c r="M48" i="36"/>
  <c r="C53" i="36" s="1"/>
  <c r="L48" i="36"/>
  <c r="K48" i="36"/>
  <c r="C52" i="36" s="1"/>
  <c r="D39" i="36"/>
  <c r="E38" i="36" s="1"/>
  <c r="F117" i="35"/>
  <c r="D128" i="35" s="1"/>
  <c r="E104" i="35"/>
  <c r="D127" i="35" s="1"/>
  <c r="N98" i="35"/>
  <c r="M98" i="35"/>
  <c r="L98" i="35"/>
  <c r="K98" i="35"/>
  <c r="C100" i="35" s="1"/>
  <c r="A94" i="35"/>
  <c r="A95" i="35" s="1"/>
  <c r="A96" i="35" s="1"/>
  <c r="A97" i="35" s="1"/>
  <c r="N48" i="35"/>
  <c r="M48" i="35"/>
  <c r="C53" i="35" s="1"/>
  <c r="L48" i="35"/>
  <c r="K48" i="35"/>
  <c r="C52" i="35" s="1"/>
  <c r="D39" i="35"/>
  <c r="E38" i="35" s="1"/>
  <c r="F149" i="34"/>
  <c r="D160" i="34" s="1"/>
  <c r="E129" i="34"/>
  <c r="D159" i="34" s="1"/>
  <c r="N123" i="34"/>
  <c r="M123" i="34"/>
  <c r="L123" i="34"/>
  <c r="K123" i="34"/>
  <c r="C125" i="34" s="1"/>
  <c r="A115" i="34"/>
  <c r="A116" i="34" s="1"/>
  <c r="A117" i="34" s="1"/>
  <c r="A118" i="34" s="1"/>
  <c r="N51" i="34"/>
  <c r="M51" i="34"/>
  <c r="C56" i="34" s="1"/>
  <c r="L51" i="34"/>
  <c r="C55" i="34"/>
  <c r="E38" i="34"/>
  <c r="F119" i="33"/>
  <c r="D130" i="33" s="1"/>
  <c r="E102" i="33"/>
  <c r="D129" i="33" s="1"/>
  <c r="N96" i="33"/>
  <c r="M96" i="33"/>
  <c r="L96" i="33"/>
  <c r="K96" i="33"/>
  <c r="C98" i="33" s="1"/>
  <c r="N49" i="33"/>
  <c r="M49" i="33"/>
  <c r="C54" i="33" s="1"/>
  <c r="L49" i="33"/>
  <c r="K49" i="33"/>
  <c r="C53" i="33" s="1"/>
  <c r="E39" i="33"/>
  <c r="E23" i="33"/>
  <c r="C23" i="33"/>
  <c r="E127" i="39" l="1"/>
  <c r="E127" i="38"/>
  <c r="E127" i="37"/>
  <c r="E127" i="36"/>
  <c r="E127" i="35"/>
  <c r="E159" i="34"/>
  <c r="E129" i="33"/>
  <c r="F132" i="32"/>
  <c r="D143" i="32" s="1"/>
  <c r="E117" i="32"/>
  <c r="D142" i="32" s="1"/>
  <c r="M111" i="32"/>
  <c r="L111" i="32"/>
  <c r="K111" i="32"/>
  <c r="C113" i="32" s="1"/>
  <c r="A104" i="32"/>
  <c r="A105" i="32" s="1"/>
  <c r="A106" i="32" s="1"/>
  <c r="A107" i="32" s="1"/>
  <c r="A108" i="32" s="1"/>
  <c r="A109" i="32" s="1"/>
  <c r="A110" i="32" s="1"/>
  <c r="N103" i="32"/>
  <c r="N111" i="32" s="1"/>
  <c r="N55" i="32"/>
  <c r="M55" i="32"/>
  <c r="C60" i="32" s="1"/>
  <c r="L55" i="32"/>
  <c r="K55" i="32"/>
  <c r="C59" i="32" s="1"/>
  <c r="A52" i="32"/>
  <c r="A53" i="32" s="1"/>
  <c r="A54" i="32" s="1"/>
  <c r="D43" i="32"/>
  <c r="E42" i="32" s="1"/>
  <c r="F142" i="31"/>
  <c r="D153" i="31" s="1"/>
  <c r="E127" i="31"/>
  <c r="D152" i="31" s="1"/>
  <c r="M121" i="31"/>
  <c r="L121" i="31"/>
  <c r="K121" i="31"/>
  <c r="C123" i="31" s="1"/>
  <c r="A114" i="31"/>
  <c r="A115" i="31" s="1"/>
  <c r="A116" i="31" s="1"/>
  <c r="A117" i="31" s="1"/>
  <c r="A118" i="31" s="1"/>
  <c r="A119" i="31" s="1"/>
  <c r="A120" i="31" s="1"/>
  <c r="N113" i="31"/>
  <c r="N121" i="31" s="1"/>
  <c r="N55" i="31"/>
  <c r="M55" i="31"/>
  <c r="C60" i="31" s="1"/>
  <c r="L55" i="31"/>
  <c r="K55" i="31"/>
  <c r="C59" i="31" s="1"/>
  <c r="A52" i="31"/>
  <c r="A53" i="31" s="1"/>
  <c r="A54" i="31" s="1"/>
  <c r="D43" i="31"/>
  <c r="E42" i="31" s="1"/>
  <c r="F138" i="30"/>
  <c r="D149" i="30" s="1"/>
  <c r="E123" i="30"/>
  <c r="D148" i="30" s="1"/>
  <c r="M117" i="30"/>
  <c r="L117" i="30"/>
  <c r="K117" i="30"/>
  <c r="C119" i="30" s="1"/>
  <c r="A110" i="30"/>
  <c r="A111" i="30" s="1"/>
  <c r="A112" i="30" s="1"/>
  <c r="A113" i="30" s="1"/>
  <c r="A114" i="30" s="1"/>
  <c r="A115" i="30" s="1"/>
  <c r="A116" i="30" s="1"/>
  <c r="N109" i="30"/>
  <c r="N117" i="30" s="1"/>
  <c r="N55" i="30"/>
  <c r="M55" i="30"/>
  <c r="C60" i="30" s="1"/>
  <c r="L55" i="30"/>
  <c r="K55" i="30"/>
  <c r="C59" i="30" s="1"/>
  <c r="A52" i="30"/>
  <c r="A53" i="30" s="1"/>
  <c r="A54" i="30" s="1"/>
  <c r="D43" i="30"/>
  <c r="E42" i="30" s="1"/>
  <c r="F152" i="29"/>
  <c r="D163" i="29" s="1"/>
  <c r="E137" i="29"/>
  <c r="D162" i="29" s="1"/>
  <c r="M131" i="29"/>
  <c r="L131" i="29"/>
  <c r="K131" i="29"/>
  <c r="C133" i="29" s="1"/>
  <c r="A124" i="29"/>
  <c r="A125" i="29" s="1"/>
  <c r="A126" i="29" s="1"/>
  <c r="A127" i="29" s="1"/>
  <c r="A128" i="29" s="1"/>
  <c r="A129" i="29" s="1"/>
  <c r="A130" i="29" s="1"/>
  <c r="N123" i="29"/>
  <c r="N131" i="29" s="1"/>
  <c r="N55" i="29"/>
  <c r="M55" i="29"/>
  <c r="C60" i="29" s="1"/>
  <c r="L55" i="29"/>
  <c r="K55" i="29"/>
  <c r="C59" i="29" s="1"/>
  <c r="A52" i="29"/>
  <c r="A53" i="29" s="1"/>
  <c r="A54" i="29" s="1"/>
  <c r="D43" i="29"/>
  <c r="E42" i="29" s="1"/>
  <c r="F140" i="28"/>
  <c r="D151" i="28" s="1"/>
  <c r="E125" i="28"/>
  <c r="D150" i="28" s="1"/>
  <c r="M119" i="28"/>
  <c r="L119" i="28"/>
  <c r="K119" i="28"/>
  <c r="C121" i="28" s="1"/>
  <c r="A112" i="28"/>
  <c r="A113" i="28" s="1"/>
  <c r="A114" i="28" s="1"/>
  <c r="A115" i="28" s="1"/>
  <c r="A116" i="28" s="1"/>
  <c r="A117" i="28" s="1"/>
  <c r="A118" i="28" s="1"/>
  <c r="N111" i="28"/>
  <c r="N119" i="28" s="1"/>
  <c r="N55" i="28"/>
  <c r="M55" i="28"/>
  <c r="C60" i="28" s="1"/>
  <c r="L55" i="28"/>
  <c r="K55" i="28"/>
  <c r="C59" i="28" s="1"/>
  <c r="A52" i="28"/>
  <c r="A53" i="28" s="1"/>
  <c r="A54" i="28" s="1"/>
  <c r="D43" i="28"/>
  <c r="E42" i="28" s="1"/>
  <c r="F141" i="27"/>
  <c r="D152" i="27" s="1"/>
  <c r="E126" i="27"/>
  <c r="D151" i="27" s="1"/>
  <c r="M120" i="27"/>
  <c r="L120" i="27"/>
  <c r="K120" i="27"/>
  <c r="C122" i="27" s="1"/>
  <c r="A113" i="27"/>
  <c r="A114" i="27" s="1"/>
  <c r="A115" i="27" s="1"/>
  <c r="A116" i="27" s="1"/>
  <c r="A117" i="27" s="1"/>
  <c r="A118" i="27" s="1"/>
  <c r="A119" i="27" s="1"/>
  <c r="N112" i="27"/>
  <c r="N120" i="27" s="1"/>
  <c r="N55" i="27"/>
  <c r="M55" i="27"/>
  <c r="C60" i="27" s="1"/>
  <c r="L55" i="27"/>
  <c r="K55" i="27"/>
  <c r="C59" i="27" s="1"/>
  <c r="A52" i="27"/>
  <c r="A53" i="27" s="1"/>
  <c r="A54" i="27" s="1"/>
  <c r="D43" i="27"/>
  <c r="E42" i="27" s="1"/>
  <c r="F132" i="26"/>
  <c r="D143" i="26" s="1"/>
  <c r="E117" i="26"/>
  <c r="D142" i="26" s="1"/>
  <c r="M111" i="26"/>
  <c r="L111" i="26"/>
  <c r="K111" i="26"/>
  <c r="C113" i="26" s="1"/>
  <c r="A104" i="26"/>
  <c r="A105" i="26" s="1"/>
  <c r="A106" i="26" s="1"/>
  <c r="A107" i="26" s="1"/>
  <c r="A108" i="26" s="1"/>
  <c r="A109" i="26" s="1"/>
  <c r="A110" i="26" s="1"/>
  <c r="N103" i="26"/>
  <c r="N111" i="26" s="1"/>
  <c r="N55" i="26"/>
  <c r="M55" i="26"/>
  <c r="C60" i="26" s="1"/>
  <c r="L55" i="26"/>
  <c r="K55" i="26"/>
  <c r="C59" i="26" s="1"/>
  <c r="A52" i="26"/>
  <c r="A53" i="26" s="1"/>
  <c r="A54" i="26" s="1"/>
  <c r="D43" i="26"/>
  <c r="E42" i="26" s="1"/>
  <c r="F137" i="25"/>
  <c r="D148" i="25" s="1"/>
  <c r="E122" i="25"/>
  <c r="D147" i="25" s="1"/>
  <c r="M116" i="25"/>
  <c r="L116" i="25"/>
  <c r="K116" i="25"/>
  <c r="C118" i="25" s="1"/>
  <c r="A109" i="25"/>
  <c r="A110" i="25" s="1"/>
  <c r="A111" i="25" s="1"/>
  <c r="A112" i="25" s="1"/>
  <c r="A113" i="25" s="1"/>
  <c r="A114" i="25" s="1"/>
  <c r="A115" i="25" s="1"/>
  <c r="N108" i="25"/>
  <c r="N116" i="25" s="1"/>
  <c r="N55" i="25"/>
  <c r="M55" i="25"/>
  <c r="C60" i="25" s="1"/>
  <c r="L55" i="25"/>
  <c r="K55" i="25"/>
  <c r="C59" i="25" s="1"/>
  <c r="A52" i="25"/>
  <c r="A53" i="25" s="1"/>
  <c r="A54" i="25" s="1"/>
  <c r="D43" i="25"/>
  <c r="E42" i="25" s="1"/>
  <c r="F134" i="24"/>
  <c r="D145" i="24" s="1"/>
  <c r="E119" i="24"/>
  <c r="D144" i="24" s="1"/>
  <c r="M113" i="24"/>
  <c r="L113" i="24"/>
  <c r="K113" i="24"/>
  <c r="C115" i="24" s="1"/>
  <c r="A106" i="24"/>
  <c r="A107" i="24" s="1"/>
  <c r="A108" i="24" s="1"/>
  <c r="A109" i="24" s="1"/>
  <c r="A110" i="24" s="1"/>
  <c r="A111" i="24" s="1"/>
  <c r="A112" i="24" s="1"/>
  <c r="N105" i="24"/>
  <c r="N113" i="24" s="1"/>
  <c r="N55" i="24"/>
  <c r="M55" i="24"/>
  <c r="C60" i="24" s="1"/>
  <c r="L55" i="24"/>
  <c r="K55" i="24"/>
  <c r="C59" i="24" s="1"/>
  <c r="A53" i="24"/>
  <c r="A54" i="24" s="1"/>
  <c r="D44" i="24"/>
  <c r="E43" i="24" s="1"/>
  <c r="F124" i="23"/>
  <c r="D135" i="23" s="1"/>
  <c r="E109" i="23"/>
  <c r="D134" i="23" s="1"/>
  <c r="M103" i="23"/>
  <c r="L103" i="23"/>
  <c r="K103" i="23"/>
  <c r="C105" i="23" s="1"/>
  <c r="N102" i="23"/>
  <c r="N103" i="23" s="1"/>
  <c r="N55" i="23"/>
  <c r="C60" i="23"/>
  <c r="C59" i="23"/>
  <c r="D44" i="23"/>
  <c r="E43" i="23"/>
  <c r="C27" i="23"/>
  <c r="F25" i="23"/>
  <c r="E25" i="23"/>
  <c r="E27" i="23" s="1"/>
  <c r="E142" i="32" l="1"/>
  <c r="E162" i="29"/>
  <c r="E142" i="26"/>
  <c r="E152" i="31"/>
  <c r="E148" i="30"/>
  <c r="E150" i="28"/>
  <c r="E144" i="24"/>
  <c r="E134" i="23"/>
  <c r="E147" i="25"/>
  <c r="E151" i="27"/>
  <c r="F149" i="22" l="1"/>
  <c r="D160" i="22" s="1"/>
  <c r="E124" i="22"/>
  <c r="D159" i="22" s="1"/>
  <c r="N118" i="22"/>
  <c r="M118" i="22"/>
  <c r="L118" i="22"/>
  <c r="K118" i="22"/>
  <c r="C120" i="22" s="1"/>
  <c r="A117" i="22"/>
  <c r="N50" i="22"/>
  <c r="M50" i="22"/>
  <c r="C55" i="22" s="1"/>
  <c r="L50" i="22"/>
  <c r="K50" i="22"/>
  <c r="C54" i="22" s="1"/>
  <c r="A48" i="22"/>
  <c r="A49" i="22" s="1"/>
  <c r="E38" i="22"/>
  <c r="F159" i="21"/>
  <c r="D170" i="21" s="1"/>
  <c r="E134" i="21"/>
  <c r="D169" i="21" s="1"/>
  <c r="N128" i="21"/>
  <c r="M128" i="21"/>
  <c r="L128" i="21"/>
  <c r="K128" i="21"/>
  <c r="C130" i="21" s="1"/>
  <c r="A121" i="21"/>
  <c r="A122" i="21" s="1"/>
  <c r="A123" i="21" s="1"/>
  <c r="A124" i="21" s="1"/>
  <c r="A125" i="21" s="1"/>
  <c r="A126" i="21" s="1"/>
  <c r="A127" i="21" s="1"/>
  <c r="N50" i="21"/>
  <c r="M50" i="21"/>
  <c r="C55" i="21" s="1"/>
  <c r="L50" i="21"/>
  <c r="K50" i="21"/>
  <c r="C54" i="21" s="1"/>
  <c r="A48" i="21"/>
  <c r="A49" i="21" s="1"/>
  <c r="E38" i="21"/>
  <c r="F146" i="20"/>
  <c r="D157" i="20" s="1"/>
  <c r="E121" i="20"/>
  <c r="D156" i="20" s="1"/>
  <c r="N115" i="20"/>
  <c r="M115" i="20"/>
  <c r="L115" i="20"/>
  <c r="K115" i="20"/>
  <c r="C117" i="20" s="1"/>
  <c r="A114" i="20"/>
  <c r="N50" i="20"/>
  <c r="M50" i="20"/>
  <c r="C55" i="20" s="1"/>
  <c r="L50" i="20"/>
  <c r="K50" i="20"/>
  <c r="C54" i="20" s="1"/>
  <c r="A48" i="20"/>
  <c r="A49" i="20" s="1"/>
  <c r="E38" i="20"/>
  <c r="F161" i="19"/>
  <c r="D172" i="19" s="1"/>
  <c r="E136" i="19"/>
  <c r="D171" i="19" s="1"/>
  <c r="M130" i="19"/>
  <c r="L130" i="19"/>
  <c r="K130" i="19"/>
  <c r="C132" i="19" s="1"/>
  <c r="A123" i="19"/>
  <c r="A124" i="19" s="1"/>
  <c r="A125" i="19" s="1"/>
  <c r="A126" i="19" s="1"/>
  <c r="A127" i="19" s="1"/>
  <c r="A128" i="19" s="1"/>
  <c r="A129" i="19" s="1"/>
  <c r="N122" i="19"/>
  <c r="N130" i="19" s="1"/>
  <c r="N51" i="19"/>
  <c r="M51" i="19"/>
  <c r="C56" i="19" s="1"/>
  <c r="L51" i="19"/>
  <c r="K51" i="19"/>
  <c r="C55" i="19" s="1"/>
  <c r="A48" i="19"/>
  <c r="A49" i="19" s="1"/>
  <c r="A50" i="19" s="1"/>
  <c r="E38" i="19"/>
  <c r="F153" i="18"/>
  <c r="D164" i="18" s="1"/>
  <c r="E128" i="18"/>
  <c r="D163" i="18" s="1"/>
  <c r="M122" i="18"/>
  <c r="L122" i="18"/>
  <c r="K122" i="18"/>
  <c r="C124" i="18" s="1"/>
  <c r="O119" i="18"/>
  <c r="A119" i="18"/>
  <c r="A120" i="18" s="1"/>
  <c r="A121" i="18" s="1"/>
  <c r="N118" i="18"/>
  <c r="N122" i="18" s="1"/>
  <c r="N51" i="18"/>
  <c r="M51" i="18"/>
  <c r="C56" i="18" s="1"/>
  <c r="L51" i="18"/>
  <c r="C55" i="18"/>
  <c r="E39" i="18"/>
  <c r="F150" i="17"/>
  <c r="D161" i="17" s="1"/>
  <c r="E125" i="17"/>
  <c r="D160" i="17" s="1"/>
  <c r="N119" i="17"/>
  <c r="M119" i="17"/>
  <c r="C121" i="17"/>
  <c r="O116" i="17"/>
  <c r="A116" i="17"/>
  <c r="A117" i="17" s="1"/>
  <c r="A118" i="17" s="1"/>
  <c r="N51" i="17"/>
  <c r="C56" i="17"/>
  <c r="L51" i="17"/>
  <c r="C55" i="17"/>
  <c r="E39" i="17"/>
  <c r="E159" i="22" l="1"/>
  <c r="E156" i="20"/>
  <c r="E163" i="18"/>
  <c r="E160" i="17"/>
  <c r="E171" i="19"/>
  <c r="E169" i="21"/>
  <c r="M53" i="16" l="1"/>
  <c r="E23" i="16"/>
  <c r="F133" i="16"/>
  <c r="D142" i="16" s="1"/>
  <c r="E109" i="16"/>
  <c r="D39" i="16" s="1"/>
  <c r="N103" i="16"/>
  <c r="M103" i="16"/>
  <c r="L103" i="16"/>
  <c r="K103" i="16"/>
  <c r="C105" i="16" s="1"/>
  <c r="N53" i="16"/>
  <c r="L53" i="16"/>
  <c r="K53" i="16"/>
  <c r="E21" i="16"/>
  <c r="F20" i="16"/>
  <c r="C23" i="16" s="1"/>
  <c r="F18" i="16"/>
  <c r="F17" i="16"/>
  <c r="F16" i="16"/>
  <c r="F15" i="16"/>
  <c r="M55" i="15"/>
  <c r="L55" i="15"/>
  <c r="K55" i="15"/>
  <c r="E23" i="15"/>
  <c r="C23" i="15"/>
  <c r="F134" i="15"/>
  <c r="D143" i="15" s="1"/>
  <c r="E110" i="15"/>
  <c r="D142" i="15" s="1"/>
  <c r="N104" i="15"/>
  <c r="M104" i="15"/>
  <c r="L104" i="15"/>
  <c r="K104" i="15"/>
  <c r="C106" i="15" s="1"/>
  <c r="N55" i="15"/>
  <c r="A51" i="15"/>
  <c r="D39" i="15"/>
  <c r="E21" i="15"/>
  <c r="F20" i="15"/>
  <c r="F18" i="15"/>
  <c r="F17" i="15"/>
  <c r="F16" i="15"/>
  <c r="F15" i="15"/>
  <c r="M52" i="14"/>
  <c r="A51" i="14"/>
  <c r="E23" i="14"/>
  <c r="M52" i="13"/>
  <c r="C57" i="13" s="1"/>
  <c r="F131" i="14"/>
  <c r="D140" i="14" s="1"/>
  <c r="E107" i="14"/>
  <c r="D139" i="14" s="1"/>
  <c r="N101" i="14"/>
  <c r="M101" i="14"/>
  <c r="L101" i="14"/>
  <c r="K101" i="14"/>
  <c r="C103" i="14" s="1"/>
  <c r="N52" i="14"/>
  <c r="L52" i="14"/>
  <c r="K52" i="14"/>
  <c r="E21" i="14"/>
  <c r="F20" i="14"/>
  <c r="F18" i="14"/>
  <c r="C23" i="14" s="1"/>
  <c r="F17" i="14"/>
  <c r="F16" i="14"/>
  <c r="F15" i="14"/>
  <c r="A51" i="13"/>
  <c r="E23" i="13"/>
  <c r="F136" i="13"/>
  <c r="D40" i="13" s="1"/>
  <c r="E112" i="13"/>
  <c r="D144" i="13" s="1"/>
  <c r="M106" i="13"/>
  <c r="L106" i="13"/>
  <c r="K106" i="13"/>
  <c r="C108" i="13" s="1"/>
  <c r="N106" i="13"/>
  <c r="N52" i="13"/>
  <c r="L52" i="13"/>
  <c r="K52" i="13"/>
  <c r="E21" i="13"/>
  <c r="F20" i="13"/>
  <c r="F18" i="13"/>
  <c r="F17" i="13"/>
  <c r="C23" i="13" s="1"/>
  <c r="F16" i="13"/>
  <c r="F15" i="13"/>
  <c r="C92" i="10"/>
  <c r="C91" i="10"/>
  <c r="C81" i="10"/>
  <c r="C82" i="10" s="1"/>
  <c r="C55" i="10"/>
  <c r="C54" i="10"/>
  <c r="C186" i="10"/>
  <c r="C185" i="10"/>
  <c r="C123" i="10"/>
  <c r="C124" i="10"/>
  <c r="C156" i="10"/>
  <c r="C155" i="10"/>
  <c r="C26" i="10"/>
  <c r="C25" i="10"/>
  <c r="C44" i="10"/>
  <c r="C45" i="10" s="1"/>
  <c r="C175" i="10"/>
  <c r="C176" i="10" s="1"/>
  <c r="C113" i="10"/>
  <c r="C114" i="10" s="1"/>
  <c r="C145" i="10"/>
  <c r="C146" i="10" s="1"/>
  <c r="C15" i="10"/>
  <c r="C16" i="10" s="1"/>
  <c r="F21" i="15" l="1"/>
  <c r="D141" i="16"/>
  <c r="E141" i="16" s="1"/>
  <c r="F21" i="16"/>
  <c r="D40" i="16"/>
  <c r="E39" i="16" s="1"/>
  <c r="E142" i="15"/>
  <c r="D40" i="15"/>
  <c r="E39" i="15" s="1"/>
  <c r="D40" i="14"/>
  <c r="E139" i="14"/>
  <c r="F21" i="14"/>
  <c r="D39" i="14"/>
  <c r="D145" i="13"/>
  <c r="E144" i="13" s="1"/>
  <c r="D39" i="13"/>
  <c r="E39" i="13" s="1"/>
  <c r="F21" i="13"/>
  <c r="C213" i="10"/>
  <c r="C212" i="10"/>
  <c r="E23" i="12"/>
  <c r="E39" i="14" l="1"/>
  <c r="L52" i="12"/>
  <c r="K52" i="12"/>
  <c r="C56" i="12" s="1"/>
  <c r="O51" i="12"/>
  <c r="F183" i="12"/>
  <c r="E151" i="12"/>
  <c r="M145" i="12"/>
  <c r="L145" i="12"/>
  <c r="K145" i="12"/>
  <c r="C147" i="12" s="1"/>
  <c r="N144" i="12"/>
  <c r="N145" i="12" s="1"/>
  <c r="N52" i="12"/>
  <c r="C57" i="12"/>
  <c r="E21" i="12"/>
  <c r="F20" i="12"/>
  <c r="F18" i="12"/>
  <c r="F17" i="12"/>
  <c r="F16" i="12"/>
  <c r="C23" i="12" s="1"/>
  <c r="F15" i="12"/>
  <c r="D194" i="12" l="1"/>
  <c r="D40" i="12"/>
  <c r="D193" i="12"/>
  <c r="D39" i="12"/>
  <c r="F21" i="12"/>
  <c r="K52" i="11"/>
  <c r="C56" i="11" s="1"/>
  <c r="L52" i="11"/>
  <c r="M52" i="11"/>
  <c r="C57" i="11" s="1"/>
  <c r="F15" i="11"/>
  <c r="E21" i="11"/>
  <c r="E23" i="11" s="1"/>
  <c r="F20" i="11"/>
  <c r="F18" i="11"/>
  <c r="F17" i="11"/>
  <c r="F16" i="11"/>
  <c r="F135" i="11"/>
  <c r="D146" i="11" s="1"/>
  <c r="E120" i="11"/>
  <c r="D145" i="11" s="1"/>
  <c r="M114" i="11"/>
  <c r="L114" i="11"/>
  <c r="K114" i="11"/>
  <c r="C116" i="11" s="1"/>
  <c r="A107" i="11"/>
  <c r="A108" i="11" s="1"/>
  <c r="A109" i="11" s="1"/>
  <c r="A110" i="11" s="1"/>
  <c r="A111" i="11" s="1"/>
  <c r="A112" i="11" s="1"/>
  <c r="A113" i="11" s="1"/>
  <c r="N106" i="11"/>
  <c r="N114" i="11" s="1"/>
  <c r="A49" i="11"/>
  <c r="A50" i="11" s="1"/>
  <c r="A51" i="11" s="1"/>
  <c r="N52" i="11"/>
  <c r="D40" i="11"/>
  <c r="E39" i="11" s="1"/>
  <c r="N54" i="8"/>
  <c r="E29" i="8"/>
  <c r="C29" i="8"/>
  <c r="F27" i="8"/>
  <c r="E27" i="8"/>
  <c r="E193" i="12" l="1"/>
  <c r="E39" i="12"/>
  <c r="F21" i="11"/>
  <c r="C23" i="11"/>
  <c r="E145" i="11"/>
  <c r="C202" i="10"/>
  <c r="C203" i="10" s="1"/>
  <c r="M118" i="8"/>
  <c r="L118" i="8"/>
  <c r="K118" i="8"/>
  <c r="A111" i="8"/>
  <c r="A112" i="8" s="1"/>
  <c r="A113" i="8" s="1"/>
  <c r="A114" i="8" s="1"/>
  <c r="A115" i="8" s="1"/>
  <c r="A116" i="8" s="1"/>
  <c r="A117" i="8" s="1"/>
  <c r="N110" i="8"/>
  <c r="N118" i="8" s="1"/>
  <c r="N62" i="8"/>
  <c r="D46" i="8"/>
  <c r="E45" i="8" s="1"/>
  <c r="E124" i="8" l="1"/>
  <c r="D149" i="8" s="1"/>
  <c r="F139" i="8"/>
  <c r="D150" i="8" s="1"/>
  <c r="E149" i="8" l="1"/>
  <c r="C120" i="8" l="1"/>
  <c r="M62" i="8"/>
  <c r="C67" i="8" s="1"/>
  <c r="L62" i="8"/>
  <c r="K62" i="8"/>
  <c r="C66" i="8" s="1"/>
  <c r="A55" i="8"/>
  <c r="A56" i="8" s="1"/>
  <c r="A57" i="8" s="1"/>
  <c r="A58" i="8" s="1"/>
  <c r="A59" i="8" s="1"/>
  <c r="A60" i="8" s="1"/>
  <c r="A61" i="8" s="1"/>
</calcChain>
</file>

<file path=xl/sharedStrings.xml><?xml version="1.0" encoding="utf-8"?>
<sst xmlns="http://schemas.openxmlformats.org/spreadsheetml/2006/main" count="12298" uniqueCount="1669">
  <si>
    <t>CARGO</t>
  </si>
  <si>
    <t>* Dirección, barrio - vereda, Centro Zonal</t>
  </si>
  <si>
    <t>MODALIDAD</t>
  </si>
  <si>
    <t>OBSERVACIONES</t>
  </si>
  <si>
    <t>Nombre de Proponente:</t>
  </si>
  <si>
    <t>Nombre de Integrante No 1:</t>
  </si>
  <si>
    <t>Nombre de Integrante No 2:</t>
  </si>
  <si>
    <t>Nombre de Integrante No 3:</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</si>
  <si>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</si>
  <si>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</si>
  <si>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</si>
  <si>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</si>
  <si>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</si>
  <si>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</si>
  <si>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</si>
  <si>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</si>
  <si>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</si>
  <si>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</si>
  <si>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</si>
  <si>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</si>
  <si>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</si>
  <si>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</si>
  <si>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</si>
  <si>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</si>
  <si>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</si>
  <si>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</si>
  <si>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</si>
  <si>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</si>
  <si>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</si>
  <si>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</si>
  <si>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</si>
  <si>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</si>
  <si>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</si>
  <si>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</si>
  <si>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</si>
  <si>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</si>
  <si>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</si>
  <si>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</si>
  <si>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</si>
  <si>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</si>
  <si>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</si>
  <si>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</si>
  <si>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</si>
  <si>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</si>
  <si>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</si>
  <si>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</si>
  <si>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</si>
  <si>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</si>
  <si>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</si>
  <si>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</si>
  <si>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</si>
  <si>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</si>
  <si>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</si>
  <si>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</si>
  <si>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</si>
  <si>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</si>
  <si>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</si>
  <si>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</si>
  <si>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</si>
  <si>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</si>
  <si>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</si>
  <si>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</si>
  <si>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</si>
  <si>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</si>
  <si>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</si>
  <si>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</si>
  <si>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</si>
  <si>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</si>
  <si>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</si>
  <si>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</si>
  <si>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</si>
  <si>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</si>
  <si>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</si>
  <si>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</si>
  <si>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</si>
  <si>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</si>
  <si>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</si>
  <si>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</si>
  <si>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</si>
  <si>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</si>
  <si>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</si>
  <si>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</si>
  <si>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</si>
  <si>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</si>
  <si>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</si>
  <si>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NIVEL DE ENDEUDAMIENTO</t>
  </si>
  <si>
    <t>CONSOLIDADO GENERAL:</t>
  </si>
  <si>
    <t xml:space="preserve">CON LA CAPACIDAD FINANCIERA </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</si>
  <si>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</si>
  <si>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</si>
  <si>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</si>
  <si>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</si>
  <si>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</si>
  <si>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</si>
  <si>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</si>
  <si>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</si>
  <si>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</si>
  <si>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</si>
  <si>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</si>
  <si>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</si>
  <si>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</si>
  <si>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</si>
  <si>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</si>
  <si>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</si>
  <si>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</si>
  <si>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</si>
  <si>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</si>
  <si>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</si>
  <si>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</si>
  <si>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</si>
  <si>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</si>
  <si>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</si>
  <si>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</si>
  <si>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</si>
  <si>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</si>
  <si>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</si>
  <si>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</si>
  <si>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</si>
  <si>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</si>
  <si>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</si>
  <si>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</si>
  <si>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</si>
  <si>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</si>
  <si>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</si>
  <si>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</si>
  <si>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</si>
  <si>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</si>
  <si>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</si>
  <si>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</si>
  <si>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</si>
  <si>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</si>
  <si>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</si>
  <si>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</si>
  <si>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</si>
  <si>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</si>
  <si>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</si>
  <si>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</si>
  <si>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</si>
  <si>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</si>
  <si>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</si>
  <si>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</si>
  <si>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</si>
  <si>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</si>
  <si>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</si>
  <si>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</si>
  <si>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</si>
  <si>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</si>
  <si>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</si>
  <si>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</si>
  <si>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</si>
  <si>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</si>
  <si>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</si>
  <si>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</si>
  <si>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</si>
  <si>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</si>
  <si>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</si>
  <si>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</si>
  <si>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 xml:space="preserve"> INSTITUTO COLOMBIANO DE BIENESTAR FAMILIAR - ICBF</t>
  </si>
  <si>
    <t>CORPORACIÓN EDUCATIVA PAZ Y VIDA</t>
  </si>
  <si>
    <t>FUNDACIÓN HUELLAS DE AFECTO Y FELICIDAD – FUNDAHAF</t>
  </si>
  <si>
    <t>FUNDACIÓN INTEGRAL PARA EL DESARROLLO J.S.G – FUNDAR J.S.G</t>
  </si>
  <si>
    <t>CAJA DE COMPENSACIÓN FAMILIAR DEL CAQUETÁ – COMFACA</t>
  </si>
  <si>
    <t>PROPONENTE No. 2. CORPORACIÓN EDUCATIVA PAZ Y VIDA</t>
  </si>
  <si>
    <t>PROPONENTE No. 4. FUNDACIÓN HUELLAS DE AFECTO Y FELICIDAD – FUNDAHAF</t>
  </si>
  <si>
    <t>PROPONENTE No. 5. FUNDACIÓN INTEGRAL PARA EL DESARROLLO J.S.G – FUNDAR J.S.G</t>
  </si>
  <si>
    <t>PROPONENTE No. 6. CAJA DE COMPENSACIÓN FAMILIAR DEL CAQUETÁ – COMFACA</t>
  </si>
  <si>
    <t>A - D
(4 folios)</t>
  </si>
  <si>
    <t>X</t>
  </si>
  <si>
    <t>La carta de presentación no está foliada, se procede a foliarla en letras iniciando en la A y finalizando en la D (cuatro folios), para no alterar el consecutivo indicado en el acta de cierre de fecha 24 de Noviembre de 2014.</t>
  </si>
  <si>
    <r>
      <t>En la carta de presentación de la propuesta omiten los literales R (</t>
    </r>
    <r>
      <rPr>
        <i/>
        <sz val="12"/>
        <color theme="1"/>
        <rFont val="Arial"/>
        <family val="2"/>
      </rPr>
      <t>"Que conocemos el contenido de la totalidad de los avisos de modificación del pliego de condiciones publicados en el proceso de convocatoria pública 002 de 2014")</t>
    </r>
    <r>
      <rPr>
        <sz val="12"/>
        <color theme="1"/>
        <rFont val="Arial"/>
        <family val="2"/>
      </rPr>
      <t xml:space="preserve">, S </t>
    </r>
    <r>
      <rPr>
        <i/>
        <sz val="12"/>
        <color theme="1"/>
        <rFont val="Arial"/>
        <family val="2"/>
      </rPr>
      <t>("Acepto el valor del cupo establecido por el ICBF, según lo establecido en estos pliegos de condiciones")</t>
    </r>
    <r>
      <rPr>
        <sz val="12"/>
        <color theme="1"/>
        <rFont val="Arial"/>
        <family val="2"/>
      </rPr>
      <t>y U (</t>
    </r>
    <r>
      <rPr>
        <i/>
        <sz val="12"/>
        <color theme="1"/>
        <rFont val="Arial"/>
        <family val="2"/>
      </rPr>
      <t xml:space="preserve">"Los grupos de atención para los cuales presento propuesta son:") </t>
    </r>
    <r>
      <rPr>
        <sz val="12"/>
        <color theme="1"/>
        <rFont val="Arial"/>
        <family val="2"/>
      </rPr>
      <t xml:space="preserve">establecidos en el formato 1 de los pliegos definitivos de la convocatoria pública 002 de 2014. No obstante, en el cuerpo de la carta de presentación están indicando el grupo al cual se presentan. </t>
    </r>
  </si>
  <si>
    <t>14 a 16</t>
  </si>
  <si>
    <t xml:space="preserve">Los folios 15 a 18 se encuentran impresos a doble cara y solo presentan foliación en el anverso de la hoja.  </t>
  </si>
  <si>
    <t>20 a 59</t>
  </si>
  <si>
    <t>13 a 18</t>
  </si>
  <si>
    <t>1 a 2</t>
  </si>
  <si>
    <t>3 a 4</t>
  </si>
  <si>
    <t>3 a 7</t>
  </si>
  <si>
    <t xml:space="preserve">Los folios 3 a 7 se encuentran impresos a doble cara y solo presentan foliación en el anverso de la hoja.  </t>
  </si>
  <si>
    <t>No aplica</t>
  </si>
  <si>
    <t>5 a 7</t>
  </si>
  <si>
    <t>NINGUNA</t>
  </si>
  <si>
    <t>24 a 26</t>
  </si>
  <si>
    <t>A a E</t>
  </si>
  <si>
    <t>41 a 61</t>
  </si>
  <si>
    <t>La carta de presentación no está foliada, se procede a foliarla en letras iniciando en la A y finalizando en la E (cinco folios), para no alterar el consecutivo indicado en el acta de cierre de fecha 24 de Noviembre de 2014.
En el literal U el proponente se presenta a los siguientes grupos: 1, 2, 5, 9, 10, 11, 12, 14, 15, 17, 18 y 19.</t>
  </si>
  <si>
    <t>4463 a 4485</t>
  </si>
  <si>
    <t>11 a 13</t>
  </si>
  <si>
    <t xml:space="preserve">5 a 6 </t>
  </si>
  <si>
    <t>Los folios 5 a 6 se encuentran impresos a doble cara y solo presentan foliación en el anverso de la hoja.</t>
  </si>
  <si>
    <t>64 a 114</t>
  </si>
  <si>
    <t>64 a 66</t>
  </si>
  <si>
    <t>Los folios 64 a 66 se encuentran impresos a doble cara y solo presentan foliación en el anverso de la hoja.</t>
  </si>
  <si>
    <t>Los folios 64 a 114 se encuentran impresos a doble cara y solo presentan foliación en el anverso de la hoja.</t>
  </si>
  <si>
    <t>12 a 13</t>
  </si>
  <si>
    <t>31 a 32</t>
  </si>
  <si>
    <t>N/A</t>
  </si>
  <si>
    <t>34 a 35</t>
  </si>
  <si>
    <t>10 a 11</t>
  </si>
  <si>
    <t>11 a 12</t>
  </si>
  <si>
    <t>9 a 10</t>
  </si>
  <si>
    <t xml:space="preserve">El proponente no presentó el boletin de responsables fiscales. El ICBF consultó y verifcó que no se  encuentra reportado como responsable fiscal. </t>
  </si>
  <si>
    <t xml:space="preserve">El proponente no presentó certificado de antecedentes disciplinarios. El ICBF consultó y verificó que no registra sanciones ni inhabilidades vigentes. </t>
  </si>
  <si>
    <t>El proponente no presentó certificado de antecedentes judiciales. El ICBF consultó y verificó que no registra antecedentes o asuntos pendientes con las autroridades judiciales.</t>
  </si>
  <si>
    <t>15 a 17</t>
  </si>
  <si>
    <t>Resolución  122 del 12 de Enero de 2011</t>
  </si>
  <si>
    <t>18 a 19</t>
  </si>
  <si>
    <t>Resolución 1893 del 27 de Diciembre de 2010</t>
  </si>
  <si>
    <t>28 a 29</t>
  </si>
  <si>
    <t>60 a 62</t>
  </si>
  <si>
    <t>28 a 30</t>
  </si>
  <si>
    <t>41 a 42</t>
  </si>
  <si>
    <t>1 a 4</t>
  </si>
  <si>
    <t>CARTA DE PRESENTACION DE LA PROPUESTA DONDE SE INDIQUE EL GRUPO O CUPOS EN LOS QUE VA A PARTICIPAR FORMATO 1</t>
  </si>
  <si>
    <t>G a I</t>
  </si>
  <si>
    <t>La carta de presentación no está foliada, se procede a foliarla en letras iniciando en la G y finalizando en la I (tres folios), para no alterar el consecutivo indicado en el acta de cierre de fecha 24 de Noviembre de 2014.</t>
  </si>
  <si>
    <t>2 a 3</t>
  </si>
  <si>
    <t>25 a 44</t>
  </si>
  <si>
    <t>39 a  43</t>
  </si>
  <si>
    <t>25 a 72</t>
  </si>
  <si>
    <t>8 a 10</t>
  </si>
  <si>
    <t>Los folios 8 a 10 se encuentran impresos a doble cara y solo presentan foliación en el anverso de la hoja.</t>
  </si>
  <si>
    <t>5 a 9</t>
  </si>
  <si>
    <t>45 a 56</t>
  </si>
  <si>
    <t>Los folios 45 a 56 se encuentran impresos a doble cara y solo presentan foliación en el anverso de la hoja.</t>
  </si>
  <si>
    <t>74 a 80</t>
  </si>
  <si>
    <t>Los folios 74 a 80 se encuentran impresos a doble cara y solo presentan foliación en el anverso de la hoja.</t>
  </si>
  <si>
    <t>45 a 53</t>
  </si>
  <si>
    <t>20 a 21</t>
  </si>
  <si>
    <t>17 a 18</t>
  </si>
  <si>
    <t>23 a 24</t>
  </si>
  <si>
    <t>Resolución 026 del 14 de Enero de 2011</t>
  </si>
  <si>
    <t xml:space="preserve">14 a 16 </t>
  </si>
  <si>
    <t>Resolución 0360 del 18 de Marzo de 2014</t>
  </si>
  <si>
    <t>El proponente no entregó el bolentin de responsable fiscal de la persona jurídica, no obstante el ICBF consulta y verifica que la persona juridica no se encuentra reportado como responsable fiscal.</t>
  </si>
  <si>
    <r>
      <t>En Florencia a los 25 días del mes de Noviembre</t>
    </r>
    <r>
      <rPr>
        <b/>
        <sz val="12"/>
        <color theme="1"/>
        <rFont val="Arial"/>
        <family val="2"/>
      </rPr>
      <t xml:space="preserve"> </t>
    </r>
    <r>
      <rPr>
        <sz val="12"/>
        <color theme="1"/>
        <rFont val="Arial"/>
        <family val="2"/>
      </rPr>
      <t xml:space="preserve">de 2014, en las instalaciones del Instituto Colombiano de Bienestar Familiar – ICBF– de la Regional </t>
    </r>
    <r>
      <rPr>
        <b/>
        <sz val="12"/>
        <color theme="1"/>
        <rFont val="Arial"/>
        <family val="2"/>
      </rPr>
      <t xml:space="preserve">Caquetá </t>
    </r>
    <r>
      <rPr>
        <sz val="12"/>
        <color theme="1"/>
        <rFont val="Arial"/>
        <family val="2"/>
      </rPr>
      <t>se reunieron los integrantes del Comité Evaluador, a saber: Estudio Técnico</t>
    </r>
    <r>
      <rPr>
        <b/>
        <sz val="12"/>
        <color theme="1"/>
        <rFont val="Arial"/>
        <family val="2"/>
      </rPr>
      <t xml:space="preserve">: </t>
    </r>
    <r>
      <rPr>
        <sz val="12"/>
        <color theme="1"/>
        <rFont val="Arial"/>
        <family val="2"/>
      </rPr>
      <t>Nora Elena Méndez Artunduaga; Olga Lucia Claros Pinzon y Carlos David Méndez Baquero. Estudio Financiero</t>
    </r>
    <r>
      <rPr>
        <b/>
        <sz val="12"/>
        <color theme="1"/>
        <rFont val="Arial"/>
        <family val="2"/>
      </rPr>
      <t>:</t>
    </r>
    <r>
      <rPr>
        <sz val="12"/>
        <color theme="1"/>
        <rFont val="Arial"/>
        <family val="2"/>
      </rPr>
      <t xml:space="preserve"> Cecilia Castillo Cardozo; y Estudio Jurídico</t>
    </r>
    <r>
      <rPr>
        <b/>
        <sz val="12"/>
        <color theme="1"/>
        <rFont val="Arial"/>
        <family val="2"/>
      </rPr>
      <t>:</t>
    </r>
    <r>
      <rPr>
        <sz val="12"/>
        <color theme="1"/>
        <rFont val="Arial"/>
        <family val="2"/>
      </rPr>
      <t xml:space="preserve"> Marly Johana Perez Joven con el fin de estudiar y evaluar las propuestas presentadas con ocasión de la Convocatoria Pública de aporte No. 002 de 2014, cuyo objeto consiste en</t>
    </r>
    <r>
      <rPr>
        <b/>
        <sz val="12"/>
        <color theme="1"/>
        <rFont val="Arial"/>
        <family val="2"/>
      </rPr>
      <t>: “Atender a niños y niñas menores de 5 años, o hasta su ingreso al grado de transición, en los servicios de educación inicial y cuidado, en las modalidades Centros de Desarrollo Infantil y Desarrollo Infantil en medio familiar, con el fin de promover el desarrollo integral de la primera infancia con calidad, de conformidad con los lineamientos, estándares de calidad y las directrices, y parámetros establecidos por el ICBF.”</t>
    </r>
  </si>
  <si>
    <t>CONVOCATORIA PÚBLICA DE APORTE No 002 DE 2014</t>
  </si>
  <si>
    <t xml:space="preserve">Las pólizas del proponente no señalan el grupo el cual están asegurando, no obtante, a partir de los grupos indicados en el formato 1 se establecio que la cuantia de las pólizas son correctas. </t>
  </si>
  <si>
    <t>PROPONENTE No. 7. DIOCESIS DE FLORENCIA</t>
  </si>
  <si>
    <t>DIOCESIS DE FLORENCIA</t>
  </si>
  <si>
    <t>26 de Noviembre de 2014</t>
  </si>
  <si>
    <t>Grupo a la que se presenta</t>
  </si>
  <si>
    <t>No oferta la totalidad de los cupos que conforman el grupo</t>
  </si>
  <si>
    <t>UNA LUZ EN TÚ CAMINO</t>
  </si>
  <si>
    <t>N/D</t>
  </si>
  <si>
    <t>FUNDACIÓN INTEGRAL PARA EL DESARROLLO J.S.G - FUNDAR J.S.G</t>
  </si>
  <si>
    <t>SERVICIO EDUCATIVO GIMNASIO MODERNO LIMITADA</t>
  </si>
  <si>
    <t>GOBERNACIÓN DEL CAQUETÁ</t>
  </si>
  <si>
    <t>007</t>
  </si>
  <si>
    <t>102 a 103</t>
  </si>
  <si>
    <t>FONDO FINANCIERO DE PROYECTOS DE DESARROLLO - FONADE</t>
  </si>
  <si>
    <t>126 a 136</t>
  </si>
  <si>
    <t>INSTITUTO COLOMBIANO DE BIENESTAR FAMILIAR - ICBF REGIONAL CAQUETÁ</t>
  </si>
  <si>
    <t>148 a 153</t>
  </si>
  <si>
    <t>CDI CON ARRIENDO</t>
  </si>
  <si>
    <t>INSTITUCIONAL</t>
  </si>
  <si>
    <t>MODALIDAD FAMILIAR</t>
  </si>
  <si>
    <t>FAMILIAR</t>
  </si>
  <si>
    <t>SEDE DOS QUEBRADAS, CZ FLORENCIA 1</t>
  </si>
  <si>
    <t>KILOMETRO 2 VÍA MORELIA, CZ FLORENCIA 1</t>
  </si>
  <si>
    <t>1/260</t>
  </si>
  <si>
    <t>. UNIVERSIDAD SANTO TOMAS
. FUNDACIÓN UNIVERSITARIA LOS LIBERTADORES</t>
  </si>
  <si>
    <t>FECHA INICIO Y FINALIZACIÓN</t>
  </si>
  <si>
    <t>UNIVERSIDAD DE LA AMAZONIA</t>
  </si>
  <si>
    <t>16-09-2013 A LA FECHA</t>
  </si>
  <si>
    <t>Docente Catedrática orientando la asignatura de Pedagogia Infantil.</t>
  </si>
  <si>
    <t xml:space="preserve">Elaborar y evaluar la programación diaria de actividades para estimular el desarrollo integral de los niños y las niñas, especificando para cada área las actividades a realizar.  </t>
  </si>
  <si>
    <t>ASOCIACION DE PADRES DE FAMILIA JARDIN COMUNITARIO RAFAEL POMBO</t>
  </si>
  <si>
    <t>ALICE RUIZ DURAN</t>
  </si>
  <si>
    <t xml:space="preserve">Desde el servicio:  Diseñar el plan de acción (desde el PAI para la implementación de la modalidad, acorde con la politica pública, el proyecto pedagogico del ICBF, las caracteristicas de la modalidad de atención y las condiciones particulares de la comunidad, la familia, el niño y la niña. Diseñar estrategias de ejecución, monitoreo y evaluación de la policita de primera infanciay la modalidad según niveles de corresponsabilidad.  Coordinar la sitematización de la información sobre la implementación de la atención a la Primera Infancia, para dar cuenta de los resultados e impacto del programa en el municipio y la modalidad en cada agente participante.  Participar  en las mesas de primera infancia del municipio.  Establecer estrategias para viabilizar el ingreso de los niños y niñas beneficiarios de la modalidad, que cumplen los 5 años al sistema educativo.  Gestionar ante las instancias pertinentes los recursos que garantizen la adecuada implementación  de la modalidad y los derechos de los niños y las niñas.
Conocer y participar en la construcción de la ruta integral de atención y desde allí articular las acciones de atención a la Primera Infancia.
Orientar los procesos formativos para la educación inicial con base en los conocimientos pedagógicos. 
Establecer alianzas interistitucinales con entidades u organismos del municipio para promover el trabajo en red entre familias y als organizaciones sociales y comunitarias. </t>
  </si>
  <si>
    <t>18/022008 AL23/06/2011</t>
  </si>
  <si>
    <t>01/09/1993 AL 31/12/2012</t>
  </si>
  <si>
    <t>MARIA CRISTINA UMAÑA MONJE</t>
  </si>
  <si>
    <t>. LICENCIADO EN EDUCACIÓN PREESCOLAR Y PROMOCIÓN DE LA FAMILIA  ESPECIALISTA EN LÚDICA Y RECREACIÓN PARA EL DESARROLLO CULTURAL Y SOCIAL</t>
  </si>
  <si>
    <t>.PSICOLOGA ESTUDIANTE DE ESPECIALIZACIÓN  EN PSICOLOGIA CLINICA Y DESARROLLO INFANTIL</t>
  </si>
  <si>
    <t>UNIVERSIDAD SURCOLOMBIANA Y UNIVERSIDAD EL BOSQUE</t>
  </si>
  <si>
    <t>N° 131175</t>
  </si>
  <si>
    <t xml:space="preserve">13-01-2014 A LA FECHA </t>
  </si>
  <si>
    <t xml:space="preserve">Apoyar el diseño y aplicación de evaluación del desarrollo de los niños y niñas.  Apoyar el diseño e implementación de proyectos pedagogicos que respondan a una educación incluyente.   Participar en las estrategias de planeación, seguimiento yu evaluación del proceso. Organizar y sistematizar información sobre las acciones adelantadas con los niños, niñas, familias y comunidades. Remisión a las autoridades competentes de los casos de maltrato infantil. Dar apoyo a los agente educativos para el diseño de estrategias pedagógicas acordes con la caracterización de los niños, sus famillias y entorno comunitario. Dar capacitación para detección e intervención de casos de violencia familiar y maltrato. Entre otras. </t>
  </si>
  <si>
    <t>1/300</t>
  </si>
  <si>
    <t>EGNA ISABEL GALLEGO RUÍZ</t>
  </si>
  <si>
    <t>LICENCIADO EN PEDAGOGÍA INFANTIL</t>
  </si>
  <si>
    <t>UNIVERSIDAD DEL AMAZONÍA</t>
  </si>
  <si>
    <t>14/11/2013 A LA FECHA</t>
  </si>
  <si>
    <t>CAJA DE COMPENSACIÓN FAMILIAR DEL CAQUETÁ COMFACA</t>
  </si>
  <si>
    <t>16/10/2012 A 15/12/2012
14/01/2013 A 30/06/2013</t>
  </si>
  <si>
    <t>Docente perfil dos modalidad familiar.</t>
  </si>
  <si>
    <t>01/02/2010 A 31/12/2012</t>
  </si>
  <si>
    <t xml:space="preserve">Coordinadora del proyecto de Primera Infancia </t>
  </si>
  <si>
    <t>NURY YESENIA URAN ROJAS</t>
  </si>
  <si>
    <t>PSICOLOGA</t>
  </si>
  <si>
    <t>UNIVERSIDAD SURCOLOMBIANA</t>
  </si>
  <si>
    <t>N° 141989</t>
  </si>
  <si>
    <t>01/11/2014 A LA FECHA</t>
  </si>
  <si>
    <t>2011 I-II</t>
  </si>
  <si>
    <t>Realizar encuentros de acompañamiento y capacitación a los padres de familia y cuidadores de los niños y niñas beneficiarios. Efectuar actividades de promoción del buen trato. Hacer visitas domiciliarias a las familias que presentan posible vulneración de derechos. Implementar estratégias de intervención psicológica y psicoeducativa con fines preventivos.</t>
  </si>
  <si>
    <t>HOSPITAL HERNANDO MONCALEANO PERDOMO DE NEIVA</t>
  </si>
  <si>
    <t>2012 I-II</t>
  </si>
  <si>
    <t xml:space="preserve">Práctica profesional en el área de pediatria: Realizar acompañamiento y orientación psicológica a los pacientes y sus familias. Identificar y evaluar factores psicosociales que incidan en el bienestar de los pacientes durante su enfermedad. Identificar los problemas psicosociales causados por la enfermedad. </t>
  </si>
  <si>
    <t>2/300</t>
  </si>
  <si>
    <t>JAQUELINE ORTIZ VARGAS</t>
  </si>
  <si>
    <t>UNIVERSIDAD NACIONAL ABIERTA Y A DISTANCIA UNAD</t>
  </si>
  <si>
    <t>N° 143994</t>
  </si>
  <si>
    <t>01/09/2014 A LA FECHA</t>
  </si>
  <si>
    <t>Apoyar el diseño y aplicación de evaluación del desarrollo de los niños y niñas.  Apoyar el diseño e implementación de proyectos pedagogicos que respondan a una educación incluyente.   Participar en las estrategias de planeación, seguimiento y evaluación</t>
  </si>
  <si>
    <t>CORPORACIÓN CRECER</t>
  </si>
  <si>
    <t>01/06/2013 AL 30/12/2013</t>
  </si>
  <si>
    <t>Realizar acompañamiento y socialización con la comunidad del programa de mejoramiento de vivienda</t>
  </si>
  <si>
    <t>INTERNATIONAL RELIEF &amp; DEVELOPMENT COLOMBIA IRD</t>
  </si>
  <si>
    <t>02/04/2011 AL 04/05/2011</t>
  </si>
  <si>
    <t>Realizar prácticas de campo a familiar desplazadas y vulnerables</t>
  </si>
  <si>
    <t>UNO (1) - ZONA KILOMETRO 2 VIA A MORELIA CZ FLORENCIA 1 - MUNICIPIO DE FLORENCIA</t>
  </si>
  <si>
    <t>NUEVE (9) MUNICIPIO DE SAN VICENTE DEL CAGUAN</t>
  </si>
  <si>
    <t>27 de Noviembre de 2014</t>
  </si>
  <si>
    <t>339 a 349</t>
  </si>
  <si>
    <t>369 a 375</t>
  </si>
  <si>
    <t>CDI SIN ARRIENDO</t>
  </si>
  <si>
    <t>CALLE PRINCIPAL AL LADO DEL COLEGIO</t>
  </si>
  <si>
    <t>AC 2A 42 01</t>
  </si>
  <si>
    <t>AC 250 BIS A 0</t>
  </si>
  <si>
    <t>CRA 1 C BIS 9 B 15 A 63 JARDIN</t>
  </si>
  <si>
    <t>S</t>
  </si>
  <si>
    <t>CALLE UNO BARRIO SANTA ISABEL 20 1</t>
  </si>
  <si>
    <t>CALLE UNO 4-12</t>
  </si>
  <si>
    <t>TRES ESQUINAS DEL CAGUAN</t>
  </si>
  <si>
    <t>1/244</t>
  </si>
  <si>
    <t>LADY ALEJANDRA GALLEGO RUÍZ</t>
  </si>
  <si>
    <t>LICENCIADA EN ENSEÑANZA DE LA LENGUA MATERNA</t>
  </si>
  <si>
    <t>UNIVERSIDAD DE LA AMAZONÍA</t>
  </si>
  <si>
    <t>Asociación de amigos de las bibliotecas, la cultura y la educación biblioamigos</t>
  </si>
  <si>
    <t>05/06/2013 a 16/12/2013</t>
  </si>
  <si>
    <t>Implementación de acciones para la divulgación y promoción de las bibliotecas en sus comunidades, la creación de espacios infantiles de lectura, la promoción y difusión  de las bibliotecas en sus comunidades, la creación de espacios infantiles de lectura, la promoción y difusión de las colecciones y la puesta en marcha de proyectos de lectura y escritura en el marco del plan nacional de lectura y bibliotecas del Ministerio de Cultura.</t>
  </si>
  <si>
    <t>Asociación Colombiana para el avance de la ciencia</t>
  </si>
  <si>
    <t>11/10/2012 a 15/12/2012</t>
  </si>
  <si>
    <t xml:space="preserve">Realizar el acompañamiento presencial y virtual a los docentes de los establecimientos educativos focalizados. Prestar soporte y realizar encuentros de socialización de prácticas educativas. Prestar soporte y realziar encuentros para la socialización y validación de los documentos de orientaciones para el desarrollo de competencias básicas. Promover el uso pedagógico de los recusrsos pedagógicos (digitales y físicos) en los establecimientos educativos. Entre otros. </t>
  </si>
  <si>
    <t>EXTRAS S.A.</t>
  </si>
  <si>
    <t>21/02/2013 a 30/04/2013</t>
  </si>
  <si>
    <t xml:space="preserve">Ludotecario prestando sus servicios en misión para la corporación Día de la Niñez. </t>
  </si>
  <si>
    <t>Corporación infancia y desarrollo</t>
  </si>
  <si>
    <t>22/03/2011 a 30/06/2011</t>
  </si>
  <si>
    <t xml:space="preserve">Coordinadora y asesora pedagógica. Diseño e implementación del plan de gestión de zonas con la participación del equipo de trabajo de acuerdo con los lineamientos generales de la propuesta, asegurando el cumplimiento de las metas y objetivos. Elaborar informes programaticos en coordinación  con los coordinares locales y el coordinador educativo. Hacer seguimiento a la ejecución presupuestal de acuerdo al presupuesto aprobado por el Ministerio de Educación Nacional, garantizando eficiencia en la ejecución. Entre otras. </t>
  </si>
  <si>
    <t>Jardin comunitario Rafael Pombo</t>
  </si>
  <si>
    <t>02/05/2007 a 30/05/2009</t>
  </si>
  <si>
    <t xml:space="preserve">Caracterización de las familias (adultos responsables de los niños usuarios del programa). Coordinadora de la escuela de padres. Elaboración de diagnóstico identificando necesidades e intereses para plan de formación. Elaboración de plan de formación y cronograma de desarrollo. Elaboración de cronograma del plan de formación. Identificar y desarrollar estratégias que faciliten la participación de las familias. Socializar la propuesta escuela para padres con equipo, directora, agente educativo y familia. Elaboración del plan de compromiso de las familias participantes. Elaboración de proceso y presentación de informe de avance, dificultades y compromiso. </t>
  </si>
  <si>
    <t>KIARA LIZETH BASTIDAS REYES</t>
  </si>
  <si>
    <t>UNIVERSIDAD NACIONAL ABIERTA Y A DISTANCIA - UNAD</t>
  </si>
  <si>
    <t>Actualmente se encuentra en proceso de sustentación del trabajo de grado. Ha aprobado 158 créditos de 160.</t>
  </si>
  <si>
    <t>11/09/2014 A LA FECHA</t>
  </si>
  <si>
    <t>Organización No Gubernamental Sembrando semillas con éxito</t>
  </si>
  <si>
    <t>08/01/2013 a 31/03/2014</t>
  </si>
  <si>
    <t>Coordinación de proyecto sociales enfocados a la caracterización de niños y niñas en edad de primera infancia.</t>
  </si>
  <si>
    <t>Universidad Nacional Abierta y a Distancia UNAD</t>
  </si>
  <si>
    <t>04/02/2013 A 04/08/2013</t>
  </si>
  <si>
    <t xml:space="preserve">Apoyo y trabajo con escuela de padres. Diagnostico y apoyo psicosocial a estudiantes y a docentes. Apoyo a la implementación en la puesta en marcha para el proyecto gestores de convivencia. Participar en la gestión  para que diferentes entidades en el área de influencia de la institución educativa brinden apoyo en el campo de orientación escolar. </t>
  </si>
  <si>
    <t>5/1250</t>
  </si>
  <si>
    <t>MIREYA VILLADA OCAMPO</t>
  </si>
  <si>
    <t>N°124648</t>
  </si>
  <si>
    <t>07/01/2014 a la fecha</t>
  </si>
  <si>
    <t>MUNICIPIO DE LA MACARENA - META</t>
  </si>
  <si>
    <t>16/01/2012/ a 15/04/2013</t>
  </si>
  <si>
    <t>Psicóloga de comisaría de familia y enlace municipal de víctimas.</t>
  </si>
  <si>
    <t>Corporación día de la niñez</t>
  </si>
  <si>
    <t>17/01/2011 a 15/01/2012</t>
  </si>
  <si>
    <t>Información y coordinación con la alcaldía municipal. Control de estándares de calidad. Información y promoción del servicio. Atención a padres y o tutores.</t>
  </si>
  <si>
    <t xml:space="preserve">Alcaldía de Florencia, despacho de la gestora social del municipio. </t>
  </si>
  <si>
    <t>enero de 2008 a enero de 2009</t>
  </si>
  <si>
    <t>Apoyo a la oficina de gestipon social en los programas dirigidos a las madres cabeza de hogar y la política de infancia y adolescencia.</t>
  </si>
  <si>
    <t>En la propuesta ofertan un coordinador adicional al requerido según la proporción definida en los pliegos de condiciones.</t>
  </si>
  <si>
    <t>YIRA YOSARA PEREZ RAMIREZ</t>
  </si>
  <si>
    <t>LICENCIADA EN EDUCACIÓN BÁSICA CON ÉNFASIS EN CIENCIAS SOCIALES</t>
  </si>
  <si>
    <t>01/08/2014 a la fecha</t>
  </si>
  <si>
    <t>Jardín infantil sueños y aventuras</t>
  </si>
  <si>
    <t>año lectivo de 2013</t>
  </si>
  <si>
    <t xml:space="preserve">Coordinadora académica en los niveles párvulos, prejardín, jardín, transición de la educación preescolar y de los grados primero, segundo y tercer de básica primaria. </t>
  </si>
  <si>
    <t>KAROL JULIETA OSORIO CLAROS</t>
  </si>
  <si>
    <t>UNIVERSIDAD COOPERATIVA DE COLOMBIA</t>
  </si>
  <si>
    <t>N° 124048</t>
  </si>
  <si>
    <t>10/03/2014 a la fecha</t>
  </si>
  <si>
    <t>Servicios Educativos Gimnasio Moderno</t>
  </si>
  <si>
    <t>25/04/2013 a 30/06/2013</t>
  </si>
  <si>
    <t>Coordinadora pedagógica del programa de atención integral a la primera infancia. Colaborar con el rector con la planeación y evaluación institucional. Dirigir la planeación u programación académica de acuerdo con los objetivos y criterios curriculares y lineamientos del Ministerior de Educación Nacional.</t>
  </si>
  <si>
    <t>Colegio Gimnasio Moderno de Florencia</t>
  </si>
  <si>
    <t>09/08/2011 a 15/12/2012</t>
  </si>
  <si>
    <t>Coordinadora pedagógica del programa de atención integral a la primera infancia. Colaborar con el rector con la planeación y evaluación institucional. Dirigir la planeación u programación académica de acuerdo con los objetivos y criterios curriculares y lineamientos del Ministerio de Educación Nacional.</t>
  </si>
  <si>
    <t>MARIA EUGENIA LLANOS IMBACHÍ</t>
  </si>
  <si>
    <t>LICENCIADA EN PEDAGOGÍA INFANTIL</t>
  </si>
  <si>
    <t>UNIVERSIDAD DEL TOLÍMA EN CONVENIO CON LA UNIVERSIDAD DEL AMAZONÍA</t>
  </si>
  <si>
    <t>16/09/2013 a la fecha</t>
  </si>
  <si>
    <t>10/01/2012 a 15/12/2012</t>
  </si>
  <si>
    <t>Diocesis de Florencia</t>
  </si>
  <si>
    <t>11/04/2008 a 23/12/2010</t>
  </si>
  <si>
    <t>Desarrollar el proceso de enseñanza y aprendizaje de acuerdo con los programas y planes de estudio del Ministerio de Educación Nacional. Elaboración de informes sobre matriculas, evaluaciones y estadísticas que requiera el Ministerio de Educación y la Secretaria de Educación.</t>
  </si>
  <si>
    <t>SHIRLEY CUENCA PEÑA</t>
  </si>
  <si>
    <t>08/01/2014 a la fecha</t>
  </si>
  <si>
    <t xml:space="preserve">Participar en el diseño del plan y acompañamiento pedagógico para la implementación de la modalidad acordes con el proyecto pedagógico del ICBF. Conocer y participar en la construcción de la ruta integral de atención con el objeto de poder identificar deficiencias en el desarrollo de los niños y así poder servir de notificadores a la coordinación, al equipo profesional y a las familias sobre las deficiencias detectadas. Planear las actividades y los recursos para el desarrollo de las acciones pedagógicas. Implementar el acompañamiento pedagógico con las caracteristicas y derechos del desarrollo de los niños y las niñas en procura de un acompañamiento pertinente y eficaz. </t>
  </si>
  <si>
    <t>CAJA DE COMPENSACIÓN FAMILIAR DEL CAQUETA COMFACA</t>
  </si>
  <si>
    <t>02/09/2013 a 31/10/2013</t>
  </si>
  <si>
    <t>Docente del convenio de la modalidad familiar</t>
  </si>
  <si>
    <t>01/02/2011 a 14/12/2012</t>
  </si>
  <si>
    <t>19/09/2011 a 15/12/2011</t>
  </si>
  <si>
    <t xml:space="preserve">Docente del programa de atención integral a la primera infancia. Planear, organizar y ejecutar las actividades academicas de los niños que asisten al programa de primera infancia de conformidad con el nivel de estudios y normas establecidas para el efecto. Promover y estimular el desarrollo integral, físico, afectivo, social, cognitivo, emocional y espiritual de los niños a cargo. Apoyar la elaboración del Proyecto Educativo Institucional. </t>
  </si>
  <si>
    <t>9/1250</t>
  </si>
  <si>
    <t>En la propuesta ofertan un apoyo psicosocial adicional al requerido según la proporción definida en los pliegos de condiciones.</t>
  </si>
  <si>
    <t>LINA JULIETH OSORIO ALFONSO</t>
  </si>
  <si>
    <t>UNIVERSIDAD ABIERTA Y ADISTANCIA UNAD</t>
  </si>
  <si>
    <t>01/11/2013 a la fecha</t>
  </si>
  <si>
    <t>Apoyar el diseño y aplicación de evaluación del desarrollo de los niños y niñas. Apoyar el diseño e implementación de proyectos pedagógicos que respondan a una educación incluyente. Liderar procesos de trabajo para el mejoramiento permanente de las prácticas pedagógicas con los niños. Apoyar la construcción y aplicación del Plan de Formación de Familias. LIderar el proceso de caracterización de las familias de acuerdo con las herramientas entregadas por el ICBF.</t>
  </si>
  <si>
    <t>TECHING AND TUTORING COLLEGE DE COLOMBIA</t>
  </si>
  <si>
    <t>06/04/2013 a 09/08/2013</t>
  </si>
  <si>
    <t>Atención psicosocial a población infantil víctimas del conflicto y alta vulnerabilidad.</t>
  </si>
  <si>
    <t>INSTITUCIÓN EDUCATIVA SIGLO XXI</t>
  </si>
  <si>
    <t>10/09/2012 a 16/11/2012</t>
  </si>
  <si>
    <t xml:space="preserve">Atención psicosocial en los procesos de disminución de la conducta agresiva en la población estudiantil. </t>
  </si>
  <si>
    <t>CLAUDIA PATRICIA RIVAS MURCIA</t>
  </si>
  <si>
    <t>N° 128903</t>
  </si>
  <si>
    <t>01/11/2014 a la fecha</t>
  </si>
  <si>
    <t>10/09/2012 a 31/12/2012</t>
  </si>
  <si>
    <t>Psicosocial prestando sus servicios en misión para la corporación Día de la Niñez</t>
  </si>
  <si>
    <t>Sociedad Colombiana de Estudios para la educación limitada</t>
  </si>
  <si>
    <t>22/05/2012 a 05/09/2012</t>
  </si>
  <si>
    <t>Psicólogo</t>
  </si>
  <si>
    <t>LILIA CONSTANZA BERNAL HERNANDEZ</t>
  </si>
  <si>
    <t>Actualmente se encuentra en proceso de elaboración del trabajo de grado. Ha aprobado 151 créditos de 160.</t>
  </si>
  <si>
    <t>Horizontes Fundación para el Amor y la Salud</t>
  </si>
  <si>
    <t>01/09/2013 a 31/12/2013</t>
  </si>
  <si>
    <t>Pasante del centro del menor infractor nuevos días, realizando trabajos de intervención en el área psicosocial.</t>
  </si>
  <si>
    <t>02/04/2011 a 31/12/2011</t>
  </si>
  <si>
    <t>Realizar prácticas de campo en visitas domiciliarias a familias desplazadas y vulnerables, atención y acompañamiento para restitución de derechos.</t>
  </si>
  <si>
    <t>YIRLEAN BRAVO VARGAS</t>
  </si>
  <si>
    <t>15/10/2014 a la fecha</t>
  </si>
  <si>
    <t>FUNDACIÓN ALCATRAZ</t>
  </si>
  <si>
    <t>15/09/2013 a 15/12/2013</t>
  </si>
  <si>
    <t xml:space="preserve">Conformación capacitación  y seguimiento en salud mental a redes de base comunitaria iniciativas comunitarias y rutas de atención para la mitigación de los problemas relacionados con el consumo de sustancias psicoactivas. Potencializar habilidades para prevenir y mitigar el consumo de sustancias psicoactivas. </t>
  </si>
  <si>
    <t>MUNICIPIO DE SAN VICENTE DEL CAGUAN</t>
  </si>
  <si>
    <t>05/02/2013 a 01/07/2013</t>
  </si>
  <si>
    <t>Acompañamiento psicosocial y psicorientación en el área familiar.</t>
  </si>
  <si>
    <t>YINA LIZETH MOSQUERA CASTRO</t>
  </si>
  <si>
    <t>Actualmente se encuentra en proceso de elaboración del trabajo de grado. Ha aprobado 144 créditos de 162.</t>
  </si>
  <si>
    <t>Fundesarrollo</t>
  </si>
  <si>
    <t>01/06/2009 a 30/06/2012</t>
  </si>
  <si>
    <t>Orientadora y apoyo psicosocial en la implementación de los proceso de inclusión social a la población víctima del conflicto armado realizando visitas domiciliarias, brindando orientación a las víctimas y realziando talleres.</t>
  </si>
  <si>
    <t>MARIA DEL PILAR SÁNCHEZ POLANÍA</t>
  </si>
  <si>
    <t>N° 140201</t>
  </si>
  <si>
    <t>20/01/2014 a la fecha</t>
  </si>
  <si>
    <t>ALVER JUAN FRANCO RUBIANO</t>
  </si>
  <si>
    <t>PSICOLOGO</t>
  </si>
  <si>
    <t>Actualmente se encuentra en proceso de sustentación del trabajo de grado. Ha aprobado la totalidad de los créditos.</t>
  </si>
  <si>
    <t>13/01/2014 a la fecha</t>
  </si>
  <si>
    <t>01/02/2011 a 31/12/2013</t>
  </si>
  <si>
    <t>Desarrollar programas curriculares y planes de estudio de los grados y niveles estipulados en el proyecto educativo institucional PEI o el proyecto educativo comunitario. Diseñar un plan que contenga la estrategia para prevenir la deserción escolar, actualizar el manual de convivencia con base en la Ley 1098 de 2006 de Infancia y Adolescencia.</t>
  </si>
  <si>
    <t>Institución educativa el chairá José Marias Córdoba</t>
  </si>
  <si>
    <t>2013-I</t>
  </si>
  <si>
    <t xml:space="preserve">Proceso de práctia profesional en psicología realizando apoyo psicosocial a estudiantes desde el grado preescolar, docentes y padres de familia. </t>
  </si>
  <si>
    <t>JAIME GERMAN MORILLO BONILLA</t>
  </si>
  <si>
    <t>UNIVERSIDAD DEL VALLE</t>
  </si>
  <si>
    <t>N° 145880</t>
  </si>
  <si>
    <t>19/11/2013 a la fecha</t>
  </si>
  <si>
    <t xml:space="preserve">YHINA PAOLA PINILLA STERLING </t>
  </si>
  <si>
    <t>N° 131924</t>
  </si>
  <si>
    <t>08/01/2014 a 31/31/2014</t>
  </si>
  <si>
    <t xml:space="preserve">Apoyar la coordinación del programa generaciones con bienestar. Realizar monitoreo y verificación de información financiera, administrativa y contractual del programa Generaciones con Bienestar. </t>
  </si>
  <si>
    <t>30/10/2012 a 29/12/2012</t>
  </si>
  <si>
    <t>Brindar atención integral a la Primera Infancia en el marco de la estratégia de Cero a Siempre.</t>
  </si>
  <si>
    <t>ESE HOSPITAL COMUNAL LAS MALVINAS</t>
  </si>
  <si>
    <t>19/11/2012 a 28/12/2012</t>
  </si>
  <si>
    <t xml:space="preserve">Desarrollo de actividades de psicología a través de talleres lúdico-recreativos y jornadas de sensibilización de los derechos de los niños. </t>
  </si>
  <si>
    <t>SERVICIOS EDUCATIVOS GIMNASIO MODERNO LIMITADA</t>
  </si>
  <si>
    <t>ALCADÍA DE FLORENCIA</t>
  </si>
  <si>
    <t>1/838</t>
  </si>
  <si>
    <t>CARMEN ELENA SALAZAR BONILLA</t>
  </si>
  <si>
    <t>CONTADOR PÚBLICO</t>
  </si>
  <si>
    <t>N° 134696-T</t>
  </si>
  <si>
    <t>SERVICIOS EDUCATIVOS GIMNASIO MODERNO</t>
  </si>
  <si>
    <t>01/02/2014 a la fecha</t>
  </si>
  <si>
    <t xml:space="preserve">Formular y controlar los presupuestos de cada contrato de la empresa. Garantizar el cumplimiento de las metas e indicadores de la gestión administrativa de la empresa. Controlar las actividades de carácter administrativo y financiero de la empresa. presentar a la junta de socios informes periodicos de gestión y seguimiento de los planes y recursos de la empresa. Elaborar y presentar los informes de ejeciciones presupuestales ante los centros zonales. Coordinar las labores de las oficinas de contabilidad y presupuesto. Llevar el control presupuestal, registro contable y tesorería conforme con la normatividad vigente. </t>
  </si>
  <si>
    <t>01/05/2013 a la fecha</t>
  </si>
  <si>
    <t xml:space="preserve">Planificar y controlar todas las funciones relacionadas con el área contable y de impuestos con el fin de obtener la consolidación de los estados financieros y cumplimiento de las obligaciones tributarias. Coordinar la ejecución de políticas relacionadas con el área contable asegurandose que se cumplan los principios de contabilidad y las normas internacionales al igual que las políticas de la entidad y las normas fiscales vigentes. Verificar y depurar cuentas contables. Elaborar las declaraciones de impuestos nacionales y municipales. Elaborar y presentar información tributaria a la DIAN y tesorería municipal. Cierre contable anual y elaboración de los estados financieros para los asociados. </t>
  </si>
  <si>
    <t>ASOCIACIÓN DE ACUICULTORES DEL CAQUETÁ ACUICA</t>
  </si>
  <si>
    <t>29/10/2001 a 30/04/2004</t>
  </si>
  <si>
    <t xml:space="preserve">Clasificar, preparar, codificar y registrar cuentas, facturas de acuerdo con los procedimientos establecidos usando sistemas manuales y computarizado y elaborar comprobantes de ingreso y egresos. Manejo de efectivo. </t>
  </si>
  <si>
    <t>19/02/2013 a 31/01/2014</t>
  </si>
  <si>
    <t xml:space="preserve">Coordinadora administrativa y financiera en el marco del programa de atención integral a la Primera Infancia en tránsito a la Estratégia de Cero a Siempre del Minsiterio de Educación Nacional e Instituto Colombiano de Bienestar Familiar. Formular y controlar los presupuestos de cada contrato de la empresa. Garantizar el cumplimiento de las metas e indicadores de la gestión administrativa de la empresa en el programa de Atención Integral a la Primera Infancia en tránsito a la Estratégia de Cero a Siempre. Controlar las actividades de caracter financiero y administrativo de la empresa en el programa de atención integral de la primera infancia en tránsito a la estratégia de cero a siempre. Presentar al propietario infonformes periodicos de gestión y seguimiento de los planes y recursos de la empresa en el programa de atebnción integral a la primera infancia en tránsito a la estrategia de cero a siempre. Atender requerimiento o solicitudes de parte de la interventoría, FONADE, y el Ministerio de Educación Nacional. Elaborar y presentar los informes presupuestales y financieros ante la interventoria FONADE y el Minsiterio de Educación Nacional. </t>
  </si>
  <si>
    <t>COLEGIO GIMNASIO MODERNO DE FLORENCIA</t>
  </si>
  <si>
    <t>12/05/2010 a 18/02/2013</t>
  </si>
  <si>
    <t xml:space="preserve">Formular y controlar los presupuestos de cada contrato de la empresa. Garantizar el cumplimiento de las metas e indicadores de la gestión administrativa de la empresa. Controlar las actividades de carácter administrativo y financiero de la empresa en el programa de atención integral a la primera infancia PAIPI. Presentar al propietario informes periodicos de gestipon y seguimiento de los planes y recursos de la empresa en el programa de atención integral a la primera infancia PAIPI. Atender requerimiento o solicitudes de parte de la interventoria y el Ministerio de Educación Nacional. Elaborar y presentar los informes presupuestales y financieros ante la interventoría y el Ministerio de Educación. </t>
  </si>
  <si>
    <t>1775 a 1778</t>
  </si>
  <si>
    <t>COORDINADOR GENERAL DEL PROYECTO POR CADA MIL CUPOS OFERTADOS O FRACIÓN INFERIOR</t>
  </si>
  <si>
    <t>GISELA BEATRIZ GALLEGO RUÍZ</t>
  </si>
  <si>
    <t xml:space="preserve">Docente en el programa de Atención Integral a la Primera Infancia. Participar en el diseñor del plan de acompañamiento pedagógico para la implementación de la modalidad acorde con el proyecto pedagógico del ICBF, las caracteristicas de la modalidad y las condiciones particulares de la modalidad agentes educativos y las familias. Conocer y participar en la construcción de la ruta integral de atención con el objeto de poder identificar deficiencias o vulneraciones en el desarrollo de los niños y así poder servir de notificadores a la coordinación, al equipo profesional y a las mismas familias. Planear las actividades y los recursos para el desarrollo de las actividades pedagógicas. Implementar el acompañamiento pedagógico en coherencia con las características y derechos de los niños y niñas y el contexto en procura de un acompañamiento pertinenete y eficaz. </t>
  </si>
  <si>
    <t>ASOCIACIÓN DE PADRES DE FAMILIA DEL PROGRAMA JARDÍN COMUNITARIO RAFAEL POMBO</t>
  </si>
  <si>
    <t>09/08/2008 a 29/02/2012</t>
  </si>
  <si>
    <t>Agente educativo. Elaborar y evaluar la programación diaria de actividades para estimular el desarrollo integral de los niños especificamente para cada área de las actividades a realizar. Dirigir la participación de los animadores en la realziación de las actividades de los niños. Organizar, ejecutar y evaluar la capacitación de los padres usuarios para garantizar el desarrollo de las actividades. Promover y establecer la coordinación interistitucional y la organización y participación comunitaria.</t>
  </si>
  <si>
    <t>1723 a 1744</t>
  </si>
  <si>
    <t>EDITH JOHANNA VARGAS</t>
  </si>
  <si>
    <t>CENTRO EDUCATIVO CHIQUITENES CREATIVOS</t>
  </si>
  <si>
    <t>02/05/2012 a 30/05/2014</t>
  </si>
  <si>
    <t>Coordinadora academica de preescolar. Coordinar las actividades de enseñanza en la institución como asignación de personal, tamaño de los grados y preparación de horarios. Dirigir y coordinar la selección, contratación, entrenamiento, evaluación y promoción de profesores. Evaluar contenidos curriculares, métodos de enseñanza, y participación de la comunidad en programas de educación. Organizar y mantener procedimientos para la conservación de registros</t>
  </si>
  <si>
    <t>1833 a 1844</t>
  </si>
  <si>
    <t>ELENA HERNANDEZ VALERO</t>
  </si>
  <si>
    <t>CONTADORA PÚBLICA</t>
  </si>
  <si>
    <t>N° 91227-T</t>
  </si>
  <si>
    <t>09/01/2014 a la fecha</t>
  </si>
  <si>
    <t xml:space="preserve">En el marco de la atención integral a la primera infancia formular y controlar los presupuestros de cada contrato de la fundación. Garantizar el cumplimiento de las metas e indicadores de la gestión administrativa de la fundación. Controlar las actividades de carácter financiero y administrativo. Presentar a la junta de socios informes periodicos de gestión y seguimineto de los planes y recursos. Atender requerimientos y solicitudes de parte de los Centros Zonales del ICBF. Elaborar y presentar los informes y ejecuciones presupuestales y financieros ante los Centros Zonales del ICBF. Coordinar las labores de las oficinas de contabilidad y presupuesto. Llevar el control presupuestal, registro contable y tesorería conforme a la normatividad vigente. </t>
  </si>
  <si>
    <t>MUNICIPIO DE LA MONTAÑITA</t>
  </si>
  <si>
    <t>21/01/2013 a 08/01/2014</t>
  </si>
  <si>
    <t>Elaborar el plan de acción de la secretaria de gobierno y desarrollo del municipio. Ejercer la secretaría técnica del consejo de gobierno municipal. Dirigir y coordinar la operatividad de las políticas, planes, programas y proyectos de participación comunitaria. Coordinar la rendición de cuentas a la comunidad y la garantia de la participación y control social. Coordinar y asesorar a las comunidades en mecanismos de participación ciudadana.</t>
  </si>
  <si>
    <t>1920 a 1946</t>
  </si>
  <si>
    <t>3/2950</t>
  </si>
  <si>
    <t>FENER DE LOS RÍOS BARRERA</t>
  </si>
  <si>
    <t>ADMINISTRADOR FINANCIERO</t>
  </si>
  <si>
    <t>UNIVERSIDAD DEL TOLIMA EN CONVENIO CON LA UNIVERSIDAD DE LA AMAZONIA</t>
  </si>
  <si>
    <t>07/11/2008 a 30/12/2010</t>
  </si>
  <si>
    <t xml:space="preserve">Organizar y coordinar la elaboración del plan educativo de acuerdo con las prioridades determinandas en el plan de desarrollo departamental en coordinación con la secretaria de educación departamental. Diseñar y aplicar mecanismos de particiapción de la comunidad en la formulación del plan educativo para el departameto. Propiciar el incremento de la cobertura del servicio público educativo prestado por la secretaria de educaci´pon. Coordinar con entidades dedicadas a la promoción de la educación y la cultura del departamento la programación y ejecución de planes para integrar y obtimizar recursos. Diseñar políticas y establecer criterios y mecanismos para determinar prioridades en la ejecución de planes y programas propias de la secretaria de educación. Formula metas específicas para cada fase del plan educativo y para los insumos procesos, resultados e impactos del mismo. </t>
  </si>
  <si>
    <t>1783  1815</t>
  </si>
  <si>
    <t>CECILIA SILVA FACUNDO</t>
  </si>
  <si>
    <t>N° 21941-T</t>
  </si>
  <si>
    <t>02/10/2006 a 31/03/2013</t>
  </si>
  <si>
    <t xml:space="preserve">En el marco de los proyectos de la atención integral a la primera infancia. Paricipar en el comité curricular y en lo demás que sea requerido. Colaborar con el representante lagal en la planeación y evaluación institucional. Dirigir la planeación y programación académica de acuerdo con los objetivos y criterios curriculares. Coordinar la acción academica con la administración de alumnos y profesores. Fomentar la investigación científica para el logro de los propósitos educativos. Adminsitar el personal a su cargo de acuerdo con las normas vigentes. Elaborar y actualizar el diagnostico institucional. </t>
  </si>
  <si>
    <t>1816  1831</t>
  </si>
  <si>
    <t>OLGA LEONOR ARENAS DE SILVA</t>
  </si>
  <si>
    <t>TRABAJADORA SOCIAL</t>
  </si>
  <si>
    <t>COLEGIO MAYOR DE CUNDINAMARCA</t>
  </si>
  <si>
    <t>N° 040014112A</t>
  </si>
  <si>
    <t>10/05/2005 a 18/12/2012</t>
  </si>
  <si>
    <t xml:space="preserve">Diseño e implementación de la propuesta pedagógica para la atención de los niños en Priemra Infancia. Planear y desarrollar el proceso de formación y capacitación a los agentes educativos. Direccionar y supervisar el proceso pedagógico con el enfoque de desarrollo de competencias en primera infancia. Hacer seguimiento y evaluación al componente pedagógico en la implementación del PAI. </t>
  </si>
  <si>
    <t>1814 a 1880</t>
  </si>
  <si>
    <t>LUZ STELLA PERDOMO ORTIZ</t>
  </si>
  <si>
    <t>25/08/2013 a la fecha</t>
  </si>
  <si>
    <t>Participar en el diseño del plan de acompañamiento pedagógico para la implementación de la modalidad acordes con el proyecto pedagógico del ICBF. Conocer y participar en la construcción de la ruta integral de atención con el objeto de poder identificar deficiencias o vulneraciones en el desarrollo de los niños y poder servir de notificador a la coordinación, al equipo profesional y a las mismas familias sobre las deficiencias detectadas. Planear las actividades y los recursos para el desarrollo de las acciones pedagógicas.</t>
  </si>
  <si>
    <t>04/05/2010 a 15/10/2011</t>
  </si>
  <si>
    <t xml:space="preserve">Plenear, organizar y ejecutar las actividades académicas de los niños que asisten al programa de primera infancia de conformidad con el nivel de estudio y normas establecidas para tal efecto. Promover y estimular el desarrollo integral físico, afectivo, social, cognitivo, emocional y espiritual de los niños a cargo. Apoyar la elaboración del proyecto educativo institucional. </t>
  </si>
  <si>
    <t>1881 a 1896</t>
  </si>
  <si>
    <t>LEIDY JOHANNA SILVA LÓPEZ</t>
  </si>
  <si>
    <t>1013 597166</t>
  </si>
  <si>
    <t>06/02/2012 a 15/12/2012</t>
  </si>
  <si>
    <t>1897 a 1918</t>
  </si>
  <si>
    <t>1/2950</t>
  </si>
  <si>
    <t xml:space="preserve">
Disposición de un equipo adicional al requerido por manual operativo, para la administración de la ejecución del contrato a suscribir.</t>
  </si>
  <si>
    <r>
      <t xml:space="preserve">EL PROPONENTE CUMPLE   </t>
    </r>
    <r>
      <rPr>
        <b/>
        <sz val="12"/>
        <color rgb="FFFF0000"/>
        <rFont val="Arial"/>
        <family val="2"/>
      </rPr>
      <t>X</t>
    </r>
    <r>
      <rPr>
        <b/>
        <sz val="12"/>
        <color rgb="FF000000"/>
        <rFont val="Arial"/>
        <family val="2"/>
      </rPr>
      <t xml:space="preserve">     NO CUMPLE _______</t>
    </r>
  </si>
  <si>
    <t xml:space="preserve">                                                 INSTITUTO COLOMBIANO DE BIENESTAR FAMILIAR - ICBF</t>
  </si>
  <si>
    <t xml:space="preserve">PROPONENTE: HORIZONTES FUNDACION PARA EL AMOR Y LA SALUD </t>
  </si>
  <si>
    <r>
      <t>CUMPLE</t>
    </r>
    <r>
      <rPr>
        <b/>
        <u/>
        <sz val="12"/>
        <color rgb="FF000000"/>
        <rFont val="Arial"/>
        <family val="2"/>
      </rPr>
      <t xml:space="preserve"> X</t>
    </r>
    <r>
      <rPr>
        <b/>
        <sz val="12"/>
        <color rgb="FF000000"/>
        <rFont val="Arial"/>
        <family val="2"/>
      </rPr>
      <t xml:space="preserve"> NO CUMPLE</t>
    </r>
  </si>
  <si>
    <r>
      <t xml:space="preserve">CUMPLE </t>
    </r>
    <r>
      <rPr>
        <b/>
        <u/>
        <sz val="12"/>
        <color rgb="FF000000"/>
        <rFont val="Arial"/>
        <family val="2"/>
      </rPr>
      <t>X</t>
    </r>
    <r>
      <rPr>
        <b/>
        <sz val="12"/>
        <color rgb="FF000000"/>
        <rFont val="Arial"/>
        <family val="2"/>
      </rPr>
      <t>NO CUMPLE</t>
    </r>
  </si>
  <si>
    <r>
      <t xml:space="preserve">CUMPLE </t>
    </r>
    <r>
      <rPr>
        <b/>
        <u/>
        <sz val="12"/>
        <color rgb="FF000000"/>
        <rFont val="Arial"/>
        <family val="2"/>
      </rPr>
      <t>X</t>
    </r>
    <r>
      <rPr>
        <b/>
        <sz val="12"/>
        <color rgb="FF000000"/>
        <rFont val="Arial"/>
        <family val="2"/>
      </rPr>
      <t xml:space="preserve"> NO CUMPLE</t>
    </r>
  </si>
  <si>
    <t>CUMPLE X NO CUMPLE</t>
  </si>
  <si>
    <t>CAJA DE COMPENSACION FAMILIAR DEL CAQUETA "COMFACA"</t>
  </si>
  <si>
    <t>CUMPLE XNO CUMPLE</t>
  </si>
  <si>
    <r>
      <t xml:space="preserve">EL PROPONENTE CUMPLE    </t>
    </r>
    <r>
      <rPr>
        <b/>
        <sz val="12"/>
        <color rgb="FFFF0000"/>
        <rFont val="Arial"/>
        <family val="2"/>
      </rPr>
      <t xml:space="preserve">X      </t>
    </r>
    <r>
      <rPr>
        <b/>
        <sz val="12"/>
        <color rgb="FF000000"/>
        <rFont val="Arial"/>
        <family val="2"/>
      </rPr>
      <t xml:space="preserve"> NO CUMPLE _______</t>
    </r>
  </si>
  <si>
    <t>FUNDACION INTEGRAL PARA EL DESARROLLO J.S.G-FUNDAR J.S.G</t>
  </si>
  <si>
    <t>NUMERO DE NIT:</t>
  </si>
  <si>
    <r>
      <t xml:space="preserve">EL PROPONENTE CUMPLE    </t>
    </r>
    <r>
      <rPr>
        <b/>
        <sz val="12"/>
        <color rgb="FFFF0000"/>
        <rFont val="Arial"/>
        <family val="2"/>
      </rPr>
      <t>X</t>
    </r>
    <r>
      <rPr>
        <b/>
        <sz val="12"/>
        <color rgb="FF000000"/>
        <rFont val="Arial"/>
        <family val="2"/>
      </rPr>
      <t xml:space="preserve">      NO CUMPLE _______</t>
    </r>
  </si>
  <si>
    <t>PROPONENTE:</t>
  </si>
  <si>
    <t>FUNDACION HUELLAS DE AFECTO Y FELICIDAD - FUNDAHAF</t>
  </si>
  <si>
    <r>
      <t xml:space="preserve">EL PROPONENTE CUMPLE   </t>
    </r>
    <r>
      <rPr>
        <b/>
        <sz val="12"/>
        <color rgb="FFFF0000"/>
        <rFont val="Arial"/>
        <family val="2"/>
      </rPr>
      <t>X</t>
    </r>
    <r>
      <rPr>
        <b/>
        <sz val="12"/>
        <color rgb="FF000000"/>
        <rFont val="Arial"/>
        <family val="2"/>
      </rPr>
      <t xml:space="preserve">   NO CUMPLE _______</t>
    </r>
  </si>
  <si>
    <t xml:space="preserve">CORPORACION EDUCATIVA PAZ Y VIDA </t>
  </si>
  <si>
    <t xml:space="preserve">ASOCIACION DE MUJERES PRODUCTORAS DE CARNICOS DEL CAQUETA -ASOMUPCAR </t>
  </si>
  <si>
    <r>
      <t xml:space="preserve">EL PROPONENTE CUMPLE  </t>
    </r>
    <r>
      <rPr>
        <b/>
        <sz val="12"/>
        <color rgb="FFFF0000"/>
        <rFont val="Arial"/>
        <family val="2"/>
      </rPr>
      <t>X</t>
    </r>
    <r>
      <rPr>
        <b/>
        <sz val="12"/>
        <color rgb="FF000000"/>
        <rFont val="Arial"/>
        <family val="2"/>
      </rPr>
      <t xml:space="preserve">  NO CUMPLE _______</t>
    </r>
  </si>
  <si>
    <t>DOS (2)</t>
  </si>
  <si>
    <t>DIECINUEVE (19) MUNICIPIO DE MONTAÑITA</t>
  </si>
  <si>
    <t>28 de Noviembre de 2014</t>
  </si>
  <si>
    <t>FONDO FINANCIERO DE PROYECTOS DE DESARROLLO FONADE</t>
  </si>
  <si>
    <t>780 a 790</t>
  </si>
  <si>
    <t>791 a 801</t>
  </si>
  <si>
    <t>VÍA AL AEROPUERTO INSPECCIÓN DE LA UNIÓN PENEYA</t>
  </si>
  <si>
    <t>DG CANCHA PRINCIPAL</t>
  </si>
  <si>
    <t>CDI FAMILIAR</t>
  </si>
  <si>
    <t>MONTAÑITA RURAL</t>
  </si>
  <si>
    <t>DIAGONAL A LA ESCUELA DE SANTUARIO</t>
  </si>
  <si>
    <t>MATEGUADA</t>
  </si>
  <si>
    <t>1/98</t>
  </si>
  <si>
    <t>GIOVANNA NUÑEZ TORRES</t>
  </si>
  <si>
    <t>Participar en el diseño del Plan de Acompañamiento Pedagógico acorde con el proyecto pedagogico del ICBF. Conocer y participar en la construcción de la rutra integral de atención. Planear las actividades y los recursos para el desarrollo de las acciones pedagógicas.</t>
  </si>
  <si>
    <t>08/11/2011 a 18/04/2012</t>
  </si>
  <si>
    <t>Coordinadora pedagógica del programa de atención integral a la primera infancia.</t>
  </si>
  <si>
    <t>RICHARD ALEXANDER SAMBONI PEÑA</t>
  </si>
  <si>
    <t>N° 141680</t>
  </si>
  <si>
    <t xml:space="preserve">Apoyar el diseño y aplicaicón de evaluación del desarrollo de niños y niñas. Detección temprana de casos de probles en el desarrollo y diseño de estrategias de apoyo para trabajar sobre factores de riesgo. Apoyar el diseño e implementación de proyectos pedagógicos que respondan a una educación incluyente. </t>
  </si>
  <si>
    <t>2010 I-II</t>
  </si>
  <si>
    <t xml:space="preserve">Realizar encuentros de acompañamiento y capacitación a los padres de familia y cuidadores de los niños y niñas beneficiarias. Efectuar actividades de promoción del buen trato. Hacer visitas domiciliarias a familias que presentan posible vulneración de derechos. </t>
  </si>
  <si>
    <t>2/450</t>
  </si>
  <si>
    <t>MARITZA IMBACHÍ CERON</t>
  </si>
  <si>
    <t>LICENCIADA EN EDUCACIÓN BÁSICA PRIMARIA CON ÉNFASIS EN IDIOMAS EXTRANJEROS</t>
  </si>
  <si>
    <t>UNIVERSIDAD DEL MAGDALENA</t>
  </si>
  <si>
    <t xml:space="preserve">Trabajo en el programa de atención integral a la primera infancia. Participación en el plan de acompañamiento a las actividades pedagógicas. Construcción de la ruta integral de atención. Planear las actividades y los recursos para el desarrollo de las acciones pedagógicas. </t>
  </si>
  <si>
    <t>19/02/2013 a 30/06/2013</t>
  </si>
  <si>
    <t>AURORA PUENTES VIDAL</t>
  </si>
  <si>
    <t>LICENCIADA EN LENGUA CASTELLANA Y LITERATURA</t>
  </si>
  <si>
    <t>Coordinadora pedagógica y docente del programa de atención integral a la primera infancia.</t>
  </si>
  <si>
    <t>16/11/2010 a 18/02/2013</t>
  </si>
  <si>
    <t>3/450</t>
  </si>
  <si>
    <t>RAMIRO HORTA TRUJILLO</t>
  </si>
  <si>
    <t>N° 143203</t>
  </si>
  <si>
    <t xml:space="preserve">Diseñar el plan de acción desde el PAI. Diseñar estrategias para la ejecución, monitoreo y evaluación de la política de primera infancia. Coordinar la sistematización de la información sobre la implementación de la atención de la primera infancia. Participar en las mesas de primera infancia del municipio. </t>
  </si>
  <si>
    <t>PARROQUIA DE SAN JUAN MARIA VIANNEY</t>
  </si>
  <si>
    <t>11/08/2010 a 15/06/2012</t>
  </si>
  <si>
    <t>Coordinador de proyectos comunitarios con niños, jóvenes y familias en situación de desplazamiento.</t>
  </si>
  <si>
    <t>LUZ DARY DÍAZ GARZÓN</t>
  </si>
  <si>
    <t>PSICOLOGO SOCIAL COMUNITARIA</t>
  </si>
  <si>
    <t>Registro N° PR02600 expedido por el instituna departamental de salud del Caquetá</t>
  </si>
  <si>
    <t>14/11/2013 a la fecha</t>
  </si>
  <si>
    <t xml:space="preserve">Psicologa del programa de atención integral a la primera infancia. Apoyar el desarrollo del modelo de atención a niños y niñas, participar en las estrategias de planeación, seguimiento y evaluación del proceso. Liderar procesos de trabajo para el mejoramiento permanente de las prácticas pedagógicas con los niños. </t>
  </si>
  <si>
    <t>YISELA COMETA ROMERO</t>
  </si>
  <si>
    <t>PSCOLOGO</t>
  </si>
  <si>
    <t>FUNDACIÓN UNIVERSITARIA MANUELA BELTRÁN</t>
  </si>
  <si>
    <t>N° 137900</t>
  </si>
  <si>
    <t xml:space="preserve">Apoyar el desarrollo del modelo de atención a niños y niñas, participar en las estrategias de planeación, seguimiento y evaluación del proceso. Liderar procesos de trabajo para el mejoramiento permanente de las prácticas pedagógicas con los niños. </t>
  </si>
  <si>
    <t>TRES (3) ZONA CENTRO - CENTRO ZONAL FLORENCIA 1</t>
  </si>
  <si>
    <t>FONDE FINANCIERO DE PROYECTOS DE DESARROLLO FONADE</t>
  </si>
  <si>
    <t>1044 a 1054</t>
  </si>
  <si>
    <t>1055 a 1065</t>
  </si>
  <si>
    <t>INSTITUTO COLOMBIANO DE BIENESTAR FAMILIAR ICBF REGIONAL CAQUETÁ</t>
  </si>
  <si>
    <t>0</t>
  </si>
  <si>
    <t>260</t>
  </si>
  <si>
    <t>CRA 15 n° 7 36 Barrio las Torres</t>
  </si>
  <si>
    <t>1/116</t>
  </si>
  <si>
    <t>DISLEY ESCOBAR CORTÉS</t>
  </si>
  <si>
    <t>LICENCIADO EN LENGUA CASTELLANA Y LITERATURA</t>
  </si>
  <si>
    <t>16-09-2013 a la fecha</t>
  </si>
  <si>
    <t>Atención Integral a la Primera Infancia. Participar en el diseño del Plan de Acompañamiento Pedagógico acorde con el proyecto pedagogico del ICBF. Conocer y participar en la construcción de la rutra integral de atención. Planear las actividades y los recursos para el desarrollo de las acciones pedagógicas.</t>
  </si>
  <si>
    <t>GIMNASIO MODERNO DE FLORENCIA</t>
  </si>
  <si>
    <t>10-01-2012 a 18-02-2013</t>
  </si>
  <si>
    <t>Coordinadora del programa pedagógico de Atención Integral a la Primera Infancia.</t>
  </si>
  <si>
    <t>APOYO PSICOSOCIAL</t>
  </si>
  <si>
    <t>ADRIANA BENITES ROJAS</t>
  </si>
  <si>
    <t>N° 138599</t>
  </si>
  <si>
    <t>1/200</t>
  </si>
  <si>
    <t xml:space="preserve">JAIDI MILENA CULMA LUGO </t>
  </si>
  <si>
    <t>22/03/2011 a 15-11-2012</t>
  </si>
  <si>
    <t>Coordinador del programa población rural dispersa.</t>
  </si>
  <si>
    <t>2/200</t>
  </si>
  <si>
    <t>MARGARITA RODRÍGUEZ CHÁVEZ</t>
  </si>
  <si>
    <t>N° 144277</t>
  </si>
  <si>
    <t>16-08-2014 a la fecha</t>
  </si>
  <si>
    <t>INSTITUCIÓN EDUCATIVA CORAZÓN INMACULADO DE MARIA</t>
  </si>
  <si>
    <t>26-02-2013 a 26-08-2013</t>
  </si>
  <si>
    <t xml:space="preserve">Práctica profesional en psicología desarrollando conferencias a escuelas de padres, dictar charlas de orientación en valores éticos y morales a estudiantes, analizar situaciones conflictivas que se presentan en la institución, brindar apoyo psicosocial a los niños y adolescentes. </t>
  </si>
  <si>
    <t>CLAUDIA LILIANA SALAZAR BARCO</t>
  </si>
  <si>
    <t>N° 130919</t>
  </si>
  <si>
    <t>01-08-2014 a la fecha</t>
  </si>
  <si>
    <t>CORPORACIÓN PARA EL FOMENTO DE LA EDUCACIÓN TÉCNICA FORMAL Y NO FORMAL DEL CAQUETÁ</t>
  </si>
  <si>
    <t>01-11-2012 a 31-07-2014</t>
  </si>
  <si>
    <t>Hacer valoración diagnóstica sobre las caracteristicas psicomotrices, psicoemocionales y psicosociales de cada una de los niños y niñas, madres gestantes y lactantes del CDI. Elaborar propuesta de valoración y acompañamiento psicológico de los niños, niñas, madres gestantes y lactantes del CDI</t>
  </si>
  <si>
    <t>CINCO (5) ZONA COMUNA NORORIENTAL - CENTRO ZONAL FLORENCIA 1</t>
  </si>
  <si>
    <t>SERVICIOS EDUCATIVO GIMNASIO MODERNO LIMITADA</t>
  </si>
  <si>
    <t>1285 a 1295</t>
  </si>
  <si>
    <t>1296 a 1306</t>
  </si>
  <si>
    <t>1307 a 1317</t>
  </si>
  <si>
    <t>1318 a 1328</t>
  </si>
  <si>
    <t>1329 a 1335</t>
  </si>
  <si>
    <t>1336 a 1344</t>
  </si>
  <si>
    <t>1166</t>
  </si>
  <si>
    <t>CRA 4 BIS 2 F 30 34</t>
  </si>
  <si>
    <t>TRANSVERSAL 6 BIS 12 AV 0</t>
  </si>
  <si>
    <t>OCHO (8) MUNICIPIO DE MILAN</t>
  </si>
  <si>
    <t>1552 a 1562</t>
  </si>
  <si>
    <t>1563 a 1573</t>
  </si>
  <si>
    <t>1574 a 1584</t>
  </si>
  <si>
    <t>Experiencia ralacionada en los grupos (1, 9, 19, 3 y 8)</t>
  </si>
  <si>
    <t>Experiencia ralacionada en el grupo 5</t>
  </si>
  <si>
    <t>1585 a 1591</t>
  </si>
  <si>
    <t>327</t>
  </si>
  <si>
    <t>CALLE 3 N° 13 21 CENTRO</t>
  </si>
  <si>
    <t>CALLE 1 FRENTE AL 11 ESTE</t>
  </si>
  <si>
    <t>SAN ANTONIO DE GETUCHA</t>
  </si>
  <si>
    <t>HORIZONTES FUNDACIÓN PARA EL AMOR Y LA SALUD</t>
  </si>
  <si>
    <t>grupo a la que se presenta</t>
  </si>
  <si>
    <t>GRUPO 4  - ZONA COMUNA SUR - CENTRO ZONAL FLORENCIA 1 MAS CENTRO POBLADO NORCASIA, PARÁ Y PUERTO ARANGO</t>
  </si>
  <si>
    <t>HORIZONTES FUNDACION PARA EL AMOR Y LA SALUD</t>
  </si>
  <si>
    <t>INSTITUTO COLOMBIANO DE BIENESTAR FAMILIAR</t>
  </si>
  <si>
    <t>006</t>
  </si>
  <si>
    <t>NA</t>
  </si>
  <si>
    <t>071</t>
  </si>
  <si>
    <t>074</t>
  </si>
  <si>
    <t>CARRERA 16 A N 2A - 27 BARRIO SAN LUIS MUNICIPIO FLORENCIA CENTRO ZONAL FLORENCIA 1</t>
  </si>
  <si>
    <t>CARRERA 10 A N 35A - 41 BARRIO LAS BRISAS BAJAS MUNICIPIO FLORENCIA CENTRO ZONAL FLORENCIA 1</t>
  </si>
  <si>
    <t>CARRERA 10 CALLE 2C BARRIO TIRSO QUINTERO MUNICIPIO FLORENCIA CENTRO ZONAL FLORENCIA 1</t>
  </si>
  <si>
    <t>CARRERA 3A 3 - 71 BARRIO EL TRIUNFO - LAS MALVINAS MUNICIPIO FLORENCIA CENTRO ZONAL FLORENCIA 1</t>
  </si>
  <si>
    <t>CARRERA 10 CALLE 2C BARRIOLA ESPERANZA MUNICIPIO FLORENCIA CENTRO ZONAL FLORENCIA 1</t>
  </si>
  <si>
    <t>MANZANA 4 CASA 46 BARRIO LA ESMERALDA MUNICIPIO FLORENCIA CENTRO ZONAL FLORENCIA 1</t>
  </si>
  <si>
    <t>SI COMODATO</t>
  </si>
  <si>
    <t>CORREGIMIENTO EL PARÁ VIA PRINCIPAL MUNICIPIO FLORENCIA CENTRO ZONAL FLORENCIA 1</t>
  </si>
  <si>
    <t>CORREGIMIENTO EL NORCACIA VIA PRINCIPAL MUNICIPIO FLORENCIA CENTRO ZONAL FLORENCIA 1</t>
  </si>
  <si>
    <t>CORREGIMIENTO DE PUERTO ARANGO MUNICIPIO FLORENCIA CENTRO ZONAL FLORENCIA 1</t>
  </si>
  <si>
    <t>CALLE 4 NUMERO 6 - 45 BARRIO EL COMERCIO MUNICIPIO PUERTO RICO CENTRO ZONAL PUERTO RICO</t>
  </si>
  <si>
    <t>CORREGIMIENTO DE RIO NEGRO VIA PRINCIPAL MUNICIPIO PUERTO RICO CENTRO ZONAL PUERTO RICO</t>
  </si>
  <si>
    <t>CALLE 6 NUMERO 16 - 39 BARRIO EL JARDIN MUNICIPIO PUERTO RICO CENTRO ZONAL PUERTO RICO</t>
  </si>
  <si>
    <t>CORREGIMIENTO LA ESMERALDA MUNICIPIO PUERTO RICO CENTRO ZONAL PUERTO RICO</t>
  </si>
  <si>
    <t>CALLE 5 NUMERO 1 - 11 BARRIO LAS MERCEDES MUNICIPIO EL PAUJIL CENTRO ZONAL PUERTO RICO</t>
  </si>
  <si>
    <t>CARRERA 5 NUMERO 8 - 35 BARRIO EL RECREO MUNICIPIO EL DONCELLO CENTRO ZONAL PUERTO RICO</t>
  </si>
  <si>
    <t>CARRERA 4 CALLE 3 ESQUINA BARRIO ALAMENDA MUNICIPIO MORELIA CENTRO ZONAL FLORENCIA 1</t>
  </si>
  <si>
    <t>TRANSVERSAL 6A ESTE 12 0 MUNICIPIO FLORENCIA CENTRO ZONAL FLORENCIA 1</t>
  </si>
  <si>
    <t>CALLE 1 LOTE 9 - 47 MUNIPIO FLORENCIA CENTRO ZONAL FLORENCIA 1</t>
  </si>
  <si>
    <t>VEREDA LA CARBONA CORREGIMIENTO CARAÑO KILOMETRO 10 MUNICIPIO FLORENCIA CENTRO ZONAL FLORENCIA 1</t>
  </si>
  <si>
    <t>EIDER CIFUENTES MUÑOZ</t>
  </si>
  <si>
    <t>01/09/2013 A LA FECHA</t>
  </si>
  <si>
    <t>COORDINADORA MODALIDAD FAMILIAR</t>
  </si>
  <si>
    <t>MAURICIO SANCHEZ GONZALEZ</t>
  </si>
  <si>
    <t>ADMINISTRADOR PÚBLICO</t>
  </si>
  <si>
    <t>ESCUELA SUPERIOR DE ADMINISTRACIÓN PÚBLICA</t>
  </si>
  <si>
    <t>1048774-T</t>
  </si>
  <si>
    <t>15/01/2013 A LA FECHA</t>
  </si>
  <si>
    <t>PROFESIONAL EDUCADOR FAMILIAR SRAP</t>
  </si>
  <si>
    <t>1/150</t>
  </si>
  <si>
    <t>DIEGO EDINSON OROÑEZ</t>
  </si>
  <si>
    <t>NO APORTA</t>
  </si>
  <si>
    <t>15/01/2014 A LA FECHA</t>
  </si>
  <si>
    <t>APOYO PSICOSOCIAL EN LA MODALIDAD CDI</t>
  </si>
  <si>
    <t>MARIA ROSA QUINTO</t>
  </si>
  <si>
    <t>01/08/2013 AL 15/07/2014</t>
  </si>
  <si>
    <t>PROFESIONAL PSICOLOGA EN LA MODALIDAD CDI</t>
  </si>
  <si>
    <t>LOS SOPORTES DE LA HOJA DE VIDA ESTAN REGISTRADOS CON LOS FOLIOS DEL 332 AL 341</t>
  </si>
  <si>
    <t>CIELO CONSTAZA VANEGAS</t>
  </si>
  <si>
    <t>FUNDACIÓN ANGEL DE MI GUARDA</t>
  </si>
  <si>
    <t>15/01/2013 AL 15/01/2014</t>
  </si>
  <si>
    <t>ACOMPAÑAMIENTO PSICOSOCIAL EN LOS DIFERENTES PROGRAMAS Y PROYECTOS DE LA FUNDACIÓN</t>
  </si>
  <si>
    <t>OLGA ISABEL GONZALEZ</t>
  </si>
  <si>
    <t>01/09/2013 AL 31/12/2013</t>
  </si>
  <si>
    <t>APOYO PSICOSOCIAL EN LA MODALIDAD FAMILIAR</t>
  </si>
  <si>
    <t>826-830</t>
  </si>
  <si>
    <t>ALCALDIA DE FLORENCIA</t>
  </si>
  <si>
    <t>025</t>
  </si>
  <si>
    <t>833-836</t>
  </si>
  <si>
    <t>027</t>
  </si>
  <si>
    <t>839-842</t>
  </si>
  <si>
    <t>1/816</t>
  </si>
  <si>
    <t>DORA LUZ ORTIZ MORALES</t>
  </si>
  <si>
    <t>UNIVESIDAD NACIONAL ABIERTA Y A DISTANCIA - UNAD</t>
  </si>
  <si>
    <t>01/09/2013 AL 31/12/2013
15/01/2014 AL 31/07/2014
01/08/2014 AL 31/10/2014
01/11/2014 AL 15/12/2014</t>
  </si>
  <si>
    <t>1/1000</t>
  </si>
  <si>
    <t>JAMES ARIEL RICO TORRES</t>
  </si>
  <si>
    <t>ADMINISTRADOR DE EMPRESAS</t>
  </si>
  <si>
    <t>PREESCOLAR FRANSISQUITO DE ASIS</t>
  </si>
  <si>
    <t>02/01/2008 AL 15/07/2009</t>
  </si>
  <si>
    <t>COORDINAR LAS ACTIVIDADES DE ENSEÑAZA DE LA INSTITUCIÓN</t>
  </si>
  <si>
    <t>SANDRA LILIANA VALLEJO RODRIGUEZ</t>
  </si>
  <si>
    <t>UNIVERSIDAD INCA DE COLOMBIA</t>
  </si>
  <si>
    <t>ASOCIACION DE MUJERES PRODUCTORAS DE CARNICOS DEL CAQUETA</t>
  </si>
  <si>
    <t>2005 - 2007</t>
  </si>
  <si>
    <t>PROFESIONAL DE APOYO PARA LAS MODALIDADES DE EDUCADOR FAMILIAR Y DESARROLLO DE FAMILIAS</t>
  </si>
  <si>
    <t>01/01/2011 AL 31/12/11</t>
  </si>
  <si>
    <t>SERVICIOS PROFESIONALES COMO CORDINADORA DE ATENCION PSICOSOCIAL</t>
  </si>
  <si>
    <t>LUZ MERY LOZADA OLAYA</t>
  </si>
  <si>
    <t>LICENCIADA EN PEDAGOGIA INFANTIL</t>
  </si>
  <si>
    <t>14/04/2010 AL 15/12/2010
25/04/2011 AL 15/10/2011
10/01/2012 AL 15/04/2012
03/05/2012 AL 25/08/2012</t>
  </si>
  <si>
    <t>AUXILIAR DOCENTE MODALIDA FAMILIAR</t>
  </si>
  <si>
    <t>15/01/2014 AL 15/12/2014</t>
  </si>
  <si>
    <t>DOCENTE MODALIDA CDI</t>
  </si>
  <si>
    <t>BEATRIZ SUAREZ SALDAÑA</t>
  </si>
  <si>
    <t>LICENCIADA EN EDUCACIÓN PREESCOLAR</t>
  </si>
  <si>
    <t>CORPORACION UNIDAD DE CARRERAS TECNICAS PROFESIONALES DEL CAUCA</t>
  </si>
  <si>
    <t>03/09/2012 AL 15/12/2012</t>
  </si>
  <si>
    <t>DOCENTE ENTORNO FAMILIAR DEL PROGGRAMA DE ATENCION INTEGRAL A LA PRIMERA INFANCIA</t>
  </si>
  <si>
    <t>01/03/2013 AL 15/12/2014
15/10/2012 AL 31/12/2012
15/01/2013 AL 28/02/2013</t>
  </si>
  <si>
    <t>PROFESIONAL PEDAGOGA MODALIDAD CDI - ESTRATEGIA DE ATENCION INTEGRAL A LA PRIMERA INFANCIA.</t>
  </si>
  <si>
    <t>LUZ STELLA CHAVEZ ROJAS</t>
  </si>
  <si>
    <t>LICENCIADA EN LINGÜÍSTICA Y LITERATURA</t>
  </si>
  <si>
    <t>CORPORACION EDUCATIVA AMIGOS INSTUTTO JEAN PIAGET</t>
  </si>
  <si>
    <t>01/02/1998 AL 14/09/2012</t>
  </si>
  <si>
    <t>COODINADORA DE AUTO REGULACIÓN Y CONVIVENCIA</t>
  </si>
  <si>
    <t>01/09/2013 AL 15/12/2014</t>
  </si>
  <si>
    <t>PEDAGOGA MODALIDAD FAMILIAR ESTRATEGIA DE LA ATENCION INTEGRAL A LA PRIMERA INFANCIA</t>
  </si>
  <si>
    <t>1/2816</t>
  </si>
  <si>
    <t>LINA MARCELA RIVERA</t>
  </si>
  <si>
    <t>CONTADOR PUBLICO</t>
  </si>
  <si>
    <t>CAJA DE COMPENSACION FAMILIAR DEL CAQUETA COMFACA</t>
  </si>
  <si>
    <t xml:space="preserve">01/06/2013 AL 31/12/2013
15/01/2014 AL 31/07/2014
01/08/2014 AL 31/10/2014 
01/11/2014 AL 15/12/2014 </t>
  </si>
  <si>
    <t>AUXILIAR FINANCIERA MODALIDA CDI</t>
  </si>
  <si>
    <t>MANPOWER DE PROFESSIONAL LTDA.</t>
  </si>
  <si>
    <t>08/03/2011 AL 30/07/2011</t>
  </si>
  <si>
    <t>SECRETARIA AUXILIAR ADMINISTRATIVA</t>
  </si>
  <si>
    <t>HORIZONTES FNDACIÓN PARA EL AMOR Y LA SALUD</t>
  </si>
  <si>
    <t xml:space="preserve">GRUPO 6  - ZONA NUEVA COLOMBIA CENTRO ZONAL FLORENCIA 2 </t>
  </si>
  <si>
    <t>NO CUMPLE</t>
  </si>
  <si>
    <t>MODALIDAD CDI INSTITUCIONAL</t>
  </si>
  <si>
    <t>VIA PRINCIPAL NUEVA COLOMBIA</t>
  </si>
  <si>
    <t>2/492</t>
  </si>
  <si>
    <t>MAGDA MILENA NUÑEZ LOPEZ</t>
  </si>
  <si>
    <t>ADMINISTRADORA DE EMPRESAS</t>
  </si>
  <si>
    <t xml:space="preserve">INSTITUTO PARA LA FORMACIÓN Y PROYECCION DEL TALENTO HUMANO </t>
  </si>
  <si>
    <t>01/02/2010 AL 30/11/2013</t>
  </si>
  <si>
    <t xml:space="preserve">DOCENTE </t>
  </si>
  <si>
    <t>JAVIER ANDRES CARDONA RAMIREZ</t>
  </si>
  <si>
    <t>ASOCIACION DE DESPLAZADOS DEL CAQUETÁ</t>
  </si>
  <si>
    <t>15/01/2009 AL 28/10/2011</t>
  </si>
  <si>
    <t>COORDINADOR DE APLICATIVOS PARA AYUDAS HUMANITARIAS</t>
  </si>
  <si>
    <t>PAOLA ANDRES TORRES GÓMEZ</t>
  </si>
  <si>
    <t>COLEGIO MIS PEQUEÑOS GENIOS</t>
  </si>
  <si>
    <t>2006, 2007, 2008 Y 2009</t>
  </si>
  <si>
    <t>DOCENTE DE PREESCOLAR</t>
  </si>
  <si>
    <t>SANDRA MILENA CARDENAS ALMARIO</t>
  </si>
  <si>
    <t>CAJA DE COMPENASACIÓN FAMILIAR DEL CAQUETA</t>
  </si>
  <si>
    <t>16/09/2012 AL 16/12/2012
22/05/2013 AL 21/12/2013</t>
  </si>
  <si>
    <t xml:space="preserve">ACCION SOCIAL DEL EJERCITO SECCIONAL FLORENCIA </t>
  </si>
  <si>
    <t>01/02/2003 AL 30/04/2008</t>
  </si>
  <si>
    <t>DOCENTE</t>
  </si>
  <si>
    <t>LINA MARCELA ARBOLEDA</t>
  </si>
  <si>
    <t>HORIZONTES FUNDACION PARA EL AMOR</t>
  </si>
  <si>
    <t>01/06/2013 AL 31/12/2013</t>
  </si>
  <si>
    <t>PASANTE DE FAMILIAR</t>
  </si>
  <si>
    <t xml:space="preserve">    </t>
  </si>
  <si>
    <t>1/492</t>
  </si>
  <si>
    <t>GRUPO 10  - MUNICIPIO PUERTO RICO CENTRO ZONAL PUERTO RICO</t>
  </si>
  <si>
    <t>167 - 171</t>
  </si>
  <si>
    <t>181 - 182</t>
  </si>
  <si>
    <t>183 - 190</t>
  </si>
  <si>
    <t>CALLE 1B SUR - CARRERA 10 BARRIO VILLA LAURA MUNICIPIO PUERTO RICO CENTRO ZONAL PUERTO RICO</t>
  </si>
  <si>
    <t>2/308</t>
  </si>
  <si>
    <t>NATALIA RAMIREZ LUGO</t>
  </si>
  <si>
    <t xml:space="preserve">01/09/2013 AL 31/12/2013
</t>
  </si>
  <si>
    <t>COORDINADORA MODALIDAD CDI</t>
  </si>
  <si>
    <t>C &amp; M CONSULTORES SA</t>
  </si>
  <si>
    <t>11/02/2013 AL 31/12/2013
11/02/2014 AL 15/08/2014</t>
  </si>
  <si>
    <t>REALIZAR PROCESO DE CONSULTORIA A LOS SERVICIOS MICIONALES CON LOS CUALES DESARROLLA LOS SERVICIOS MICIONALES DEL ICBF</t>
  </si>
  <si>
    <t>FERNANDO AUGUSTO CHAPARRO</t>
  </si>
  <si>
    <t>SERVICIOS DE AUDITORIA Y ASESORIA EN SALUD</t>
  </si>
  <si>
    <t>01/08/2007 AL 01/09/2009</t>
  </si>
  <si>
    <t>DIRECCIÓN, SUPERVISION Y MANEJO ADMINISTRATIVO DE PERSONAL Y DE LAS FINANZAS DE SERVASALUD EU</t>
  </si>
  <si>
    <t>1/308</t>
  </si>
  <si>
    <t>MAURICIO CABRERA RAMIREZ</t>
  </si>
  <si>
    <t>PSICOLOGO SOCIAL COMUNITARIO</t>
  </si>
  <si>
    <t>01/07/2013 AL 31/12/2013</t>
  </si>
  <si>
    <t>JICELA ORTIZ ESCANDON</t>
  </si>
  <si>
    <t>ASOCIACION DE MUJERES PRODUCTORAS DE CARNICOS DEL CAQUETA - ASOMUPCAR</t>
  </si>
  <si>
    <t>01/04/2005 AL 30/10/2006</t>
  </si>
  <si>
    <t>SOCIALIZACION DE TEMATICAS PERTINENTES A LA INTERVENCION FAMILIAR</t>
  </si>
  <si>
    <t>CLEOFELINA ALVAREZ PINEDA</t>
  </si>
  <si>
    <t>146954 - T</t>
  </si>
  <si>
    <t xml:space="preserve">01/09/2013 AL 31/12/2013
15/01/2014 AL 15/12/2014
</t>
  </si>
  <si>
    <t>DIANA MARCELA FRANCO ROJAS</t>
  </si>
  <si>
    <t>PSICOLOGO MODALIDAD FAMILIAR</t>
  </si>
  <si>
    <t>ANA ROSA BEJARANO SERRATO</t>
  </si>
  <si>
    <t xml:space="preserve">01/09/2013 AL 31/12/2013
15/01/2014 AL 31/07/2014
</t>
  </si>
  <si>
    <t>NANCY MEDINA CACERES</t>
  </si>
  <si>
    <t xml:space="preserve">01/08/2014 AL 15/12/2014
</t>
  </si>
  <si>
    <t>15/01/2013 AL 31/12/2013
15/01/2014 AL 31/07/2014</t>
  </si>
  <si>
    <t>DOCENTE CDI</t>
  </si>
  <si>
    <t>076</t>
  </si>
  <si>
    <t>070</t>
  </si>
  <si>
    <t>249</t>
  </si>
  <si>
    <t>131</t>
  </si>
  <si>
    <t>108</t>
  </si>
  <si>
    <t>122</t>
  </si>
  <si>
    <t>129</t>
  </si>
  <si>
    <t>1/758</t>
  </si>
  <si>
    <t>GRUPO 15  - MUNICIPIO MORELIA CENTRO ZONAL FLORENCIA 1</t>
  </si>
  <si>
    <t>192 - 196</t>
  </si>
  <si>
    <t>206 - 207</t>
  </si>
  <si>
    <t>208 - 215</t>
  </si>
  <si>
    <t>1/142</t>
  </si>
  <si>
    <t>MONICA PERDOMO PATIÑO</t>
  </si>
  <si>
    <t>BIOLOGO</t>
  </si>
  <si>
    <t>20/06/2012 AL 30/09/2012</t>
  </si>
  <si>
    <t>COORDINADORA MODALIDAD AGRUPADOS</t>
  </si>
  <si>
    <t xml:space="preserve">NO CUMPLE PERFIL </t>
  </si>
  <si>
    <t>JHON JADER MUÑOZ HOYOS</t>
  </si>
  <si>
    <t>239</t>
  </si>
  <si>
    <t>857-861</t>
  </si>
  <si>
    <t>159</t>
  </si>
  <si>
    <t>862 - 867</t>
  </si>
  <si>
    <t>GRUPO 17  - MUNICIPIO PAUJIL CENTRO ZONAL PUERTO RICO</t>
  </si>
  <si>
    <t>217 - 222</t>
  </si>
  <si>
    <t>231 - 232</t>
  </si>
  <si>
    <t>233 - 240</t>
  </si>
  <si>
    <t>CARRERA 5 NUMERO 2 - 43 BARRIO EL CENTRO MUNICIPIO EL PAUJIL CENTRO ZONAL PUERTO RICO</t>
  </si>
  <si>
    <t>CARRERA 1E -  CALLE 2 BARRIO OLIMPICA MUNICIPIO EL PAUJIL CENTRO ZONAL PUERTO RICO</t>
  </si>
  <si>
    <t>CARRERA 12 NUMERO 3 A - 16 BARRIO LA INMACULADA MUNICIPIO EL PAUJIL CENTTRO ZONAL PUERTO RICO</t>
  </si>
  <si>
    <t>1/282</t>
  </si>
  <si>
    <t>JOSE ELVER MONJE JIMENEZ</t>
  </si>
  <si>
    <t>CORPORACION UNIFICADA NACIONAL DE EDUCACION SUPERIOR</t>
  </si>
  <si>
    <t>ASOCIACION DE PADRES DE FAMILIA DEL HOGAR MULTIPLE MI MUNDO DE ALEGRIAS</t>
  </si>
  <si>
    <t>13/01/2013 AL 31/10/2014</t>
  </si>
  <si>
    <t>COORDINADOR CENTRO DE DESARROLLO INFANTIL</t>
  </si>
  <si>
    <t>RUBY SLEIDY VARGAS CASTILLO</t>
  </si>
  <si>
    <t>COLEGIO GIMNASIO MODERNO</t>
  </si>
  <si>
    <t>16/01/2013 AL 05/04/2013
25/04/2013 AL 30/05/2013</t>
  </si>
  <si>
    <t>PSICOLOGA MODALIDAD FAMILIAR E INSTITUCIONAL</t>
  </si>
  <si>
    <t>COORDINADORA Y PSICOLOGA</t>
  </si>
  <si>
    <t>MATHA LUCIA VEGA IRIARTE</t>
  </si>
  <si>
    <t>01/08/2014 AL 15/12/2014</t>
  </si>
  <si>
    <t>PSICOLOGA MODALIDAD FAMILIAR</t>
  </si>
  <si>
    <t>INSTITUTO COLOMBIANO DE BIENESTAR FAMILIAR CENTRO ZONAL FLORENCIA 2</t>
  </si>
  <si>
    <t>14/03/2011 AL 13/08/2011</t>
  </si>
  <si>
    <t>AUXILIAR AD HONOREM EN PSICOLOGÍA</t>
  </si>
  <si>
    <t xml:space="preserve">REINALDA VERGARA </t>
  </si>
  <si>
    <t>15/01/2014 AL 31/10/2014</t>
  </si>
  <si>
    <t>DISNEY BENITEZ PERDOMO</t>
  </si>
  <si>
    <t>GRUPO 18  - MUNICIPIO EL DONCELLO CENTRO ZONAL PUERTO RICO</t>
  </si>
  <si>
    <t>242 - 247</t>
  </si>
  <si>
    <t>256 - 257</t>
  </si>
  <si>
    <t>258 - 265</t>
  </si>
  <si>
    <t>CALLE 11 NUMERO 3 - 14 BARRIO VILLA COLOMBIA MUNICIPIO EL DONCELLO CENTRO ZONAL PUERTO RICO</t>
  </si>
  <si>
    <t>CARRERA 4 NUMERO 1 - 14 ANTIGUO MIGANI MUNICIPIO EL DONCELLO CENTRO ZONAL PUERTO RICO</t>
  </si>
  <si>
    <t>ADRIANA MILETH VARGAS</t>
  </si>
  <si>
    <t>LA CORPORACION UNIFICADA NACIONAL DE EDUCACION SUPERIOR</t>
  </si>
  <si>
    <t xml:space="preserve">01/09/2013 AL 15/12/2014
</t>
  </si>
  <si>
    <t>COORDINADORA MODALIDAD CENTRO DE DESARROLLO INFANTIL</t>
  </si>
  <si>
    <t>VIVIANA ANDREA RODRIGUEZ ROJAS</t>
  </si>
  <si>
    <t>PSICOLOGO MODALIDAD CENTRO DE DESARROLLO INFANTIL</t>
  </si>
  <si>
    <t>REINALDA VERGARA</t>
  </si>
  <si>
    <t>ASOCIACION DE PADRES DE FAMILIA DEL HOGAR MULTIPLE MI MUNDO DE ALEGRIA</t>
  </si>
  <si>
    <t>15/06/2005 AL 30/12/2011</t>
  </si>
  <si>
    <t xml:space="preserve">COORDINADORA </t>
  </si>
  <si>
    <t>ANA LUZ PICO ALEY</t>
  </si>
  <si>
    <t>147</t>
  </si>
  <si>
    <t>844 - 850</t>
  </si>
  <si>
    <t>024</t>
  </si>
  <si>
    <t>851 - 855</t>
  </si>
  <si>
    <t>1/342</t>
  </si>
  <si>
    <t>ASOCIACION DEMUJERES PRODUCTORAS DE CARNICOS DEL CAQUETA  ASUMUCAR</t>
  </si>
  <si>
    <t>DOS (2)  CIUDADELA HABITACIONAL SIGLO XXI  CENTRO ZONAL FLORENCIA 1 MUNICIPIO DE FLORENCIA</t>
  </si>
  <si>
    <t>000038 a 000093</t>
  </si>
  <si>
    <t>000094 A 000100</t>
  </si>
  <si>
    <t>000101 A 000108</t>
  </si>
  <si>
    <t>000109 A 000116</t>
  </si>
  <si>
    <t>VEREDA EL PARA</t>
  </si>
  <si>
    <t>ASTRID JOHANA MONTALVO TOLEDO</t>
  </si>
  <si>
    <t>ASOCIACION DE MUJERES PRODUCTORAS DE CARNICOS DEL CAQUETA ASOMUPCAR</t>
  </si>
  <si>
    <t>01/10/2013 A LA FECHA</t>
  </si>
  <si>
    <t>DOCENTE DE LA MODALIDAD CENTRO DE DESARROLLO INFANTIL.
PARTICIPAR  EN EL DISEÑO DEL PLAN DE ACOMPAÑAMIENTO PEDAGOGICO PARA LA IMPLEMENTACION DE LA MODALIDAD ACORDES CON EL PROYECTO PEDAGOGICO DEL ICBF LAS CARACTERISTICAS DE LA MODALIDAD Y LAS CONDICIONES PARTICULARES DE LA COMUNIDAD AGENTES EDUCATIVOS Y LAS FAMILIAS.
CONOCERNY PARTICIPAR EN LA CONSTRUCCION DE LA RUTA INTEGRAL DE ATENCION CON EL OBJETO PODER IDENTIFICAR AL EQUIPO PROFESIONAL Y A LAS MISMAS FAMILIAS SOBRE LAS DEFICIENCIAS DETECTADAS
 PLANEAR LAS ACTIVIDADES Y LOS RECURSOS PARA EL DESARROLLO DE LAS ACCIONES PEDAGOGICAS
GESTIONAR ANTE LAS INSTANCIAS PERTINENTES LOS RECURSO QUE GARANTICEN LA ADECUADA IMPLEMENTACION DE LA MODALIDAD Y EL DESARROLLO DE LOS ENCUENTROS EDUCATIVOS</t>
  </si>
  <si>
    <t>01/02/2013 A 30/09/2013</t>
  </si>
  <si>
    <t>COORDINADORA PEDAGOGICA DEL HOGAR AGRUPADO DE YURAYACO MUNICIPIO DE SAN JOSE DEL FRAGUA.
CONTROL Y SEGUIMIENTO A MADRES COMUNITARIAS, PRESENTACION DE INFORMES, CREACION DE COMITES DE VEEDURIAS, COMITES DE PADRES, CAPACITACION AL TALENTO HUMANO, COORDINACION, GESTION DE RECURSOS Y ACTIVIDADES LUDICO RECREATIVAS DIRIGIDAS A NIÑOS Y NIÑAS BENEFICIARIOS DE DOS (2) A CINCO (5) AÑOS; ENTRE OTRAS TAREAS INHERENTES AL CARGO.</t>
  </si>
  <si>
    <t>ASOCIACION PARA LA GESTION SOCIAL Y DESARROLLO INTEGRAL DE LA MUJER</t>
  </si>
  <si>
    <t>02/03/2011 A 30/09/2011</t>
  </si>
  <si>
    <t>COORDINADORA DE APOYO.
DIRIGIR ACTIVIDADES ORIENTADAS A LA POBLACION VULNERABLE BENEFICIARIA MUJERES Y FAMILIAS DEL AREA URBANA; COMPONENTE EDUCATIVO, SALUD Y MEJORAMIENTO DE INFRAESTRUCTURA.</t>
  </si>
  <si>
    <t>LEIDY TATIANA FIERRO AGUIRRE</t>
  </si>
  <si>
    <t xml:space="preserve">PSICOLOGA </t>
  </si>
  <si>
    <t>APOYO PSICOSOCIAL MODALIDAD CENTRO DE DESARROLLO INFANTIL Y MODALIDAD ITINERANTE FAMILIAR.
APOYAR EL DISEÑO Y APLICACIÓN DE EVALUACION DEL DESARROLLO DE LOS NIÑOS Y NIÑAS.
APOYAR EL DISEÑO E IMPLEMENTACION D PROYECTOS PEDAGOGICOS QUE RESPONDAN A UNA EDUCACION INCLUYENTE.
APOYAR LA CONSTRUCCION Y APLICACION DEL PLAN DE FORMACION DE FAMILIAS.</t>
  </si>
  <si>
    <t>LA ASPIRANTE AL CARGO NO HA RECIBIDO GRADO COMO PSICOLOGA, PRESENTA CERTIFICACION  DE SUSTENCION DEL TRABAJO DE GRADO CON FECHA 10/11/2014.</t>
  </si>
  <si>
    <t>INSTITUCION EDUCATIVA CIUDADELA SIGLO XXI</t>
  </si>
  <si>
    <t>01/02/2014 A 01/06/2014</t>
  </si>
  <si>
    <t>PRACTICA PROFESIONAL EN PSICOLOGIA.
MANEJO DE GRUPOS (ORIENTACION VOCACIONAL, ATENCION A CASOS PSICOLOGICOS Y DESARROLLO DE TALLER ACORDE A LOS OBJETIVOS DE LA INSTITUCION)</t>
  </si>
  <si>
    <t>INSTITUCION EDUCATIVA BARRIOS UNIDOS DEL SUR</t>
  </si>
  <si>
    <t>01/06/2014 A 30/10/2014</t>
  </si>
  <si>
    <t>PRACTICA PROFESIONAL EN PSICOLOGIA:
APOYANDO EL AREA DE ORIENTACION ESCOLAR, CON FUNCIONES RELACIONADAS EN EL MANEJO DE GRUPOS (ORIENTACION VOCACIONAL), ATENCION A CASOS PSICOLOGICOS, ESCUELAS DE PADRES Y DESARROLLO DE TALLERES, ACORDE CON LOS OBJETIVOS DE ESTA INSTITUCION EDUCATIVA.</t>
  </si>
  <si>
    <t>NO PRESENTA EXPERIENCIA ESPECIFICA ADICIONAL</t>
  </si>
  <si>
    <t>SIETE (7) ZONA NORTE CENTRO ZONAL FLORENCIA 2 MUNICIPIO DE FLORENCIA</t>
  </si>
  <si>
    <t>CARRERA 14 CALLE 22 # 7 94 BARRIO LA CONSOLATA</t>
  </si>
  <si>
    <t>MARICELA CORTES PALACIOS</t>
  </si>
  <si>
    <t>CONTADORA  PUBLICA / TECNICO LABORAL POR COMPETENCIAS EN ATENCION INTEGRAL A LA PRIMERA INFANCIA</t>
  </si>
  <si>
    <t>UNIVERSIDAD DE LA AMAZONIA 
EDCACION PARA EL TRABAJO Y DESARROLLO HUMANO EDUTEC</t>
  </si>
  <si>
    <t>11/12/2009
10/12/2013</t>
  </si>
  <si>
    <t>147716-T</t>
  </si>
  <si>
    <t>10/02/2010 Al 30/08/2011</t>
  </si>
  <si>
    <t>COORDINACION GENERAL DEL PROGRAMA DE ALIMENTACION ESCOLAR EN LOS MUNICIPIOS DE SAN JOSE DEL FRAGUA, SOLITA Y DE VOLUNTARIADO EN LA COORDINACION DE CAMPO PROGRMA "PLAN MUNDIAL DE ALIMENTOS"
DESARROLLANDO FUNCIONES INHERENTES AL CARGO TALES COMO ATENCION A LA POBLACION EN EDAD ESCOLAR VULNERABLE Y DESPLAZAMIENTO; MADRES GESTANTES Y LACTANTES, NIÑOS Y NIÑAS DE CERO A CINCO AÑOS EN RIESGO NUTRICIONAL Y DEMAS ESPECIFICAS EN CUMPLIMIENTO DEL OBJETO DE LOS PROGRAMAS EJECUTADOS POR LA ASOCIACION.</t>
  </si>
  <si>
    <t>02/01/2007 A 25/12/2007</t>
  </si>
  <si>
    <t>EDUCADORA FAMILIAR.
BRINDANDO ATENCION A POBLACION DE CONDICION DE DESPLAZAMIENTO Y FAMILIAR VULNERABLES DEL MUNICIPIO DE FLORENCIA EN TEMATICAS RELACIONADAS CON LA RESOLUCION DE CONFLICTOS, DERECHOS HUMANOS, ETC.</t>
  </si>
  <si>
    <t>AGENCIA PRESIDENCIAL PARA LA ACCION SOCIAL Y LA COOPERACION INTERNACIONAL</t>
  </si>
  <si>
    <t>01/07/2009 A 22/12/2009</t>
  </si>
  <si>
    <t xml:space="preserve">ASESOR CONTABLE.
DISEÑAR E IMPLEMENTAR UN SISTEMA SIMPLE DE CUENTAS APLICABLES A LAS UNIDADES PRODUCTIVAS MICOREMPRESARIALES DE LOS PARTICIPANTES DEL PROGRAMA.
REALIZAR TALLERES DE CAPACITACION CON LOS PARTICIPANTES EN APLICACIÓN DEL SISTEMA SIMPLE DE CUENTAS E IMPLEMENTACION CONTABLE EN LOS NEGOCIOS.
</t>
  </si>
  <si>
    <t>DIANA CAROLINA MOLINA MORA</t>
  </si>
  <si>
    <t>21/01/2013 A LA FECHA</t>
  </si>
  <si>
    <t>APOYO PSICOSOCIAL MODALIDAD FAMILIAR ITINERANTE.
APOYAR EL DISEÑO Y APLICACIÓN DE EVALUACIÓN DEL DESARROLLO DE LOS NIÑOS Y NIÑAS.  APOYAR EL DISEÑO E IMPLEMENTACIÓN DE PROYECTOS PEDAGOGICOS QUE RESPONDAN A UNA EDUCACIÓN INCLUYENTE.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</si>
  <si>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SANDRA MILENA OBANDO FACUNDO</t>
  </si>
  <si>
    <t>CORPORACION PARA EL FOMENTO DE LA EDUCACION TECNICA FORMAL Y NO FORMAL DEL CAQUETA CORFETEC</t>
  </si>
  <si>
    <t>23/03/2008 AL 04/12/2008</t>
  </si>
  <si>
    <t>EDUCADORA FAMILIAR.
EDUCADORA FAMILIAR EN EL MARCO DEL PROYECTO "APRENDIENDO A VIVIR EN FAMILIA" EN LA MODALIDAD EDUCADOR FAMILIAR DESARROLLADO CON EL INSTITUTO COOLOMBIANO E BIENESTAR FAMILIAR ICBF</t>
  </si>
  <si>
    <t>01/04/2005 AL 30/12/2007</t>
  </si>
  <si>
    <t>EDUCADORA FAMILIAR DE LA MODALIDAD EDUCADOR FAMILIAR DEL INSTITUTO COLOMBIANO DE BIENESTAR FAMILIAR ICBF</t>
  </si>
  <si>
    <t>15/02/2014 A LA FECHA</t>
  </si>
  <si>
    <t>APOYO PSICOCOCIAL MODALIDAD FAMILIAR ITINERANTE.
APOYAR EL DISEÑO Y APLICACIÓN DE EVALUACIÓN DEL DESARROLLO DE LOS NIÑOS Y NIÑAS.  APOYAR EL DISEÑO E IMPLEMENTACIÓN DE PROYECTOS PEDAGOGICOS QUE RESPONDAN A UNA EDUCACIÓN INCLUYENTE.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</si>
  <si>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ONCE (11) MUNICIPIO BELEN DE LOS ANDAQUIES</t>
  </si>
  <si>
    <t>KR 5 No. 5 76 CAJA AGRARIA</t>
  </si>
  <si>
    <t>SEGÚN CERTIFICACION DE LA COORDINADORA DEL CENTRO ZONAL BELEN DE LOS ANDAQUIES LA INFRAESTRUCTURA PRESENTADA PARA EL FUNCIONAMIENTOS DEL CDI MANITAS CREATIVAS EN CONDICINES DE SEGURIDAD EL INMUEBLE CUMPLE PARCIALMENTE CON VENTANAS SIN DETERIORO, OXIDO, ASTILLAS O LATAS LEVANTADA Y EN COCINA. NO CUMPLE EN PISOS MUROS Y TECHOS CON EL REQUERIMIENTO PISO REGULAR ( LISO - UNIFORME) Y NO RESBALOSO, QUE PERMITA EL DESAGUA DE AGUAS LLUVIAS</t>
  </si>
  <si>
    <t>CRA 3 No. 3 - 27 BARRIO LAS BRISAS</t>
  </si>
  <si>
    <t>1/60</t>
  </si>
  <si>
    <t>GLENDA NADIMA RAMIREZ MONTENEGRO</t>
  </si>
  <si>
    <t xml:space="preserve">LICENCIADA EN PEDAGOGIA INFANTIL </t>
  </si>
  <si>
    <t xml:space="preserve">UNIVERSIDAD DE LA AMAZONIA 
</t>
  </si>
  <si>
    <t>A007308</t>
  </si>
  <si>
    <t>01/11/2012 A LA FECHA</t>
  </si>
  <si>
    <t>01/02/2011 A 30/10/2012</t>
  </si>
  <si>
    <t>COORDINADORA Y MONITORA DE APOYO MODALIDAD HOGORES COMINITARIOS DE BIENESTAR FAMILIAR HCB.
DESARROLLANDO FUNCIONES DE VISITAS DE SEGUIMIENTO, REVISION DE CARPETAS DE NIÑOS Y NIÑAS A MADRES COMUNITARIAS, RECOLECCION Y REVISION DE RAM, COBERTURA RAPIDA,  CAPACITACIONES A MADRES COMUNITARIAS, COMITÉ DE PADRES Y DE VEEDURIAS; ENTRE OTRAS ACTIVIDADES ESPECIFICAS DE LA MODALIDAD EN CUMPLIMIENTO DE LOS LINEAMIENTOS DADOS POR EL ICBF.</t>
  </si>
  <si>
    <t>GUILLERMO TOVAR TOVAR</t>
  </si>
  <si>
    <t>01/06/2014 A LA FECHA</t>
  </si>
  <si>
    <t>APOYO PSICOSOCIAL CENTRO DE DESARROLLO INFANTIL.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</si>
  <si>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EMPRESA SOCIAL DEL ESTADO HOSPITAL SANTA  TERESA DE TESALIA</t>
  </si>
  <si>
    <t>021/02/2012 A 30/05/2014</t>
  </si>
  <si>
    <t>COORDINADOR DEL PLAN DE INTERVENCIONES COLECTIVAS PIC.
EJECUTANDO ACTIVIDADES DE PROMOCION, PREVENCION, ATENCION, DETECCION Y VIGILANCIA EN LOS COMPONENTES DE SALUD PUBLICA INFANTIL, SEGURIDAD ALIMENTARIA Y NUTRICIONAL, SALUD SEXUAL Y CONVIVENCIA SOCIAL Y SALUD MENTAL, PRIORIZANDO LA POBLACION VULNERABLE DEL MUNICIPIO, INFANCIA, MADRES GESTANTES Y ASULTO MAYOR.</t>
  </si>
  <si>
    <t>EMPRESA SOCIAL DEL ESTADO HOSPITAL LA DORADA</t>
  </si>
  <si>
    <t>01/04/2011 AL 30/06/2011</t>
  </si>
  <si>
    <t>PRESTO SERVICIOS COMO PSICOLOGO</t>
  </si>
  <si>
    <t>JULIA BERMUDEZ TAPIERO</t>
  </si>
  <si>
    <t>12/11/2011 A 30/12/2012</t>
  </si>
  <si>
    <t>COORDINADORA PEDAGOGICA DEL HOGAR AGRUPADO DE YURAYACO.
DESARROLLANDO FUNCIONES DE CONTROL Y SEGUIMIENTO A MADRS COMUNITARIAS, PRESENTACION DE INFORMES, CREACION DE COMITES DE VEEDURIA, COMITÉ DE PADRES, CAPACITACION AL TALENTO HUMANO, COORDINACION Y GESTION DE RECURSOS, ENTRE OTRAS TAREAS INHERENTES AL CARGO.</t>
  </si>
  <si>
    <t>12/06/2013 A LA FECHA</t>
  </si>
  <si>
    <t>DOCENTE DE LA MODALIDAD FAMILIAR.
PARTICIPAR  EN EL DISEÑO DEL PLAN DE ACOMPAÑAMIENTO PEDAGOGICO PARA LA IMPLEMENTACION DE LA MODALIDAD ACORDES CON EL PROYECTO PEDAGOGICO DEL ICBF LAS CARACTERISTICAS DE LA MODALIDAD Y LAS CONDICIONES PARTICULARES DE LA COMUNIDAD AGENTES EDUCATIVOS Y LAS FAMILIAS.
CONOCERNY PARTICIPAR EN LA CONSTRUCCION DE LA RUTA INTEGRAL DE ATENCION CON EL OBJETO PODER IDENTIFICAR AL EQUIPO PROFESIONAL Y A LAS MISMAS FAMILIAS SOBRE LAS DEFICIENCIAS DETECTADAS
 PLANEAR LAS ACTIVIDADES Y LOS RECURSOS PARA EL DESARROLLO DE LAS ACCIONES PEDAGOGICAS
GESTIONAR ANTE LAS INSTANCIAS PERTINENTES LOS RECURSO QUE GARANTICEN LA ADECUADA IMPLEMENTACION DE LA MODALIDAD Y EL DESARROLLO DE LOS ENCUENTROS EDUCATIVOS</t>
  </si>
  <si>
    <t>HECTOR HEZIQUIO LUNA MOSQUERA</t>
  </si>
  <si>
    <t>PSICOLOGO
ESPECIALISTA EN PEDAGOGIA PARA EL DESARROLLO DEL APRENIZAJE AUTONOMO</t>
  </si>
  <si>
    <t>UNIVERSIDAD INCCA DE COLOMBIA 
UNIVERSIDAD ABIERTA Y A DISTANCIA UNAD</t>
  </si>
  <si>
    <t>29/07/1994
13/12/2002</t>
  </si>
  <si>
    <t>01/10/2014 A LA FECHA</t>
  </si>
  <si>
    <t>APOYO PSICOSOCIAL MODALIDA FAMILIAR ITINERANTE.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</si>
  <si>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UNICLINICAS LIMITADA IPS</t>
  </si>
  <si>
    <t>14/02/1998 AL 20/11/2005</t>
  </si>
  <si>
    <t>SERVICIOS COMO PSICOLOGO.
MANEJO DE ESTRÉS, MANEJO DE DUELO, TERAPIA INDIVIDUAL Y DE FAMILIA, CONSEJERIA VIOLENCIA INTRAFAMILIAR, CONCILIACION,  RELACION DE GENERO, RELACIONES INTERPERSONALES , MALTRATO INFANTIL Y COMONUNICACION ACERTIVA.</t>
  </si>
  <si>
    <t>INSTITUCION EDUCATIVA LOS ANDES</t>
  </si>
  <si>
    <t>25/02/2005 AL 30/04/2007</t>
  </si>
  <si>
    <t>SERVICIOS COMO PSICOLOGO
PRESTO SERVICIOS COMO PSICOLOGO EN LAS TAREAS DE VIOLENCIA INTRAFAMILIAR, MALTRATO INFANTIL, AUTOESTIMA, ESTRÉS POSTRAUMATICO, ESTADOD DE CRISIS Y PROBLEMÁTICA EMOCIONAL, ENTRE OTROS, A LOS ESTUDIANTES DE LOS DIFERENTES GRADOS Y PADRES DE FAMILIA, ESPECIALMENTE LA POBLACION VULNERABLE.</t>
  </si>
  <si>
    <t>DOCE (12) MUNICIPIO DE ALBANIA</t>
  </si>
  <si>
    <t>INSPECCION EL DORADO CALLE PRINCIPAL ESQUINA</t>
  </si>
  <si>
    <t>COODINADORA</t>
  </si>
  <si>
    <t>1/100</t>
  </si>
  <si>
    <t>LUZ MARY CUNDUMI COPETE</t>
  </si>
  <si>
    <t>FUNDACION UNIVERSITARIA DE MANIZALES</t>
  </si>
  <si>
    <t>02/092013 AL 31/12/2013
13/01/2014 AL 31/07/2014</t>
  </si>
  <si>
    <t>COORDINADORA EN LA MODALIDAD ITINERANTE FAMILIAR EN EL MUNICIPIO DE SAN VICENTE DEL CAGUAN.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VULNERABLE.</t>
  </si>
  <si>
    <t>01/03/2011 AL 10/11/2014</t>
  </si>
  <si>
    <t>SERVICIOS PSICOSOCIAL BRINDO APOYO A LA MODALIDAD HOGARES COMUNITARIOS DE BIENESTAR FAMILIAR HCB.
APOYAR A LAS FAMILIAS EN LA CUALIFICACION DE LAS RELACIONES INTRAFAMILIARES Y EL FORTALECIMIENTO DE VINCULOSAFECTIVOS, PARA QUE APOYEN EL DESARROLLO DE NIÑOS Y NIÑAS DESDE SU GESTACION, VINCULANDO ADEMAS OTROS ADULTOS PARA QUE PARTICIPEN DE LA CRIANZA DE LOS NIÑOS.
APOYAR EL FORTALECIMIENTO DE LA UNIDAD FAMILIAR, SU FUNCION SOCIALIZADORA Y EL DESARROLLO DE HABILIDADES PARA LA CONVICENCIA Y LA RESOLUCION PACIFICA DE CONFLICTOS, GENERANDO ESPACIOS DONDE LOS PADRES CONOZCAN NO SOLO SUS DERECHOS COMO PADRES SINO DEBERES, RESPONSABILIDADES Y OBLIGACIONES CON SUS HIJOS.</t>
  </si>
  <si>
    <t>014/09/2010 AL 15/11/2012</t>
  </si>
  <si>
    <t xml:space="preserve">PSICOLOGA. COORDINANDO EL PROGRAMA DE ATENCION TERAPEUTICA Y EL SISTEMA DE RESPONSABILIDAD PENAL PARA ADOLESCENTES.
</t>
  </si>
  <si>
    <t>FUNDACION PICACHOS</t>
  </si>
  <si>
    <t>01/01/2010 AL 31/12/2010</t>
  </si>
  <si>
    <t xml:space="preserve">PSICOLOGA.
ESTABLECER PROCEDIMIENTOS, PROGRAMAS DE TRABAJO Y COORDINAR ACTIVIDADES CON OTROS DEPARTAMENTOS.
APOYAR EL PROCESO DE SELECCIÓN DE PERSONAL EJECUCION DE PROCESOS DE INDUCCION REINDUCCION Y ENTRANAMIENTO.
COORDINAR Y EJECUTAR PROCESOS DE INTERVENCION MEDIANTE EL DESARROLLO DE TALLERES CON NIÑOS, NIÑAS, ADOLESCENTES,  PADRES DE FAMILIA Y DOCENTES.
COORIDNAR ACTIVIDADES DE SENSIBLIZACION A LA COMUNIDAD.
COORDINAR Y PRESTAR EL SERVICIO DE ORIENTACION Y ASESORIA PSICOLOGICA A NIÑOS, NIÑAS, ADOLESCENTES Y PADRES DE FAMILIA.
COORDINAR, LIDERAR Y ORGANIZAR ACTIVIDADES PEDAGOGICAS QUE FORTALEZCAN EL PROCESO DE APRENDIZAJE DE LOS NIÑOS, NIÑAS Y ADOLESCENTES.
</t>
  </si>
  <si>
    <t>JAQUELINE MONTOYA SAVOGAL</t>
  </si>
  <si>
    <t>01/02/2013 A LA FECHA</t>
  </si>
  <si>
    <t>APOYO PSICOSOCIAL MODALIDAD FAMILIAR ITINERANTE, ATENCION A LA PRIMERA INFANCIA ESTRATEGIA DE CERO A SIEMPRE EN EL MUNICIPIO DE SAN VICENTE DEL CAGUAN.
APOYAR EL DISEÑO Y APLICACIÓN DE EVALUACIÓN DEL DESARROLLO DE LOS NIÑOS Y NIÑAS.  
APOYAR EL DISEÑO E IMPLEMENTACIÓN DE PROYECTOS PEDAGOGICOS QUE RESPONDAN A UNA EDUCACIÓN INCLUYENTE.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</si>
  <si>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TRECE (13) MUNICIPIO DE CURILLO</t>
  </si>
  <si>
    <t>KRA 6 # 9 A 35 EL CENTRO</t>
  </si>
  <si>
    <t>DE ACUERDO A CERTIFICACION EXPEDIDA POR LA COORDINADORA EL CENTRO ZONAL BELEN DE LOS ANDAQUIES CUMPLE PARCIALMENTE EN PUERTAS, VENTANAS Y VIDRIOS CON EL REQUERIMIENTO PUERTA PRINCIPAL CON CONTROL DE ACCESO Y PUERTAS FIJAS SIN DETERIORO, OXIDO, ASTILLAS O LATAS LEVANTADAS; EN PISOS, MUROS Y TECHOS, CON PISO REGULAR (LISO - UNIFORME) Y NO RESBALOSO, QUE PERMITE EL DESAGUE DE AGUA LLUVIAS Y EN COCINA.</t>
  </si>
  <si>
    <t>1/140</t>
  </si>
  <si>
    <t>OSCAR CALDERON CUENCA</t>
  </si>
  <si>
    <t>LA UNIVERSIDAD DEL TOLIMA - LA UNIVERSIDAD DE LA AMAZONIA</t>
  </si>
  <si>
    <t>CENTRO EDUCATIVO DE TEUSAQUILLO LAGUNA DEL CHAIRA</t>
  </si>
  <si>
    <t>01/02/2010 AL 30/11/2010</t>
  </si>
  <si>
    <t>COORINADOR ENCARGADO.</t>
  </si>
  <si>
    <t>01/08/2014 A LA FECHA</t>
  </si>
  <si>
    <t>COORDINADOR CENTRO DE DESARROLLO INFANTIL.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</si>
  <si>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CORPORACION EDUCATIVA AL SERVICIO DE LA CALIDAD AMAZONICA  DE VIDA CRESCAVI</t>
  </si>
  <si>
    <t>14/04/2008 AL 13/12/2008
13/03/2009 AL 18/12/2009</t>
  </si>
  <si>
    <t>DOCENTE.
INICIAR EL PROCESO DE PRESTACION DE SERVICIO EDUCATIVO CON EL REGISTRO DE LA MATRICULA DE LOS BENEFICIARIOS DEL SERVICIO NIÑOS EN EDAD ESCOLAR DESDE LOS CINCO AÑOS CUMPLIDOS.
COLABORAR CON LAS AUTORIDADES EDUCATIVAS EN ACTIVIDADES QUE REDUNDEN EN BENEFICIO DE LA CALIDAD DEL SERVICIO EDUCATIVO.</t>
  </si>
  <si>
    <t>DICESIS DE FLORENCIA</t>
  </si>
  <si>
    <t>01/01/2011 AL 30/11/2011
01/02/2010 AL 30/11/2010</t>
  </si>
  <si>
    <t>CARGO DE DOCENTE.
INICIAR EL PROCESO DE PRESTACION DE SERVICIO EDUCATIVO CON EL REGISTRO DE LA MATRICULA DE LOS BENEFICIARIOS DEL SERVICIO NIÑOS EN EDAD ESCOLAR DESDE LOS CINCO AÑOS CUMPLIDOS.
COLABORAR CON LAS AUTORIDADES EDUCATIVAS EN ACTIVIDADES QUE REDUNDEN EN BENEFICIO DE LA CALIDAD DEL SERVICIO EDUCATIVO.</t>
  </si>
  <si>
    <t>ADRIANA CAÑON RODRIGUEZ</t>
  </si>
  <si>
    <t>FUNDACION IDEAL PARA REHABILITACION INTEGRAL "JULIO H. CALONJE"</t>
  </si>
  <si>
    <t>05/10/2012 AL 21/12/2012
15/01/2013 AL 15/02/2013</t>
  </si>
  <si>
    <t xml:space="preserve">FACILITADORA EN EL MARCO DEL PROYECTO "ESTRATEGIA UNIDADES DE APOYO Y FORTALECIMIENTO FAMILIAR - UNAFA.
</t>
  </si>
  <si>
    <t>FUNDACION LUIS GUANELLA</t>
  </si>
  <si>
    <t>01/02/2010 AL 19/11/2011</t>
  </si>
  <si>
    <t>PROFESORA EN EL FORTALECIMIENTO DE HABILIDADES ARTITICAS EN NIÑ@S Y ADOLESCENTES EN SITUACION DE DISCAPACIDAD.</t>
  </si>
  <si>
    <t>FUNDACION CASA GUELLAS</t>
  </si>
  <si>
    <t>01/01/2007 AL 31/12/2011</t>
  </si>
  <si>
    <t>PSICOLOGA SOCIAL COMUNITARIA Y COORDINADORA PEDAGOGICA ACOMPAÑANDO EL PROCESO CON POBLACION EN SITUACION DE DISCAPACIDAD COGNITIVA Y VULNERABLE AL IGUAL QUE SUS FAMILIAS.</t>
  </si>
  <si>
    <t>ELCY QUINTERO BARRERA</t>
  </si>
  <si>
    <t>ADMINISTRADORA FINANCIERA</t>
  </si>
  <si>
    <t>20/11/2011 AL 30/11/2012</t>
  </si>
  <si>
    <t>COORDINADORA Y MONITORA DE APOYO MODALIDAD HOGARES COMUNITARIOS DE BIENESTAR FAMILIAR HCB.
VISITAS DE SEGUIMIENTO, REVISION DE CARPETAS DE NIÑOS Y NIÑAS A MADRES COMUNITARIAS, RECOLECCION Y REVISION DE RAM, COBERTURA RAPIDA, ENTRE OTRAS ACTIVIDADES ESPECIFICAS DE LA MODALIDAD EN CUMPLIMIENTO DE LOS LINEAMIENTOS DADOS POR EL ICBF.</t>
  </si>
  <si>
    <t>CAJA DE COMPENSACION FAMILIAR DEL CAQUETA</t>
  </si>
  <si>
    <t>19/04/2010 AL 31/01/2011</t>
  </si>
  <si>
    <t xml:space="preserve">COGESTORA URBANA EN EL MUNICIPIO DE SAN VICENTE DEL CAGUAN.
</t>
  </si>
  <si>
    <t>UNION TEMPORAL CAJA COMERCIO</t>
  </si>
  <si>
    <t>15/09/2009 AL 14/11/2009</t>
  </si>
  <si>
    <t>COGESTORA SOCIAL EN EL MUNICIPIO DE SAN VICENTE DEL CAGUAN.</t>
  </si>
  <si>
    <t>ALBA LUCY AGUIRRE AGREDO</t>
  </si>
  <si>
    <t>PSICOLOGO
ESPECIALISTA EN GERENCIA DEL TALENTO HUMANO</t>
  </si>
  <si>
    <t xml:space="preserve">
UNIVERSIDAD DE LA AMAZONIA</t>
  </si>
  <si>
    <t>01/02/2012 AL 15//12/2012</t>
  </si>
  <si>
    <t>APOYO PSICOSOCIAL ATENCION A LA PRIMERA INFANCIA ESTRATEGIA DE CERO A SIEMPRE MUNICIPIO DE SOLITA. 
APOYAR EL DISEÑO Y APLICACION DE EVALUACION DEL DESARROLLDE LOS NIÑOS Y NIÑAS.
LIDERAR PROCESOS DE TRABAJO PARA EL MEJORAMIENTO PERMANENTE DE LAS PRACTICAS PEDAGOGICAS CON LOS NIÑOS.
REMISIÓN A LAS AUTORIDADES COMPETENTES LOS CASOS DE MALTRATO INFANTIL.
DAR APOYO A LAS Y  LOS AGENTE EDUCATIVOS PARA EL DISEÑO DE ESTRATEGIAS PEDAGÓGICAS ACORDES CON LA CARACTERIZACIÓN DE LOS NIÑOS, SUS FAMILLIAS Y ENTORNO COMUNITARIO.</t>
  </si>
  <si>
    <t>02/08/2014 A LA FECHA</t>
  </si>
  <si>
    <t>APOYO PSICOSOCIAL MODALIDAD FAMILIAR ITINERANTE.
APOYAR EL DISEÑO Y APLICACION DE EVALUACION DEL DESARROLLDE LOS NIÑOS Y NIÑAS.
LIDERAR PROCESOS DE TRABAJO PARA EL MEJORAMIENTO PERMANENTE DE LAS PRACTICAS PEDAGOGICAS CON LOS NIÑOS.
REMISIÓN A LAS AUTORIDADES COMPETENTES LOS CASOS DE MALTRATO INFANTIL.
DAR APOYO A LAS Y  LOS AGENTE EDUCATIVOS PARA EL DISEÑO DE ESTRATEGIAS PEDAGÓGICAS ACORDES CON LA CARACTERIZACIÓN DE LOS NIÑOS, SUS FAMILLIAS Y ENTORNO COMUNITARIO.</t>
  </si>
  <si>
    <t>FUNDACAQUETA</t>
  </si>
  <si>
    <t>16/02/2012 AL 31/12/2012</t>
  </si>
  <si>
    <t>COGESTOR SOCIAL EN EL MUNICIPIO DE SOLITA.
REALIZAR ACTIVIDADES DE LOCALIZACION Y UBICACIÓN DE LAS FAMILIAS QUE NO SE ACOMPAÑARON EN LA PRIMERA FASE, COMPLEMENTAR LA LINEA DE BASE FAMILIAR EN LA SESION 2 °A LAS FAMIILIAS O NUCLEOS FAMILIARES IDENTIFICADOS DE ACUERDO A LA METODOLOGIA DEFINIDA POR UNIDOS ANTES JUNTOS.
ASESORAR A LA FAMILIA EN LA CONSTRUCCION DEL PROYECTO DE VIDA FAMILIAR CUYOS ELEMENTOS ESTRUCTURALES ESTARAN DADOS POR LOS LOGROS BASICOS.
APOYAR A LAS FAMILIAS PARA QUE PUEDAN ALCANZAR LOS LOGROS BASICOS PENDIENTES.</t>
  </si>
  <si>
    <t>ALCALDIA MUNICIPAL DE SOLITA</t>
  </si>
  <si>
    <t>31/01/2011 AL 30/04/2011
01/05/2001 AL 31/12/2011</t>
  </si>
  <si>
    <t xml:space="preserve">PRESTAR EL SERVICIO DE PSICOLOGIA EN LA COMISARIA DE FAMILIA EN EL MUNICIPIO DE SOLITA.
ELABORAR ESTUDIOS PSICOLOGICOS A LOS INTEGRANTE DE LAS FAMILIAS QUE PRESENTAN TRASTORNOS A SOLICITUD DEL COMISARIO.
DIAGNOSTICAR LAS CAUSAS PSICOLOGICAS QUE INFLUYEN EN CONDUCTA IRREGULAR QUE AFECTEN A LA FAMILIA Y EL MENOR.
ELABORAR LAS FICHAS PSICOLOGICAS DE LOS INTEGRANTES DE LAS FAMILIAS CONFORME A LOS PLANES TRAZADOS POR EL GRUPO DE LA COMISORIA.
</t>
  </si>
  <si>
    <t>CATORCE (14) SAN JOSE DEL FRAGUA</t>
  </si>
  <si>
    <t>CARREARA 6 CON CALLE 5 ESQUINA</t>
  </si>
  <si>
    <t>DE ACUERDO A CERTIFICACION EXPEDIDA POR LA COORDINADORA EL CENTRO ZONAL BELEN DE LOS ANDAQUIES CUMPLE PARCIALMENTE EN PUERTAS, VENTANAS Y VIDRIOS CON EL REQUERIMIENTO PUERTA PRINCIPAL CON CONTROL DE ACCESO Y PUERTAS FIJAS SIN DETERIORO, OXIDO, ASTILLAS O LATAS LEVANTADAS; EN PISOS, MUROS Y TECHOS, CON PISO REGULAR (LISO - UNIFORME) Y NO RESBALOSO, QUE PERMITE EL DESAGUE DE AGUA LLUVIAS, EN COCINA Y UNIDADES SANITARIAS.
NO CUMPLE CON RAMPAS Y ESCALERAS.</t>
  </si>
  <si>
    <t>CALLE 7 No. 1 -275 / CRA 6 BIS # 1 B - 0 BARRIO SUMAWASSY</t>
  </si>
  <si>
    <t>MADRES COMUNITARIAS BELLANIT BUITRAGO - MARIA EUGENIA OSSO - EDELIA MOLINA MANIFIESTAN SU DISPOSICION DE FACILITAR SUS PREDIOS PARA EL DESARROLLO DE ACTIVIDADES PEDAGOGICAS DE LA UNIDAD DE ATENCION</t>
  </si>
  <si>
    <t>1/80</t>
  </si>
  <si>
    <t>EDWARD ANDRES HERNANDEZ</t>
  </si>
  <si>
    <t>LICENCIADO EN EDUCACION BANISCA CON ENFASIS EN CIENCIAS SOLCIALES</t>
  </si>
  <si>
    <t>LA UNIVERSIDAD DE LA AMAZONIA</t>
  </si>
  <si>
    <t>13/01/2014 A 31/07/2014
01/08/2014 A 31/10/2014</t>
  </si>
  <si>
    <t>DOCENTE EN LA MODALIDAD CDI INSTITUCIONAL RAYITOS DE SOL MUNICIPIO DE CARTAGENA DEL CHAIRA.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t>
  </si>
  <si>
    <t>25/04/2013 AL 30/06/2013</t>
  </si>
  <si>
    <t>DOCENTE DEL ENTORNO INSTITUCIONAL DEL PROGRAMA DE ATENCION INTEGRAL A LA PRIMERA INFANCIA PAIPI SEDE DEL MUNICIPIO DE CARTEGENA DEL CHAIRA.</t>
  </si>
  <si>
    <t>ASOCIACION DE BACHILLERAS DE LA COMUNIDAD PARROQUIAL SAN NICOLAS DE TOLENTINO</t>
  </si>
  <si>
    <t>01/07/2013 A 31/12/2013</t>
  </si>
  <si>
    <t>PROMOTOR DE DERECHOS DEL MUNICIPIO DE CARTAGENA DEL CHAIRA.</t>
  </si>
  <si>
    <t>05/01/2012 AL 30/04/2013</t>
  </si>
  <si>
    <t>COORDINADOR GENERAL DE PROYECTOS DIRIGIENDO ACTIVIDADES ORIENTADAS A LA POBLACION VULNERABLE, BENEFICIARIOA, FAMILIAS, MUJERES GESTANTES, LACTANTES Y NOÑOS Y NIÑAS EN RIESGO NUTRICIONAL.</t>
  </si>
  <si>
    <t>VILMA MAJE MUÑOZ</t>
  </si>
  <si>
    <t>LICENCIADA EN EDUCACION BASICA CON ENFASIS EN CIENCIAS NATURALES Y EDUCACION AMBIENTAL</t>
  </si>
  <si>
    <t>UNIVERSIDAD DEL BOSQUE</t>
  </si>
  <si>
    <t>01/08/2013 A LA FECHA</t>
  </si>
  <si>
    <t>DOCENTE EN LA MODALIDAD FAMILIAR.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t>
  </si>
  <si>
    <t>03/03/2007 AL 30/07/2008</t>
  </si>
  <si>
    <t>COORDINADORA DE CAMPO EN EL MARCO DEL  DESARROLLO DEL PROYECTO APOYO A LA POBLACION RURAL DISPERSA.</t>
  </si>
  <si>
    <t>MONICA YULIETH SALCEDO PUENTES</t>
  </si>
  <si>
    <t xml:space="preserve">PSICOLOGO
</t>
  </si>
  <si>
    <t>UNIVERSIDAD AUTONOMA DE BUARAMANGA</t>
  </si>
  <si>
    <t>MUNICIPIO DE SAN JOSE DEL FRAGUA</t>
  </si>
  <si>
    <t>24/02/2014 A 30/07/2014</t>
  </si>
  <si>
    <t>PROFESIONAL UNIVERSITARIO AREA DE SALUD (PSICOLOGA COMISARIA DE FAMILIA).
DISEÑAR Y PROMULGAR LAS CAMPAÑAS DE DIVULGACION DE LAS ACTIVADES PROGRAMADAS PARA LA CONVIVENCIA Y LA PROTECCION DE LOS NIÑOS Y LAS NIÑAS DEL MUNCIPIO.
REALIZAR ESTUDIOS Y EMITIR CONCEPTOS SOBRE CONDUCTAS DE LOS USUARIOS QUE REQUIERAN APOYO PSICOLOGICO.
BRINDAR AYUDA Y ATENCION PSICOLOGICA INMEDIATA A PERSONAS QUE LO REQUIERAN NIÑOS, JOVENES Y ADULTO A PARTIR DE LO CUAL SE PUEDA EMITIR UN CONCEPTO O VALORACION SOBRE EL COMPORTAMIENTO Y LA SITUACION DEL INDIVIDUO.</t>
  </si>
  <si>
    <t>ASOCIACION ABRIENDO CAMINOS CON AMOR</t>
  </si>
  <si>
    <t>07/02/2012 AL 25/05/2012</t>
  </si>
  <si>
    <t>PASANTIA EN PSICOLOGIA CLINICA.</t>
  </si>
  <si>
    <t>DIECISEIS (16) MUNIICPIO DE CARTAGENA DEL CHAIRA</t>
  </si>
  <si>
    <t>1/368</t>
  </si>
  <si>
    <t>YADIRA CALDERON CUENCA</t>
  </si>
  <si>
    <t>LICENCIADA EN PEDAGIA INFANTIL</t>
  </si>
  <si>
    <t>COORDINADOR CENTRO DE DESARROLLO INFANTIL CDI RAYITOS DE SOL MUNICIPIO DE CARTAGENA DEL CHAIRA CAQUETA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VULNERABLE.</t>
  </si>
  <si>
    <t>16/01/2012 AL 31/12/2012</t>
  </si>
  <si>
    <t xml:space="preserve">COGESTOR SOCIAL TECNICO EN EL MUNICIPIO DE CARTAGENA DEL CHAIRA CAQUETA. EN EL PROYECTO "IMPLEMENTACION DEL COMPONENTE DE ACOMPAÑAMIENTO FAMILIAR Y COMUNITARIO DE LA ESTRATEGIA UNIDOS: RED DE LA PROTECCION SOCIAL PARA LA SUPERACION DE LA PROBREZA EXTREMA- ANSPE"
REALIZAR ACTIVIDADES DE LOCALIZACION Y UBICACIÓN DE LAS FAMILIAS QUE NO SE ACOMPAÑARON EN LA PRIMERA FASE, COMPLEMENTAR LA LINEA DE BASE FAMILIAR EN LA SESION 2 °A LAS FAMIILIAS O NUCLEOS FAMILIARES IDENTIFICADOS DE ACUERDO A LA METODOLOGIA DEFINIDA POR UNIDOS ANTES JUNTOS.
ASESORAR A LA FAMILIA EN LA CONSTRUCCION DEL PROYECTO DE VIDA FAMILIAR CUYOS ELEMENTOS ESTRUCTURALES ESTARAN DADOS POR LOS LOGROS BASICOS.
APOYAR A LAS FAMILIAS PARA QUE PUEDAN ALCANZAR LOS LOGROS BASICOS PENDIENTES.
</t>
  </si>
  <si>
    <t>CARMEN LABINIA POLANCO ÑUSTEZ</t>
  </si>
  <si>
    <t>LICENCIADO EN EDUCACION BASICA CON ENFASIS EN CIENCIAS SOCIALES</t>
  </si>
  <si>
    <t>11/02/2011 AL 01/03/2013</t>
  </si>
  <si>
    <t>COORDINADORA Y MONITORA DE APOYO MODALIDAD HOGARES COMUNITARIOS DE BIENESTAR FAMILIAR - HCB MUNICIPIO DE SOLITA.
DESARROLLANDO FUNCIONES DE VISITAS DE SEGUIMIENTO, REVISION DE CARPETAS DE NIÑOS Y NIÑAS A MADRES COMUNITARIAS, RECOLECCION Y REVISION DE RAM, COBERTURA RAPIDA, CAPACITACIONES A MADRES COMUNITARIAS, CONFORMACION DE COMITES DE PADRES Y DE VEEDURIAS; ENTRE OTRAS ACTIVIDADES ESPECIFICAS DE LA MODALIDAD EN CUMPLIMIENTO DE LOS LINEAMIENTOS DADOS POR EL ICBF.</t>
  </si>
  <si>
    <t>GIMNASIO AMERICANO</t>
  </si>
  <si>
    <t>01/02/2010 AL 14/06/2011</t>
  </si>
  <si>
    <t>DOCENTE DEL GRADO DE TRANSICION.</t>
  </si>
  <si>
    <t>JOSE EUSEBIO OSORIO MOLINA</t>
  </si>
  <si>
    <t>CORPORACION UNIVERSITARIA NACIONAL</t>
  </si>
  <si>
    <t>15/09/2012 AL 17/11/2012</t>
  </si>
  <si>
    <t>PROFESOR ASISTENTE DISTANCIA HORAS CATEDRA, EN FUNDAMENTOS DE ADMINISTRACION, INVESTIGACION DE MERCADEOS, SEMINARIO DE GRADO I Y II, PLANEACION ESTRATEGICA, PROYECTO DE VIDA Y EMPRESA, SALUD OCUPACIONAL Y SERVICIO AL CLIENTE.</t>
  </si>
  <si>
    <t>COORDINADOR CENTRO DE DESARROLLO INFANTIL CDI JARDIN DE ESPERANZA MUNICIPIO DE CARTAGENA DEL CHAIRA CAQUETA
DDISEÑAR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VULNERABLE.</t>
  </si>
  <si>
    <t>LORENA PATRICIA ANDRADE CORTES</t>
  </si>
  <si>
    <t xml:space="preserve">PSICOLOGA
</t>
  </si>
  <si>
    <t>CONDUSALUD</t>
  </si>
  <si>
    <t>03/03/2014 AL 31/03/2014</t>
  </si>
  <si>
    <t>22/06/2012 AL 31/08/2013</t>
  </si>
  <si>
    <t>PSICOLOGA DE LA PARROQUIA CRISTO REY.
TRABAJO SOCIAL PRPORCIIONANDO ORIENTACION PSICOLOGICA A LOS NIÑOS ENTRE EDADES DE 6 A 14 AÑOS, PERTENECIENTES AL COMDEOR PARROQUIAL, Y ORIENTA TALLERES DIDACTICOS A LAS MADRES DE FAMILIA DE LOS DIFERENTES GRUPOS DE ESTA COMUNIDAD.</t>
  </si>
  <si>
    <t>LADY JOHANA OSPINA RODRIGUEZ</t>
  </si>
  <si>
    <t>01/06/2006 AL 30/11/2006
01/03/2007 AL 30/11/2007</t>
  </si>
  <si>
    <t>EDUCADORA FAMILIAR - MODALIDAD EDUCADOR FAMILIAR DEL ICBF.
ATENCION A POBLACION EN CONDICION DE DESPLAZAMIENTO DEL MUNICIPIO DE FLORENCIA.</t>
  </si>
  <si>
    <t>15/10/2012 A LA FECHA</t>
  </si>
  <si>
    <t>APOYO PSICOSOCIAL MODALIDAD FAMILIAR ITINERANTE - ATENCIN A LA PRIMERA INFANCIA ESTRATEGIA DE CERO A SIEMPRE.
APOYAR EL DISEÑO Y APLICACION DE EVALUACION DEL DESARROLLDE LOS NIÑOS Y NIÑAS.
LIDERAR PROCESOS DE TRABAJO PARA EL MEJORAMIENTO PERMANENTE DE LAS PRACTICAS PEDAGOGICAS CON LOS NIÑOS.
REMISIÓN A LAS AUTORIDADES COMPETENTES LOS CASOS DE MALTRATO INFANTIL.
DAR APOYO A LAS Y  LOS AGENTE EDUCATIVOS PARA EL DISEÑO DE ESTRATEGIAS PEDAGÓGICAS ACORDES CON LA CARACTERIZACIÓN DE LOS NIÑOS, SUS FAMILLIAS Y ENTORNO COMUNITARIO.</t>
  </si>
  <si>
    <t>1/350</t>
  </si>
  <si>
    <t>MARIA BERTHA ELINA GOMEZ DE ESGUERRA</t>
  </si>
  <si>
    <t>LICENCIADA EN EDUCACION INFANTIL Y PRESCOLAR</t>
  </si>
  <si>
    <t>UNIVERSIDAD DEL TOLINA - UNIVERSIDAD DE LA AMAZONIA</t>
  </si>
  <si>
    <t>15/10/2012  A  LA FECHA</t>
  </si>
  <si>
    <t>DOCENTE DE LA MODALIDAD FAMILIAR - ATENCION A LA PRIMERA INFANCIA EN EL MUNICIPIO DE FLORENCIA CAQUETA.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t>
  </si>
  <si>
    <t>11/02/2010 AL 20/04/2011</t>
  </si>
  <si>
    <t>VOLUNTARIA A ESTA ASOCIACION AL CARGO DE COORDINADOR ADMINISTRATIVA PROYECTO CASA DE LA MUJER - CRONOTOPO DE LO FEMENINO.
DIRECCION Y COORDINACION DE ACTIVIDADES LUDICO PEDAGOGICAS A MUJERES, FAMILIAS, ADOLESCENTES, NIÑOS Y NIÑAS EN SITUACION DE DESPLAZAMIENTO DE LAS AREAS URBANAS Y RURALES.</t>
  </si>
  <si>
    <t>SANDRA SOROYA RODRIGUEZ BERRIO</t>
  </si>
  <si>
    <t xml:space="preserve">LA FUNDACION UNIVERSITARIA KONRAD LORENZ
</t>
  </si>
  <si>
    <t>ALCALDIA DE SOLITA</t>
  </si>
  <si>
    <t xml:space="preserve">
01/02/2013 AL 31/12/2013</t>
  </si>
  <si>
    <t>PRESTO LOS SERVICIOS COMO PSICOLOGA EN LA COMISARIA DE FAMILIA.</t>
  </si>
  <si>
    <t>17/10/2012 AL 31/12/2012</t>
  </si>
  <si>
    <t>PRESTO LOS SERVICIOS COMO PSICOLOGA EN LA COMISARIA DE FAMILIA</t>
  </si>
  <si>
    <t>COORDINADOR CENTRO DE DESARROLLO INFANTIL - ATENCION A LA PRIMERA INFANCIA - CDI LA ESPERANZA EN EL MUNICIPIO DE CARTAGENA DEL CHAIRA CAQUETA.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</si>
  <si>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SURGEY MARITZA RUBIO FLOREZ</t>
  </si>
  <si>
    <t>PSICOLOGA
ESPECIALISTA EN LUDICA Y RECREACION
ESPECIALISTA EN ADMINISTRACION EN INFORMATICA EDUCATIVA</t>
  </si>
  <si>
    <t>UNIVERSIDAD NACIONAL ABIERTA Y A DISTANCIA UNAD
FUNDACION UNIVERSITARIA LOS LIBERTADORES
UNIVERSIDAD DE SANTANDER.</t>
  </si>
  <si>
    <t>10/12/2004
07/03/2009
29/11/2011</t>
  </si>
  <si>
    <t>APOYO PSICOSOCIAL MODALIDAD FAMILIAR ITINERANTE - ATENCION A LA PRIMERA INFANCIA ESTRATEGIA DE CERO A SIEMPRE.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</si>
  <si>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EDWIN FARID LLANOS CORTES</t>
  </si>
  <si>
    <t>LA CORPORACION EL MINUTO DE DIOS - GARZON CDI MINGA FAMILIAR</t>
  </si>
  <si>
    <t>17/04/2013 AL 02/09/2013</t>
  </si>
  <si>
    <t>ATENCION A LA PRIMERA INFANCIA EN LA MODALIDAD FAMILIAR.</t>
  </si>
  <si>
    <t>FUNDACION COODESARROLLO</t>
  </si>
  <si>
    <t>24/05/2012 AL 11/02/2013</t>
  </si>
  <si>
    <t>PROFESIONAL SOCIAL EN EL PROYECTO HIDROLECTRICO EL QUIMBO.</t>
  </si>
  <si>
    <t>CARLOS ALBERTO MOSQUERA GUZMAN</t>
  </si>
  <si>
    <t>FUNDACION UNIVERSITARIA KONRAD LORENZ</t>
  </si>
  <si>
    <t>FUNDACION SOCIAL COLOMBIANA CEDA VIDA</t>
  </si>
  <si>
    <t>25/07/2012 AL 15/11/2012</t>
  </si>
  <si>
    <t xml:space="preserve">PRACTICAS PROFESIONALES COMO PSICOLOGO.
CONSTRUCCION DE ENTORNOS PROTECTORES COMUNITARIOS PARA LA PREVENCION DE LA VINCULACION DE NIÑOS, NIÑAS, ADOLESCENTES Y JOVENES A ENTORNO DE VIOLENCIA EN LA COMUNA VI ALTOS DE LA FLORIDA Y CIUDADDELA SUCRE EN EL MUNICIPIO DE SOACHA.
COADYUDANTE EN LA ESTRUCTURACION DE LAS SESIONES DE FORMACION A IMPLEMENTAR DENTRO DE LA ESTRATEGIA DE  EL GOLOMBIAO, EL JUEGO DE LA PAZ.
APOYO EN LA SISTEMATIZACION DE LOS PROCESOS DE FORMACION EN CULTURA DE PAZ.
APLICACION Y ANALISIS DEL INSTRUMENTO (ENCUESTA) A LOS PADRE Y MADRES DE FAMILIA DE LOS Y LAS JOVENES INSCRITOS DENTRO DEL PROGRAMA.
APOYO A LOS TALLERES DE CULTURA DE PAZ PARA LOS PADRES Y MADRES DE FAMILIA Y CARACTERIZACIONDE LA POBLACION A TRAVES DE LA CARTOGRAFIA Y REJILLA DE OBSERVACION, ENTRE OTRAS.
</t>
  </si>
  <si>
    <t>06/08/2013 AL 15/10/2014</t>
  </si>
  <si>
    <t>APOYO PSICOSOCIAL MODALIDAD FAMILIAR ITINERANTE Y MODALIDAD CENTROS DE DEARROLLO INFANTIL.
APOYO PSICOSOCIAL MODALIDAD FAMILIAR ITINERANTE - ATENCION A LA PRIMERA INFANCIA ESTRATEGIA DE CERO A SIEMPRE.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</si>
  <si>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VEINTE (20) MUNICIPIO DE SOLITA</t>
  </si>
  <si>
    <t>FABIOLA MURCIA JIMENEZ</t>
  </si>
  <si>
    <t>LICENCIADO EN EDUCACION LINGÜÍSTICA Y LITERATURA</t>
  </si>
  <si>
    <t>MUNICIPIO DE PUERTO RICO</t>
  </si>
  <si>
    <t>01/01/1995 AL 30/12/1997</t>
  </si>
  <si>
    <t>COORDINADORA ACADEMICA, INSTITUCION EDUCATIVA SAGRADOS CORAZONES.</t>
  </si>
  <si>
    <t>ANA VIVIANA GAMARRA DUEÑAS</t>
  </si>
  <si>
    <t>UNIVERSISDAD NACIONAL ABIERTA Y A DISTANCIA UNAD</t>
  </si>
  <si>
    <t>SECURITY CONSULTING GROUP</t>
  </si>
  <si>
    <t>01/11/2012 AL 26/08/2013</t>
  </si>
  <si>
    <t>PSICOLOGA Y CONSULTURA.</t>
  </si>
  <si>
    <t>JARDIN INFANTIL Y MATERNAL LA SAITA DEL SABER</t>
  </si>
  <si>
    <t>01/02/2010 AL 31/05/2012</t>
  </si>
  <si>
    <t>PSICO-ORIENTADOR.</t>
  </si>
  <si>
    <t>JOSE MERARDO BURBANO UNIGARRO</t>
  </si>
  <si>
    <t>TECNOLOGO EN GESTION EMPRESARIAL
ADMINISTRADOR DE EMPRESAS</t>
  </si>
  <si>
    <t>INSTITUTO TECNOLOGICO DEL PUTUMAYO</t>
  </si>
  <si>
    <t>FUNDACION PARA EL DESARROLLO LOCAL COMUNITARIO</t>
  </si>
  <si>
    <t>01/01/2004 AL 31/12/2005</t>
  </si>
  <si>
    <t>COORDINADOR DE LOS COMEDORES COMUNITARIOS PARA POBLACION DESPLAZADA, EN EL MARCO DEL PROYECTO DE "ATENCION ALIMENTARIA DE EMERGENCIA PARA LAS FAMILIAS EN SITUACION DE DESPLAZAMIENTO"</t>
  </si>
  <si>
    <t>11/08/2014 A LA FECHA</t>
  </si>
  <si>
    <t>COORDINADOR DE LA MODALIDAD FAMILIAR.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</si>
  <si>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1/250</t>
  </si>
  <si>
    <t>ADRIANA ANDREA PERILLA SALAZAR</t>
  </si>
  <si>
    <t>UNIVERSIDAD ABIERTA Y A DISTANCIA UNAD</t>
  </si>
  <si>
    <t>18/052012 AL 14/12/2012</t>
  </si>
  <si>
    <t>EDUCADORA FAMILIAR PARA DESARROLLAR EL PROGRAMA</t>
  </si>
  <si>
    <t>01/11/2011 A 31/02/2012</t>
  </si>
  <si>
    <t>CONSULTORA PSICOSOCIAL.
REALIZAR CONVOCATORIA REUNION INFORMATIVA Y BIENVENIDA A LOS PARTICIPANTES DEL PROGRAMA.
REALIZAR DIAGNOSTICO FAMILIAR Y VALORACIONES PSICOSOCIALES EN EL VISITA DOMICILIARIA EFECTUADA A LOS PARTICIPANTES.
REALIZAR TALLERES DE FORMACION PSICOSOCIAL.
COORDINAR EVENTOS O ACTIVIDADES PSICOSOCIALES Y EMPRESARIALES QUE LLEVEN A LA PARTICIPACIÓN E INTERACCION ENTRE LOS PARTIICPANTES Y LAS UNIDADES LOCALES.
BRINDAR ATENCION PSICOSOCIAL INDIVIDUAL, GRUPAL Y FAMILIAR</t>
  </si>
  <si>
    <t>24/05/2011 AL 06/08/2011</t>
  </si>
  <si>
    <t>PSICOLOGA DEL PROGRAMA ATENCION INTEGRAL DE PRIMERA INFANCIA.</t>
  </si>
  <si>
    <t>03/03/2010 A 02/06/2010</t>
  </si>
  <si>
    <t>PSICOLOGA EN LA DEFENSORIA DE FAMILIA DEL CENTRO ZONAL FLORENCIA 1.</t>
  </si>
  <si>
    <t>PATRICIA DEL PILAR MOLINA TRUJILLO</t>
  </si>
  <si>
    <t>UNIVERSIDAD DE SAN BUENAVENTURA</t>
  </si>
  <si>
    <t>SOCIEDAD COLOMBIANA DE ESTUDIOS PARA LA EDUCACION LIMITADA</t>
  </si>
  <si>
    <t>01/07/2010 A 27/10/2010
13/09/2011 A 15/12/2011
10/01/2012 A 16/02/2012
29/05/2012 A 15/12/2012</t>
  </si>
  <si>
    <t>COORDINADORA PEDAGOGICA EN EL PROGRAMA PAIPI MODALIDAD FAMILIAR.</t>
  </si>
  <si>
    <t>CORPORACION EDUCATIVA AMIGOS INSTITUTO JEAN PIAGET</t>
  </si>
  <si>
    <t>01/10/2008 A 30/08/2011</t>
  </si>
  <si>
    <t>PSICOLOGA.
REALIZAR TALLERES DE ESCUELA PARA PADRES.
TRABAJO COMUNITARIO CON LAS FAMILIAS Y LA ASESORIA A DOCENTES EN LOS PROGRAMAS ACADEMICOS Y COMPORTAMENTALES DE LOS ESTUDIANTES.</t>
  </si>
  <si>
    <t>VEINTIUNO (21) MUNICIPIO DE SOLANO</t>
  </si>
  <si>
    <t>1/96</t>
  </si>
  <si>
    <t>YANETH MIRANDA HOLMOS</t>
  </si>
  <si>
    <t xml:space="preserve">DOCENTE DE LA MODALIDAD CENTROS DE DESARROLLO INFANTIL.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
</t>
  </si>
  <si>
    <t>11/02/2012 A 31/07/2013</t>
  </si>
  <si>
    <t>COORDINADORA PEDAGOGICA DEL HOGAR AGRUPADO JARDIN DE ESPERANZA EN EL MUNICIPIO DE CARTAGENA DEL CHAIRA.</t>
  </si>
  <si>
    <t>1/450</t>
  </si>
  <si>
    <t>SANDRA PATRICIA MANRIQUE GARAY</t>
  </si>
  <si>
    <t>LICENCIADA EN ETNOEDUCACION</t>
  </si>
  <si>
    <t>UNIVERSIDD PONTIFICIA BOLIVARIANA</t>
  </si>
  <si>
    <t>05/01/2011 A 28/04/2013</t>
  </si>
  <si>
    <t>CORDINADORA Y MONITORA DE APOYO MODALIDAD HOGARES COMUNITARIOS DE BIENESTAR FAMILIAR HCB.
VISITAS DE SEGUIMIENTO, REVISIÓN DE CARPETAS DE NIÑOS Y NIÑAS A MADRES COMUNITARIAS, RECOLECCION Y REVISION DE RAM, COBERTURA RAPIDA, ENTRE OTRAS ACTIVIDADES ESPECIFICAS DE LA MODALIDAD EN CUMPLIMIENTO DE LOS LINEAMIENTOS DADOS POR EL ICBF.</t>
  </si>
  <si>
    <t xml:space="preserve">DOCENTE DE LA MODALIDAD FAMILIAR ATENCION A LA PRIMERA INFANCIA.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
</t>
  </si>
  <si>
    <t>LEIDER VIAMNEY GASCA GONZALEZ</t>
  </si>
  <si>
    <t xml:space="preserve">LICENCIADA EN ETNOEDUCACION CON ENFASIS EN CIENCIAS SOCIALES
</t>
  </si>
  <si>
    <t>DIOCESIS DE MOCOA SIBUNDOY</t>
  </si>
  <si>
    <t>01/08/2006 A 30/04/2007
06/08/2007 A 30/06/2008</t>
  </si>
  <si>
    <t>DINAMIZADOR EN EL MUNICIPIO DE PUERTO GUZMAN.</t>
  </si>
  <si>
    <t>LUZ DARY CUELLAR MEDINA</t>
  </si>
  <si>
    <t>PSICOLOGA
ESPECIALISTA EN PEDAGOGIA</t>
  </si>
  <si>
    <t>UNIVERSIDAD NACIONAL ABIERTA Y A DISTANCIA UNAD
UNIVERSIDAD DE LA AMAZONIA</t>
  </si>
  <si>
    <t>18/12/2009
27/07/2012</t>
  </si>
  <si>
    <t xml:space="preserve">15/05/2012 A 14/12/2012
</t>
  </si>
  <si>
    <t>EDUCADOR FAMILIAR CON BIENESTAR.</t>
  </si>
  <si>
    <t>22/05/2013 A 21/12/2013</t>
  </si>
  <si>
    <t>AGENTE EDUCATIVO PARA DESARROLLAR EL PROGRAMA DE FAMILIAS CON BIENESTAR</t>
  </si>
  <si>
    <t>FUNDASALUD</t>
  </si>
  <si>
    <t>01/02/2010 A 01/02/2011</t>
  </si>
  <si>
    <t>PSICOLOGA EN EL PROGRAMA HOSPITALIZACION DOMICILIARIA PHD.</t>
  </si>
  <si>
    <t>JOSE ALVARO MAHECHA ALVARADO</t>
  </si>
  <si>
    <t>TRABAJADOR SOCIAL</t>
  </si>
  <si>
    <t>UNIVERSIDAD UNIMINUTO</t>
  </si>
  <si>
    <t>154378023-1</t>
  </si>
  <si>
    <t>02/8/2013 A LA FECHA</t>
  </si>
  <si>
    <t>APOYO PSICOSOCIAL MODALIDAD FAMILIAR ITINERANTE ATENCION A LA PRIMERA INFANCIA ESTRATEGIA DE CERO A SIEMPRE MUNICIPIO DE SAN JOSE DEL FRAGUA.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</si>
  <si>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FUNDACION FORO CIVICO - ESCUELA DE DEMOCRACIA DERECHOS HUMANOS Y PARTICIPACION CIUDADANA</t>
  </si>
  <si>
    <t>30/03/2011 A 31/12/2011</t>
  </si>
  <si>
    <t xml:space="preserve">TRABAJADOR SOCIAL, EN EL CENTRO AMAR TUNJUELITO.
ESTRATEGIAS DE COORDINACION INTERINSTITUCIONALES: ESTUDIO DE CASO EN EL PROCESO DE IDENTIFICACION DE LOS NIÑOS (AS) Y LOS JOVENES EN CONDICION DE OTROS ESPACIOS DE PARTICIPACION LOCAL, DEL AREA PSICOSOCIAL.
ESTRATEGIAS DE COORDINACION INTERINSTITUCIONALES: CONTACTOS CON INSTITUCIONES DE LA LOCALIDAD (SLIS. POLICIA DE MENORES, COMISARIAS DE FAMILIA, CADEL, ICBF, REGISTRADURIA). TRABAJO EN RED.
COMPONENTES DE IDENTIFICACION Y CARACTERIZACION, BUSQUEDA ACTIVA, RELACIONES CON LA COMUNIDAD, CARACTERIZACION DE LA POBLACION IDENTIFICADA,.
</t>
  </si>
  <si>
    <t>CORPORACION NUEVA VIDA PARA EL MENOR DE Y EN LA CALLE</t>
  </si>
  <si>
    <t>01/10/2010 A 09/02/2011</t>
  </si>
  <si>
    <t>TRABAJADOR SOCIAL.</t>
  </si>
  <si>
    <t>ZUANNY LICETH MORENO QUINTERO</t>
  </si>
  <si>
    <t>UNIVERSIDAD TECNOLOGICA DEL CHOCO - DIEGO LUIS CORDOBA</t>
  </si>
  <si>
    <t>234633507-1</t>
  </si>
  <si>
    <t>02/08/2013 A 31/07/2014</t>
  </si>
  <si>
    <t>APOYO PSICOSOCIAL MODALIDAD FAMILIAR ITINERANTE ATENCION A LA PRIMERA INFANCIA ESTRATEGIA DE CERO A SIEMPRE MUNICIPIO DE SOLITA.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</si>
  <si>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MUNICIPIO DE TADÓ - DEPARTAMENTO DE CHOCO</t>
  </si>
  <si>
    <t>09/08/2010 A 09/08/2011</t>
  </si>
  <si>
    <t>PRACTICAS INSTITUCIONALES EN LA CASA DE JUSTICIA.</t>
  </si>
  <si>
    <t>VEINTIDOS (22) MUNICIPIO DE VALPARAISO</t>
  </si>
  <si>
    <t>SHIRLEY ROJAS OLAYA</t>
  </si>
  <si>
    <t>LICENCIATURA EN PEDAGOGIA INFANTIL</t>
  </si>
  <si>
    <t>01/07/2013 A 15/03/2014</t>
  </si>
  <si>
    <t>COORDINADORA DE LA MODAILIDAD FAMILIAR -ATENCION A LA PRIMERA INFANCIA EN EL MUNICIPIO DE CARTAGENA DEL CHAIRA.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</si>
  <si>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02/08/2012 A 31/12/2012
15/01/2013 A 31/07/2013
02/08/2013 A 31/12/2013</t>
  </si>
  <si>
    <t>AUXILIAR PEDAGOGICA  - MODALIDAD FAMILIAR MUNICIPIO DE CARTAGENA DEL CHAIRA.</t>
  </si>
  <si>
    <t>11/03/2011 A 30/06/2012</t>
  </si>
  <si>
    <t>COODINADORA PEDAGOGICA DEL HOGAR AGRUPADO JARDIN DE ESPERANZA MUNICIPIO DE CARTAGENA DEL CHAIRA.</t>
  </si>
  <si>
    <t>FUNDACION DE ACCION SOCIAL POR EL CAQUETA FUNDACAQUETA</t>
  </si>
  <si>
    <t>01/03/2012 A 31/12/2012</t>
  </si>
  <si>
    <t>COGESTOR SOCIAL EN EL MUNICIPIO DE CARTAGENA DEL CHAIRA.
REALIZAR ACTIVIDADES DE LOCALIZACION Y UBICACIÓN DE LAS FAMILIAS QUE NO SE ACOMPAÑARON EN LA PRIMERA FASE, COMPLEMENTAR LA LINEA DE BASE FAMILIAR EN LA SESION 2 °A LAS FAMIILIAS O NUCLEOS FAMILIARES IDENTIFICADOS DE ACUERDO A LA METODOLOGIA DEFINIDA POR UNIDOS ANTES JUNTOS.
ASESORAR A LA FAMILIA EN LA CONSTRUCCION DEL PROYECTO DE VIDA FAMILIAR CUYOS ELEMENTOS ESTRUCTURALES ESTARAN DADOS POR LOS LOGROS BASICOS.
APOYAR A LAS FAMILIAS PARA QUE PUEDAN ALCANZAR LOS LOGROS BASICOS PENDIENTES.</t>
  </si>
  <si>
    <t>CRISTIAN RODRIGUEZ CHAVEZ</t>
  </si>
  <si>
    <t>13/01/2014 A LA FECHA</t>
  </si>
  <si>
    <t>APOYO PSICOSOCIAL MODALIDAD FAMILIAR ITINERANTE ATENCION A LA PRIMERA INFANCIA ESTRATEGIA DE CERO A SIEMPRE MUNICIPIO DE CARTAGENA DEL CHAIRA.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</si>
  <si>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NO APORTA DIPLOMA DE PREGRADO Y TARJETA PROFESIONAL</t>
  </si>
  <si>
    <t>01/09/2013 A 30/11/2013</t>
  </si>
  <si>
    <t>PRACTICA PROFESIONAL EN PSICOLOGIA.
ORIENTACION ESCOLAR EN EL MANEJO DE GRUPOS, ATENCION A CASOS PSICOLOGICOS Y DESARROLLO DE TALLERES ACORDES A LOS OBJETIVOS DE LA INSTITUCION.</t>
  </si>
  <si>
    <t>FUNDAHAF</t>
  </si>
  <si>
    <t>GRUPO 8 - MILAN</t>
  </si>
  <si>
    <t>FUNDACION ACCION SOCIAL POR EL CAQUETA - FUNDACAQUETA</t>
  </si>
  <si>
    <t>AGENCIA NACIONAL PARA LA SUPERACION DE LA POBREZA EXTREMA</t>
  </si>
  <si>
    <t>CDI - INSTITUCIONAL SIN ARRIENDO</t>
  </si>
  <si>
    <t>CLL 3 # 13 - 21 CENTRO MILAN CENTRO ZONAL FLORENCIA 2</t>
  </si>
  <si>
    <t>PRESENTA CARTA DE COMPROMISO</t>
  </si>
  <si>
    <t>CLL 1 FRENTE AL 1 1 ESTE, SAN ANTONIO DE GETUCHA, CENTRO ZONAL FLORENCIA 2</t>
  </si>
  <si>
    <t>NORMA CONSTANZA ORTIZ DIAZ</t>
  </si>
  <si>
    <t>TP-58965</t>
  </si>
  <si>
    <t>FUNDACION DE ACCION SOCIAL POR EL CAQUETA</t>
  </si>
  <si>
    <t>07/01/2014 A 31/07/2014</t>
  </si>
  <si>
    <t>COORDINADORA METODOLOGICA</t>
  </si>
  <si>
    <t xml:space="preserve">MILAN FAMILIAR </t>
  </si>
  <si>
    <t>JOHANNA MARCELA ARIZA DUEÑAS</t>
  </si>
  <si>
    <t>01/11/2009 A 31/12/2009</t>
  </si>
  <si>
    <t>PSICOLOGA DEL PROGRAMA VIVIENDA CON BIENESTAR</t>
  </si>
  <si>
    <t>CON DOS CERTIFICACIONES ACREDITA  LA EXPERIENCIA SUFICIENTE PARA EJERCER EL CARGO DE PROFESIONAL DE APOYO PSICOSOCIAL PRESENTA 3 CERTIFICACIONES MAS.</t>
  </si>
  <si>
    <t>CORPORACION PARA EL FOMENTO DE LA EDUCACION TECNICA FORMAL Y NO FORMAL DEL CAQUETA "CORFETEC"</t>
  </si>
  <si>
    <t>01/10/2010 A 30/06/2011</t>
  </si>
  <si>
    <t>ACOMPAÑAMIENTO PEDAGOGICO Y PSICOLOGICO</t>
  </si>
  <si>
    <t>SE TRASLAPA LA EXPERIENCIA HABILITANTE CON LA EXPERIENCIA ESPECÍFICA - ADICIONAL</t>
  </si>
  <si>
    <t>COORDINADOR GENERAL</t>
  </si>
  <si>
    <t xml:space="preserve">MILAN </t>
  </si>
  <si>
    <t>NANCY HURTADO MORA</t>
  </si>
  <si>
    <t>ADMINISTRADOR PUBLICO</t>
  </si>
  <si>
    <t>ESCUELA SUPERIOR DE ADMINISTRACION PUBLICA</t>
  </si>
  <si>
    <t>01/01/2014 A 30/08/2014</t>
  </si>
  <si>
    <t>01/01/2012 A 31/12/2012</t>
  </si>
  <si>
    <t>01/03/2011 A 30/06/2011</t>
  </si>
  <si>
    <t>EDNA VIVIANA BASTOS TRUJILLO</t>
  </si>
  <si>
    <t>01/01/2009 A 31/12/2010</t>
  </si>
  <si>
    <t>SUPERVISORA DE HOGARES COMUNITARIOS Y FAMIS</t>
  </si>
  <si>
    <t>FINANCIERO</t>
  </si>
  <si>
    <t>LINA CAROLINA BARRETO ANGARITA</t>
  </si>
  <si>
    <t>172941-T</t>
  </si>
  <si>
    <t>15/03/2011 AL 30/06/2011</t>
  </si>
  <si>
    <t>AUXILIAR ADMINISTRATIVA</t>
  </si>
  <si>
    <t>GRUPO 9 - SAN VICENTE DEL CAGUAN</t>
  </si>
  <si>
    <t>GRUPO 10  - PUERTO RICO</t>
  </si>
  <si>
    <t>GRUPO 16 - CARTAGENA DEL CHAIRA</t>
  </si>
  <si>
    <t>GRUPO 17 - EL PAUJIL</t>
  </si>
  <si>
    <t>GRUPO 18 - EL DONCELLO</t>
  </si>
  <si>
    <t>GRUPO 19 - LA MONTAÑITA</t>
  </si>
  <si>
    <t>REINALDO ADOLFO BAUTISTA TIBAQUIRA</t>
  </si>
  <si>
    <t>ACCION SOCIAL</t>
  </si>
  <si>
    <t>01/06/2005 A 30/01/2006</t>
  </si>
  <si>
    <t>GLORIA NELLY VARGAS DE CHICO</t>
  </si>
  <si>
    <t>LICENCIADA EN TRABAJO SOCIAL</t>
  </si>
  <si>
    <t>UNIVERSIDAD INDUSTRIAL DE SANTANDER</t>
  </si>
  <si>
    <t>165193705-I</t>
  </si>
  <si>
    <t>PASTORAL SOCIAL</t>
  </si>
  <si>
    <t>PROFESIONAL DE APOYO PSICOSOCIAL MODALIDAD FAMILIAR</t>
  </si>
  <si>
    <t>ALCALDIA DE FLORENCIA SECRETARIA DE EDUCACION</t>
  </si>
  <si>
    <t>LINA FERNANDA DURAN SALGADO</t>
  </si>
  <si>
    <t>TT6945</t>
  </si>
  <si>
    <t>ALCALDIA MUNICIPIO DE CAMPOALEGRE</t>
  </si>
  <si>
    <t>02/06/2005 AL 31/12/2005</t>
  </si>
  <si>
    <t>DESARROLLO DE ESTRATEGIAS EN EL PROYECTO DE ESCUELA SALUDABLE Y EN PAZ</t>
  </si>
  <si>
    <t xml:space="preserve">12/06/2005 A 30/10/2005 </t>
  </si>
  <si>
    <t>02/05/2007 A 01/10/2007</t>
  </si>
  <si>
    <t>DIOCESIS DE NEIVA SECRETARIADO DIOCESANO DE PASTORAL SOCIAL</t>
  </si>
  <si>
    <t>02/01/2009 A 04/12/2009</t>
  </si>
  <si>
    <t xml:space="preserve">COGESTORA SOCIAL PROFESIONAL. </t>
  </si>
  <si>
    <t>COMFAMILIAR DEL HUILA</t>
  </si>
  <si>
    <t>20/12/2011 A 19/12/2012</t>
  </si>
  <si>
    <t xml:space="preserve">COORDINADORA LOCAL </t>
  </si>
  <si>
    <t xml:space="preserve">20/12/2012 A 20/01/2014 </t>
  </si>
  <si>
    <t>MIGUEL FLORIANO CARRERA</t>
  </si>
  <si>
    <t xml:space="preserve">18/01/2010 A 28/02/2011 </t>
  </si>
  <si>
    <t>COORDINADOR GENERAL DE LA ESTRETEGIA JUNTOS</t>
  </si>
  <si>
    <t>FORMAR</t>
  </si>
  <si>
    <t>15/01/2006 A 15/12/2006</t>
  </si>
  <si>
    <t xml:space="preserve">COORDINADOR Y EJECUTOR DE LOS PROGRAMAS DE SALUD MENTAL Y SALUD SEXUAL Y REPRODUCTIVA EN 4 MUNICIPIOS </t>
  </si>
  <si>
    <t>COTADOR PUBLICO</t>
  </si>
  <si>
    <t xml:space="preserve">01/12/2002 A LA FECHA </t>
  </si>
  <si>
    <t>APOYO PSICOSOCAL A POBLACION DESPLAZADA PASANTIA</t>
  </si>
  <si>
    <t>FUNDACION RUFINO SILVA</t>
  </si>
  <si>
    <t>01/01/2006 A 22/03/2007</t>
  </si>
  <si>
    <t>COORDINADOR DE PROYECTOS</t>
  </si>
  <si>
    <t>ALCALDIA MUNICIPAL DE SOLITA CAQUETA</t>
  </si>
  <si>
    <t>10/03/2009 A 31/07/2010</t>
  </si>
  <si>
    <t>COORDINADOR CLUB JUVENIL. PSICOLOGO COMISARIA DE FAMILIA</t>
  </si>
  <si>
    <t>MARIA ENITH ESCALANTE QUINTERO</t>
  </si>
  <si>
    <t>UNIVERSIDAD DE LA SALLE</t>
  </si>
  <si>
    <t>074104011-ER</t>
  </si>
  <si>
    <t>CORPORACION NUEVO MUNICIPIO</t>
  </si>
  <si>
    <t>01/10/2000 A 31/12/2000</t>
  </si>
  <si>
    <t>COORDINADORA PEDAGOGICA PROYECTO CONVIVENCIA PASIFICA</t>
  </si>
  <si>
    <t>LA  EXPERIENCIA COMO DIRECTOR COORDINADOR O JEFE DE PROGRAMAS O PROYECTOS SOCIALES PARA LA INFANCIA O CENTROS EDUCATIVOS ALCANZA 10 MESES Y LOS PLIEGOS EXIGEN 24 MESES</t>
  </si>
  <si>
    <t>COMITÉ DEPARTAMENTAL DE CAFETEROS DEL HUILA</t>
  </si>
  <si>
    <t>16/02/2005 A 31/08/2005</t>
  </si>
  <si>
    <t>COORDINADORA ZONAL DEL PROGRAMA PLAN COLOMBIA</t>
  </si>
  <si>
    <t>PROFESIONAL UNIVERSITARIO MISIONAL</t>
  </si>
  <si>
    <t>PRECOOPERATIVA DE TRABAJO ASOCIADO TERAPCENTER</t>
  </si>
  <si>
    <t>01/12/2005 A 31/12/2006</t>
  </si>
  <si>
    <t>01/02/2002 A 01/03/2003</t>
  </si>
  <si>
    <t xml:space="preserve">ASESORIA SOCIAL DEL PROGRAMA PLANTE </t>
  </si>
  <si>
    <t>FIP PLAN COLOMBIA</t>
  </si>
  <si>
    <t>15/01/2004 A 15/03/2004</t>
  </si>
  <si>
    <t>ASISTENDE ADMINISTRATIVA</t>
  </si>
  <si>
    <t>15/07/2001 A 30/06/2003</t>
  </si>
  <si>
    <t>01/07/2003 A 31/12/2003</t>
  </si>
  <si>
    <t xml:space="preserve">JOHNNY ARTURO MEJIA </t>
  </si>
  <si>
    <t>05/01/2013 A 31/12/2013</t>
  </si>
  <si>
    <t>PSICOLOGO PROGRAMAS DE PRIMERA INFANCIA</t>
  </si>
  <si>
    <t>04/06/2014 A 31/12/2014</t>
  </si>
  <si>
    <t xml:space="preserve">AGENTE EDUCATIVO </t>
  </si>
  <si>
    <t>SECRETARIA DE EDUCACION MUNICIPAL</t>
  </si>
  <si>
    <t>01/01/2008 A 13/10/2009</t>
  </si>
  <si>
    <t>COORDINACION DE PROGRAMAS</t>
  </si>
  <si>
    <t>NO ACREDITA  EXPERIENCIA SUFICIENTE COMO DIRECTOR COORDINADOR O JEFE DE PROGRAMAS O PROYECTOS SOCIALES PARA LA INFANCIA O CENTROS EDUCATIVOS  Y LOS PLIEGOS EXIGEN 24 MESES Y SOLO CUENTA CON 1.8 MESES.  PRESENTA 5 CERTIFICACIONES MÁS DE LAS CUALES NO ESTÁN RELACIONADAS AL PERFIL REQUERIDO, POR TAL MOTIVO NO CUENTA CON LA EXPERIENCIA HABILITANTE PARA EL CARGO COMO COORDINADOR.</t>
  </si>
  <si>
    <t>ADIELA PARRA PIMENTEL</t>
  </si>
  <si>
    <t>FUNDACION NUEVO VIVIR</t>
  </si>
  <si>
    <t>03/07/2013 A 03/01/2014</t>
  </si>
  <si>
    <t>COORDINADORA DE PROYECTOS</t>
  </si>
  <si>
    <t>NO ACREDITA  EXPERIENCIA SUFICIENTE COMO DIRECTOR COORDINADOR O JEFE DE PROGRAMAS O PROYECTOS SOCIALES PARA LA INFANCIA O CENTROS EDUCATIVOS  Y LOS PLIEGOS EXIGEN 24 MESES Y SOLO CUENTA CON 6 MESES.  PRESENTA 4 CERTIFICACIONES MÁS DE LAS CUALES NO ESTÁN RELACIONADAS AL PERFIL REQUERIDO, POR TAL MOTIVO NO CUENTA CON LA EXPERIENCIA HABILITANTE PARA EL CARGO COMO COORDINADOR.</t>
  </si>
  <si>
    <t>FUNDACION UNIVERSITARIA LUIS AMIGO</t>
  </si>
  <si>
    <t>CAJA DE COMPENSACION FAMILIAR DEL CAQUETA - COMFACA</t>
  </si>
  <si>
    <t>GRUPO 6 - ZONA NUEVA COLOMBIA CENTRO ZONAL FLORENCIA 2 - MUNICIPIO DE FLORENCIA</t>
  </si>
  <si>
    <t>30/12/1012</t>
  </si>
  <si>
    <t>99 A 110</t>
  </si>
  <si>
    <t>111 A 116</t>
  </si>
  <si>
    <t>GRUPO 5 - ZONA COMUNA NOR ORIENTAL CENTRO ZONAL FLORENCIA 1 - MUNICIPIO DE FLORENCIA</t>
  </si>
  <si>
    <t>31/1/(2009</t>
  </si>
  <si>
    <t>83 A 86</t>
  </si>
  <si>
    <t>EL CONTRATO SE EJECUTO EN EL 2009 Y EL PLIEGO INDICA 5 AÑOS.</t>
  </si>
  <si>
    <t>87 A 91</t>
  </si>
  <si>
    <t>92 A95</t>
  </si>
  <si>
    <t>LA UNIDAD DE SERVICIO SE UBICA EN CIUDADELA HABITACIONAL SIGLO XXI DE FLORENCIA Y NO EN PARA</t>
  </si>
  <si>
    <t>EURIDICE DEVIA MAJE</t>
  </si>
  <si>
    <t>CAJA DE COMPENSACIÓN FAMILIAR DEL CAQUETA</t>
  </si>
  <si>
    <t>10/09/2013 A 31/12/2013</t>
  </si>
  <si>
    <t>COORDINADORA CENTRO DE DESARROLLO INFANTIL</t>
  </si>
  <si>
    <t>PRESENTA 5 CERTIFICACIONES MAS CON EXPERIENCIA AGENTE EDUCATIVA,  DOCENTE PAIPI; QUE NO APLICAN PARA EL PERFIL.</t>
  </si>
  <si>
    <t>9/01/2014 A 31/07/2014</t>
  </si>
  <si>
    <t>01/10/2010 A 15/12/2010</t>
  </si>
  <si>
    <t>COORDINADORA ENTORNO INSTITUCIONAL PAIPI</t>
  </si>
  <si>
    <t>25/04/2011 A 26/08/2011</t>
  </si>
  <si>
    <t>COLEGIO EL BOSQUE</t>
  </si>
  <si>
    <t>14/01/2008 A 27/11/2009</t>
  </si>
  <si>
    <t>COORDINADOR ACADEMICO</t>
  </si>
  <si>
    <t>ALDINEBER AUDOR QUIACHA</t>
  </si>
  <si>
    <t>LICENCIATURA EN CIENCIAS SOCIALES</t>
  </si>
  <si>
    <t>03/02/2014 A 24/11/2014</t>
  </si>
  <si>
    <t>COORDINADOR EN DESARROLLO INFANTIL MODALIDAD FAMILIAR</t>
  </si>
  <si>
    <t>PRESENTA 5 CERTIFICACIOS MAS QUE NO APLICAN PARA EL PERFIL.</t>
  </si>
  <si>
    <t>CENTRO EDUCATIVO MANITAS CREATIVAS</t>
  </si>
  <si>
    <t>NERIED CUELLAR ANTURY</t>
  </si>
  <si>
    <t>FUNDA AMAZONIA</t>
  </si>
  <si>
    <t>01/01/2013 A 15/12/2013</t>
  </si>
  <si>
    <t>PRESENTA 7 CERTIFICACIOS MAS</t>
  </si>
  <si>
    <t>DURLIZA ROSARIO MARQUEZ MEJIA</t>
  </si>
  <si>
    <t>DESARROLLO FAMILIAR</t>
  </si>
  <si>
    <t>PRESENTA 10 CERTIFICACIOS MAS QUE NO APLICAN PARA EL PERFIL.</t>
  </si>
  <si>
    <t>05/02/2014 A 01/08/2014</t>
  </si>
  <si>
    <t>INSTRUCTORA DE APOYO FAMILIAR</t>
  </si>
  <si>
    <t>ANA LUZ ROZO DEVIA</t>
  </si>
  <si>
    <t>09/01/2014 A 30/07/2014</t>
  </si>
  <si>
    <t>APOYO PSICOSOCIAL MODALIDAD FAMILIAR</t>
  </si>
  <si>
    <t>PRESENTA 8 CERTIFICACIOS MAS QUE NO APLICAN PARA EL PERFIL.</t>
  </si>
  <si>
    <t>NELCY PAPAMIJA</t>
  </si>
  <si>
    <t>15/05/2012 A 14/12/2012</t>
  </si>
  <si>
    <t>EDUCADOR FAMILIA</t>
  </si>
  <si>
    <t>PRESENTA 15 CERTIFICACIOS MAS QUE NO APLICAN PARA EL PERFIL.</t>
  </si>
  <si>
    <t>141 A 160</t>
  </si>
  <si>
    <t>161 A 166</t>
  </si>
  <si>
    <t>167 A 182</t>
  </si>
  <si>
    <t>WLDIOLIMPA MARIN RAMIREZ</t>
  </si>
  <si>
    <t>109925T</t>
  </si>
  <si>
    <t>01/02/2010 A 06/02/2012</t>
  </si>
  <si>
    <t>JEFE DEPARTAMENTO DE AREAS DE FONIÑEZ</t>
  </si>
  <si>
    <t>ARGENIS BAUTISTA RAMIREZ</t>
  </si>
  <si>
    <t>189356T</t>
  </si>
  <si>
    <t>SUPERMERCADO BELLAVISTA EL CAI</t>
  </si>
  <si>
    <t>01/09/2006 A 31/10/2007</t>
  </si>
  <si>
    <t>AUXILIAR DE CONTABILIDAD</t>
  </si>
  <si>
    <t>CLAUDIA NAYIBE TABARES GUTIERREZ</t>
  </si>
  <si>
    <t>LICENCIADA EN EDUCACION PREESCOLAR Y PROMOCION DE LA FAMILIA</t>
  </si>
  <si>
    <t>UNIVERSIDAD SANTO TOMAS</t>
  </si>
  <si>
    <t>01/02/1999 A 30/11/2009</t>
  </si>
  <si>
    <t>LICENCIADA DE PREESCOLAR</t>
  </si>
  <si>
    <t>GRUPO 2 - ZONA CUIDADELA HABITACIONAL SIGLO XXI CENTRO ZONAL FLORENCIA 1 - MUNICIPIO DE FLORENCIA</t>
  </si>
  <si>
    <t>61 A 69</t>
  </si>
  <si>
    <t>70 A 74</t>
  </si>
  <si>
    <t>75 A 78</t>
  </si>
  <si>
    <t>ADRIANA LUCIA FIGUEROA</t>
  </si>
  <si>
    <t>INSTITUTO PEDAGÓGICO LOS NENITOS</t>
  </si>
  <si>
    <t>1/02/2010 A 15/06/2011</t>
  </si>
  <si>
    <t>COORDINADORA INSTITUTO PEDAGÓGICO</t>
  </si>
  <si>
    <t>PRESENTA 3 CERTIFICACIONES MAS CON EXPERIENCIA AGENTE EDUCATIVA, EDUCADORA FAMILIAR Y DOCENTE; QUE NO APLICA PARA EL PERFIL.</t>
  </si>
  <si>
    <t>SANDRA MILENA PEREZ CASTRO</t>
  </si>
  <si>
    <t>ALCALDIA DE MORELIA</t>
  </si>
  <si>
    <t>07/07/2014 A 30/09/2014</t>
  </si>
  <si>
    <t>PSICOLOGA COMISARIA DE FAMILIA</t>
  </si>
  <si>
    <t>123 A 125</t>
  </si>
  <si>
    <t>NO APLICA PORQUE SE TRASLADA CON EL CONTRATO 130 DE EXPERIENCIA HABILITANTE</t>
  </si>
  <si>
    <t>GRUPO 4 - FLORENCIA ZONA COMUNA SUR - CENTRO ZONAL FLORENCIA 1 MAS CENTRO POBLADO NORCACIA PARA Y PUERTO ARANGO</t>
  </si>
  <si>
    <t>SECRETARIA DE EDUCACIÓN DEPARTAMENTAL DEL CAQUETA</t>
  </si>
  <si>
    <t>45 - 47</t>
  </si>
  <si>
    <t>48 - 49</t>
  </si>
  <si>
    <t>50 -54</t>
  </si>
  <si>
    <t>55 - 58</t>
  </si>
  <si>
    <t>CASETA COMUNAL TIRSO QUINTERO FLORENCIA</t>
  </si>
  <si>
    <t>PARROQUIA NUESTRA SEÑORA DEL CARMEN</t>
  </si>
  <si>
    <t>PARROQUIA NUESTRA SEÑORA DE GUADALUPE</t>
  </si>
  <si>
    <t>CRA 11 N° 2 A - 25  BARRIO EL ROSAL</t>
  </si>
  <si>
    <t>BARRIO LOS ANGELES</t>
  </si>
  <si>
    <t>VEREDA VENECIA CORREGIMIENTO VENECIA</t>
  </si>
  <si>
    <t>VEREDA PUERTO ARANGO CORREGIMIENTO VENECIA</t>
  </si>
  <si>
    <t>BARRIO LA ESMERALDA CALLE 1 ENTRADA PRINCIPAL</t>
  </si>
  <si>
    <t>PARROQUIA NUESTRA SEÑORA DE GUADALUPE SALON PARRROQUIAL</t>
  </si>
  <si>
    <t>VEREDAEL PARA</t>
  </si>
  <si>
    <t>VEREDA NORCACIAS</t>
  </si>
  <si>
    <t>JAZMIN HERNADEZ VALERO</t>
  </si>
  <si>
    <t xml:space="preserve">CONTADOR PUBLICO </t>
  </si>
  <si>
    <t>140773-T</t>
  </si>
  <si>
    <t>15/12/2012 A LA FECHA</t>
  </si>
  <si>
    <t>KATHERINE LOZADA QUIROZ</t>
  </si>
  <si>
    <t>ESPECIALISTA EN PEDAGOGIA</t>
  </si>
  <si>
    <t>1/11/2012 A LA FECHA</t>
  </si>
  <si>
    <t>COORDINADORA PASTORAL SOCIAL DE PRIMERA INFANCIA. ACOMPAÑAMIENTO A FAMILIAS EN EL AREA DE SALUD, EDUCACIÓN, NUTRICIÓN Y CIUDADANÍA.</t>
  </si>
  <si>
    <t>DICCY AURORA GOMEZ GARCIA</t>
  </si>
  <si>
    <t>COPOMANIGUA</t>
  </si>
  <si>
    <t>06/02/2012 A 15/01/2013</t>
  </si>
  <si>
    <t xml:space="preserve">DISEÑAR Y FACILITAR PROCESOS FORMATIVOS DE AUTOPROTECCION PARA NIÑOS NIÑAS JOVENES Y FAMILIAS. FORTALECIMIENTO ORGANIZACIÓN COMUNITARIA Y GESTION COMUITARIA - COMUNIDADES URBANAS Y RURALES </t>
  </si>
  <si>
    <t>ASOHECA</t>
  </si>
  <si>
    <t>15/01/2006 A 15/12/2009</t>
  </si>
  <si>
    <t>REALIZAR DIAGNOSTICO Y CARACTERIZACION SOCIAL, FAMILIAR, ORGANIZACIONAL Y CULTURAL</t>
  </si>
  <si>
    <t>MARIA ISABEL REINOSO OTALORA</t>
  </si>
  <si>
    <t>CENTRO EDUCATIVO MANITAS CREA TIVAS</t>
  </si>
  <si>
    <t>08/01/2012 A 13/01/2014</t>
  </si>
  <si>
    <t>APOYO PSICO SOCIAL A NIÑOS DE 2 - 8 AÑOS Y PADRES DE FAMILIA</t>
  </si>
  <si>
    <t>JESSICA PAOLA CUBILLOS SANABRIA</t>
  </si>
  <si>
    <t>ISTITUCION EDUCATIVA BARRIOS UNIDOS DEL SUR</t>
  </si>
  <si>
    <t>10/02/2010 A 16/01/2012</t>
  </si>
  <si>
    <t>AUXILIAR DE PSICOLOGIA BASICA PRIMARIA</t>
  </si>
  <si>
    <t>01/02/2012 A 31/12/2013</t>
  </si>
  <si>
    <t>SEVICIO SOCIAL COMO PSICOLOGA PASTORAL PRIMERA INFANCIA</t>
  </si>
  <si>
    <t>SANDRA MILENA CALDERON LA TORRE</t>
  </si>
  <si>
    <t>UNIVESIDAD DE LA AMAZONIA</t>
  </si>
  <si>
    <t>ASOCIACIÓN DE MUJERES PRODUCTORAS DE CÁRNICOS DEL CAQUETÁ - ASOMUPCAR</t>
  </si>
  <si>
    <t>RESOLUCIÓN POR LA CUAL EL ICBF OTORGA O RECONOCE PERSONERÍA JURÍDICA EN LOS CASOS QUE APLIQUE</t>
  </si>
  <si>
    <t>No aplica, toda vez que la personeria jurídica para las Cajas de Compensación está dentro de las excepciones del artículo 4 de la Resolución 3899 de 2010.
Sin embargo el comité evaluador solicitó la Resolución 002 del 5 de Noviembre del 1974 proferida por el Ministerio del Trabajo y Seguridad Social a través de la cual se otorga personería jurídica a COMFACA, documento que fue allegado en los términos establecidos por el Comité.</t>
  </si>
  <si>
    <t>El certificado de representación legal expedidio por la nunciatura apostólica en Colombia indica que Monseñor Omar de Jesús Mejía Giraldo es el representante legal de la DIOCESIS de Florencia. A través de certificación suscrita por Monseñor Mejía Giraldo señala que através de escritura pública N° 2308 del 26 de Agosto de 2013 de la Notaria 1° de Florencia se le concedio representación legal y facultades para contratar al Padre Alipio Guzman Palacios. 
El comité evaluador solicitó copia de la mencionada escritura pública, documento que es allegado en los términos establecidos por el comité evaluador.</t>
  </si>
  <si>
    <t xml:space="preserve">El comité evaluador solicitó copia de la escritura pública N° 2308 del 26 de Agosto de 2013, mediante la cual le confiere poder para la representación legal al Padre Alipio Guzman Palacios. Documento que es allegado en los términos establecidos por el comité evaluador. </t>
  </si>
  <si>
    <t>El comité evaluador solicitó copia de la escritura pública N° 2308 del 26 de Agosto de 2013, mediante la cual le confiere poder para la representación legal al Padre Alipio Guzman Palacios.</t>
  </si>
  <si>
    <t>NO CIUMPLE</t>
  </si>
  <si>
    <t>El contrato 118 fue acreditado como experiencia habilitante para el Grupo 8</t>
  </si>
  <si>
    <t>4/1250</t>
  </si>
  <si>
    <t>8/1250</t>
  </si>
  <si>
    <t>SI CUMPLE</t>
  </si>
  <si>
    <t>Esta experiencia es acreditada en el marco de la solicitud de subsanación realizada por el comité evaluador.</t>
  </si>
  <si>
    <t>1033 a 1035</t>
  </si>
  <si>
    <t>1036 a 1039</t>
  </si>
  <si>
    <t>1040 a 1051</t>
  </si>
  <si>
    <t>1055 - 1056</t>
  </si>
  <si>
    <t>1065 - 1066</t>
  </si>
  <si>
    <t>1057 - 1064</t>
  </si>
  <si>
    <t>NO CUMPLDE</t>
  </si>
  <si>
    <t>1443 - 1451</t>
  </si>
  <si>
    <t>1452 - 1455</t>
  </si>
  <si>
    <t>MUNICIPIO DE CURILLO</t>
  </si>
  <si>
    <t>12 DE MAYO DE 2011</t>
  </si>
  <si>
    <t>1456 A 1458</t>
  </si>
  <si>
    <r>
      <t xml:space="preserve">PRESENTA </t>
    </r>
    <r>
      <rPr>
        <sz val="11"/>
        <color rgb="FFFF0000"/>
        <rFont val="Calibri"/>
        <family val="2"/>
        <scheme val="minor"/>
      </rPr>
      <t>5</t>
    </r>
    <r>
      <rPr>
        <sz val="11"/>
        <color theme="1"/>
        <rFont val="Calibri"/>
        <family val="2"/>
        <scheme val="minor"/>
      </rPr>
      <t xml:space="preserve"> CERTIFICACIONES MAS  CON EXPERIENCIA EDUCADORA FAMILIAR, ASESORA DE RECURSOS HUMANOS,  PSICOLOGA DE EMPRESA DE SALUD, PSICOLOGA EXTERNA, PSICOLOGA.</t>
    </r>
  </si>
  <si>
    <t>022</t>
  </si>
  <si>
    <t>1461 A 1466</t>
  </si>
  <si>
    <t>Aportada en Subsanación.</t>
  </si>
  <si>
    <t>1467 a 1473</t>
  </si>
  <si>
    <t>1474 A 1475</t>
  </si>
  <si>
    <t>1099 A 1108</t>
  </si>
  <si>
    <t>ACREDITADO EN SUBSANACIÓN</t>
  </si>
  <si>
    <t>2096 A 2097</t>
  </si>
  <si>
    <t>N° 133051</t>
  </si>
  <si>
    <t>1/600</t>
  </si>
  <si>
    <t>2141 a 2151</t>
  </si>
  <si>
    <t>LOS SOPORTES DE LA HOJA DE VIDA ESTAN REGISTRADOS CON LOS FOLIOS DEL 312 AL 323
APLICA CON PERFIL 2 - ESTUDIANTE EN PERIODO DE PRÁCTICA O ELABORACIÓN DE TESISI</t>
  </si>
  <si>
    <t>LOS SOPORTES DE LA HOJA DE VIDA ESTAN REGISTRADOS CON LOS FOLIOS DEL 302 AL 306
APLICA CON PERFIL 2 - ESTUDIANTE EN PERIODO DE PRÁCTICA O ELABORACIÓN DE TESISI</t>
  </si>
  <si>
    <t>APLICA CON PERFIL 2 - ESTUDIANTE EN PERIODO DE PRÁCTICA O ELABORACIÓN DE TESISI</t>
  </si>
  <si>
    <t>N° 114410</t>
  </si>
  <si>
    <t xml:space="preserve">PRESENTA INFRAESTRUCTURA PARA LA INSPECCION DEL PARA Y LA UNIDAD SE UBICA EN FLORENCIA. MEDIENTE COMUNICACIÓN 332120-1800 DE FECHA 02 DE DICIEMBRE DE 2014, PRESENTAN CARTA DE COMPROMISO PARA DISPONER DEL ESPACIO PARA EL DESARROLLO DE LA MODALIDAD FAMILIAR DEL GRUPO 2. </t>
  </si>
  <si>
    <t>Resolución 0909 del Ministerio de Salud.</t>
  </si>
  <si>
    <t>N° 133677</t>
  </si>
  <si>
    <t>N° 119435</t>
  </si>
  <si>
    <t>NO PRESENTA</t>
  </si>
  <si>
    <t>COORDINADOR DE LA MODALIDAD FAMILIAR Y CENTRO DE DESARROLLO INFANTIL EN EL MUNICIPIO DE SOLANO-CAQUETÁ.
DISEÑAR EL PLAN DE ACCION (DESDE EL POAI) PARA LA IMPLEMENTACION DE LA MODALIDAD, ACORDE CON LA POLITICA PUBLICA, EL PROYECTO PEDAGOGICO DEL ICBF, LAS CARACTERISTICAS DE LA MODALIDAD DE ATENCION Y  LAS CONDICIONES PARTICULARES DE LA COMUNIDAD, LA FAMILIA EL NIÑO Y LA NIÑA.
COORDINAR Y MONITOREAR LAS FUNCIONES DEL EQUIPO HUMANO A SU CARGO, PROMOVIENDO PERMANENTEMENTE LA PARTICIPACIÓN, INNOVACIÓN Y MOTIVACIÓN DEL EQUIPO.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</si>
  <si>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FUNDACIÓN OPCIÓN VIDA F.O.V</t>
  </si>
  <si>
    <t>05-01-2009 a 16-05-2011</t>
  </si>
  <si>
    <t>COORDINADORA DEL PROGRAMA DE APOYO A LAS FAMILIAS QUE VIVEN Y CONVIVEN CON VIH-SIDA.
COORDINAR EL EQUIPO HUMANO QUE DESARROLLA EL TRABAJO SOCIAL EN LA PARTE DE PROMOCIÓN, EDUCACIÓN Y PREVENCIÓN DE INFECCIONES DE TRANSMISIÓN SEXUAL</t>
  </si>
  <si>
    <t>1/270</t>
  </si>
  <si>
    <t>CORPORACIÓN GESTAR</t>
  </si>
  <si>
    <t>15-09-2012 A 31-05-2013</t>
  </si>
  <si>
    <t>COORDINADORA DEL COMPONENTE DE ACOMPAÑAMIENTO FAMILIAR DEL PROYECTO DIRIGIDO AL REESTABLECIMIENTO SOCIOECONOMICO DE LAS FAMILIAS EN CONDICIÓN DE DESPLAZAMIENTO</t>
  </si>
  <si>
    <t>ASOCIACIÓN DE PROFESIONALES PARA EL DESARROLLO SOCIAL APDS</t>
  </si>
  <si>
    <t>01-02-2014 A 30-06-2014</t>
  </si>
  <si>
    <t>COORDINADORA GENERAL DEL PROGRAMA MISIONAL JES</t>
  </si>
  <si>
    <t>CAMINOS DE PAZ</t>
  </si>
  <si>
    <t>01-02-2008 A 01-02-2010</t>
  </si>
  <si>
    <t>COORDINADOR DE TERAPIA EN PSICOLOGÍA A LA POBLACIÓN DESPLAZADA VÍCTIMA DE LA VIOLENCIA O VÍCTINA DEL CONFLICTO ARMADO.</t>
  </si>
  <si>
    <t>PROPONENTE No. 1. HORIZONTES FUNDACIÓN PARA EL AMOR Y LA SALUD</t>
  </si>
  <si>
    <r>
      <t xml:space="preserve">Las pólizas de garantia de seriedad de la propuesta cumplen para los siguientes grupos: </t>
    </r>
    <r>
      <rPr>
        <b/>
        <sz val="12"/>
        <color theme="1"/>
        <rFont val="Arial"/>
        <family val="2"/>
      </rPr>
      <t>2</t>
    </r>
    <r>
      <rPr>
        <sz val="12"/>
        <color theme="1"/>
        <rFont val="Arial"/>
        <family val="2"/>
      </rPr>
      <t xml:space="preserve"> -Ciudadela habitacional siglo XXI-, </t>
    </r>
    <r>
      <rPr>
        <b/>
        <sz val="12"/>
        <color theme="1"/>
        <rFont val="Arial"/>
        <family val="2"/>
      </rPr>
      <t>5</t>
    </r>
    <r>
      <rPr>
        <sz val="12"/>
        <color theme="1"/>
        <rFont val="Arial"/>
        <family val="2"/>
      </rPr>
      <t xml:space="preserve"> -Zona Comuna Nororiental-, </t>
    </r>
    <r>
      <rPr>
        <b/>
        <sz val="12"/>
        <color theme="1"/>
        <rFont val="Arial"/>
        <family val="2"/>
      </rPr>
      <t>12</t>
    </r>
    <r>
      <rPr>
        <sz val="12"/>
        <color theme="1"/>
        <rFont val="Arial"/>
        <family val="2"/>
      </rPr>
      <t xml:space="preserve"> -Municipio de Albania-.  Las pólizas de garantian de seriedad para los grupos 1, 9, 10, 11, 14, 15, 17, 18 y 19 no cumplen, toda vez que el proponente no oferta la totalidad de los cupos que conforman dichos grupos. </t>
    </r>
  </si>
  <si>
    <t>PROPONENTE No. 3. ASOCIACIÓN DE MUJERES PRODUCTORAS DE CÁRNICOS DEL CAQUETÁ - ASOMUPCAR</t>
  </si>
  <si>
    <t>El documento de certificación de pago de seguridad y parafiscales -artículo 50 de la Ley 789 de 2002 y Ley 828 de 2003- no se presenta en el formato 2, esteblecido en los pliego definitivosde la convocatoria pública 002.</t>
  </si>
  <si>
    <t>CUMPLE  X - NO CUMPLE</t>
  </si>
  <si>
    <t>CUMPLE  X  - NO CUMPLE</t>
  </si>
  <si>
    <t>FIDUCIARIA BOGOTÁ S.A.</t>
  </si>
  <si>
    <t>M0213/10</t>
  </si>
  <si>
    <t>1111 a 1114</t>
  </si>
  <si>
    <t>M0201/11</t>
  </si>
  <si>
    <t>1116  a 1148</t>
  </si>
  <si>
    <t>FUNDACIÓN HUELLAS DE AFECTO Y FELICIDAD - FUNDAHAF</t>
  </si>
  <si>
    <t>1149 a 1156</t>
  </si>
  <si>
    <t>CDI SEMILLERO DE PAZ</t>
  </si>
  <si>
    <t>AC 2A 42 - 01 SAN VICENTE DEL CAGUAN</t>
  </si>
  <si>
    <t>CDI UN MUNDO DE SUEÑOS</t>
  </si>
  <si>
    <t>AC 2 50 BIS A 0 SAN VICENTE DEL CAGUAN</t>
  </si>
  <si>
    <t>CDI GOTICAS DE FELICIDAD</t>
  </si>
  <si>
    <t>CALLE PRINCIPAL AL LADO DEL COLEGIO DE PUERTO BETANIA</t>
  </si>
  <si>
    <t>31</t>
  </si>
  <si>
    <t>UNIVERSIDAD NACIONAL ABIERTA Y A DISTANCIA</t>
  </si>
  <si>
    <t>23/05/2014 A 31/12/2014</t>
  </si>
  <si>
    <t>COORDINADOR REGIONAL FAMILIAS CON BIENESTAR</t>
  </si>
  <si>
    <t>FUNDACAQUETÁ</t>
  </si>
  <si>
    <t>01/2014 A 22/05/2014</t>
  </si>
  <si>
    <t>COORDINADOR LOCAL PROYECTO IMPLEMENTACIÓN DEL COMPONENTE Y ACOMPAÑAMIENTO FAMILIAR Y COMUNITARIO DE LA ESTRATEGIA UNIDOS RED DE LA PROTECCIÓN SOCIAL PARA LA SUPERACIÓN DE LA POBREZA EXTREMA ANSPE.</t>
  </si>
  <si>
    <t>JESUS MARIA ESCOBAR MARTINEZ</t>
  </si>
  <si>
    <t>1/494</t>
  </si>
  <si>
    <t>YHINNA PAOLA PINILLA STERLING</t>
  </si>
  <si>
    <t>ICBF</t>
  </si>
  <si>
    <t>22/10/2013 A 31/12/2013</t>
  </si>
  <si>
    <t>PROFESIONAL PSICOSOCIAL</t>
  </si>
  <si>
    <t>3/01/2014 A 31/12/2014</t>
  </si>
  <si>
    <t>PROFESINAL DE APOYO PEDAGÓGICO</t>
  </si>
  <si>
    <t>ZENAIDA GONZALEZ PESELLIN</t>
  </si>
  <si>
    <t>La experiencia adicional aportada en la propuesta, no aplica porque en la subsanación fue utilizada como experiencia habilitante para el grupo que nos ocupa (9).</t>
  </si>
  <si>
    <t>CENTRO DE DESARROLLO INFANTIL SIN ARRIENDO</t>
  </si>
  <si>
    <t>AVENIDAD PRINCIAPAL NUEVA COLOMBIA</t>
  </si>
  <si>
    <t>TRANSVERSAL 6A ESTE 12 - 0</t>
  </si>
  <si>
    <t>CALLE 1 LOTE 9 - 47</t>
  </si>
  <si>
    <t>VEREDA LA CARBONA CORREGIMIENTO EL CARAÑO KILOMETRO 10</t>
  </si>
  <si>
    <t>1/42</t>
  </si>
  <si>
    <t>YEFFERSON ANDRES JIMENEZ FLOREZ</t>
  </si>
  <si>
    <t>LICENCIADO EN EDUCACIÓN BÁSICA CON ENFASIS EN CIENCIAS SOCIALES</t>
  </si>
  <si>
    <t>CORPORACION PARA LE FOMENTO DE LA EDUCACION TÉCNICA FORMAL Y NO FORMAL DEL CAQUETA</t>
  </si>
  <si>
    <t>16/01/2012 A 28/12/2012</t>
  </si>
  <si>
    <t>COORDINADOR  CENTRO DE DESARROLLO INFANTIL "PLEYADE DE SUEÑOS"</t>
  </si>
  <si>
    <t>15/02/2013 A 31/12/2013</t>
  </si>
  <si>
    <t>COORDINADOR  MODALIDAD FAMILIAR</t>
  </si>
  <si>
    <t>DANIELA SUAREZ VEGA</t>
  </si>
  <si>
    <t>24/01/2014 A 31/12/2014</t>
  </si>
  <si>
    <t>COORDINADORA CDI MIS PRIMERAS TRAVESURAS</t>
  </si>
  <si>
    <t>02/07/2013 A 31/12/2013</t>
  </si>
  <si>
    <t>JOANA SMILK ESPINOSA RIVERA</t>
  </si>
  <si>
    <t>UNIVERSIDAD NACIONAL ABIERTA Y A DISTANCIA "UNAD"</t>
  </si>
  <si>
    <t>01/03/2014 A 21/11/2014</t>
  </si>
  <si>
    <t>APOYO AREA PSICOSOCIAL</t>
  </si>
  <si>
    <t>MARLENY SAENZ ANACONA</t>
  </si>
  <si>
    <t>AGENTE EDUCATIVO FAMILIAS CON BIENESTAR</t>
  </si>
  <si>
    <t>INSTITUTO DEPARTAMENTAL DE SALUD EN LIQUIDACIÓN</t>
  </si>
  <si>
    <t>25/01/2011 A 31/07/2011</t>
  </si>
  <si>
    <t>PRESTAR LOS SERVICIOS PROFESIONALES PARA EJECUTAR ACTIVIDADES RELACIONADAS CON EL FORTALECIMIENTO DEL EJERCICIO DE LOS DERECHOS Y LOS DEBERES DE LAS COMUNIDADES AL ACSESO AL SISTEMA GENERAL EN SEGURIDAD SOCIAL EN SALUD.</t>
  </si>
  <si>
    <t>01/11/2009 A 31/12/2009
22/02/2010 A 30/06/2010</t>
  </si>
  <si>
    <t>LUZ NERY MOLINA GONZALEZ</t>
  </si>
  <si>
    <t>ASOCIACION DE BACHILLERES DE LA COMUNIDAD PARROQUIAL SAN NICOLAS DE TOLENTINO</t>
  </si>
  <si>
    <r>
      <t xml:space="preserve">01/07/2013 </t>
    </r>
    <r>
      <rPr>
        <u/>
        <sz val="11"/>
        <color theme="1"/>
        <rFont val="Calibri"/>
        <family val="2"/>
        <scheme val="minor"/>
      </rPr>
      <t xml:space="preserve"> A 31/12/2013</t>
    </r>
  </si>
  <si>
    <t>COORDINADORA GENERAL PROGRAMA GENERACIONES CON BIENESTAR</t>
  </si>
  <si>
    <t>ANEXA 8 CERTIFICACIONES MAS</t>
  </si>
  <si>
    <t>09/01/2013 A 31/07/2013</t>
  </si>
  <si>
    <t>YHINA PAOLA PINILLA STERLING</t>
  </si>
  <si>
    <t>03/01/2014 A 31/12/2014</t>
  </si>
  <si>
    <t>PSICOLOGA PROGRAMA GENERACIONES CON BIENESTAR</t>
  </si>
  <si>
    <t>21/10/2013 A 31/12/2013</t>
  </si>
  <si>
    <t>044</t>
  </si>
  <si>
    <t>184 - 185</t>
  </si>
  <si>
    <t>098</t>
  </si>
  <si>
    <t>186 - 187</t>
  </si>
  <si>
    <t>1/1242</t>
  </si>
  <si>
    <t>SOBREPASA LA PROPORCION DE CUPOS POR TALENTO HUMANO</t>
  </si>
  <si>
    <t>NO APLICA PORQUE CONSTITUYE LA CERTIFICACIÓN N° 9 Y EL PLIEGO EXIGE HASTA 8 CERTIFICACIONES.</t>
  </si>
  <si>
    <t>PROFESIONAL DE APOYO PEDAGÓGICO</t>
  </si>
  <si>
    <t>FUNDACION PARA EL DESARROLLO SOCIAL EN SALUD Y VIVIENDA FUNDASALUD IPS</t>
  </si>
  <si>
    <t>05/03/2010 A 29/09/2014</t>
  </si>
  <si>
    <t>COORDINADOR Y PSICOLOGO EN DISEÑOS E IMPLEMENTACION DE PROYECTOS SOCIALES.</t>
  </si>
  <si>
    <t>MIRIAN YANET SANCHEZ WILCHEZ</t>
  </si>
  <si>
    <t>UNIVERSIDAD ABIERTA Y A DISTANCIA "UNAD"</t>
  </si>
  <si>
    <t>EDUCADORA FAMILIAR FAMILIAS CON BIENESTAR</t>
  </si>
  <si>
    <t>COORDINADOR FINANCIERO</t>
  </si>
  <si>
    <t>CONTADORA PUBLICA</t>
  </si>
  <si>
    <t>172941T</t>
  </si>
  <si>
    <t>01/01/2013 A 31/10/2014</t>
  </si>
  <si>
    <t xml:space="preserve">DROGAS DILMAR </t>
  </si>
  <si>
    <t>02/01/2010 A 31/12/2010</t>
  </si>
  <si>
    <t>NO APLICA PORQUE CORRESPONDE A LA CERTIFICACIÓN N° 9 Y EL PLIEGO SEÑALA HASTA 8 CERTIFICACIONES</t>
  </si>
  <si>
    <t>CERTIFICADO DE CUMPLIMIENTO DE PAGO DE APORTES DE SEGURIDAD SOCIAL Y PARAFISCALES. FORMATO 2</t>
  </si>
  <si>
    <t>Documento allegado en el periodo de subsanación.</t>
  </si>
  <si>
    <t>Certificación relacionada en los grupos  9, 19, 3 y 5.</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</si>
</sst>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_-* #,##0.0_-;\-* #,##0.0_-;_-* &quot;-&quot;??_-;_-@_-"/>
    <numFmt numFmtId="171" formatCode="_-* #,##0_-;\-* #,##0_-;_-* &quot;-&quot;??_-;_-@_-"/>
    <numFmt numFmtId="172" formatCode="0.0"/>
    <numFmt numFmtId="173" formatCode="_-&quot;$&quot;* #,##0_-;\-&quot;$&quot;* #,##0_-;_-&quot;$&quot;* &quot;-&quot;??_-;_-@_-"/>
    <numFmt numFmtId="174" formatCode="0;[Red]0"/>
  </numFmts>
  <fonts count="40"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2"/>
      <color rgb="FF000000"/>
      <name val="Arial"/>
      <family val="2"/>
    </font>
    <font>
      <sz val="12"/>
      <color rgb="FF000000"/>
      <name val="Arial"/>
      <family val="2"/>
    </font>
    <font>
      <sz val="12"/>
      <color theme="1"/>
      <name val="Arial"/>
      <family val="2"/>
    </font>
    <font>
      <sz val="12"/>
      <color rgb="FF7030A0"/>
      <name val="Arial"/>
      <family val="2"/>
    </font>
    <font>
      <b/>
      <sz val="12"/>
      <name val="Arial"/>
      <family val="2"/>
    </font>
    <font>
      <sz val="12"/>
      <name val="Arial"/>
      <family val="2"/>
    </font>
    <font>
      <b/>
      <u/>
      <sz val="12"/>
      <color theme="1"/>
      <name val="Arial"/>
      <family val="2"/>
    </font>
    <font>
      <b/>
      <sz val="12"/>
      <color theme="1"/>
      <name val="Arial"/>
      <family val="2"/>
    </font>
    <font>
      <i/>
      <sz val="12"/>
      <color theme="1"/>
      <name val="Arial"/>
      <family val="2"/>
    </font>
    <font>
      <b/>
      <sz val="11"/>
      <name val="Calibri"/>
      <family val="2"/>
      <scheme val="minor"/>
    </font>
    <font>
      <sz val="10"/>
      <color theme="1"/>
      <name val="Calibri"/>
      <family val="2"/>
      <scheme val="minor"/>
    </font>
    <font>
      <b/>
      <sz val="11"/>
      <color rgb="FFFF0000"/>
      <name val="Calibri"/>
      <family val="2"/>
      <scheme val="minor"/>
    </font>
    <font>
      <b/>
      <sz val="12"/>
      <color rgb="FFFF0000"/>
      <name val="Arial"/>
      <family val="2"/>
    </font>
    <font>
      <b/>
      <u/>
      <sz val="12"/>
      <color rgb="FF000000"/>
      <name val="Arial"/>
      <family val="2"/>
    </font>
    <font>
      <sz val="11"/>
      <color rgb="FFFF0000"/>
      <name val="Calibri"/>
      <family val="2"/>
      <scheme val="minor"/>
    </font>
    <font>
      <b/>
      <sz val="11"/>
      <color theme="0"/>
      <name val="Calibri"/>
      <family val="2"/>
      <scheme val="minor"/>
    </font>
    <font>
      <u/>
      <sz val="11"/>
      <color theme="1"/>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indexed="65"/>
        <bgColor indexed="64"/>
      </patternFill>
    </fill>
    <fill>
      <patternFill patternType="solid">
        <fgColor rgb="FF92D050"/>
        <bgColor indexed="64"/>
      </patternFill>
    </fill>
    <fill>
      <patternFill patternType="solid">
        <fgColor rgb="FFFF00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57"/>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592">
    <xf numFmtId="0" fontId="0" fillId="0" borderId="0" xfId="0"/>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0" fillId="2" borderId="1" xfId="0" applyFill="1" applyBorder="1" applyAlignment="1">
      <alignment vertical="center" wrapText="1"/>
    </xf>
    <xf numFmtId="166" fontId="0" fillId="3" borderId="1" xfId="0" applyNumberFormat="1" applyFill="1" applyBorder="1" applyAlignment="1">
      <alignment horizontal="center"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49" fontId="0" fillId="2" borderId="1" xfId="0" applyNumberForma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2" borderId="5" xfId="0" applyFont="1" applyFill="1" applyBorder="1" applyAlignment="1">
      <alignment horizontal="center" wrapText="1"/>
    </xf>
    <xf numFmtId="2" fontId="1" fillId="2" borderId="11"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4" fillId="7" borderId="27" xfId="0" applyFont="1" applyFill="1" applyBorder="1" applyAlignment="1">
      <alignment vertical="center"/>
    </xf>
    <xf numFmtId="0" fontId="24" fillId="7" borderId="0" xfId="0" applyFont="1" applyFill="1" applyAlignment="1">
      <alignment vertical="center"/>
    </xf>
    <xf numFmtId="0" fontId="24" fillId="7" borderId="28" xfId="0" applyFont="1" applyFill="1" applyBorder="1" applyAlignment="1">
      <alignment vertical="center"/>
    </xf>
    <xf numFmtId="0" fontId="23" fillId="7" borderId="29" xfId="0" applyFont="1" applyFill="1" applyBorder="1" applyAlignment="1">
      <alignment vertical="center"/>
    </xf>
    <xf numFmtId="0" fontId="23" fillId="7" borderId="0" xfId="0" applyFont="1" applyFill="1" applyAlignment="1">
      <alignment horizontal="center" vertical="center"/>
    </xf>
    <xf numFmtId="0" fontId="23" fillId="7" borderId="28" xfId="0" applyFont="1" applyFill="1" applyBorder="1" applyAlignment="1">
      <alignment horizontal="center" vertical="center"/>
    </xf>
    <xf numFmtId="0" fontId="24" fillId="7" borderId="24" xfId="0" applyFont="1" applyFill="1" applyBorder="1" applyAlignment="1">
      <alignment vertical="center"/>
    </xf>
    <xf numFmtId="0" fontId="24" fillId="7" borderId="26" xfId="0" applyFont="1" applyFill="1" applyBorder="1" applyAlignment="1">
      <alignment vertical="center"/>
    </xf>
    <xf numFmtId="0" fontId="24" fillId="7" borderId="32" xfId="0" applyFont="1" applyFill="1" applyBorder="1" applyAlignment="1">
      <alignment vertical="center"/>
    </xf>
    <xf numFmtId="0" fontId="24" fillId="7" borderId="35" xfId="0" applyFont="1" applyFill="1" applyBorder="1" applyAlignment="1">
      <alignment vertical="center"/>
    </xf>
    <xf numFmtId="0" fontId="23" fillId="7" borderId="27" xfId="0" applyFont="1" applyFill="1" applyBorder="1" applyAlignment="1">
      <alignment vertical="center"/>
    </xf>
    <xf numFmtId="0" fontId="23" fillId="7" borderId="35" xfId="0" applyFont="1" applyFill="1" applyBorder="1" applyAlignment="1">
      <alignment horizontal="center" vertical="center"/>
    </xf>
    <xf numFmtId="0" fontId="23" fillId="7" borderId="0" xfId="0" applyFont="1" applyFill="1" applyAlignment="1">
      <alignment horizontal="right" vertical="center"/>
    </xf>
    <xf numFmtId="0" fontId="23" fillId="7" borderId="0" xfId="0" applyFont="1" applyFill="1" applyAlignment="1">
      <alignment vertical="center"/>
    </xf>
    <xf numFmtId="0" fontId="24" fillId="7" borderId="34" xfId="0" applyFont="1" applyFill="1" applyBorder="1" applyAlignment="1">
      <alignment vertical="center" wrapText="1"/>
    </xf>
    <xf numFmtId="0" fontId="27" fillId="7" borderId="32" xfId="0" applyFont="1" applyFill="1" applyBorder="1" applyAlignment="1">
      <alignment vertical="center"/>
    </xf>
    <xf numFmtId="0" fontId="27" fillId="7" borderId="32" xfId="0" applyFont="1" applyFill="1" applyBorder="1" applyAlignment="1">
      <alignment horizontal="center" vertical="center"/>
    </xf>
    <xf numFmtId="0" fontId="27" fillId="7" borderId="32" xfId="0" applyFont="1" applyFill="1" applyBorder="1" applyAlignment="1">
      <alignment vertical="center" wrapText="1"/>
    </xf>
    <xf numFmtId="0" fontId="9" fillId="2" borderId="1" xfId="0" applyFont="1" applyFill="1" applyBorder="1" applyAlignment="1">
      <alignment horizontal="center" vertical="center" wrapText="1"/>
    </xf>
    <xf numFmtId="0" fontId="0" fillId="11" borderId="0" xfId="0" applyFill="1"/>
    <xf numFmtId="0" fontId="0" fillId="11" borderId="1" xfId="0" applyFill="1" applyBorder="1"/>
    <xf numFmtId="0" fontId="0" fillId="11" borderId="0" xfId="0" applyFill="1" applyAlignment="1">
      <alignment vertical="center"/>
    </xf>
    <xf numFmtId="0" fontId="8" fillId="11" borderId="6" xfId="0" applyFont="1" applyFill="1" applyBorder="1" applyAlignment="1">
      <alignment vertical="center"/>
    </xf>
    <xf numFmtId="0" fontId="10" fillId="11" borderId="6" xfId="0" applyFont="1" applyFill="1" applyBorder="1" applyAlignment="1">
      <alignment vertical="center"/>
    </xf>
    <xf numFmtId="0" fontId="10" fillId="11" borderId="7" xfId="0" applyFont="1" applyFill="1" applyBorder="1" applyAlignment="1">
      <alignment vertical="center"/>
    </xf>
    <xf numFmtId="15" fontId="0" fillId="11" borderId="7" xfId="0" applyNumberFormat="1" applyFont="1" applyFill="1" applyBorder="1" applyAlignment="1" applyProtection="1">
      <alignment horizontal="left" vertical="center"/>
      <protection locked="0"/>
    </xf>
    <xf numFmtId="0" fontId="9" fillId="11" borderId="8" xfId="0" applyFont="1" applyFill="1" applyBorder="1" applyAlignment="1" applyProtection="1">
      <alignment horizontal="left" vertical="center"/>
      <protection locked="0"/>
    </xf>
    <xf numFmtId="0" fontId="9" fillId="11" borderId="9" xfId="0" applyFont="1" applyFill="1" applyBorder="1" applyAlignment="1" applyProtection="1">
      <alignment horizontal="left" vertical="center"/>
      <protection locked="0"/>
    </xf>
    <xf numFmtId="0" fontId="10" fillId="11" borderId="0" xfId="0" applyFont="1" applyFill="1" applyBorder="1" applyAlignment="1">
      <alignment vertical="center"/>
    </xf>
    <xf numFmtId="14" fontId="0" fillId="11" borderId="0" xfId="0" applyNumberFormat="1" applyFill="1" applyBorder="1" applyAlignment="1" applyProtection="1">
      <alignment vertical="center"/>
      <protection locked="0"/>
    </xf>
    <xf numFmtId="0" fontId="12" fillId="11" borderId="0" xfId="0" applyFont="1" applyFill="1" applyBorder="1" applyAlignment="1" applyProtection="1">
      <alignment horizontal="left" vertical="center"/>
      <protection locked="0"/>
    </xf>
    <xf numFmtId="0" fontId="0" fillId="11" borderId="0" xfId="0" applyFill="1" applyAlignment="1">
      <alignment horizontal="center" vertical="center"/>
    </xf>
    <xf numFmtId="0" fontId="1" fillId="11" borderId="0" xfId="0" applyFont="1" applyFill="1" applyAlignment="1">
      <alignment horizontal="center" vertical="center"/>
    </xf>
    <xf numFmtId="0" fontId="0" fillId="11" borderId="0" xfId="0" applyFill="1" applyBorder="1" applyAlignment="1">
      <alignment vertical="center" wrapText="1"/>
    </xf>
    <xf numFmtId="167" fontId="0" fillId="11" borderId="0" xfId="0" applyNumberFormat="1" applyFill="1" applyBorder="1" applyAlignment="1">
      <alignment vertical="center"/>
    </xf>
    <xf numFmtId="166" fontId="0" fillId="11" borderId="0" xfId="0" applyNumberFormat="1" applyFill="1" applyBorder="1" applyAlignment="1">
      <alignment horizontal="center" vertical="center"/>
    </xf>
    <xf numFmtId="164" fontId="0" fillId="11" borderId="0" xfId="0" applyNumberFormat="1" applyFill="1" applyAlignment="1">
      <alignment horizontal="center" vertical="center"/>
    </xf>
    <xf numFmtId="0" fontId="0" fillId="11" borderId="7" xfId="0" applyFill="1" applyBorder="1" applyAlignment="1">
      <alignment vertical="center"/>
    </xf>
    <xf numFmtId="0" fontId="0" fillId="11" borderId="0" xfId="0" applyFill="1" applyBorder="1" applyAlignment="1">
      <alignment vertical="center"/>
    </xf>
    <xf numFmtId="0" fontId="0" fillId="11" borderId="7" xfId="0" applyFill="1" applyBorder="1" applyAlignment="1">
      <alignment horizontal="center" vertical="center" wrapText="1"/>
    </xf>
    <xf numFmtId="0" fontId="1" fillId="11" borderId="0" xfId="0" applyFont="1" applyFill="1" applyBorder="1" applyAlignment="1">
      <alignment vertical="center" wrapText="1"/>
    </xf>
    <xf numFmtId="165" fontId="0" fillId="11" borderId="0" xfId="0" applyNumberFormat="1" applyFill="1" applyBorder="1" applyAlignment="1">
      <alignment vertical="center"/>
    </xf>
    <xf numFmtId="0" fontId="0" fillId="11" borderId="0" xfId="0" applyFill="1" applyBorder="1" applyAlignment="1">
      <alignment horizontal="center" vertical="center" wrapText="1"/>
    </xf>
    <xf numFmtId="3" fontId="11" fillId="11" borderId="0" xfId="0" applyNumberFormat="1" applyFont="1" applyFill="1" applyBorder="1" applyAlignment="1">
      <alignment horizontal="right" vertical="center" wrapText="1"/>
    </xf>
    <xf numFmtId="166" fontId="0" fillId="11" borderId="0" xfId="0" applyNumberFormat="1" applyFill="1" applyBorder="1" applyAlignment="1" applyProtection="1">
      <alignment vertical="center"/>
      <protection locked="0"/>
    </xf>
    <xf numFmtId="0" fontId="1" fillId="11" borderId="0" xfId="0" applyFont="1" applyFill="1" applyAlignment="1">
      <alignment vertical="center"/>
    </xf>
    <xf numFmtId="0" fontId="0" fillId="11" borderId="1" xfId="0" applyFill="1" applyBorder="1" applyAlignment="1">
      <alignment vertical="center"/>
    </xf>
    <xf numFmtId="0" fontId="2" fillId="11" borderId="1" xfId="0" applyFont="1" applyFill="1" applyBorder="1" applyAlignment="1">
      <alignment horizontal="justify" vertical="center" wrapText="1"/>
    </xf>
    <xf numFmtId="0" fontId="2" fillId="11" borderId="1" xfId="0" applyFont="1" applyFill="1" applyBorder="1" applyAlignment="1">
      <alignment horizontal="center" vertical="center" wrapText="1"/>
    </xf>
    <xf numFmtId="0" fontId="0" fillId="11" borderId="1" xfId="0" applyFill="1" applyBorder="1" applyAlignment="1">
      <alignment horizontal="center" vertical="center"/>
    </xf>
    <xf numFmtId="0" fontId="19" fillId="11" borderId="0" xfId="0" applyFont="1" applyFill="1" applyBorder="1" applyAlignment="1">
      <alignment horizontal="center" vertical="center"/>
    </xf>
    <xf numFmtId="0" fontId="14" fillId="11" borderId="1" xfId="0" applyFont="1" applyFill="1" applyBorder="1" applyAlignment="1">
      <alignment horizontal="center" vertical="center" wrapText="1"/>
    </xf>
    <xf numFmtId="49" fontId="14" fillId="11" borderId="1" xfId="0" applyNumberFormat="1" applyFont="1" applyFill="1" applyBorder="1" applyAlignment="1" applyProtection="1">
      <alignment horizontal="center" vertical="center" wrapText="1"/>
      <protection locked="0"/>
    </xf>
    <xf numFmtId="0" fontId="14" fillId="11" borderId="1" xfId="0" applyFont="1" applyFill="1" applyBorder="1" applyAlignment="1" applyProtection="1">
      <alignment horizontal="center" vertical="center" wrapText="1"/>
      <protection locked="0"/>
    </xf>
    <xf numFmtId="9" fontId="13" fillId="11" borderId="1" xfId="0" applyNumberFormat="1"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9" fontId="13" fillId="11" borderId="1" xfId="4" applyFont="1" applyFill="1" applyBorder="1" applyAlignment="1" applyProtection="1">
      <alignment horizontal="center" vertical="center" wrapText="1"/>
      <protection locked="0"/>
    </xf>
    <xf numFmtId="14" fontId="13" fillId="11" borderId="1" xfId="0" applyNumberFormat="1" applyFont="1" applyFill="1" applyBorder="1" applyAlignment="1" applyProtection="1">
      <alignment horizontal="center" vertical="center" wrapText="1"/>
      <protection locked="0"/>
    </xf>
    <xf numFmtId="15" fontId="13" fillId="11" borderId="1" xfId="0" applyNumberFormat="1" applyFont="1" applyFill="1" applyBorder="1" applyAlignment="1" applyProtection="1">
      <alignment horizontal="center" vertical="center" wrapText="1"/>
      <protection locked="0"/>
    </xf>
    <xf numFmtId="2" fontId="13" fillId="11" borderId="1" xfId="0" applyNumberFormat="1" applyFont="1" applyFill="1" applyBorder="1" applyAlignment="1" applyProtection="1">
      <alignment horizontal="center" vertical="center" wrapText="1"/>
      <protection locked="0"/>
    </xf>
    <xf numFmtId="168" fontId="13" fillId="11" borderId="1" xfId="1" applyNumberFormat="1" applyFont="1" applyFill="1" applyBorder="1" applyAlignment="1">
      <alignment horizontal="right" vertical="center" wrapText="1"/>
    </xf>
    <xf numFmtId="0" fontId="11" fillId="11" borderId="1" xfId="0" applyFont="1" applyFill="1" applyBorder="1" applyAlignment="1">
      <alignment horizontal="left" vertical="center" wrapText="1"/>
    </xf>
    <xf numFmtId="0" fontId="11" fillId="11" borderId="0" xfId="0" applyFont="1" applyFill="1" applyBorder="1" applyAlignment="1">
      <alignment horizontal="left" vertical="center" wrapText="1"/>
    </xf>
    <xf numFmtId="0" fontId="14" fillId="11" borderId="0" xfId="0" applyFont="1" applyFill="1" applyAlignment="1">
      <alignment horizontal="left" vertical="center" wrapText="1"/>
    </xf>
    <xf numFmtId="49" fontId="14" fillId="11" borderId="1" xfId="0" applyNumberFormat="1" applyFont="1" applyFill="1" applyBorder="1" applyAlignment="1" applyProtection="1">
      <alignment horizontal="left" vertical="center" wrapText="1"/>
      <protection locked="0"/>
    </xf>
    <xf numFmtId="49" fontId="18" fillId="11" borderId="1" xfId="0" applyNumberFormat="1" applyFont="1" applyFill="1" applyBorder="1" applyAlignment="1" applyProtection="1">
      <alignment horizontal="center" vertical="center" wrapText="1"/>
      <protection locked="0"/>
    </xf>
    <xf numFmtId="2" fontId="18" fillId="11" borderId="1" xfId="0" applyNumberFormat="1" applyFont="1" applyFill="1" applyBorder="1" applyAlignment="1" applyProtection="1">
      <alignment horizontal="center" vertical="center" wrapText="1"/>
      <protection locked="0"/>
    </xf>
    <xf numFmtId="0" fontId="14" fillId="11" borderId="1" xfId="0" applyFont="1" applyFill="1" applyBorder="1" applyAlignment="1">
      <alignment horizontal="left" vertical="center" wrapText="1"/>
    </xf>
    <xf numFmtId="167" fontId="0" fillId="11" borderId="0" xfId="0" applyNumberFormat="1" applyFill="1" applyAlignment="1">
      <alignment vertical="center"/>
    </xf>
    <xf numFmtId="0" fontId="1" fillId="11" borderId="1" xfId="0" applyFont="1" applyFill="1" applyBorder="1" applyAlignment="1">
      <alignment horizontal="center" vertical="center"/>
    </xf>
    <xf numFmtId="169" fontId="1" fillId="11" borderId="1" xfId="0" applyNumberFormat="1" applyFont="1" applyFill="1" applyBorder="1" applyAlignment="1">
      <alignment horizontal="center" vertical="center"/>
    </xf>
    <xf numFmtId="0" fontId="1" fillId="11" borderId="1" xfId="0" applyFont="1" applyFill="1" applyBorder="1" applyAlignment="1">
      <alignment vertical="center"/>
    </xf>
    <xf numFmtId="49" fontId="0" fillId="11" borderId="1" xfId="0" applyNumberFormat="1" applyFill="1" applyBorder="1" applyAlignment="1">
      <alignment horizontal="center" vertical="center"/>
    </xf>
    <xf numFmtId="0" fontId="15" fillId="11" borderId="0" xfId="0" applyFont="1" applyFill="1" applyBorder="1" applyAlignment="1">
      <alignment horizontal="left" vertical="center"/>
    </xf>
    <xf numFmtId="0" fontId="16" fillId="11" borderId="0" xfId="0" applyFont="1" applyFill="1" applyBorder="1" applyAlignment="1">
      <alignment horizontal="center" vertical="center" wrapText="1"/>
    </xf>
    <xf numFmtId="0" fontId="0" fillId="11" borderId="1" xfId="0" applyFill="1" applyBorder="1" applyAlignment="1"/>
    <xf numFmtId="0" fontId="0" fillId="11" borderId="1" xfId="0" applyFill="1" applyBorder="1" applyAlignment="1">
      <alignment horizontal="center"/>
    </xf>
    <xf numFmtId="0" fontId="0" fillId="11" borderId="1" xfId="0" applyFill="1" applyBorder="1" applyAlignment="1">
      <alignment wrapText="1"/>
    </xf>
    <xf numFmtId="0" fontId="0" fillId="11" borderId="1" xfId="0" applyFill="1" applyBorder="1" applyAlignment="1">
      <alignment vertical="center" wrapText="1"/>
    </xf>
    <xf numFmtId="0" fontId="0" fillId="11" borderId="2" xfId="0" applyFill="1" applyBorder="1" applyAlignment="1">
      <alignment horizontal="center" vertical="center"/>
    </xf>
    <xf numFmtId="0" fontId="0" fillId="11" borderId="3" xfId="0" applyFill="1" applyBorder="1" applyAlignment="1">
      <alignment horizontal="center" vertical="center"/>
    </xf>
    <xf numFmtId="0" fontId="4" fillId="11" borderId="1" xfId="0" applyFont="1" applyFill="1" applyBorder="1" applyAlignment="1">
      <alignment horizontal="center" wrapText="1"/>
    </xf>
    <xf numFmtId="0" fontId="1" fillId="11" borderId="0" xfId="0" applyFont="1" applyFill="1" applyBorder="1" applyAlignment="1">
      <alignment horizontal="center" vertical="center"/>
    </xf>
    <xf numFmtId="0" fontId="0" fillId="11" borderId="1" xfId="0" applyFill="1" applyBorder="1" applyAlignment="1">
      <alignment horizontal="center" vertical="center" wrapText="1"/>
    </xf>
    <xf numFmtId="0" fontId="24" fillId="11" borderId="28" xfId="0" applyFont="1" applyFill="1" applyBorder="1" applyAlignment="1">
      <alignment vertical="center"/>
    </xf>
    <xf numFmtId="0" fontId="25" fillId="11" borderId="0" xfId="0" applyFont="1" applyFill="1"/>
    <xf numFmtId="0" fontId="26" fillId="11" borderId="0" xfId="0" applyFont="1" applyFill="1"/>
    <xf numFmtId="0" fontId="30" fillId="11" borderId="0" xfId="0" applyFont="1" applyFill="1" applyAlignment="1">
      <alignment horizontal="center" vertical="center"/>
    </xf>
    <xf numFmtId="0" fontId="25" fillId="11" borderId="0" xfId="0" applyFont="1" applyFill="1" applyAlignment="1">
      <alignment horizontal="justify" vertical="center"/>
    </xf>
    <xf numFmtId="0" fontId="30" fillId="5" borderId="1" xfId="0" applyFont="1" applyFill="1" applyBorder="1" applyAlignment="1">
      <alignment horizontal="center" vertical="center" wrapText="1"/>
    </xf>
    <xf numFmtId="0" fontId="30" fillId="11" borderId="1" xfId="0" applyFont="1" applyFill="1" applyBorder="1" applyAlignment="1">
      <alignment horizontal="center" vertical="center" wrapText="1"/>
    </xf>
    <xf numFmtId="0" fontId="30" fillId="11" borderId="0" xfId="0" applyFont="1" applyFill="1" applyBorder="1" applyAlignment="1">
      <alignment horizontal="center" vertical="center" wrapText="1"/>
    </xf>
    <xf numFmtId="0" fontId="30" fillId="6" borderId="5" xfId="0" applyFont="1" applyFill="1" applyBorder="1" applyAlignment="1">
      <alignment horizontal="center" vertical="center" wrapText="1"/>
    </xf>
    <xf numFmtId="0" fontId="30" fillId="6" borderId="1" xfId="0" applyFont="1" applyFill="1" applyBorder="1" applyAlignment="1">
      <alignment horizontal="center" vertical="center" wrapText="1"/>
    </xf>
    <xf numFmtId="0" fontId="25" fillId="7" borderId="18" xfId="0" applyFont="1" applyFill="1" applyBorder="1" applyAlignment="1">
      <alignment horizontal="center" vertical="center" wrapText="1"/>
    </xf>
    <xf numFmtId="0" fontId="25" fillId="11" borderId="1" xfId="0" applyFont="1" applyFill="1" applyBorder="1"/>
    <xf numFmtId="0" fontId="25" fillId="7" borderId="21" xfId="0" applyFont="1" applyFill="1" applyBorder="1" applyAlignment="1">
      <alignment horizontal="center" vertical="center" wrapText="1"/>
    </xf>
    <xf numFmtId="0" fontId="25" fillId="11" borderId="21" xfId="0" applyFont="1" applyFill="1" applyBorder="1" applyAlignment="1">
      <alignment horizontal="center" vertical="center" wrapText="1"/>
    </xf>
    <xf numFmtId="0" fontId="25" fillId="7" borderId="21" xfId="0" applyFont="1" applyFill="1" applyBorder="1" applyAlignment="1">
      <alignment horizontal="justify" vertical="center" wrapText="1"/>
    </xf>
    <xf numFmtId="0" fontId="25" fillId="11" borderId="1" xfId="0" applyFont="1" applyFill="1" applyBorder="1" applyAlignment="1">
      <alignment vertical="center"/>
    </xf>
    <xf numFmtId="0" fontId="25" fillId="11" borderId="1" xfId="0" applyFont="1" applyFill="1" applyBorder="1" applyAlignment="1">
      <alignment horizontal="center" vertical="center"/>
    </xf>
    <xf numFmtId="0" fontId="25" fillId="11" borderId="0" xfId="0" applyFont="1" applyFill="1" applyAlignment="1">
      <alignment vertical="center"/>
    </xf>
    <xf numFmtId="0" fontId="25" fillId="11" borderId="0" xfId="0" applyFont="1" applyFill="1" applyAlignment="1">
      <alignment horizontal="center" vertical="center"/>
    </xf>
    <xf numFmtId="0" fontId="1" fillId="2" borderId="5" xfId="0" applyFont="1" applyFill="1" applyBorder="1" applyAlignment="1">
      <alignment horizontal="center" vertical="center" wrapText="1"/>
    </xf>
    <xf numFmtId="0" fontId="0" fillId="11" borderId="1" xfId="0" applyFill="1" applyBorder="1" applyAlignment="1">
      <alignment horizontal="center" vertical="center"/>
    </xf>
    <xf numFmtId="0" fontId="9" fillId="2"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0" fillId="11" borderId="1" xfId="0" applyFill="1" applyBorder="1" applyAlignment="1">
      <alignment horizontal="center" vertical="center"/>
    </xf>
    <xf numFmtId="171" fontId="0" fillId="3" borderId="1" xfId="1" applyNumberFormat="1" applyFont="1" applyFill="1" applyBorder="1" applyAlignment="1">
      <alignment horizontal="right" vertical="center"/>
    </xf>
    <xf numFmtId="166" fontId="0" fillId="3" borderId="0" xfId="0" applyNumberFormat="1" applyFill="1" applyBorder="1" applyAlignment="1">
      <alignment horizontal="left" vertical="center"/>
    </xf>
    <xf numFmtId="170" fontId="13" fillId="11" borderId="1" xfId="1" applyNumberFormat="1" applyFont="1" applyFill="1" applyBorder="1" applyAlignment="1" applyProtection="1">
      <alignment horizontal="center" vertical="center" wrapText="1"/>
      <protection locked="0"/>
    </xf>
    <xf numFmtId="171" fontId="13" fillId="11" borderId="1" xfId="1" applyNumberFormat="1" applyFont="1" applyFill="1" applyBorder="1" applyAlignment="1" applyProtection="1">
      <alignment horizontal="center" vertical="center" wrapText="1"/>
      <protection locked="0"/>
    </xf>
    <xf numFmtId="172" fontId="13" fillId="11" borderId="1" xfId="0" applyNumberFormat="1" applyFont="1" applyFill="1" applyBorder="1" applyAlignment="1" applyProtection="1">
      <alignment horizontal="center" vertical="center" wrapText="1"/>
      <protection locked="0"/>
    </xf>
    <xf numFmtId="1" fontId="13" fillId="11" borderId="1" xfId="0" applyNumberFormat="1" applyFont="1" applyFill="1" applyBorder="1" applyAlignment="1" applyProtection="1">
      <alignment horizontal="center" vertical="center" wrapText="1"/>
      <protection locked="0"/>
    </xf>
    <xf numFmtId="43" fontId="13" fillId="11" borderId="1" xfId="1" quotePrefix="1" applyFont="1" applyFill="1" applyBorder="1" applyAlignment="1" applyProtection="1">
      <alignment horizontal="center" vertical="center" wrapText="1"/>
      <protection locked="0"/>
    </xf>
    <xf numFmtId="0" fontId="13" fillId="11" borderId="1" xfId="1" quotePrefix="1" applyNumberFormat="1" applyFont="1" applyFill="1" applyBorder="1" applyAlignment="1" applyProtection="1">
      <alignment horizontal="center" vertical="center" wrapText="1"/>
      <protection locked="0"/>
    </xf>
    <xf numFmtId="0" fontId="13" fillId="11" borderId="1" xfId="0" applyNumberFormat="1" applyFont="1" applyFill="1" applyBorder="1" applyAlignment="1" applyProtection="1">
      <alignment horizontal="center" vertical="center" wrapText="1"/>
      <protection locked="0"/>
    </xf>
    <xf numFmtId="0" fontId="18" fillId="11" borderId="1" xfId="0" applyNumberFormat="1" applyFont="1" applyFill="1" applyBorder="1" applyAlignment="1" applyProtection="1">
      <alignment horizontal="center" vertical="center" wrapText="1"/>
      <protection locked="0"/>
    </xf>
    <xf numFmtId="49" fontId="32" fillId="11" borderId="1" xfId="0" applyNumberFormat="1" applyFont="1" applyFill="1" applyBorder="1" applyAlignment="1" applyProtection="1">
      <alignment horizontal="center" vertical="center" wrapText="1"/>
      <protection locked="0"/>
    </xf>
    <xf numFmtId="0" fontId="0" fillId="11" borderId="1" xfId="0" applyFill="1" applyBorder="1" applyAlignment="1">
      <alignment horizontal="left" vertical="center" wrapText="1"/>
    </xf>
    <xf numFmtId="0" fontId="0" fillId="11" borderId="4" xfId="0" applyFill="1" applyBorder="1" applyAlignment="1">
      <alignment horizontal="center" vertical="center"/>
    </xf>
    <xf numFmtId="0" fontId="1" fillId="2" borderId="5" xfId="0" applyFont="1" applyFill="1" applyBorder="1" applyAlignment="1">
      <alignment horizontal="center" vertical="center" wrapText="1"/>
    </xf>
    <xf numFmtId="0" fontId="0" fillId="11" borderId="1" xfId="0" applyFill="1" applyBorder="1" applyAlignment="1">
      <alignment horizontal="center" vertical="center"/>
    </xf>
    <xf numFmtId="0" fontId="9" fillId="2"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1" fillId="2" borderId="13" xfId="0" applyFont="1" applyFill="1" applyBorder="1" applyAlignment="1">
      <alignment horizontal="center" vertical="center" wrapText="1"/>
    </xf>
    <xf numFmtId="0" fontId="0" fillId="11" borderId="4" xfId="0" applyFill="1" applyBorder="1" applyAlignment="1">
      <alignment horizontal="center" vertical="center" wrapText="1"/>
    </xf>
    <xf numFmtId="14" fontId="0" fillId="11" borderId="1" xfId="0" applyNumberFormat="1" applyFill="1" applyBorder="1" applyAlignment="1">
      <alignment horizontal="center" vertical="center"/>
    </xf>
    <xf numFmtId="14" fontId="0" fillId="11" borderId="4" xfId="0" applyNumberFormat="1" applyFill="1" applyBorder="1" applyAlignment="1">
      <alignment horizontal="center" vertical="center"/>
    </xf>
    <xf numFmtId="0" fontId="0" fillId="11" borderId="1" xfId="0" applyFill="1" applyBorder="1" applyAlignment="1">
      <alignment horizontal="justify" vertical="center" wrapText="1"/>
    </xf>
    <xf numFmtId="0" fontId="0" fillId="11" borderId="1" xfId="0" applyFill="1" applyBorder="1" applyAlignment="1">
      <alignment horizontal="center" vertical="center"/>
    </xf>
    <xf numFmtId="0" fontId="1" fillId="2" borderId="5" xfId="0" applyFont="1" applyFill="1" applyBorder="1" applyAlignment="1">
      <alignment horizontal="center" vertical="center" wrapText="1"/>
    </xf>
    <xf numFmtId="0" fontId="0" fillId="11" borderId="4" xfId="0" applyFill="1" applyBorder="1" applyAlignment="1">
      <alignment horizontal="center" vertical="center"/>
    </xf>
    <xf numFmtId="0" fontId="9" fillId="2"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4" fillId="11" borderId="1" xfId="0" applyFont="1" applyFill="1" applyBorder="1" applyAlignment="1">
      <alignment horizontal="center" vertical="center" wrapText="1"/>
    </xf>
    <xf numFmtId="14" fontId="0" fillId="11" borderId="4" xfId="0" applyNumberFormat="1" applyFill="1" applyBorder="1" applyAlignment="1">
      <alignment horizontal="center" vertical="center"/>
    </xf>
    <xf numFmtId="0" fontId="1" fillId="2" borderId="13" xfId="0" applyFont="1" applyFill="1" applyBorder="1" applyAlignment="1">
      <alignment horizontal="center" vertical="center" wrapText="1"/>
    </xf>
    <xf numFmtId="0" fontId="0" fillId="11" borderId="4" xfId="0" applyFill="1" applyBorder="1" applyAlignment="1">
      <alignment horizontal="center" vertical="center" wrapText="1"/>
    </xf>
    <xf numFmtId="0" fontId="23" fillId="7" borderId="27" xfId="0" applyFont="1" applyFill="1" applyBorder="1" applyAlignment="1">
      <alignment horizontal="center" vertical="center" wrapText="1"/>
    </xf>
    <xf numFmtId="0" fontId="23" fillId="7" borderId="32" xfId="0" applyFont="1" applyFill="1" applyBorder="1" applyAlignment="1">
      <alignment vertical="center"/>
    </xf>
    <xf numFmtId="0" fontId="0" fillId="11" borderId="1" xfId="0" applyFill="1" applyBorder="1" applyAlignment="1">
      <alignment horizontal="center" vertical="center" wrapText="1"/>
    </xf>
    <xf numFmtId="0" fontId="0" fillId="11" borderId="0" xfId="0" applyFill="1" applyAlignment="1">
      <alignment vertical="center" wrapText="1"/>
    </xf>
    <xf numFmtId="0" fontId="0" fillId="11" borderId="46" xfId="0" applyFill="1" applyBorder="1" applyAlignment="1">
      <alignment vertical="center"/>
    </xf>
    <xf numFmtId="14" fontId="0" fillId="11" borderId="1" xfId="0" applyNumberFormat="1" applyFill="1" applyBorder="1" applyAlignment="1">
      <alignment vertical="center" wrapText="1"/>
    </xf>
    <xf numFmtId="0" fontId="1" fillId="2" borderId="1" xfId="0" applyFont="1" applyFill="1" applyBorder="1" applyAlignment="1">
      <alignment horizontal="center" vertical="center" wrapText="1"/>
    </xf>
    <xf numFmtId="49" fontId="32" fillId="11" borderId="5" xfId="0" applyNumberFormat="1" applyFont="1" applyFill="1" applyBorder="1" applyAlignment="1" applyProtection="1">
      <alignment vertical="center" wrapText="1"/>
      <protection locked="0"/>
    </xf>
    <xf numFmtId="49" fontId="32" fillId="11" borderId="5" xfId="0" applyNumberFormat="1" applyFont="1" applyFill="1" applyBorder="1" applyAlignment="1" applyProtection="1">
      <alignment horizontal="center" vertical="center" wrapText="1"/>
      <protection locked="0"/>
    </xf>
    <xf numFmtId="170" fontId="18" fillId="11" borderId="1" xfId="0" applyNumberFormat="1" applyFont="1" applyFill="1" applyBorder="1" applyAlignment="1" applyProtection="1">
      <alignment horizontal="center" vertical="center" wrapText="1"/>
      <protection locked="0"/>
    </xf>
    <xf numFmtId="43" fontId="18" fillId="11" borderId="1" xfId="1" applyFont="1" applyFill="1" applyBorder="1" applyAlignment="1" applyProtection="1">
      <alignment horizontal="center" vertical="center" wrapText="1"/>
      <protection locked="0"/>
    </xf>
    <xf numFmtId="0" fontId="0" fillId="0" borderId="1"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11" borderId="0" xfId="0" applyFont="1" applyFill="1" applyAlignment="1">
      <alignment vertical="center"/>
    </xf>
    <xf numFmtId="14" fontId="0" fillId="11" borderId="1" xfId="0" applyNumberFormat="1" applyFill="1" applyBorder="1" applyAlignment="1">
      <alignment horizontal="center" vertical="center"/>
    </xf>
    <xf numFmtId="14" fontId="0" fillId="11" borderId="1" xfId="0" applyNumberFormat="1" applyFill="1" applyBorder="1" applyAlignment="1">
      <alignment horizontal="center" vertical="center" wrapText="1"/>
    </xf>
    <xf numFmtId="0" fontId="4" fillId="11" borderId="1" xfId="0" applyFont="1" applyFill="1" applyBorder="1" applyAlignment="1">
      <alignment horizontal="center" vertical="center" wrapText="1"/>
    </xf>
    <xf numFmtId="0" fontId="0" fillId="11" borderId="13" xfId="0" applyFill="1" applyBorder="1" applyAlignment="1">
      <alignment horizontal="center" vertical="center"/>
    </xf>
    <xf numFmtId="0" fontId="0" fillId="11" borderId="4" xfId="0" applyFill="1" applyBorder="1" applyAlignment="1">
      <alignment horizontal="center" vertical="center"/>
    </xf>
    <xf numFmtId="0" fontId="0" fillId="11" borderId="5" xfId="0" applyFill="1" applyBorder="1" applyAlignment="1">
      <alignment horizontal="center" vertical="center"/>
    </xf>
    <xf numFmtId="0" fontId="0" fillId="11" borderId="14" xfId="0" applyFill="1" applyBorder="1" applyAlignment="1">
      <alignment horizontal="center" vertical="center"/>
    </xf>
    <xf numFmtId="0" fontId="1" fillId="2" borderId="5" xfId="0" applyFont="1" applyFill="1" applyBorder="1" applyAlignment="1">
      <alignment horizontal="center" vertical="center" wrapText="1"/>
    </xf>
    <xf numFmtId="0" fontId="0" fillId="11" borderId="1" xfId="0" applyFill="1" applyBorder="1" applyAlignment="1">
      <alignment horizontal="center" vertical="center"/>
    </xf>
    <xf numFmtId="0" fontId="0" fillId="11" borderId="12" xfId="0" applyFill="1" applyBorder="1" applyAlignment="1">
      <alignment horizontal="center" vertical="center"/>
    </xf>
    <xf numFmtId="0" fontId="9" fillId="2"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0" fillId="11" borderId="1" xfId="0" applyFill="1" applyBorder="1" applyAlignment="1">
      <alignment horizontal="center" vertical="center" wrapText="1"/>
    </xf>
    <xf numFmtId="0" fontId="0" fillId="11" borderId="13" xfId="0" applyFill="1" applyBorder="1" applyAlignment="1">
      <alignment horizontal="center" vertical="center" wrapText="1"/>
    </xf>
    <xf numFmtId="0" fontId="0" fillId="11" borderId="4" xfId="0" applyFill="1" applyBorder="1" applyAlignment="1">
      <alignment horizontal="center" vertical="center" wrapText="1"/>
    </xf>
    <xf numFmtId="0" fontId="1" fillId="2" borderId="13" xfId="0" applyFont="1" applyFill="1" applyBorder="1" applyAlignment="1">
      <alignment horizontal="center" vertical="center" wrapText="1"/>
    </xf>
    <xf numFmtId="0" fontId="0" fillId="11" borderId="13" xfId="0" applyFill="1" applyBorder="1" applyAlignment="1">
      <alignment horizontal="justify" vertical="center" wrapText="1"/>
    </xf>
    <xf numFmtId="14" fontId="0" fillId="11" borderId="13" xfId="0" applyNumberFormat="1" applyFill="1" applyBorder="1" applyAlignment="1">
      <alignment horizontal="center" vertical="center"/>
    </xf>
    <xf numFmtId="14" fontId="0" fillId="11" borderId="4" xfId="0" applyNumberFormat="1" applyFill="1" applyBorder="1" applyAlignment="1">
      <alignment horizontal="center" vertical="center"/>
    </xf>
    <xf numFmtId="14" fontId="0" fillId="11" borderId="1" xfId="0" applyNumberFormat="1" applyFill="1" applyBorder="1" applyAlignment="1">
      <alignment horizontal="center" vertical="center"/>
    </xf>
    <xf numFmtId="0" fontId="1" fillId="2" borderId="1" xfId="0" applyFont="1" applyFill="1" applyBorder="1" applyAlignment="1">
      <alignment horizontal="center" vertical="center" wrapText="1"/>
    </xf>
    <xf numFmtId="0" fontId="13" fillId="11" borderId="1" xfId="1" applyNumberFormat="1" applyFont="1" applyFill="1" applyBorder="1" applyAlignment="1" applyProtection="1">
      <alignment horizontal="center" vertical="center" wrapText="1"/>
      <protection locked="0"/>
    </xf>
    <xf numFmtId="0" fontId="13" fillId="11" borderId="1" xfId="1" applyNumberFormat="1" applyFont="1" applyFill="1" applyBorder="1" applyAlignment="1">
      <alignment horizontal="right" vertical="center" wrapText="1"/>
    </xf>
    <xf numFmtId="14" fontId="0" fillId="11" borderId="1" xfId="0" applyNumberFormat="1" applyFill="1" applyBorder="1" applyAlignment="1">
      <alignment vertical="center"/>
    </xf>
    <xf numFmtId="14" fontId="0" fillId="11" borderId="1" xfId="0" applyNumberFormat="1" applyFill="1" applyBorder="1" applyAlignment="1">
      <alignment horizontal="center"/>
    </xf>
    <xf numFmtId="0" fontId="0" fillId="11" borderId="1" xfId="0" applyFill="1" applyBorder="1" applyAlignment="1">
      <alignment horizontal="center" wrapText="1"/>
    </xf>
    <xf numFmtId="0" fontId="34" fillId="11" borderId="1" xfId="0" applyFont="1" applyFill="1" applyBorder="1" applyAlignment="1">
      <alignment horizontal="center" vertical="center"/>
    </xf>
    <xf numFmtId="44" fontId="24" fillId="8" borderId="25" xfId="3" applyFont="1" applyFill="1" applyBorder="1" applyAlignment="1">
      <alignment vertical="center"/>
    </xf>
    <xf numFmtId="44" fontId="24" fillId="8" borderId="34" xfId="3" applyFont="1" applyFill="1" applyBorder="1" applyAlignment="1">
      <alignment vertical="center"/>
    </xf>
    <xf numFmtId="173" fontId="24" fillId="8" borderId="25" xfId="3" applyNumberFormat="1" applyFont="1" applyFill="1" applyBorder="1" applyAlignment="1">
      <alignment vertical="center"/>
    </xf>
    <xf numFmtId="173" fontId="24" fillId="8" borderId="0" xfId="3" applyNumberFormat="1" applyFont="1" applyFill="1" applyAlignment="1">
      <alignment vertical="center"/>
    </xf>
    <xf numFmtId="173" fontId="24" fillId="8" borderId="34" xfId="3" applyNumberFormat="1" applyFont="1" applyFill="1" applyBorder="1" applyAlignment="1">
      <alignment vertical="center"/>
    </xf>
    <xf numFmtId="1" fontId="24" fillId="8" borderId="0" xfId="0" applyNumberFormat="1" applyFont="1" applyFill="1" applyAlignment="1">
      <alignment horizontal="center" vertical="center"/>
    </xf>
    <xf numFmtId="9" fontId="24" fillId="8" borderId="34" xfId="4" applyFont="1" applyFill="1" applyBorder="1" applyAlignment="1">
      <alignment horizontal="center" vertical="center"/>
    </xf>
    <xf numFmtId="0" fontId="23" fillId="7" borderId="29" xfId="0" applyFont="1" applyFill="1" applyBorder="1" applyAlignment="1">
      <alignment horizontal="left" vertical="center" wrapText="1"/>
    </xf>
    <xf numFmtId="0" fontId="23" fillId="7" borderId="29" xfId="0" applyFont="1" applyFill="1" applyBorder="1" applyAlignment="1">
      <alignment vertical="center" wrapText="1"/>
    </xf>
    <xf numFmtId="0" fontId="25" fillId="11" borderId="26" xfId="0" applyFont="1" applyFill="1" applyBorder="1"/>
    <xf numFmtId="0" fontId="25" fillId="11" borderId="28" xfId="0" applyFont="1" applyFill="1" applyBorder="1"/>
    <xf numFmtId="0" fontId="24" fillId="7" borderId="0" xfId="0" applyFont="1" applyFill="1" applyBorder="1" applyAlignment="1">
      <alignment vertical="center"/>
    </xf>
    <xf numFmtId="0" fontId="23" fillId="7" borderId="0" xfId="0" applyFont="1" applyFill="1" applyBorder="1" applyAlignment="1">
      <alignment horizontal="center" vertical="center"/>
    </xf>
    <xf numFmtId="44" fontId="24" fillId="8" borderId="0" xfId="3" applyFont="1" applyFill="1" applyBorder="1" applyAlignment="1">
      <alignment vertical="center"/>
    </xf>
    <xf numFmtId="0" fontId="23" fillId="7" borderId="0" xfId="0" applyFont="1" applyFill="1" applyBorder="1" applyAlignment="1">
      <alignment horizontal="right" vertical="center"/>
    </xf>
    <xf numFmtId="0" fontId="23" fillId="7" borderId="0" xfId="0" applyFont="1" applyFill="1" applyBorder="1" applyAlignment="1">
      <alignment vertical="center"/>
    </xf>
    <xf numFmtId="0" fontId="25" fillId="11" borderId="35" xfId="0" applyFont="1" applyFill="1" applyBorder="1"/>
    <xf numFmtId="172" fontId="24" fillId="8" borderId="0" xfId="0" applyNumberFormat="1" applyFont="1" applyFill="1" applyBorder="1" applyAlignment="1">
      <alignment horizontal="center" vertical="center"/>
    </xf>
    <xf numFmtId="173" fontId="24" fillId="8" borderId="0" xfId="3" applyNumberFormat="1" applyFont="1" applyFill="1" applyBorder="1" applyAlignment="1">
      <alignment vertical="center"/>
    </xf>
    <xf numFmtId="0" fontId="24" fillId="11" borderId="27" xfId="0" applyFont="1" applyFill="1" applyBorder="1" applyAlignment="1">
      <alignment vertical="center"/>
    </xf>
    <xf numFmtId="2" fontId="0" fillId="11" borderId="1" xfId="0" quotePrefix="1" applyNumberFormat="1" applyFill="1" applyBorder="1" applyAlignment="1">
      <alignment vertical="center"/>
    </xf>
    <xf numFmtId="0" fontId="35" fillId="11" borderId="1" xfId="0" applyFont="1" applyFill="1" applyBorder="1" applyAlignment="1">
      <alignment horizontal="center" vertical="center"/>
    </xf>
    <xf numFmtId="14" fontId="0" fillId="11" borderId="0" xfId="0" applyNumberFormat="1" applyFill="1" applyAlignment="1">
      <alignment vertical="center"/>
    </xf>
    <xf numFmtId="14" fontId="0" fillId="11" borderId="0" xfId="0" applyNumberFormat="1" applyFill="1"/>
    <xf numFmtId="0" fontId="14" fillId="11" borderId="1" xfId="0" applyFont="1" applyFill="1" applyBorder="1" applyAlignment="1">
      <alignment horizontal="center" vertical="center"/>
    </xf>
    <xf numFmtId="0" fontId="0" fillId="11" borderId="1" xfId="0" applyFill="1" applyBorder="1" applyAlignment="1">
      <alignment horizontal="justify" vertical="center"/>
    </xf>
    <xf numFmtId="17" fontId="0" fillId="11" borderId="1" xfId="0" quotePrefix="1" applyNumberFormat="1" applyFill="1" applyBorder="1" applyAlignment="1">
      <alignment vertical="center"/>
    </xf>
    <xf numFmtId="0" fontId="0" fillId="11" borderId="1" xfId="0" quotePrefix="1" applyFill="1" applyBorder="1" applyAlignment="1">
      <alignment vertical="center"/>
    </xf>
    <xf numFmtId="0" fontId="14" fillId="11" borderId="1" xfId="0" applyFont="1" applyFill="1" applyBorder="1" applyAlignment="1">
      <alignment vertical="center"/>
    </xf>
    <xf numFmtId="0" fontId="0" fillId="11" borderId="1" xfId="0" quotePrefix="1" applyFill="1" applyBorder="1" applyAlignment="1">
      <alignment horizontal="center" vertical="center"/>
    </xf>
    <xf numFmtId="0" fontId="0" fillId="11" borderId="1" xfId="0" applyFill="1" applyBorder="1" applyAlignment="1">
      <alignment horizontal="center" vertical="center"/>
    </xf>
    <xf numFmtId="0" fontId="0" fillId="11" borderId="13" xfId="0" applyFill="1" applyBorder="1" applyAlignment="1">
      <alignment horizontal="center" vertical="center"/>
    </xf>
    <xf numFmtId="0" fontId="9" fillId="2" borderId="1" xfId="0" applyFont="1" applyFill="1" applyBorder="1" applyAlignment="1">
      <alignment horizontal="center" vertical="center" wrapText="1"/>
    </xf>
    <xf numFmtId="0" fontId="0" fillId="11" borderId="4" xfId="0" applyFill="1" applyBorder="1" applyAlignment="1">
      <alignment horizontal="center" vertical="center" wrapText="1"/>
    </xf>
    <xf numFmtId="0" fontId="0" fillId="11" borderId="1" xfId="0" applyFill="1" applyBorder="1" applyAlignment="1">
      <alignment horizontal="center" vertical="center" wrapText="1"/>
    </xf>
    <xf numFmtId="0" fontId="1" fillId="2" borderId="1" xfId="0" applyFont="1" applyFill="1" applyBorder="1" applyAlignment="1">
      <alignment horizontal="center" vertical="center" wrapText="1"/>
    </xf>
    <xf numFmtId="14" fontId="0" fillId="11" borderId="1" xfId="0" applyNumberFormat="1" applyFill="1" applyBorder="1" applyAlignment="1">
      <alignment horizontal="center" vertical="center"/>
    </xf>
    <xf numFmtId="3" fontId="0" fillId="3" borderId="1" xfId="0" applyNumberFormat="1" applyFill="1" applyBorder="1" applyAlignment="1">
      <alignment horizontal="right" vertical="center"/>
    </xf>
    <xf numFmtId="9" fontId="13" fillId="0" borderId="1" xfId="4" applyFont="1" applyFill="1" applyBorder="1" applyAlignment="1" applyProtection="1">
      <alignment horizontal="center" vertical="center" wrapText="1"/>
      <protection locked="0"/>
    </xf>
    <xf numFmtId="0" fontId="0" fillId="0" borderId="1" xfId="0" applyFill="1" applyBorder="1" applyAlignment="1">
      <alignment horizontal="center" vertical="center"/>
    </xf>
    <xf numFmtId="0" fontId="0" fillId="13" borderId="1" xfId="0" applyFill="1" applyBorder="1" applyAlignment="1">
      <alignment horizontal="center" vertical="center"/>
    </xf>
    <xf numFmtId="0" fontId="0" fillId="4" borderId="1" xfId="0" applyFill="1" applyBorder="1" applyAlignment="1">
      <alignment vertical="center"/>
    </xf>
    <xf numFmtId="0" fontId="0" fillId="4" borderId="1" xfId="0" applyFill="1" applyBorder="1" applyAlignment="1">
      <alignment horizontal="center" vertical="center"/>
    </xf>
    <xf numFmtId="49" fontId="13" fillId="11" borderId="1" xfId="1" quotePrefix="1" applyNumberFormat="1" applyFont="1" applyFill="1" applyBorder="1" applyAlignment="1" applyProtection="1">
      <alignment horizontal="center" vertical="center" wrapText="1"/>
      <protection locked="0"/>
    </xf>
    <xf numFmtId="0" fontId="0" fillId="11" borderId="13" xfId="0" applyFill="1" applyBorder="1" applyAlignment="1">
      <alignment vertical="center" wrapText="1"/>
    </xf>
    <xf numFmtId="0" fontId="0" fillId="11" borderId="4" xfId="0" applyFill="1" applyBorder="1" applyAlignment="1">
      <alignment vertical="center" wrapText="1"/>
    </xf>
    <xf numFmtId="0" fontId="0" fillId="11" borderId="0" xfId="0" applyFill="1" applyBorder="1" applyAlignment="1">
      <alignment horizontal="center" vertical="center"/>
    </xf>
    <xf numFmtId="14" fontId="0" fillId="11" borderId="4" xfId="0" applyNumberFormat="1" applyFill="1" applyBorder="1" applyAlignment="1">
      <alignment horizontal="center" vertical="center" wrapText="1"/>
    </xf>
    <xf numFmtId="14" fontId="0" fillId="11" borderId="13" xfId="0" applyNumberFormat="1" applyFill="1" applyBorder="1" applyAlignment="1">
      <alignment vertical="center" wrapText="1"/>
    </xf>
    <xf numFmtId="0" fontId="0" fillId="12" borderId="1" xfId="0" applyFill="1" applyBorder="1" applyAlignment="1">
      <alignment horizontal="center" vertical="center"/>
    </xf>
    <xf numFmtId="0" fontId="24" fillId="7" borderId="0" xfId="0" applyFont="1" applyFill="1" applyBorder="1" applyAlignment="1">
      <alignment vertical="center" wrapText="1"/>
    </xf>
    <xf numFmtId="0" fontId="25" fillId="11" borderId="0" xfId="0" applyFont="1" applyFill="1" applyBorder="1"/>
    <xf numFmtId="0" fontId="14" fillId="0" borderId="1" xfId="0" applyFont="1" applyFill="1" applyBorder="1" applyAlignment="1">
      <alignment vertical="center"/>
    </xf>
    <xf numFmtId="174" fontId="13" fillId="11" borderId="1" xfId="0" applyNumberFormat="1" applyFont="1" applyFill="1" applyBorder="1" applyAlignment="1" applyProtection="1">
      <alignment horizontal="center" vertical="center" wrapText="1"/>
      <protection locked="0"/>
    </xf>
    <xf numFmtId="168" fontId="13" fillId="11" borderId="1" xfId="1" applyNumberFormat="1" applyFont="1" applyFill="1" applyBorder="1" applyAlignment="1">
      <alignment horizontal="center" vertical="center" wrapText="1"/>
    </xf>
    <xf numFmtId="14" fontId="0" fillId="11" borderId="1" xfId="0" applyNumberFormat="1" applyFill="1" applyBorder="1" applyAlignment="1">
      <alignment wrapText="1"/>
    </xf>
    <xf numFmtId="14" fontId="0" fillId="11" borderId="1" xfId="0" applyNumberFormat="1" applyFill="1" applyBorder="1" applyAlignment="1">
      <alignment horizontal="left" wrapText="1"/>
    </xf>
    <xf numFmtId="14" fontId="0" fillId="11" borderId="1" xfId="0" applyNumberFormat="1" applyFill="1" applyBorder="1" applyAlignment="1"/>
    <xf numFmtId="0" fontId="0" fillId="11" borderId="1" xfId="0" applyFill="1" applyBorder="1" applyAlignment="1">
      <alignment horizontal="right"/>
    </xf>
    <xf numFmtId="14" fontId="0" fillId="11" borderId="1" xfId="0" applyNumberFormat="1" applyFill="1" applyBorder="1" applyAlignment="1">
      <alignment horizontal="center" wrapText="1"/>
    </xf>
    <xf numFmtId="49" fontId="13" fillId="11" borderId="1" xfId="0" applyNumberFormat="1" applyFont="1" applyFill="1" applyBorder="1" applyAlignment="1" applyProtection="1">
      <alignment horizontal="center" vertical="center" wrapText="1"/>
      <protection locked="0"/>
    </xf>
    <xf numFmtId="1" fontId="18" fillId="11" borderId="1" xfId="0" applyNumberFormat="1" applyFont="1" applyFill="1" applyBorder="1" applyAlignment="1" applyProtection="1">
      <alignment horizontal="center" vertical="center" wrapText="1"/>
      <protection locked="0"/>
    </xf>
    <xf numFmtId="1" fontId="13" fillId="11" borderId="1" xfId="1" applyNumberFormat="1" applyFont="1" applyFill="1" applyBorder="1" applyAlignment="1" applyProtection="1">
      <alignment horizontal="center" vertical="center" wrapText="1"/>
      <protection locked="0"/>
    </xf>
    <xf numFmtId="49" fontId="13" fillId="11" borderId="1" xfId="1" applyNumberFormat="1" applyFont="1" applyFill="1" applyBorder="1" applyAlignment="1" applyProtection="1">
      <alignment horizontal="center" vertical="center" wrapText="1"/>
      <protection locked="0"/>
    </xf>
    <xf numFmtId="0" fontId="0" fillId="11" borderId="1" xfId="0" applyFill="1" applyBorder="1" applyAlignment="1">
      <alignment horizontal="left" vertical="center" wrapText="1"/>
    </xf>
    <xf numFmtId="49" fontId="0" fillId="11" borderId="1" xfId="0" applyNumberFormat="1" applyFill="1" applyBorder="1" applyAlignment="1">
      <alignment horizontal="center" vertical="center" wrapText="1"/>
    </xf>
    <xf numFmtId="14" fontId="0" fillId="11" borderId="1" xfId="0" applyNumberFormat="1" applyFill="1" applyBorder="1" applyAlignment="1">
      <alignment horizontal="center" vertical="center" wrapText="1"/>
    </xf>
    <xf numFmtId="0" fontId="9" fillId="11" borderId="0" xfId="0" applyFont="1" applyFill="1" applyBorder="1" applyAlignment="1">
      <alignment horizontal="center" vertical="center" wrapText="1"/>
    </xf>
    <xf numFmtId="166" fontId="0" fillId="11" borderId="0" xfId="0" applyNumberFormat="1" applyFill="1" applyBorder="1" applyAlignment="1">
      <alignment horizontal="right" vertical="center"/>
    </xf>
    <xf numFmtId="0" fontId="0" fillId="11" borderId="1" xfId="0" applyFill="1" applyBorder="1" applyAlignment="1">
      <alignment horizontal="right" vertical="center"/>
    </xf>
    <xf numFmtId="14" fontId="0" fillId="11" borderId="1" xfId="0" applyNumberFormat="1" applyFill="1" applyBorder="1" applyAlignment="1">
      <alignment horizontal="left" vertical="center" wrapText="1"/>
    </xf>
    <xf numFmtId="0" fontId="0" fillId="11" borderId="0" xfId="0" applyFill="1" applyBorder="1" applyAlignment="1">
      <alignment wrapText="1"/>
    </xf>
    <xf numFmtId="0" fontId="0" fillId="11" borderId="0" xfId="0" applyFill="1" applyBorder="1" applyAlignment="1"/>
    <xf numFmtId="0" fontId="0" fillId="11" borderId="0" xfId="0" applyFill="1" applyBorder="1" applyAlignment="1">
      <alignment horizontal="center" wrapText="1"/>
    </xf>
    <xf numFmtId="14" fontId="0" fillId="11" borderId="0" xfId="0" applyNumberFormat="1" applyFill="1" applyBorder="1" applyAlignment="1"/>
    <xf numFmtId="0" fontId="0" fillId="11" borderId="0" xfId="0" applyFill="1" applyBorder="1"/>
    <xf numFmtId="14" fontId="0" fillId="11" borderId="0" xfId="0" applyNumberFormat="1" applyFill="1" applyBorder="1" applyAlignment="1">
      <alignment horizontal="center" wrapText="1"/>
    </xf>
    <xf numFmtId="0" fontId="0" fillId="11" borderId="13" xfId="0" applyFill="1" applyBorder="1" applyAlignment="1">
      <alignment horizontal="left" vertical="center" wrapText="1"/>
    </xf>
    <xf numFmtId="49" fontId="0" fillId="11" borderId="13" xfId="0" applyNumberFormat="1" applyFill="1" applyBorder="1" applyAlignment="1">
      <alignment horizontal="center" vertical="center" wrapText="1"/>
    </xf>
    <xf numFmtId="0" fontId="37" fillId="11" borderId="4" xfId="0" applyFont="1" applyFill="1" applyBorder="1" applyAlignment="1">
      <alignment horizontal="center" vertical="center"/>
    </xf>
    <xf numFmtId="0" fontId="37" fillId="11" borderId="1" xfId="0" applyFont="1" applyFill="1" applyBorder="1" applyAlignment="1">
      <alignment horizontal="center" vertical="center"/>
    </xf>
    <xf numFmtId="1" fontId="18" fillId="11" borderId="1" xfId="1" applyNumberFormat="1" applyFont="1" applyFill="1" applyBorder="1" applyAlignment="1" applyProtection="1">
      <alignment horizontal="center" vertical="center" wrapText="1"/>
      <protection locked="0"/>
    </xf>
    <xf numFmtId="0" fontId="0" fillId="3" borderId="1" xfId="0" applyNumberFormat="1" applyFill="1" applyBorder="1" applyAlignment="1">
      <alignment horizontal="center" vertical="center"/>
    </xf>
    <xf numFmtId="3" fontId="0" fillId="3" borderId="1" xfId="0" applyNumberForma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14" fontId="0" fillId="11" borderId="1" xfId="0" applyNumberFormat="1" applyFill="1" applyBorder="1" applyAlignment="1">
      <alignment horizontal="center" vertical="center" wrapText="1"/>
    </xf>
    <xf numFmtId="0" fontId="0" fillId="11" borderId="1" xfId="0" applyFill="1" applyBorder="1" applyAlignment="1">
      <alignment horizontal="center" vertical="center"/>
    </xf>
    <xf numFmtId="0" fontId="4" fillId="11" borderId="1" xfId="0" applyFont="1" applyFill="1" applyBorder="1" applyAlignment="1">
      <alignment horizontal="center" vertical="center" wrapText="1"/>
    </xf>
    <xf numFmtId="0" fontId="0" fillId="11" borderId="1" xfId="0" applyFill="1" applyBorder="1" applyAlignment="1">
      <alignment horizontal="left" vertical="center" wrapText="1"/>
    </xf>
    <xf numFmtId="0" fontId="0" fillId="11" borderId="1" xfId="0" applyFill="1" applyBorder="1" applyAlignment="1">
      <alignment horizontal="center"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1" fillId="2" borderId="13" xfId="0" applyFont="1" applyFill="1" applyBorder="1" applyAlignment="1">
      <alignment horizontal="center" vertical="center" wrapText="1"/>
    </xf>
    <xf numFmtId="0" fontId="17" fillId="11" borderId="0" xfId="0" applyFont="1" applyFill="1" applyAlignment="1">
      <alignment horizontal="left" vertical="center" wrapText="1"/>
    </xf>
    <xf numFmtId="0" fontId="1" fillId="11" borderId="1" xfId="0" applyFont="1" applyFill="1" applyBorder="1" applyAlignment="1">
      <alignment horizontal="center" vertical="center"/>
    </xf>
    <xf numFmtId="0" fontId="7" fillId="2" borderId="6" xfId="0" applyFont="1" applyFill="1" applyBorder="1" applyAlignment="1">
      <alignment horizontal="center" vertical="center"/>
    </xf>
    <xf numFmtId="14" fontId="0" fillId="11" borderId="1" xfId="0" applyNumberFormat="1" applyFill="1" applyBorder="1" applyAlignment="1">
      <alignment horizontal="center" vertical="center"/>
    </xf>
    <xf numFmtId="0" fontId="9"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11" borderId="1" xfId="0" applyFill="1" applyBorder="1" applyAlignment="1">
      <alignment horizontal="center" wrapText="1"/>
    </xf>
    <xf numFmtId="0" fontId="0" fillId="11" borderId="1" xfId="0" applyFill="1" applyBorder="1" applyAlignment="1">
      <alignment horizontal="left" wrapText="1"/>
    </xf>
    <xf numFmtId="0" fontId="13" fillId="11" borderId="1" xfId="0" applyNumberFormat="1" applyFont="1" applyFill="1" applyBorder="1" applyAlignment="1" applyProtection="1">
      <alignment horizontal="right" vertical="center" wrapText="1"/>
      <protection locked="0"/>
    </xf>
    <xf numFmtId="0" fontId="13" fillId="0" borderId="1" xfId="1" quotePrefix="1" applyNumberFormat="1" applyFont="1" applyFill="1" applyBorder="1" applyAlignment="1" applyProtection="1">
      <alignment horizontal="center" vertical="center" wrapText="1"/>
      <protection locked="0"/>
    </xf>
    <xf numFmtId="0" fontId="0" fillId="11" borderId="1" xfId="0" applyFill="1" applyBorder="1" applyAlignment="1">
      <alignment horizontal="center" vertical="center"/>
    </xf>
    <xf numFmtId="0" fontId="0" fillId="11" borderId="1" xfId="0" applyFill="1" applyBorder="1" applyAlignment="1">
      <alignment horizontal="center" vertical="center" wrapText="1"/>
    </xf>
    <xf numFmtId="14" fontId="0" fillId="11" borderId="1" xfId="0" applyNumberFormat="1" applyFill="1" applyBorder="1" applyAlignment="1">
      <alignment horizontal="center" vertical="center" wrapText="1"/>
    </xf>
    <xf numFmtId="14" fontId="0" fillId="11" borderId="1" xfId="0" applyNumberFormat="1" applyFill="1" applyBorder="1" applyAlignment="1">
      <alignment horizontal="center" vertical="center"/>
    </xf>
    <xf numFmtId="0" fontId="1" fillId="2" borderId="1" xfId="0" applyFont="1" applyFill="1" applyBorder="1" applyAlignment="1">
      <alignment horizontal="center" vertical="center" wrapText="1"/>
    </xf>
    <xf numFmtId="1" fontId="0" fillId="11" borderId="0" xfId="0" applyNumberFormat="1" applyFill="1" applyAlignment="1">
      <alignment vertical="center"/>
    </xf>
    <xf numFmtId="0" fontId="0" fillId="2" borderId="4" xfId="0" applyFill="1" applyBorder="1" applyAlignment="1">
      <alignment vertical="center" wrapText="1"/>
    </xf>
    <xf numFmtId="0" fontId="0" fillId="0" borderId="1" xfId="0" applyFill="1" applyBorder="1" applyAlignment="1">
      <alignment horizontal="center" vertical="center"/>
    </xf>
    <xf numFmtId="14" fontId="0" fillId="11" borderId="1" xfId="0" applyNumberFormat="1" applyFill="1" applyBorder="1" applyAlignment="1">
      <alignment horizontal="center" vertical="center" wrapText="1"/>
    </xf>
    <xf numFmtId="0" fontId="0" fillId="0" borderId="1" xfId="0" applyFill="1" applyBorder="1" applyAlignment="1">
      <alignment horizontal="center" vertical="center"/>
    </xf>
    <xf numFmtId="0" fontId="14" fillId="0" borderId="1" xfId="0" applyFont="1" applyFill="1" applyBorder="1" applyAlignment="1">
      <alignment horizontal="center" vertical="center"/>
    </xf>
    <xf numFmtId="0" fontId="0" fillId="11" borderId="1" xfId="0" applyFill="1" applyBorder="1" applyAlignment="1">
      <alignment horizontal="center" vertical="center"/>
    </xf>
    <xf numFmtId="0" fontId="1" fillId="2" borderId="1" xfId="0" applyFont="1" applyFill="1" applyBorder="1" applyAlignment="1">
      <alignment horizontal="center" vertical="center" wrapText="1"/>
    </xf>
    <xf numFmtId="0" fontId="0" fillId="11" borderId="1" xfId="0" applyFill="1" applyBorder="1" applyAlignment="1">
      <alignment horizontal="center" vertical="center"/>
    </xf>
    <xf numFmtId="0" fontId="0" fillId="11" borderId="5" xfId="0" applyFill="1" applyBorder="1" applyAlignment="1">
      <alignment horizontal="center" vertical="center"/>
    </xf>
    <xf numFmtId="0" fontId="0" fillId="11" borderId="14" xfId="0" applyFill="1" applyBorder="1" applyAlignment="1">
      <alignment horizontal="center" vertical="center"/>
    </xf>
    <xf numFmtId="0" fontId="0" fillId="0" borderId="1" xfId="0" applyFill="1" applyBorder="1" applyAlignment="1">
      <alignment horizontal="center" vertical="center"/>
    </xf>
    <xf numFmtId="0" fontId="0" fillId="11" borderId="1" xfId="0" applyFill="1" applyBorder="1" applyAlignment="1">
      <alignment horizontal="center" vertical="center"/>
    </xf>
    <xf numFmtId="0" fontId="0" fillId="11" borderId="13" xfId="0" applyFill="1" applyBorder="1" applyAlignment="1">
      <alignment horizontal="center" vertical="center" wrapText="1"/>
    </xf>
    <xf numFmtId="0" fontId="0" fillId="11" borderId="4" xfId="0" applyFill="1" applyBorder="1" applyAlignment="1">
      <alignment horizontal="center" vertical="center" wrapText="1"/>
    </xf>
    <xf numFmtId="14" fontId="0" fillId="11" borderId="13" xfId="0" applyNumberFormat="1" applyFill="1" applyBorder="1" applyAlignment="1">
      <alignment horizontal="center" vertical="center" wrapText="1"/>
    </xf>
    <xf numFmtId="14" fontId="0" fillId="11" borderId="4" xfId="0" applyNumberFormat="1" applyFill="1" applyBorder="1" applyAlignment="1">
      <alignment horizontal="center" vertical="center" wrapText="1"/>
    </xf>
    <xf numFmtId="0" fontId="0" fillId="11" borderId="1" xfId="0" applyFill="1" applyBorder="1" applyAlignment="1">
      <alignment horizontal="center" vertical="center" wrapText="1"/>
    </xf>
    <xf numFmtId="0" fontId="0" fillId="11" borderId="1" xfId="0" applyFill="1" applyBorder="1" applyAlignment="1">
      <alignment horizontal="center" vertical="center"/>
    </xf>
    <xf numFmtId="0" fontId="0" fillId="11" borderId="13" xfId="0" applyFill="1" applyBorder="1" applyAlignment="1">
      <alignment horizontal="left" vertical="center" wrapText="1"/>
    </xf>
    <xf numFmtId="0" fontId="0" fillId="11" borderId="4" xfId="0" applyFill="1" applyBorder="1" applyAlignment="1">
      <alignment horizontal="left" vertical="center" wrapText="1"/>
    </xf>
    <xf numFmtId="0" fontId="0" fillId="11" borderId="1" xfId="0" applyFill="1" applyBorder="1" applyAlignment="1">
      <alignment horizontal="left" vertical="center" wrapText="1"/>
    </xf>
    <xf numFmtId="14" fontId="0" fillId="11" borderId="1" xfId="0" applyNumberFormat="1" applyFill="1" applyBorder="1" applyAlignment="1">
      <alignment horizontal="center" vertical="center" wrapText="1"/>
    </xf>
    <xf numFmtId="14" fontId="0" fillId="11" borderId="1" xfId="0" applyNumberFormat="1" applyFill="1" applyBorder="1" applyAlignment="1">
      <alignment horizontal="center" vertical="center"/>
    </xf>
    <xf numFmtId="0" fontId="0" fillId="0" borderId="1" xfId="0" applyFill="1" applyBorder="1" applyAlignment="1">
      <alignment horizontal="center" vertical="center"/>
    </xf>
    <xf numFmtId="0" fontId="0" fillId="11" borderId="1" xfId="0" applyFill="1" applyBorder="1" applyAlignment="1">
      <alignment horizontal="center" wrapText="1"/>
    </xf>
    <xf numFmtId="49" fontId="0" fillId="11" borderId="13" xfId="0" applyNumberFormat="1" applyFill="1" applyBorder="1" applyAlignment="1">
      <alignment vertical="center" wrapText="1"/>
    </xf>
    <xf numFmtId="0" fontId="0" fillId="11" borderId="13" xfId="0" applyFill="1" applyBorder="1" applyAlignment="1">
      <alignment vertical="center"/>
    </xf>
    <xf numFmtId="0" fontId="0" fillId="11" borderId="4" xfId="0" applyFill="1" applyBorder="1" applyAlignment="1">
      <alignment vertical="center"/>
    </xf>
    <xf numFmtId="0" fontId="0" fillId="0" borderId="2" xfId="0" applyFill="1" applyBorder="1" applyAlignment="1">
      <alignment horizontal="center" vertical="center"/>
    </xf>
    <xf numFmtId="0" fontId="0" fillId="0" borderId="1" xfId="0" applyFill="1" applyBorder="1" applyAlignment="1">
      <alignment horizontal="center" vertical="center"/>
    </xf>
    <xf numFmtId="0" fontId="38" fillId="0" borderId="1" xfId="0" applyFont="1" applyFill="1" applyBorder="1" applyAlignment="1">
      <alignment horizontal="center" vertical="center"/>
    </xf>
    <xf numFmtId="0" fontId="0" fillId="11" borderId="1" xfId="0" applyFill="1" applyBorder="1" applyAlignment="1">
      <alignment horizontal="center" vertical="center"/>
    </xf>
    <xf numFmtId="0" fontId="0" fillId="0" borderId="1" xfId="0" applyFill="1" applyBorder="1" applyAlignment="1">
      <alignment horizontal="center" vertical="center"/>
    </xf>
    <xf numFmtId="0" fontId="25" fillId="7" borderId="21" xfId="0" applyFont="1" applyFill="1" applyBorder="1" applyAlignment="1">
      <alignment horizontal="justify" vertical="center" wrapText="1"/>
    </xf>
    <xf numFmtId="0" fontId="25" fillId="7" borderId="22" xfId="0" applyFont="1" applyFill="1" applyBorder="1" applyAlignment="1">
      <alignment horizontal="justify" vertical="center" wrapText="1"/>
    </xf>
    <xf numFmtId="0" fontId="25" fillId="7" borderId="23" xfId="0" applyFont="1" applyFill="1" applyBorder="1" applyAlignment="1">
      <alignment horizontal="justify" vertical="center" wrapText="1"/>
    </xf>
    <xf numFmtId="0" fontId="25" fillId="11" borderId="1" xfId="0" applyFont="1" applyFill="1" applyBorder="1" applyAlignment="1">
      <alignment horizontal="justify" vertical="center"/>
    </xf>
    <xf numFmtId="0" fontId="28" fillId="11" borderId="5" xfId="0" applyFont="1" applyFill="1" applyBorder="1" applyAlignment="1">
      <alignment horizontal="justify" vertical="center"/>
    </xf>
    <xf numFmtId="0" fontId="28" fillId="11" borderId="39" xfId="0" applyFont="1" applyFill="1" applyBorder="1" applyAlignment="1">
      <alignment horizontal="justify" vertical="center"/>
    </xf>
    <xf numFmtId="0" fontId="28" fillId="11" borderId="14" xfId="0" applyFont="1" applyFill="1" applyBorder="1" applyAlignment="1">
      <alignment horizontal="justify" vertical="center"/>
    </xf>
    <xf numFmtId="0" fontId="25" fillId="11" borderId="5" xfId="0" applyFont="1" applyFill="1" applyBorder="1" applyAlignment="1">
      <alignment horizontal="justify" vertical="center"/>
    </xf>
    <xf numFmtId="0" fontId="25" fillId="11" borderId="39" xfId="0" applyFont="1" applyFill="1" applyBorder="1" applyAlignment="1">
      <alignment horizontal="justify" vertical="center"/>
    </xf>
    <xf numFmtId="0" fontId="25" fillId="11" borderId="14" xfId="0" applyFont="1" applyFill="1" applyBorder="1" applyAlignment="1">
      <alignment horizontal="justify" vertical="center"/>
    </xf>
    <xf numFmtId="14" fontId="25" fillId="11" borderId="1" xfId="0" applyNumberFormat="1" applyFont="1" applyFill="1" applyBorder="1" applyAlignment="1">
      <alignment horizontal="justify" vertical="center"/>
    </xf>
    <xf numFmtId="0" fontId="25" fillId="11" borderId="21" xfId="0" applyFont="1" applyFill="1" applyBorder="1" applyAlignment="1">
      <alignment horizontal="justify" vertical="center" wrapText="1"/>
    </xf>
    <xf numFmtId="0" fontId="25" fillId="11" borderId="22" xfId="0" applyFont="1" applyFill="1" applyBorder="1" applyAlignment="1">
      <alignment horizontal="justify" vertical="center" wrapText="1"/>
    </xf>
    <xf numFmtId="0" fontId="25" fillId="11" borderId="23" xfId="0" applyFont="1" applyFill="1" applyBorder="1" applyAlignment="1">
      <alignment horizontal="justify" vertical="center" wrapText="1"/>
    </xf>
    <xf numFmtId="0" fontId="25" fillId="11" borderId="5" xfId="0" applyFont="1" applyFill="1" applyBorder="1" applyAlignment="1">
      <alignment horizontal="justify" vertical="center" wrapText="1"/>
    </xf>
    <xf numFmtId="0" fontId="25" fillId="11" borderId="39" xfId="0" applyFont="1" applyFill="1" applyBorder="1" applyAlignment="1">
      <alignment horizontal="justify" vertical="center" wrapText="1"/>
    </xf>
    <xf numFmtId="0" fontId="25" fillId="11" borderId="14" xfId="0" applyFont="1" applyFill="1" applyBorder="1" applyAlignment="1">
      <alignment horizontal="justify" vertical="center" wrapText="1"/>
    </xf>
    <xf numFmtId="0" fontId="30" fillId="11" borderId="0" xfId="0" applyFont="1" applyFill="1" applyAlignment="1">
      <alignment horizontal="center" vertical="center"/>
    </xf>
    <xf numFmtId="0" fontId="30" fillId="6" borderId="1" xfId="0" applyFont="1" applyFill="1" applyBorder="1" applyAlignment="1">
      <alignment horizontal="center" vertical="center" wrapText="1"/>
    </xf>
    <xf numFmtId="0" fontId="25" fillId="7" borderId="18" xfId="0" applyFont="1" applyFill="1" applyBorder="1" applyAlignment="1">
      <alignment horizontal="justify" vertical="center" wrapText="1"/>
    </xf>
    <xf numFmtId="0" fontId="25" fillId="7" borderId="19" xfId="0" applyFont="1" applyFill="1" applyBorder="1" applyAlignment="1">
      <alignment horizontal="justify" vertical="center" wrapText="1"/>
    </xf>
    <xf numFmtId="0" fontId="25" fillId="7" borderId="20" xfId="0" applyFont="1" applyFill="1" applyBorder="1" applyAlignment="1">
      <alignment horizontal="justify" vertical="center" wrapText="1"/>
    </xf>
    <xf numFmtId="0" fontId="30" fillId="11" borderId="1" xfId="0" applyFont="1" applyFill="1" applyBorder="1" applyAlignment="1">
      <alignment horizontal="center" vertical="center" wrapText="1"/>
    </xf>
    <xf numFmtId="0" fontId="29" fillId="10" borderId="0" xfId="0" applyFont="1" applyFill="1" applyAlignment="1">
      <alignment horizontal="center" wrapText="1"/>
    </xf>
    <xf numFmtId="0" fontId="25" fillId="7" borderId="21" xfId="0" applyFont="1" applyFill="1" applyBorder="1" applyAlignment="1">
      <alignment horizontal="left" vertical="center" wrapText="1"/>
    </xf>
    <xf numFmtId="0" fontId="25" fillId="7" borderId="22" xfId="0" applyFont="1" applyFill="1" applyBorder="1" applyAlignment="1">
      <alignment horizontal="left" vertical="center" wrapText="1"/>
    </xf>
    <xf numFmtId="0" fontId="25" fillId="7" borderId="23" xfId="0" applyFont="1" applyFill="1" applyBorder="1" applyAlignment="1">
      <alignment horizontal="left" vertical="center" wrapText="1"/>
    </xf>
    <xf numFmtId="0" fontId="25" fillId="11" borderId="21" xfId="0" applyFont="1" applyFill="1" applyBorder="1" applyAlignment="1">
      <alignment horizontal="left" vertical="center" wrapText="1"/>
    </xf>
    <xf numFmtId="0" fontId="25" fillId="11" borderId="22" xfId="0" applyFont="1" applyFill="1" applyBorder="1" applyAlignment="1">
      <alignment horizontal="left" vertical="center" wrapText="1"/>
    </xf>
    <xf numFmtId="0" fontId="25" fillId="11" borderId="23" xfId="0" applyFont="1" applyFill="1" applyBorder="1" applyAlignment="1">
      <alignment horizontal="left" vertical="center" wrapText="1"/>
    </xf>
    <xf numFmtId="0" fontId="25" fillId="11" borderId="0" xfId="0" applyFont="1" applyFill="1" applyAlignment="1">
      <alignment horizontal="justify" vertical="center" wrapText="1"/>
    </xf>
    <xf numFmtId="0" fontId="30" fillId="5" borderId="1" xfId="0" applyFont="1" applyFill="1" applyBorder="1" applyAlignment="1">
      <alignment horizontal="center" vertical="center" wrapText="1"/>
    </xf>
    <xf numFmtId="0" fontId="25" fillId="11" borderId="1" xfId="0" applyFont="1" applyFill="1" applyBorder="1" applyAlignment="1">
      <alignment wrapText="1"/>
    </xf>
    <xf numFmtId="0" fontId="25" fillId="7" borderId="18" xfId="0" applyFont="1" applyFill="1" applyBorder="1" applyAlignment="1">
      <alignment horizontal="left" vertical="center" wrapText="1"/>
    </xf>
    <xf numFmtId="0" fontId="25" fillId="7" borderId="19" xfId="0" applyFont="1" applyFill="1" applyBorder="1" applyAlignment="1">
      <alignment horizontal="left" vertical="center" wrapText="1"/>
    </xf>
    <xf numFmtId="0" fontId="25" fillId="7" borderId="20" xfId="0" applyFont="1" applyFill="1" applyBorder="1" applyAlignment="1">
      <alignment horizontal="left" vertical="center" wrapText="1"/>
    </xf>
    <xf numFmtId="0" fontId="25" fillId="11" borderId="1" xfId="0" applyFont="1" applyFill="1" applyBorder="1" applyAlignment="1">
      <alignment horizontal="justify" vertical="center" wrapText="1"/>
    </xf>
    <xf numFmtId="0" fontId="23" fillId="9" borderId="29" xfId="0" applyFont="1" applyFill="1" applyBorder="1" applyAlignment="1">
      <alignment horizontal="center" vertical="center"/>
    </xf>
    <xf numFmtId="0" fontId="23" fillId="9" borderId="31" xfId="0" applyFont="1" applyFill="1" applyBorder="1" applyAlignment="1">
      <alignment horizontal="center" vertical="center"/>
    </xf>
    <xf numFmtId="0" fontId="23" fillId="9" borderId="30" xfId="0" applyFont="1" applyFill="1" applyBorder="1" applyAlignment="1">
      <alignment horizontal="center" vertical="center"/>
    </xf>
    <xf numFmtId="0" fontId="23" fillId="7" borderId="0" xfId="0" applyFont="1" applyFill="1" applyBorder="1" applyAlignment="1">
      <alignment horizontal="center" vertical="center" wrapText="1"/>
    </xf>
    <xf numFmtId="0" fontId="24" fillId="7" borderId="31" xfId="0" applyFont="1" applyFill="1" applyBorder="1" applyAlignment="1">
      <alignment horizontal="center" vertical="center" wrapText="1"/>
    </xf>
    <xf numFmtId="0" fontId="24" fillId="7" borderId="30" xfId="0" applyFont="1" applyFill="1" applyBorder="1" applyAlignment="1">
      <alignment horizontal="center" vertical="center" wrapText="1"/>
    </xf>
    <xf numFmtId="0" fontId="28" fillId="7" borderId="31" xfId="0" applyFont="1" applyFill="1" applyBorder="1" applyAlignment="1">
      <alignment horizontal="center" vertical="center" wrapText="1"/>
    </xf>
    <xf numFmtId="0" fontId="28" fillId="7" borderId="30" xfId="0" applyFont="1" applyFill="1" applyBorder="1" applyAlignment="1">
      <alignment horizontal="center" vertical="center" wrapText="1"/>
    </xf>
    <xf numFmtId="0" fontId="27" fillId="7" borderId="31" xfId="0" applyFont="1" applyFill="1" applyBorder="1" applyAlignment="1">
      <alignment horizontal="right" vertical="center" wrapText="1"/>
    </xf>
    <xf numFmtId="0" fontId="27" fillId="7" borderId="30" xfId="0" applyFont="1" applyFill="1" applyBorder="1" applyAlignment="1">
      <alignment horizontal="right" vertical="center" wrapText="1"/>
    </xf>
    <xf numFmtId="44" fontId="28" fillId="7" borderId="31" xfId="3" applyFont="1" applyFill="1" applyBorder="1" applyAlignment="1">
      <alignment horizontal="center" vertical="center" wrapText="1"/>
    </xf>
    <xf numFmtId="44" fontId="28" fillId="7" borderId="30" xfId="3" applyFont="1" applyFill="1" applyBorder="1" applyAlignment="1">
      <alignment horizontal="center" vertical="center" wrapText="1"/>
    </xf>
    <xf numFmtId="0" fontId="24" fillId="7" borderId="37" xfId="0" applyFont="1" applyFill="1" applyBorder="1" applyAlignment="1">
      <alignment vertical="center"/>
    </xf>
    <xf numFmtId="0" fontId="23" fillId="7" borderId="24" xfId="0" applyFont="1" applyFill="1" applyBorder="1" applyAlignment="1">
      <alignment vertical="center"/>
    </xf>
    <xf numFmtId="0" fontId="23" fillId="7" borderId="32" xfId="0" applyFont="1" applyFill="1" applyBorder="1" applyAlignment="1">
      <alignment vertical="center"/>
    </xf>
    <xf numFmtId="0" fontId="23" fillId="7" borderId="25" xfId="0" applyFont="1" applyFill="1" applyBorder="1" applyAlignment="1">
      <alignment vertical="center" wrapText="1"/>
    </xf>
    <xf numFmtId="0" fontId="23" fillId="7" borderId="36" xfId="0" applyFont="1" applyFill="1" applyBorder="1" applyAlignment="1">
      <alignment vertical="center" wrapText="1"/>
    </xf>
    <xf numFmtId="0" fontId="23" fillId="7" borderId="34" xfId="0" applyFont="1" applyFill="1" applyBorder="1" applyAlignment="1">
      <alignment vertical="center" wrapText="1"/>
    </xf>
    <xf numFmtId="0" fontId="23" fillId="7" borderId="33" xfId="0" applyFont="1" applyFill="1" applyBorder="1" applyAlignment="1">
      <alignment vertical="center" wrapText="1"/>
    </xf>
    <xf numFmtId="0" fontId="23" fillId="7" borderId="24" xfId="0" applyFont="1" applyFill="1" applyBorder="1" applyAlignment="1">
      <alignment horizontal="center" vertical="center" wrapText="1"/>
    </xf>
    <xf numFmtId="0" fontId="23" fillId="7" borderId="25" xfId="0" applyFont="1" applyFill="1" applyBorder="1" applyAlignment="1">
      <alignment horizontal="center" vertical="center" wrapText="1"/>
    </xf>
    <xf numFmtId="0" fontId="27" fillId="7" borderId="31" xfId="0" applyFont="1" applyFill="1" applyBorder="1" applyAlignment="1">
      <alignment horizontal="center" vertical="center" wrapText="1"/>
    </xf>
    <xf numFmtId="0" fontId="27" fillId="7" borderId="30" xfId="0" applyFont="1" applyFill="1" applyBorder="1" applyAlignment="1">
      <alignment horizontal="center" vertical="center" wrapText="1"/>
    </xf>
    <xf numFmtId="173" fontId="28" fillId="7" borderId="31" xfId="3" applyNumberFormat="1" applyFont="1" applyFill="1" applyBorder="1" applyAlignment="1">
      <alignment horizontal="center" vertical="center" wrapText="1"/>
    </xf>
    <xf numFmtId="173" fontId="28" fillId="7" borderId="30" xfId="3" applyNumberFormat="1" applyFont="1" applyFill="1" applyBorder="1" applyAlignment="1">
      <alignment horizontal="center" vertical="center" wrapText="1"/>
    </xf>
    <xf numFmtId="0" fontId="24" fillId="7" borderId="31" xfId="0" applyFont="1" applyFill="1" applyBorder="1" applyAlignment="1">
      <alignment vertical="justify" wrapText="1"/>
    </xf>
    <xf numFmtId="0" fontId="24" fillId="7" borderId="30" xfId="0" applyFont="1" applyFill="1" applyBorder="1" applyAlignment="1">
      <alignment vertical="justify" wrapText="1"/>
    </xf>
    <xf numFmtId="0" fontId="24" fillId="7" borderId="38" xfId="0" applyFont="1" applyFill="1" applyBorder="1" applyAlignment="1">
      <alignment vertical="center"/>
    </xf>
    <xf numFmtId="0" fontId="23" fillId="7" borderId="26" xfId="0" applyFont="1" applyFill="1" applyBorder="1" applyAlignment="1">
      <alignment horizontal="center" vertical="center" wrapText="1"/>
    </xf>
    <xf numFmtId="0" fontId="23" fillId="7" borderId="27" xfId="0" applyFont="1" applyFill="1" applyBorder="1" applyAlignment="1">
      <alignment horizontal="center" vertical="center" wrapText="1"/>
    </xf>
    <xf numFmtId="0" fontId="23" fillId="7" borderId="0" xfId="0" applyFont="1" applyFill="1" applyAlignment="1">
      <alignment horizontal="center" vertical="center" wrapText="1"/>
    </xf>
    <xf numFmtId="0" fontId="23" fillId="7" borderId="28" xfId="0" applyFont="1" applyFill="1" applyBorder="1" applyAlignment="1">
      <alignment horizontal="center" vertical="center" wrapText="1"/>
    </xf>
    <xf numFmtId="0" fontId="0" fillId="11" borderId="40" xfId="0" applyFill="1" applyBorder="1" applyAlignment="1">
      <alignment horizontal="center" vertical="center"/>
    </xf>
    <xf numFmtId="0" fontId="0" fillId="11" borderId="41" xfId="0" applyFill="1" applyBorder="1" applyAlignment="1">
      <alignment horizontal="center" vertical="center"/>
    </xf>
    <xf numFmtId="0" fontId="0" fillId="11" borderId="42" xfId="0" applyFill="1" applyBorder="1" applyAlignment="1">
      <alignment horizontal="center" vertical="center"/>
    </xf>
    <xf numFmtId="0" fontId="0" fillId="11" borderId="43" xfId="0" applyFill="1" applyBorder="1" applyAlignment="1">
      <alignment horizontal="center" vertical="center"/>
    </xf>
    <xf numFmtId="0" fontId="0" fillId="3" borderId="6" xfId="0" applyFill="1" applyBorder="1" applyAlignment="1">
      <alignment horizontal="left" vertical="center"/>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0" fillId="11" borderId="13" xfId="0" applyFill="1" applyBorder="1" applyAlignment="1">
      <alignment horizontal="center" vertical="center"/>
    </xf>
    <xf numFmtId="0" fontId="0" fillId="11" borderId="4" xfId="0" applyFill="1" applyBorder="1" applyAlignment="1">
      <alignment horizontal="center" vertical="center"/>
    </xf>
    <xf numFmtId="0" fontId="19" fillId="11" borderId="15" xfId="0" applyFont="1" applyFill="1" applyBorder="1" applyAlignment="1">
      <alignment horizontal="center" vertical="center" wrapText="1"/>
    </xf>
    <xf numFmtId="0" fontId="1" fillId="11" borderId="13" xfId="0" applyFont="1" applyFill="1" applyBorder="1" applyAlignment="1">
      <alignment horizontal="center" vertical="center"/>
    </xf>
    <xf numFmtId="0" fontId="1" fillId="11" borderId="4" xfId="0" applyFont="1" applyFill="1" applyBorder="1" applyAlignment="1">
      <alignment horizontal="center" vertical="center"/>
    </xf>
    <xf numFmtId="0" fontId="1" fillId="11" borderId="1" xfId="0" applyFont="1" applyFill="1" applyBorder="1" applyAlignment="1">
      <alignment horizontal="center" vertical="center"/>
    </xf>
    <xf numFmtId="0" fontId="0" fillId="11" borderId="5" xfId="0" applyFill="1" applyBorder="1" applyAlignment="1">
      <alignment horizontal="center" vertical="center"/>
    </xf>
    <xf numFmtId="0" fontId="0" fillId="11" borderId="14" xfId="0"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17" fillId="11" borderId="0" xfId="0" applyFont="1" applyFill="1" applyAlignment="1">
      <alignment horizontal="left" vertical="center" wrapText="1"/>
    </xf>
    <xf numFmtId="0" fontId="7" fillId="2" borderId="6"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0" fillId="11" borderId="1" xfId="0"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0" fillId="11" borderId="1" xfId="0" applyFill="1" applyBorder="1" applyAlignment="1">
      <alignment horizontal="center" vertical="center"/>
    </xf>
    <xf numFmtId="0" fontId="0" fillId="11" borderId="16" xfId="0" applyFill="1" applyBorder="1" applyAlignment="1">
      <alignment horizontal="center" vertical="center"/>
    </xf>
    <xf numFmtId="0" fontId="0" fillId="11" borderId="12" xfId="0" applyFill="1" applyBorder="1" applyAlignment="1">
      <alignment horizontal="center" vertical="center"/>
    </xf>
    <xf numFmtId="0" fontId="0" fillId="11" borderId="17" xfId="0" applyFill="1" applyBorder="1" applyAlignment="1">
      <alignment horizontal="center" vertical="center"/>
    </xf>
    <xf numFmtId="0" fontId="0" fillId="11" borderId="13" xfId="0" applyFill="1" applyBorder="1" applyAlignment="1">
      <alignment horizontal="left" vertical="center" wrapText="1"/>
    </xf>
    <xf numFmtId="0" fontId="0" fillId="11" borderId="4" xfId="0" applyFill="1" applyBorder="1" applyAlignment="1">
      <alignment horizontal="left" vertical="center" wrapText="1"/>
    </xf>
    <xf numFmtId="0" fontId="0" fillId="11" borderId="13" xfId="0" applyFill="1" applyBorder="1" applyAlignment="1">
      <alignment horizontal="center" vertical="center" wrapText="1"/>
    </xf>
    <xf numFmtId="0" fontId="0" fillId="11" borderId="4" xfId="0" applyFill="1" applyBorder="1" applyAlignment="1">
      <alignment horizontal="center" vertical="center" wrapText="1"/>
    </xf>
    <xf numFmtId="14" fontId="0" fillId="11" borderId="13" xfId="0" applyNumberFormat="1" applyFill="1" applyBorder="1" applyAlignment="1">
      <alignment horizontal="center" vertical="center"/>
    </xf>
    <xf numFmtId="14" fontId="0" fillId="11" borderId="4" xfId="0" applyNumberFormat="1" applyFill="1" applyBorder="1" applyAlignment="1">
      <alignment horizontal="center" vertical="center"/>
    </xf>
    <xf numFmtId="0" fontId="0" fillId="11" borderId="13" xfId="0" applyFill="1" applyBorder="1" applyAlignment="1">
      <alignment vertical="center" wrapText="1"/>
    </xf>
    <xf numFmtId="0" fontId="0" fillId="11" borderId="4" xfId="0" applyFill="1" applyBorder="1" applyAlignment="1">
      <alignment vertical="center" wrapText="1"/>
    </xf>
    <xf numFmtId="14" fontId="0" fillId="11" borderId="13" xfId="0" applyNumberFormat="1" applyFill="1" applyBorder="1" applyAlignment="1">
      <alignment horizontal="center" vertical="center" wrapText="1"/>
    </xf>
    <xf numFmtId="14" fontId="0" fillId="11" borderId="4" xfId="0" applyNumberFormat="1" applyFill="1" applyBorder="1" applyAlignment="1">
      <alignment horizontal="center" vertical="center" wrapText="1"/>
    </xf>
    <xf numFmtId="0" fontId="0" fillId="11" borderId="1" xfId="0" applyFill="1" applyBorder="1" applyAlignment="1">
      <alignment horizontal="left" vertical="center" wrapText="1"/>
    </xf>
    <xf numFmtId="49" fontId="0" fillId="11" borderId="1" xfId="0" applyNumberFormat="1" applyFill="1" applyBorder="1" applyAlignment="1">
      <alignment horizontal="center" vertical="center" wrapText="1"/>
    </xf>
    <xf numFmtId="0" fontId="0" fillId="11" borderId="12" xfId="0" applyFill="1" applyBorder="1" applyAlignment="1">
      <alignment horizontal="center" vertical="center" wrapText="1"/>
    </xf>
    <xf numFmtId="0" fontId="4" fillId="11" borderId="1" xfId="0" applyFont="1" applyFill="1" applyBorder="1" applyAlignment="1">
      <alignment horizontal="center" vertical="center" wrapText="1"/>
    </xf>
    <xf numFmtId="0" fontId="1" fillId="11" borderId="12" xfId="0" applyFont="1" applyFill="1" applyBorder="1" applyAlignment="1">
      <alignment horizontal="center" vertical="center"/>
    </xf>
    <xf numFmtId="0" fontId="9" fillId="2" borderId="40" xfId="0" applyFont="1" applyFill="1" applyBorder="1" applyAlignment="1">
      <alignment horizontal="center" vertical="center"/>
    </xf>
    <xf numFmtId="0" fontId="9" fillId="2" borderId="41" xfId="0" applyFont="1" applyFill="1" applyBorder="1" applyAlignment="1">
      <alignment horizontal="center" vertical="center"/>
    </xf>
    <xf numFmtId="0" fontId="9" fillId="2" borderId="44" xfId="0" applyFont="1" applyFill="1" applyBorder="1" applyAlignment="1">
      <alignment horizontal="center" vertical="center"/>
    </xf>
    <xf numFmtId="0" fontId="9" fillId="2" borderId="45" xfId="0" applyFont="1" applyFill="1" applyBorder="1" applyAlignment="1">
      <alignment horizontal="center" vertical="center"/>
    </xf>
    <xf numFmtId="0" fontId="9" fillId="2" borderId="42"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14" fontId="0" fillId="11" borderId="1" xfId="0" applyNumberFormat="1" applyFill="1" applyBorder="1" applyAlignment="1">
      <alignment horizontal="center" vertical="center" wrapText="1"/>
    </xf>
    <xf numFmtId="0" fontId="0" fillId="12" borderId="13" xfId="0" applyFill="1" applyBorder="1" applyAlignment="1">
      <alignment horizontal="center" vertical="center"/>
    </xf>
    <xf numFmtId="0" fontId="0" fillId="12" borderId="4" xfId="0" applyFill="1" applyBorder="1" applyAlignment="1">
      <alignment horizontal="center" vertical="center"/>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14" fontId="0" fillId="11" borderId="1" xfId="0" applyNumberFormat="1" applyFill="1" applyBorder="1" applyAlignment="1">
      <alignment horizontal="center" vertical="center"/>
    </xf>
    <xf numFmtId="49" fontId="0" fillId="11" borderId="13" xfId="0" applyNumberFormat="1" applyFill="1" applyBorder="1" applyAlignment="1">
      <alignment horizontal="center" vertical="center" wrapText="1"/>
    </xf>
    <xf numFmtId="49" fontId="0" fillId="11" borderId="4" xfId="0" applyNumberFormat="1" applyFill="1" applyBorder="1" applyAlignment="1">
      <alignment horizontal="center" vertical="center" wrapText="1"/>
    </xf>
    <xf numFmtId="0" fontId="0" fillId="11" borderId="40" xfId="0" applyFill="1" applyBorder="1" applyAlignment="1">
      <alignment horizontal="center" vertical="center" wrapText="1"/>
    </xf>
    <xf numFmtId="0" fontId="0" fillId="11" borderId="41" xfId="0" applyFill="1" applyBorder="1" applyAlignment="1">
      <alignment horizontal="center" vertical="center" wrapText="1"/>
    </xf>
    <xf numFmtId="0" fontId="0" fillId="11" borderId="42" xfId="0" applyFill="1" applyBorder="1" applyAlignment="1">
      <alignment horizontal="center" vertical="center" wrapText="1"/>
    </xf>
    <xf numFmtId="0" fontId="0" fillId="11" borderId="43" xfId="0"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9" fillId="2" borderId="43" xfId="0" applyFont="1" applyFill="1" applyBorder="1" applyAlignment="1">
      <alignment horizontal="center" vertical="center" wrapText="1"/>
    </xf>
    <xf numFmtId="0" fontId="0" fillId="11" borderId="5" xfId="0" applyFill="1" applyBorder="1" applyAlignment="1">
      <alignment horizontal="justify" vertical="center" wrapText="1"/>
    </xf>
    <xf numFmtId="0" fontId="0" fillId="11" borderId="14" xfId="0" applyFill="1" applyBorder="1" applyAlignment="1">
      <alignment horizontal="justify" vertical="center" wrapText="1"/>
    </xf>
    <xf numFmtId="0" fontId="0" fillId="11" borderId="13" xfId="0" applyFill="1" applyBorder="1" applyAlignment="1">
      <alignment horizontal="justify" vertical="center"/>
    </xf>
    <xf numFmtId="0" fontId="0" fillId="11" borderId="12" xfId="0" applyFill="1" applyBorder="1" applyAlignment="1">
      <alignment horizontal="justify" vertical="center"/>
    </xf>
    <xf numFmtId="0" fontId="0" fillId="11" borderId="4" xfId="0" applyFill="1" applyBorder="1" applyAlignment="1">
      <alignment horizontal="justify" vertical="center"/>
    </xf>
    <xf numFmtId="0" fontId="0" fillId="11" borderId="13" xfId="0" applyFill="1" applyBorder="1" applyAlignment="1">
      <alignment horizontal="justify" vertical="center" wrapText="1"/>
    </xf>
    <xf numFmtId="0" fontId="0" fillId="11" borderId="12" xfId="0" applyFill="1" applyBorder="1" applyAlignment="1">
      <alignment horizontal="justify" vertical="center" wrapText="1"/>
    </xf>
    <xf numFmtId="0" fontId="0" fillId="11" borderId="4" xfId="0" applyFill="1" applyBorder="1" applyAlignment="1">
      <alignment horizontal="justify" vertical="center" wrapText="1"/>
    </xf>
    <xf numFmtId="14" fontId="0" fillId="11" borderId="12" xfId="0" applyNumberFormat="1" applyFill="1" applyBorder="1" applyAlignment="1">
      <alignment horizontal="center" vertical="center"/>
    </xf>
    <xf numFmtId="0" fontId="0" fillId="11" borderId="44" xfId="0" applyFill="1" applyBorder="1" applyAlignment="1">
      <alignment horizontal="center" vertical="center"/>
    </xf>
    <xf numFmtId="0" fontId="0" fillId="11" borderId="45" xfId="0" applyFill="1" applyBorder="1" applyAlignment="1">
      <alignment horizontal="center" vertical="center"/>
    </xf>
    <xf numFmtId="0" fontId="0" fillId="11" borderId="40" xfId="0" applyFill="1" applyBorder="1" applyAlignment="1">
      <alignment horizontal="justify" vertical="center"/>
    </xf>
    <xf numFmtId="0" fontId="0" fillId="11" borderId="41" xfId="0" applyFill="1" applyBorder="1" applyAlignment="1">
      <alignment horizontal="justify" vertical="center"/>
    </xf>
    <xf numFmtId="0" fontId="0" fillId="11" borderId="44" xfId="0" applyFill="1" applyBorder="1" applyAlignment="1">
      <alignment horizontal="justify" vertical="center"/>
    </xf>
    <xf numFmtId="0" fontId="0" fillId="11" borderId="45" xfId="0" applyFill="1" applyBorder="1" applyAlignment="1">
      <alignment horizontal="justify" vertical="center"/>
    </xf>
    <xf numFmtId="0" fontId="0" fillId="11" borderId="42" xfId="0" applyFill="1" applyBorder="1" applyAlignment="1">
      <alignment horizontal="justify" vertical="center"/>
    </xf>
    <xf numFmtId="0" fontId="0" fillId="11" borderId="43" xfId="0" applyFill="1" applyBorder="1" applyAlignment="1">
      <alignment horizontal="justify" vertical="center"/>
    </xf>
    <xf numFmtId="49" fontId="0" fillId="11" borderId="12" xfId="0" applyNumberFormat="1" applyFill="1" applyBorder="1" applyAlignment="1">
      <alignment horizontal="center" vertical="center" wrapText="1"/>
    </xf>
    <xf numFmtId="14" fontId="0" fillId="11" borderId="12" xfId="0" applyNumberFormat="1" applyFill="1" applyBorder="1" applyAlignment="1">
      <alignment horizontal="center" vertical="center"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4" xfId="0" applyFill="1" applyBorder="1" applyAlignment="1">
      <alignment horizontal="center" vertical="center" wrapText="1"/>
    </xf>
    <xf numFmtId="0" fontId="0" fillId="11" borderId="44" xfId="0" applyFill="1" applyBorder="1" applyAlignment="1">
      <alignment horizontal="center" vertical="center" wrapText="1"/>
    </xf>
    <xf numFmtId="0" fontId="0" fillId="11" borderId="45"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13" xfId="0" applyFill="1" applyBorder="1" applyAlignment="1">
      <alignment horizontal="justify" vertical="justify" wrapText="1"/>
    </xf>
    <xf numFmtId="0" fontId="0" fillId="11" borderId="4" xfId="0" applyFill="1" applyBorder="1" applyAlignment="1">
      <alignment horizontal="justify" vertical="justify" wrapText="1"/>
    </xf>
    <xf numFmtId="0" fontId="0" fillId="11" borderId="14"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4" xfId="0" applyFill="1" applyBorder="1" applyAlignment="1">
      <alignment horizontal="center" vertical="center" wrapText="1"/>
    </xf>
    <xf numFmtId="14" fontId="0" fillId="4" borderId="13" xfId="0" applyNumberFormat="1" applyFill="1" applyBorder="1" applyAlignment="1">
      <alignment horizontal="center" vertical="center" wrapText="1"/>
    </xf>
    <xf numFmtId="14" fontId="0" fillId="4" borderId="4" xfId="0" applyNumberFormat="1" applyFill="1" applyBorder="1" applyAlignment="1">
      <alignment horizontal="center" vertical="center" wrapText="1"/>
    </xf>
    <xf numFmtId="0" fontId="14" fillId="11" borderId="13" xfId="0" applyFont="1" applyFill="1" applyBorder="1" applyAlignment="1">
      <alignment horizontal="center" vertical="center"/>
    </xf>
    <xf numFmtId="0" fontId="14" fillId="11" borderId="4" xfId="0" applyFont="1" applyFill="1" applyBorder="1" applyAlignment="1">
      <alignment horizontal="center"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0" fillId="11" borderId="40" xfId="0" applyFill="1" applyBorder="1" applyAlignment="1">
      <alignment horizontal="justify" vertical="center" wrapText="1"/>
    </xf>
    <xf numFmtId="0" fontId="0" fillId="11" borderId="41" xfId="0" applyFill="1" applyBorder="1" applyAlignment="1">
      <alignment horizontal="justify" vertical="center" wrapText="1"/>
    </xf>
    <xf numFmtId="0" fontId="0" fillId="11" borderId="42" xfId="0" applyFill="1" applyBorder="1" applyAlignment="1">
      <alignment horizontal="justify" vertical="center" wrapText="1"/>
    </xf>
    <xf numFmtId="0" fontId="0" fillId="11" borderId="43" xfId="0" applyFill="1" applyBorder="1" applyAlignment="1">
      <alignment horizontal="justify" vertical="center" wrapText="1"/>
    </xf>
    <xf numFmtId="0" fontId="0" fillId="0" borderId="1" xfId="0" applyFill="1" applyBorder="1" applyAlignment="1">
      <alignment horizontal="center" vertical="center"/>
    </xf>
    <xf numFmtId="0" fontId="0" fillId="11" borderId="13" xfId="0" applyFill="1" applyBorder="1" applyAlignment="1">
      <alignment horizontal="left" wrapText="1"/>
    </xf>
    <xf numFmtId="0" fontId="0" fillId="11" borderId="4" xfId="0" applyFill="1" applyBorder="1" applyAlignment="1">
      <alignment horizontal="left" wrapText="1"/>
    </xf>
    <xf numFmtId="0" fontId="0" fillId="11" borderId="13" xfId="0" applyFill="1" applyBorder="1" applyAlignment="1">
      <alignment horizontal="center" wrapText="1"/>
    </xf>
    <xf numFmtId="0" fontId="0" fillId="11" borderId="4" xfId="0" applyFill="1" applyBorder="1" applyAlignment="1">
      <alignment horizontal="center" wrapText="1"/>
    </xf>
    <xf numFmtId="0" fontId="0" fillId="11" borderId="13" xfId="0" applyFill="1" applyBorder="1" applyAlignment="1">
      <alignment horizontal="center"/>
    </xf>
    <xf numFmtId="0" fontId="0" fillId="11" borderId="4" xfId="0" applyFill="1" applyBorder="1" applyAlignment="1">
      <alignment horizontal="center"/>
    </xf>
    <xf numFmtId="14" fontId="0" fillId="11" borderId="13" xfId="0" applyNumberFormat="1" applyFill="1" applyBorder="1" applyAlignment="1">
      <alignment horizontal="center"/>
    </xf>
    <xf numFmtId="14" fontId="0" fillId="11" borderId="4" xfId="0" applyNumberFormat="1" applyFill="1" applyBorder="1" applyAlignment="1">
      <alignment horizontal="center"/>
    </xf>
    <xf numFmtId="0" fontId="0" fillId="11" borderId="12" xfId="0" applyFill="1" applyBorder="1" applyAlignment="1">
      <alignment horizontal="left" vertical="center" wrapText="1"/>
    </xf>
    <xf numFmtId="0" fontId="0" fillId="0" borderId="4" xfId="0" applyBorder="1" applyAlignment="1">
      <alignment horizontal="center" vertical="center" wrapText="1"/>
    </xf>
    <xf numFmtId="0" fontId="14" fillId="11" borderId="12" xfId="0" applyFont="1" applyFill="1" applyBorder="1" applyAlignment="1">
      <alignment horizontal="center" vertical="center"/>
    </xf>
    <xf numFmtId="0" fontId="11" fillId="11" borderId="13" xfId="0" applyFont="1" applyFill="1" applyBorder="1" applyAlignment="1">
      <alignment horizontal="center" vertical="center" wrapText="1"/>
    </xf>
    <xf numFmtId="0" fontId="11" fillId="11" borderId="12" xfId="0" applyFont="1" applyFill="1" applyBorder="1" applyAlignment="1">
      <alignment horizontal="center" vertical="center" wrapText="1"/>
    </xf>
    <xf numFmtId="0" fontId="11" fillId="11" borderId="4" xfId="0" applyFont="1" applyFill="1" applyBorder="1" applyAlignment="1">
      <alignment horizontal="center" vertical="center" wrapText="1"/>
    </xf>
    <xf numFmtId="17" fontId="0" fillId="11" borderId="1" xfId="0" quotePrefix="1" applyNumberFormat="1" applyFill="1" applyBorder="1" applyAlignment="1">
      <alignment horizontal="center" wrapText="1"/>
    </xf>
    <xf numFmtId="0" fontId="0" fillId="11" borderId="1" xfId="0" applyFill="1" applyBorder="1" applyAlignment="1">
      <alignment horizontal="center" wrapText="1"/>
    </xf>
    <xf numFmtId="17" fontId="0" fillId="11" borderId="13" xfId="0" quotePrefix="1" applyNumberFormat="1" applyFill="1" applyBorder="1" applyAlignment="1">
      <alignment horizontal="center" vertical="center" wrapText="1"/>
    </xf>
    <xf numFmtId="17" fontId="0" fillId="11" borderId="12" xfId="0" quotePrefix="1" applyNumberFormat="1" applyFill="1" applyBorder="1" applyAlignment="1">
      <alignment horizontal="center" vertical="center" wrapText="1"/>
    </xf>
    <xf numFmtId="17" fontId="0" fillId="11" borderId="4" xfId="0" quotePrefix="1" applyNumberFormat="1" applyFill="1" applyBorder="1" applyAlignment="1">
      <alignment horizontal="center" vertical="center" wrapText="1"/>
    </xf>
    <xf numFmtId="2" fontId="0" fillId="11" borderId="13" xfId="0" quotePrefix="1" applyNumberFormat="1" applyFill="1" applyBorder="1" applyAlignment="1">
      <alignment horizontal="center" vertical="center"/>
    </xf>
    <xf numFmtId="2" fontId="0" fillId="11" borderId="12" xfId="0" quotePrefix="1" applyNumberFormat="1" applyFill="1" applyBorder="1" applyAlignment="1">
      <alignment horizontal="center" vertical="center"/>
    </xf>
    <xf numFmtId="2" fontId="0" fillId="11" borderId="4" xfId="0" quotePrefix="1" applyNumberFormat="1" applyFill="1" applyBorder="1" applyAlignment="1">
      <alignment horizontal="center" vertical="center"/>
    </xf>
    <xf numFmtId="0" fontId="1" fillId="2" borderId="1" xfId="0" applyFont="1" applyFill="1" applyBorder="1" applyAlignment="1">
      <alignment horizontal="center" vertical="center" wrapText="1"/>
    </xf>
    <xf numFmtId="0" fontId="33" fillId="11" borderId="13" xfId="0" applyFont="1" applyFill="1" applyBorder="1" applyAlignment="1">
      <alignment horizontal="center" vertical="center" wrapText="1"/>
    </xf>
    <xf numFmtId="0" fontId="33" fillId="11" borderId="12" xfId="0" applyFont="1" applyFill="1" applyBorder="1" applyAlignment="1">
      <alignment horizontal="center" vertical="center" wrapText="1"/>
    </xf>
    <xf numFmtId="0" fontId="33" fillId="11"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11" borderId="13" xfId="0" quotePrefix="1" applyFill="1" applyBorder="1" applyAlignment="1">
      <alignment horizontal="center" vertical="center" wrapText="1"/>
    </xf>
    <xf numFmtId="0" fontId="0" fillId="11" borderId="4" xfId="0" quotePrefix="1" applyFill="1" applyBorder="1" applyAlignment="1">
      <alignment horizontal="center" vertical="center" wrapText="1"/>
    </xf>
    <xf numFmtId="17" fontId="0" fillId="11" borderId="13" xfId="0" quotePrefix="1" applyNumberFormat="1" applyFill="1" applyBorder="1" applyAlignment="1">
      <alignment horizontal="center" vertical="center"/>
    </xf>
    <xf numFmtId="17" fontId="0" fillId="11" borderId="4" xfId="0" quotePrefix="1" applyNumberFormat="1" applyFill="1" applyBorder="1" applyAlignment="1">
      <alignment horizontal="center" vertical="center"/>
    </xf>
    <xf numFmtId="0" fontId="0" fillId="11" borderId="13" xfId="0" quotePrefix="1" applyFill="1" applyBorder="1" applyAlignment="1">
      <alignment horizontal="center" vertical="center"/>
    </xf>
    <xf numFmtId="0" fontId="0" fillId="11" borderId="4" xfId="0" quotePrefix="1" applyFill="1" applyBorder="1" applyAlignment="1">
      <alignment horizontal="center" vertical="center"/>
    </xf>
    <xf numFmtId="3" fontId="0" fillId="11" borderId="5" xfId="0" applyNumberFormat="1" applyFill="1" applyBorder="1" applyAlignment="1">
      <alignment horizontal="justify" vertical="center" wrapText="1"/>
    </xf>
    <xf numFmtId="3" fontId="0" fillId="11" borderId="14" xfId="0" applyNumberFormat="1" applyFill="1" applyBorder="1" applyAlignment="1">
      <alignment horizontal="justify" vertical="center" wrapText="1"/>
    </xf>
    <xf numFmtId="3" fontId="0" fillId="11" borderId="5" xfId="0" applyNumberFormat="1" applyFill="1" applyBorder="1" applyAlignment="1">
      <alignment horizontal="justify" vertical="justify" wrapText="1"/>
    </xf>
    <xf numFmtId="3" fontId="0" fillId="11" borderId="14" xfId="0" applyNumberFormat="1" applyFill="1" applyBorder="1" applyAlignment="1">
      <alignment horizontal="justify" vertical="justify" wrapText="1"/>
    </xf>
    <xf numFmtId="3" fontId="0" fillId="11" borderId="40" xfId="0" applyNumberFormat="1" applyFill="1" applyBorder="1" applyAlignment="1">
      <alignment horizontal="center" vertical="center" wrapText="1"/>
    </xf>
    <xf numFmtId="3" fontId="0" fillId="11" borderId="41" xfId="0" applyNumberFormat="1" applyFill="1" applyBorder="1" applyAlignment="1">
      <alignment horizontal="center" vertical="center" wrapText="1"/>
    </xf>
    <xf numFmtId="3" fontId="0" fillId="11" borderId="44" xfId="0" applyNumberFormat="1" applyFill="1" applyBorder="1" applyAlignment="1">
      <alignment horizontal="center" vertical="center" wrapText="1"/>
    </xf>
    <xf numFmtId="3" fontId="0" fillId="11" borderId="45" xfId="0" applyNumberFormat="1" applyFill="1" applyBorder="1" applyAlignment="1">
      <alignment horizontal="center" vertical="center" wrapText="1"/>
    </xf>
    <xf numFmtId="3" fontId="0" fillId="11" borderId="42" xfId="0" applyNumberFormat="1" applyFill="1" applyBorder="1" applyAlignment="1">
      <alignment horizontal="center" vertical="center" wrapText="1"/>
    </xf>
    <xf numFmtId="3" fontId="0" fillId="11" borderId="43" xfId="0" applyNumberFormat="1" applyFill="1" applyBorder="1" applyAlignment="1">
      <alignment horizontal="center" vertical="center" wrapText="1"/>
    </xf>
    <xf numFmtId="0" fontId="0" fillId="0" borderId="13" xfId="0" applyFill="1" applyBorder="1" applyAlignment="1">
      <alignment horizontal="center" vertical="center"/>
    </xf>
    <xf numFmtId="0" fontId="0" fillId="0" borderId="4" xfId="0" applyFill="1" applyBorder="1" applyAlignment="1">
      <alignment horizontal="center" vertical="center"/>
    </xf>
    <xf numFmtId="0" fontId="0" fillId="11" borderId="13" xfId="0" applyFill="1" applyBorder="1" applyAlignment="1">
      <alignment horizontal="left" vertical="center"/>
    </xf>
    <xf numFmtId="0" fontId="0" fillId="11" borderId="4" xfId="0" applyFill="1" applyBorder="1" applyAlignment="1">
      <alignment horizontal="left" vertical="center"/>
    </xf>
    <xf numFmtId="0" fontId="0" fillId="11" borderId="13" xfId="0" applyFill="1" applyBorder="1" applyAlignment="1">
      <alignment horizontal="right" vertical="center"/>
    </xf>
    <xf numFmtId="0" fontId="0" fillId="11" borderId="4" xfId="0" applyFill="1" applyBorder="1" applyAlignment="1">
      <alignment horizontal="right" vertical="center"/>
    </xf>
    <xf numFmtId="14" fontId="0" fillId="11" borderId="13" xfId="0" applyNumberFormat="1" applyFill="1" applyBorder="1" applyAlignment="1">
      <alignment horizontal="right" vertical="center"/>
    </xf>
    <xf numFmtId="14" fontId="0" fillId="11" borderId="4" xfId="0" applyNumberFormat="1" applyFill="1" applyBorder="1" applyAlignment="1">
      <alignment horizontal="righ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61"/>
  <sheetViews>
    <sheetView topLeftCell="A44" zoomScale="90" zoomScaleNormal="90" workbookViewId="0">
      <selection activeCell="H59" sqref="H59:L59"/>
    </sheetView>
  </sheetViews>
  <sheetFormatPr baseColWidth="10" defaultRowHeight="15" x14ac:dyDescent="0.2"/>
  <cols>
    <col min="1" max="4" width="15.5703125" style="108" customWidth="1"/>
    <col min="5" max="5" width="11.42578125" style="108"/>
    <col min="6" max="6" width="12" style="125" customWidth="1"/>
    <col min="7" max="7" width="14.42578125" style="108" customWidth="1"/>
    <col min="8" max="16384" width="11.42578125" style="108"/>
  </cols>
  <sheetData>
    <row r="2" spans="1:12" ht="15.75" x14ac:dyDescent="0.25">
      <c r="A2" s="371" t="s">
        <v>89</v>
      </c>
      <c r="B2" s="371"/>
      <c r="C2" s="371"/>
      <c r="D2" s="371"/>
      <c r="E2" s="371"/>
      <c r="F2" s="371"/>
      <c r="G2" s="371"/>
      <c r="H2" s="371"/>
      <c r="I2" s="371"/>
      <c r="J2" s="371"/>
      <c r="K2" s="371"/>
      <c r="L2" s="371"/>
    </row>
    <row r="4" spans="1:12" ht="15.75" x14ac:dyDescent="0.2">
      <c r="A4" s="365" t="s">
        <v>64</v>
      </c>
      <c r="B4" s="365"/>
      <c r="C4" s="365"/>
      <c r="D4" s="365"/>
      <c r="E4" s="365"/>
      <c r="F4" s="365"/>
      <c r="G4" s="365"/>
      <c r="H4" s="365"/>
      <c r="I4" s="365"/>
      <c r="J4" s="365"/>
      <c r="K4" s="365"/>
      <c r="L4" s="365"/>
    </row>
    <row r="5" spans="1:12" ht="15.75" x14ac:dyDescent="0.2">
      <c r="A5" s="110"/>
    </row>
    <row r="6" spans="1:12" ht="15.75" x14ac:dyDescent="0.2">
      <c r="A6" s="365" t="s">
        <v>235</v>
      </c>
      <c r="B6" s="365"/>
      <c r="C6" s="365"/>
      <c r="D6" s="365"/>
      <c r="E6" s="365"/>
      <c r="F6" s="365"/>
      <c r="G6" s="365"/>
      <c r="H6" s="365"/>
      <c r="I6" s="365"/>
      <c r="J6" s="365"/>
      <c r="K6" s="365"/>
      <c r="L6" s="365"/>
    </row>
    <row r="7" spans="1:12" x14ac:dyDescent="0.2">
      <c r="A7" s="111"/>
    </row>
    <row r="8" spans="1:12" ht="64.5" customHeight="1" x14ac:dyDescent="0.2">
      <c r="A8" s="378" t="s">
        <v>234</v>
      </c>
      <c r="B8" s="378"/>
      <c r="C8" s="378"/>
      <c r="D8" s="378"/>
      <c r="E8" s="378"/>
      <c r="F8" s="378"/>
      <c r="G8" s="378"/>
      <c r="H8" s="378"/>
      <c r="I8" s="378"/>
      <c r="J8" s="378"/>
      <c r="K8" s="378"/>
      <c r="L8" s="378"/>
    </row>
    <row r="9" spans="1:12" ht="64.5" customHeight="1" x14ac:dyDescent="0.2">
      <c r="A9" s="378"/>
      <c r="B9" s="378"/>
      <c r="C9" s="378"/>
      <c r="D9" s="378"/>
      <c r="E9" s="378"/>
      <c r="F9" s="378"/>
      <c r="G9" s="378"/>
      <c r="H9" s="378"/>
      <c r="I9" s="378"/>
      <c r="J9" s="378"/>
      <c r="K9" s="378"/>
      <c r="L9" s="378"/>
    </row>
    <row r="10" spans="1:12" x14ac:dyDescent="0.2">
      <c r="A10" s="378" t="s">
        <v>91</v>
      </c>
      <c r="B10" s="378"/>
      <c r="C10" s="378"/>
      <c r="D10" s="378"/>
      <c r="E10" s="378"/>
      <c r="F10" s="378"/>
      <c r="G10" s="378"/>
      <c r="H10" s="378"/>
      <c r="I10" s="378"/>
      <c r="J10" s="378"/>
      <c r="K10" s="378"/>
      <c r="L10" s="378"/>
    </row>
    <row r="11" spans="1:12" x14ac:dyDescent="0.2">
      <c r="A11" s="378"/>
      <c r="B11" s="378"/>
      <c r="C11" s="378"/>
      <c r="D11" s="378"/>
      <c r="E11" s="378"/>
      <c r="F11" s="378"/>
      <c r="G11" s="378"/>
      <c r="H11" s="378"/>
      <c r="I11" s="378"/>
      <c r="J11" s="378"/>
      <c r="K11" s="378"/>
      <c r="L11" s="378"/>
    </row>
    <row r="13" spans="1:12" ht="15.75" x14ac:dyDescent="0.2">
      <c r="A13" s="112" t="s">
        <v>65</v>
      </c>
      <c r="B13" s="379" t="s">
        <v>88</v>
      </c>
      <c r="C13" s="380"/>
      <c r="D13" s="380"/>
      <c r="E13" s="380"/>
      <c r="F13" s="380"/>
      <c r="G13" s="380"/>
      <c r="H13" s="380"/>
      <c r="I13" s="380"/>
      <c r="J13" s="380"/>
      <c r="K13" s="380"/>
      <c r="L13" s="380"/>
    </row>
    <row r="14" spans="1:12" ht="15.75" x14ac:dyDescent="0.2">
      <c r="A14" s="113">
        <v>1</v>
      </c>
      <c r="B14" s="370" t="s">
        <v>663</v>
      </c>
      <c r="C14" s="370"/>
      <c r="D14" s="370"/>
      <c r="E14" s="370"/>
      <c r="F14" s="370"/>
      <c r="G14" s="370"/>
      <c r="H14" s="370"/>
      <c r="I14" s="370"/>
      <c r="J14" s="370"/>
      <c r="K14" s="370"/>
      <c r="L14" s="370"/>
    </row>
    <row r="15" spans="1:12" ht="15.75" x14ac:dyDescent="0.2">
      <c r="A15" s="113">
        <v>2</v>
      </c>
      <c r="B15" s="370" t="s">
        <v>158</v>
      </c>
      <c r="C15" s="370"/>
      <c r="D15" s="370"/>
      <c r="E15" s="370"/>
      <c r="F15" s="370"/>
      <c r="G15" s="370"/>
      <c r="H15" s="370"/>
      <c r="I15" s="370"/>
      <c r="J15" s="370"/>
      <c r="K15" s="370"/>
      <c r="L15" s="370"/>
    </row>
    <row r="16" spans="1:12" ht="15.75" x14ac:dyDescent="0.2">
      <c r="A16" s="113">
        <v>3</v>
      </c>
      <c r="B16" s="370" t="s">
        <v>1513</v>
      </c>
      <c r="C16" s="370"/>
      <c r="D16" s="370"/>
      <c r="E16" s="370"/>
      <c r="F16" s="370"/>
      <c r="G16" s="370"/>
      <c r="H16" s="370"/>
      <c r="I16" s="370"/>
      <c r="J16" s="370"/>
      <c r="K16" s="370"/>
      <c r="L16" s="370"/>
    </row>
    <row r="17" spans="1:12" ht="15.75" x14ac:dyDescent="0.2">
      <c r="A17" s="113">
        <v>4</v>
      </c>
      <c r="B17" s="370" t="s">
        <v>159</v>
      </c>
      <c r="C17" s="370"/>
      <c r="D17" s="370"/>
      <c r="E17" s="370"/>
      <c r="F17" s="370"/>
      <c r="G17" s="370"/>
      <c r="H17" s="370"/>
      <c r="I17" s="370"/>
      <c r="J17" s="370"/>
      <c r="K17" s="370"/>
      <c r="L17" s="370"/>
    </row>
    <row r="18" spans="1:12" ht="15.75" x14ac:dyDescent="0.2">
      <c r="A18" s="113">
        <v>5</v>
      </c>
      <c r="B18" s="370" t="s">
        <v>160</v>
      </c>
      <c r="C18" s="370"/>
      <c r="D18" s="370"/>
      <c r="E18" s="370"/>
      <c r="F18" s="370"/>
      <c r="G18" s="370"/>
      <c r="H18" s="370"/>
      <c r="I18" s="370"/>
      <c r="J18" s="370"/>
      <c r="K18" s="370"/>
      <c r="L18" s="370"/>
    </row>
    <row r="19" spans="1:12" ht="15.75" x14ac:dyDescent="0.2">
      <c r="A19" s="113">
        <v>6</v>
      </c>
      <c r="B19" s="370" t="s">
        <v>161</v>
      </c>
      <c r="C19" s="370"/>
      <c r="D19" s="370"/>
      <c r="E19" s="370"/>
      <c r="F19" s="370"/>
      <c r="G19" s="370"/>
      <c r="H19" s="370"/>
      <c r="I19" s="370"/>
      <c r="J19" s="370"/>
      <c r="K19" s="370"/>
      <c r="L19" s="370"/>
    </row>
    <row r="20" spans="1:12" ht="15.75" x14ac:dyDescent="0.2">
      <c r="A20" s="113">
        <v>7</v>
      </c>
      <c r="B20" s="370" t="s">
        <v>238</v>
      </c>
      <c r="C20" s="370"/>
      <c r="D20" s="370"/>
      <c r="E20" s="370"/>
      <c r="F20" s="370"/>
      <c r="G20" s="370"/>
      <c r="H20" s="370"/>
      <c r="I20" s="370"/>
      <c r="J20" s="370"/>
      <c r="K20" s="370"/>
      <c r="L20" s="370"/>
    </row>
    <row r="21" spans="1:12" ht="15.75" x14ac:dyDescent="0.2">
      <c r="A21" s="114"/>
      <c r="B21" s="114"/>
      <c r="C21" s="114"/>
      <c r="D21" s="114"/>
      <c r="E21" s="114"/>
      <c r="F21" s="114"/>
      <c r="G21" s="114"/>
      <c r="H21" s="114"/>
      <c r="I21" s="114"/>
      <c r="J21" s="114"/>
      <c r="K21" s="114"/>
      <c r="L21" s="114"/>
    </row>
    <row r="22" spans="1:12" ht="15.75" x14ac:dyDescent="0.2">
      <c r="A22" s="114"/>
      <c r="B22" s="114"/>
      <c r="C22" s="114"/>
      <c r="D22" s="114"/>
      <c r="E22" s="114"/>
      <c r="F22" s="114"/>
      <c r="G22" s="114"/>
      <c r="H22" s="114"/>
      <c r="I22" s="114"/>
      <c r="J22" s="114"/>
      <c r="K22" s="114"/>
      <c r="L22" s="114"/>
    </row>
    <row r="23" spans="1:12" ht="15.75" x14ac:dyDescent="0.2">
      <c r="A23" s="111"/>
      <c r="B23" s="114"/>
      <c r="C23" s="114"/>
      <c r="D23" s="114"/>
      <c r="E23" s="114"/>
      <c r="F23" s="114"/>
      <c r="G23" s="114"/>
      <c r="H23" s="114"/>
      <c r="I23" s="114"/>
      <c r="J23" s="114"/>
      <c r="K23" s="114"/>
      <c r="L23" s="114"/>
    </row>
    <row r="24" spans="1:12" ht="15.75" x14ac:dyDescent="0.2">
      <c r="A24" s="365" t="s">
        <v>1572</v>
      </c>
      <c r="B24" s="365"/>
      <c r="C24" s="365"/>
      <c r="D24" s="365"/>
      <c r="E24" s="365"/>
      <c r="F24" s="365"/>
      <c r="G24" s="365"/>
      <c r="H24" s="365"/>
      <c r="I24" s="365"/>
      <c r="J24" s="365"/>
      <c r="K24" s="365"/>
      <c r="L24" s="365"/>
    </row>
    <row r="26" spans="1:12" ht="31.5" x14ac:dyDescent="0.2">
      <c r="A26" s="366" t="s">
        <v>66</v>
      </c>
      <c r="B26" s="366"/>
      <c r="C26" s="366"/>
      <c r="D26" s="366"/>
      <c r="E26" s="115" t="s">
        <v>67</v>
      </c>
      <c r="F26" s="116" t="s">
        <v>68</v>
      </c>
      <c r="G26" s="116" t="s">
        <v>69</v>
      </c>
      <c r="H26" s="366" t="s">
        <v>3</v>
      </c>
      <c r="I26" s="366"/>
      <c r="J26" s="366"/>
      <c r="K26" s="366"/>
      <c r="L26" s="366"/>
    </row>
    <row r="27" spans="1:12" s="124" customFormat="1" ht="89.25" customHeight="1" x14ac:dyDescent="0.25">
      <c r="A27" s="381" t="s">
        <v>212</v>
      </c>
      <c r="B27" s="382"/>
      <c r="C27" s="382"/>
      <c r="D27" s="383"/>
      <c r="E27" s="117" t="s">
        <v>166</v>
      </c>
      <c r="F27" s="123" t="s">
        <v>167</v>
      </c>
      <c r="G27" s="122"/>
      <c r="H27" s="362" t="s">
        <v>168</v>
      </c>
      <c r="I27" s="363"/>
      <c r="J27" s="363"/>
      <c r="K27" s="363"/>
      <c r="L27" s="364"/>
    </row>
    <row r="28" spans="1:12" s="124" customFormat="1" ht="50.25" customHeight="1" x14ac:dyDescent="0.25">
      <c r="A28" s="372" t="s">
        <v>94</v>
      </c>
      <c r="B28" s="373"/>
      <c r="C28" s="373"/>
      <c r="D28" s="374"/>
      <c r="E28" s="119" t="s">
        <v>170</v>
      </c>
      <c r="F28" s="123" t="s">
        <v>167</v>
      </c>
      <c r="G28" s="122"/>
      <c r="H28" s="351" t="s">
        <v>180</v>
      </c>
      <c r="I28" s="351"/>
      <c r="J28" s="351"/>
      <c r="K28" s="351"/>
      <c r="L28" s="351"/>
    </row>
    <row r="29" spans="1:12" s="124" customFormat="1" x14ac:dyDescent="0.25">
      <c r="A29" s="372" t="s">
        <v>132</v>
      </c>
      <c r="B29" s="373"/>
      <c r="C29" s="373"/>
      <c r="D29" s="374"/>
      <c r="E29" s="119" t="s">
        <v>172</v>
      </c>
      <c r="F29" s="123" t="s">
        <v>167</v>
      </c>
      <c r="G29" s="122"/>
      <c r="H29" s="351" t="s">
        <v>180</v>
      </c>
      <c r="I29" s="351"/>
      <c r="J29" s="351"/>
      <c r="K29" s="351"/>
      <c r="L29" s="351"/>
    </row>
    <row r="30" spans="1:12" s="124" customFormat="1" ht="44.25" customHeight="1" x14ac:dyDescent="0.25">
      <c r="A30" s="375" t="s">
        <v>70</v>
      </c>
      <c r="B30" s="376"/>
      <c r="C30" s="376"/>
      <c r="D30" s="377"/>
      <c r="E30" s="120" t="s">
        <v>176</v>
      </c>
      <c r="F30" s="123" t="s">
        <v>167</v>
      </c>
      <c r="G30" s="122"/>
      <c r="H30" s="362" t="s">
        <v>177</v>
      </c>
      <c r="I30" s="363"/>
      <c r="J30" s="363"/>
      <c r="K30" s="363"/>
      <c r="L30" s="364"/>
    </row>
    <row r="31" spans="1:12" s="124" customFormat="1" ht="53.25" customHeight="1" x14ac:dyDescent="0.25">
      <c r="A31" s="375" t="s">
        <v>90</v>
      </c>
      <c r="B31" s="376"/>
      <c r="C31" s="376"/>
      <c r="D31" s="377"/>
      <c r="E31" s="120" t="s">
        <v>189</v>
      </c>
      <c r="F31" s="123" t="s">
        <v>167</v>
      </c>
      <c r="G31" s="122"/>
      <c r="H31" s="362" t="s">
        <v>192</v>
      </c>
      <c r="I31" s="363"/>
      <c r="J31" s="363"/>
      <c r="K31" s="363"/>
      <c r="L31" s="364"/>
    </row>
    <row r="32" spans="1:12" s="124" customFormat="1" ht="75" customHeight="1" x14ac:dyDescent="0.25">
      <c r="A32" s="375" t="s">
        <v>133</v>
      </c>
      <c r="B32" s="376"/>
      <c r="C32" s="376"/>
      <c r="D32" s="377"/>
      <c r="E32" s="120"/>
      <c r="F32" s="123"/>
      <c r="G32" s="122"/>
      <c r="H32" s="351" t="s">
        <v>178</v>
      </c>
      <c r="I32" s="351"/>
      <c r="J32" s="351"/>
      <c r="K32" s="351"/>
      <c r="L32" s="351"/>
    </row>
    <row r="33" spans="1:12" s="124" customFormat="1" ht="44.25" customHeight="1" x14ac:dyDescent="0.25">
      <c r="A33" s="375" t="s">
        <v>93</v>
      </c>
      <c r="B33" s="376"/>
      <c r="C33" s="376"/>
      <c r="D33" s="377"/>
      <c r="E33" s="120"/>
      <c r="F33" s="123"/>
      <c r="G33" s="122"/>
      <c r="H33" s="355" t="s">
        <v>178</v>
      </c>
      <c r="I33" s="356"/>
      <c r="J33" s="356"/>
      <c r="K33" s="356"/>
      <c r="L33" s="357"/>
    </row>
    <row r="34" spans="1:12" s="124" customFormat="1" x14ac:dyDescent="0.25">
      <c r="A34" s="372" t="s">
        <v>71</v>
      </c>
      <c r="B34" s="373"/>
      <c r="C34" s="373"/>
      <c r="D34" s="374"/>
      <c r="E34" s="119">
        <v>8</v>
      </c>
      <c r="F34" s="123" t="s">
        <v>167</v>
      </c>
      <c r="G34" s="122"/>
      <c r="H34" s="351" t="s">
        <v>180</v>
      </c>
      <c r="I34" s="351"/>
      <c r="J34" s="351"/>
      <c r="K34" s="351"/>
      <c r="L34" s="351"/>
    </row>
    <row r="35" spans="1:12" s="124" customFormat="1" x14ac:dyDescent="0.25">
      <c r="A35" s="372" t="s">
        <v>72</v>
      </c>
      <c r="B35" s="373"/>
      <c r="C35" s="373"/>
      <c r="D35" s="374"/>
      <c r="E35" s="119">
        <v>17</v>
      </c>
      <c r="F35" s="123" t="s">
        <v>167</v>
      </c>
      <c r="G35" s="122"/>
      <c r="H35" s="351" t="s">
        <v>180</v>
      </c>
      <c r="I35" s="351"/>
      <c r="J35" s="351"/>
      <c r="K35" s="351"/>
      <c r="L35" s="351"/>
    </row>
    <row r="36" spans="1:12" s="124" customFormat="1" ht="51" customHeight="1" x14ac:dyDescent="0.25">
      <c r="A36" s="372" t="s">
        <v>73</v>
      </c>
      <c r="B36" s="373"/>
      <c r="C36" s="373"/>
      <c r="D36" s="374"/>
      <c r="E36" s="119" t="s">
        <v>193</v>
      </c>
      <c r="F36" s="123" t="s">
        <v>167</v>
      </c>
      <c r="G36" s="122"/>
      <c r="H36" s="351" t="s">
        <v>180</v>
      </c>
      <c r="I36" s="351"/>
      <c r="J36" s="351"/>
      <c r="K36" s="351"/>
      <c r="L36" s="351"/>
    </row>
    <row r="37" spans="1:12" s="124" customFormat="1" ht="99" customHeight="1" x14ac:dyDescent="0.25">
      <c r="A37" s="372" t="s">
        <v>74</v>
      </c>
      <c r="B37" s="373"/>
      <c r="C37" s="373"/>
      <c r="D37" s="374"/>
      <c r="E37" s="119" t="s">
        <v>197</v>
      </c>
      <c r="F37" s="123" t="s">
        <v>167</v>
      </c>
      <c r="G37" s="122"/>
      <c r="H37" s="351" t="s">
        <v>180</v>
      </c>
      <c r="I37" s="351"/>
      <c r="J37" s="351"/>
      <c r="K37" s="351"/>
      <c r="L37" s="351"/>
    </row>
    <row r="38" spans="1:12" s="124" customFormat="1" ht="44.25" customHeight="1" x14ac:dyDescent="0.25">
      <c r="A38" s="372" t="s">
        <v>75</v>
      </c>
      <c r="B38" s="373"/>
      <c r="C38" s="373"/>
      <c r="D38" s="374"/>
      <c r="E38" s="119">
        <v>9</v>
      </c>
      <c r="F38" s="123" t="s">
        <v>167</v>
      </c>
      <c r="G38" s="122"/>
      <c r="H38" s="351" t="s">
        <v>180</v>
      </c>
      <c r="I38" s="351"/>
      <c r="J38" s="351"/>
      <c r="K38" s="351"/>
      <c r="L38" s="351"/>
    </row>
    <row r="39" spans="1:12" s="124" customFormat="1" ht="54" customHeight="1" x14ac:dyDescent="0.25">
      <c r="A39" s="372" t="s">
        <v>92</v>
      </c>
      <c r="B39" s="373"/>
      <c r="C39" s="373"/>
      <c r="D39" s="374"/>
      <c r="E39" s="119" t="s">
        <v>205</v>
      </c>
      <c r="F39" s="123" t="s">
        <v>167</v>
      </c>
      <c r="G39" s="122"/>
      <c r="H39" s="355" t="s">
        <v>206</v>
      </c>
      <c r="I39" s="356"/>
      <c r="J39" s="356"/>
      <c r="K39" s="356"/>
      <c r="L39" s="357"/>
    </row>
    <row r="40" spans="1:12" s="124" customFormat="1" ht="51" customHeight="1" x14ac:dyDescent="0.25">
      <c r="A40" s="372" t="s">
        <v>95</v>
      </c>
      <c r="B40" s="373"/>
      <c r="C40" s="373"/>
      <c r="D40" s="374"/>
      <c r="E40" s="119" t="s">
        <v>208</v>
      </c>
      <c r="F40" s="123" t="s">
        <v>167</v>
      </c>
      <c r="G40" s="122"/>
      <c r="H40" s="355" t="s">
        <v>180</v>
      </c>
      <c r="I40" s="356"/>
      <c r="J40" s="356"/>
      <c r="K40" s="356"/>
      <c r="L40" s="357"/>
    </row>
    <row r="41" spans="1:12" s="124" customFormat="1" ht="51.75" customHeight="1" x14ac:dyDescent="0.25">
      <c r="A41" s="372" t="s">
        <v>96</v>
      </c>
      <c r="B41" s="373"/>
      <c r="C41" s="373"/>
      <c r="D41" s="374"/>
      <c r="E41" s="121"/>
      <c r="F41" s="123"/>
      <c r="G41" s="122"/>
      <c r="H41" s="351" t="s">
        <v>178</v>
      </c>
      <c r="I41" s="351"/>
      <c r="J41" s="351"/>
      <c r="K41" s="351"/>
      <c r="L41" s="351"/>
    </row>
    <row r="44" spans="1:12" ht="15.75" x14ac:dyDescent="0.2">
      <c r="A44" s="365" t="s">
        <v>162</v>
      </c>
      <c r="B44" s="365"/>
      <c r="C44" s="365"/>
      <c r="D44" s="365"/>
      <c r="E44" s="365"/>
      <c r="F44" s="365"/>
      <c r="G44" s="365"/>
      <c r="H44" s="365"/>
      <c r="I44" s="365"/>
      <c r="J44" s="365"/>
      <c r="K44" s="365"/>
      <c r="L44" s="365"/>
    </row>
    <row r="46" spans="1:12" ht="31.5" x14ac:dyDescent="0.2">
      <c r="A46" s="366" t="s">
        <v>66</v>
      </c>
      <c r="B46" s="366"/>
      <c r="C46" s="366"/>
      <c r="D46" s="366"/>
      <c r="E46" s="115" t="s">
        <v>67</v>
      </c>
      <c r="F46" s="116" t="s">
        <v>68</v>
      </c>
      <c r="G46" s="116" t="s">
        <v>69</v>
      </c>
      <c r="H46" s="366" t="s">
        <v>3</v>
      </c>
      <c r="I46" s="366"/>
      <c r="J46" s="366"/>
      <c r="K46" s="366"/>
      <c r="L46" s="366"/>
    </row>
    <row r="47" spans="1:12" ht="125.25" customHeight="1" x14ac:dyDescent="0.2">
      <c r="A47" s="367" t="s">
        <v>212</v>
      </c>
      <c r="B47" s="368"/>
      <c r="C47" s="368"/>
      <c r="D47" s="369"/>
      <c r="E47" s="117" t="s">
        <v>182</v>
      </c>
      <c r="F47" s="123" t="s">
        <v>167</v>
      </c>
      <c r="G47" s="118"/>
      <c r="H47" s="362" t="s">
        <v>184</v>
      </c>
      <c r="I47" s="363"/>
      <c r="J47" s="363"/>
      <c r="K47" s="363"/>
      <c r="L47" s="364"/>
    </row>
    <row r="48" spans="1:12" ht="54.75" customHeight="1" x14ac:dyDescent="0.2">
      <c r="A48" s="348" t="s">
        <v>1666</v>
      </c>
      <c r="B48" s="349"/>
      <c r="C48" s="349"/>
      <c r="D48" s="350"/>
      <c r="E48" s="119">
        <v>27</v>
      </c>
      <c r="F48" s="123" t="s">
        <v>167</v>
      </c>
      <c r="G48" s="118"/>
      <c r="H48" s="351" t="s">
        <v>180</v>
      </c>
      <c r="I48" s="351"/>
      <c r="J48" s="351"/>
      <c r="K48" s="351"/>
      <c r="L48" s="351"/>
    </row>
    <row r="49" spans="1:12" ht="126.75" customHeight="1" x14ac:dyDescent="0.2">
      <c r="A49" s="348" t="s">
        <v>132</v>
      </c>
      <c r="B49" s="349"/>
      <c r="C49" s="349"/>
      <c r="D49" s="350"/>
      <c r="E49" s="119" t="s">
        <v>185</v>
      </c>
      <c r="F49" s="123" t="s">
        <v>167</v>
      </c>
      <c r="G49" s="118"/>
      <c r="H49" s="351" t="s">
        <v>1573</v>
      </c>
      <c r="I49" s="351"/>
      <c r="J49" s="351"/>
      <c r="K49" s="351"/>
      <c r="L49" s="351"/>
    </row>
    <row r="50" spans="1:12" ht="74.25" customHeight="1" x14ac:dyDescent="0.2">
      <c r="A50" s="359" t="s">
        <v>70</v>
      </c>
      <c r="B50" s="360"/>
      <c r="C50" s="360"/>
      <c r="D50" s="361"/>
      <c r="E50" s="120">
        <v>2131187</v>
      </c>
      <c r="F50" s="123" t="s">
        <v>167</v>
      </c>
      <c r="G50" s="225"/>
      <c r="H50" s="358" t="s">
        <v>1667</v>
      </c>
      <c r="I50" s="351"/>
      <c r="J50" s="351"/>
      <c r="K50" s="351"/>
      <c r="L50" s="351"/>
    </row>
    <row r="51" spans="1:12" ht="42" customHeight="1" x14ac:dyDescent="0.2">
      <c r="A51" s="359" t="s">
        <v>90</v>
      </c>
      <c r="B51" s="360"/>
      <c r="C51" s="360"/>
      <c r="D51" s="361"/>
      <c r="E51" s="120" t="s">
        <v>187</v>
      </c>
      <c r="F51" s="123" t="s">
        <v>167</v>
      </c>
      <c r="G51" s="118"/>
      <c r="H51" s="362" t="s">
        <v>188</v>
      </c>
      <c r="I51" s="363"/>
      <c r="J51" s="363"/>
      <c r="K51" s="363"/>
      <c r="L51" s="364"/>
    </row>
    <row r="52" spans="1:12" ht="64.5" customHeight="1" x14ac:dyDescent="0.2">
      <c r="A52" s="359" t="s">
        <v>133</v>
      </c>
      <c r="B52" s="360"/>
      <c r="C52" s="360"/>
      <c r="D52" s="361"/>
      <c r="E52" s="120"/>
      <c r="F52" s="123"/>
      <c r="G52" s="118"/>
      <c r="H52" s="351" t="s">
        <v>178</v>
      </c>
      <c r="I52" s="351"/>
      <c r="J52" s="351"/>
      <c r="K52" s="351"/>
      <c r="L52" s="351"/>
    </row>
    <row r="53" spans="1:12" ht="42" customHeight="1" x14ac:dyDescent="0.2">
      <c r="A53" s="359" t="s">
        <v>93</v>
      </c>
      <c r="B53" s="360"/>
      <c r="C53" s="360"/>
      <c r="D53" s="361"/>
      <c r="E53" s="120"/>
      <c r="F53" s="123"/>
      <c r="G53" s="118"/>
      <c r="H53" s="355" t="s">
        <v>178</v>
      </c>
      <c r="I53" s="356"/>
      <c r="J53" s="356"/>
      <c r="K53" s="356"/>
      <c r="L53" s="357"/>
    </row>
    <row r="54" spans="1:12" x14ac:dyDescent="0.2">
      <c r="A54" s="348" t="s">
        <v>71</v>
      </c>
      <c r="B54" s="349"/>
      <c r="C54" s="349"/>
      <c r="D54" s="350"/>
      <c r="E54" s="119">
        <v>7</v>
      </c>
      <c r="F54" s="123" t="s">
        <v>167</v>
      </c>
      <c r="G54" s="118"/>
      <c r="H54" s="351" t="s">
        <v>180</v>
      </c>
      <c r="I54" s="351"/>
      <c r="J54" s="351"/>
      <c r="K54" s="351"/>
      <c r="L54" s="351"/>
    </row>
    <row r="55" spans="1:12" x14ac:dyDescent="0.2">
      <c r="A55" s="348" t="s">
        <v>72</v>
      </c>
      <c r="B55" s="349"/>
      <c r="C55" s="349"/>
      <c r="D55" s="350"/>
      <c r="E55" s="119">
        <v>8</v>
      </c>
      <c r="F55" s="123" t="s">
        <v>167</v>
      </c>
      <c r="G55" s="118"/>
      <c r="H55" s="351" t="s">
        <v>180</v>
      </c>
      <c r="I55" s="351"/>
      <c r="J55" s="351"/>
      <c r="K55" s="351"/>
      <c r="L55" s="351"/>
    </row>
    <row r="56" spans="1:12" ht="57" customHeight="1" x14ac:dyDescent="0.2">
      <c r="A56" s="348" t="s">
        <v>73</v>
      </c>
      <c r="B56" s="349"/>
      <c r="C56" s="349"/>
      <c r="D56" s="350"/>
      <c r="E56" s="119" t="s">
        <v>195</v>
      </c>
      <c r="F56" s="123" t="s">
        <v>167</v>
      </c>
      <c r="G56" s="118"/>
      <c r="H56" s="351" t="s">
        <v>200</v>
      </c>
      <c r="I56" s="351"/>
      <c r="J56" s="351"/>
      <c r="K56" s="351"/>
      <c r="L56" s="351"/>
    </row>
    <row r="57" spans="1:12" ht="98.25" customHeight="1" x14ac:dyDescent="0.2">
      <c r="A57" s="348" t="s">
        <v>74</v>
      </c>
      <c r="B57" s="349"/>
      <c r="C57" s="349"/>
      <c r="D57" s="350"/>
      <c r="E57" s="119" t="s">
        <v>195</v>
      </c>
      <c r="F57" s="123" t="s">
        <v>167</v>
      </c>
      <c r="G57" s="118"/>
      <c r="H57" s="351" t="s">
        <v>201</v>
      </c>
      <c r="I57" s="351"/>
      <c r="J57" s="351"/>
      <c r="K57" s="351"/>
      <c r="L57" s="351"/>
    </row>
    <row r="58" spans="1:12" ht="68.25" customHeight="1" x14ac:dyDescent="0.2">
      <c r="A58" s="348" t="s">
        <v>75</v>
      </c>
      <c r="B58" s="349"/>
      <c r="C58" s="349"/>
      <c r="D58" s="350"/>
      <c r="E58" s="119" t="s">
        <v>195</v>
      </c>
      <c r="F58" s="123" t="s">
        <v>167</v>
      </c>
      <c r="G58" s="118"/>
      <c r="H58" s="351" t="s">
        <v>202</v>
      </c>
      <c r="I58" s="351"/>
      <c r="J58" s="351"/>
      <c r="K58" s="351"/>
      <c r="L58" s="351"/>
    </row>
    <row r="59" spans="1:12" ht="75" customHeight="1" x14ac:dyDescent="0.2">
      <c r="A59" s="348" t="s">
        <v>1514</v>
      </c>
      <c r="B59" s="349"/>
      <c r="C59" s="349"/>
      <c r="D59" s="350"/>
      <c r="E59" s="119" t="s">
        <v>197</v>
      </c>
      <c r="F59" s="123" t="s">
        <v>167</v>
      </c>
      <c r="G59" s="225"/>
      <c r="H59" s="358" t="s">
        <v>1667</v>
      </c>
      <c r="I59" s="351"/>
      <c r="J59" s="351"/>
      <c r="K59" s="351"/>
      <c r="L59" s="351"/>
    </row>
    <row r="60" spans="1:12" ht="37.5" customHeight="1" x14ac:dyDescent="0.2">
      <c r="A60" s="348" t="s">
        <v>95</v>
      </c>
      <c r="B60" s="349"/>
      <c r="C60" s="349"/>
      <c r="D60" s="350"/>
      <c r="E60" s="119" t="s">
        <v>209</v>
      </c>
      <c r="F60" s="123" t="s">
        <v>167</v>
      </c>
      <c r="G60" s="118"/>
      <c r="H60" s="352" t="s">
        <v>180</v>
      </c>
      <c r="I60" s="353"/>
      <c r="J60" s="353"/>
      <c r="K60" s="353"/>
      <c r="L60" s="354"/>
    </row>
    <row r="61" spans="1:12" ht="43.5" customHeight="1" x14ac:dyDescent="0.2">
      <c r="A61" s="348" t="s">
        <v>96</v>
      </c>
      <c r="B61" s="349"/>
      <c r="C61" s="349"/>
      <c r="D61" s="350"/>
      <c r="E61" s="121"/>
      <c r="F61" s="123"/>
      <c r="G61" s="118"/>
      <c r="H61" s="351" t="s">
        <v>178</v>
      </c>
      <c r="I61" s="351"/>
      <c r="J61" s="351"/>
      <c r="K61" s="351"/>
      <c r="L61" s="351"/>
    </row>
    <row r="64" spans="1:12" ht="15.75" x14ac:dyDescent="0.2">
      <c r="A64" s="365" t="s">
        <v>1574</v>
      </c>
      <c r="B64" s="365"/>
      <c r="C64" s="365"/>
      <c r="D64" s="365"/>
      <c r="E64" s="365"/>
      <c r="F64" s="365"/>
      <c r="G64" s="365"/>
      <c r="H64" s="365"/>
      <c r="I64" s="365"/>
      <c r="J64" s="365"/>
      <c r="K64" s="365"/>
      <c r="L64" s="365"/>
    </row>
    <row r="66" spans="1:12" ht="31.5" x14ac:dyDescent="0.2">
      <c r="A66" s="366" t="s">
        <v>66</v>
      </c>
      <c r="B66" s="366"/>
      <c r="C66" s="366"/>
      <c r="D66" s="366"/>
      <c r="E66" s="115" t="s">
        <v>67</v>
      </c>
      <c r="F66" s="116" t="s">
        <v>68</v>
      </c>
      <c r="G66" s="116" t="s">
        <v>69</v>
      </c>
      <c r="H66" s="366" t="s">
        <v>3</v>
      </c>
      <c r="I66" s="366"/>
      <c r="J66" s="366"/>
      <c r="K66" s="366"/>
      <c r="L66" s="366"/>
    </row>
    <row r="67" spans="1:12" ht="58.5" customHeight="1" x14ac:dyDescent="0.2">
      <c r="A67" s="367" t="s">
        <v>212</v>
      </c>
      <c r="B67" s="368"/>
      <c r="C67" s="368"/>
      <c r="D67" s="369"/>
      <c r="E67" s="117" t="s">
        <v>211</v>
      </c>
      <c r="F67" s="123" t="s">
        <v>167</v>
      </c>
      <c r="G67" s="123"/>
      <c r="H67" s="362" t="s">
        <v>180</v>
      </c>
      <c r="I67" s="363"/>
      <c r="J67" s="363"/>
      <c r="K67" s="363"/>
      <c r="L67" s="364"/>
    </row>
    <row r="68" spans="1:12" ht="36" customHeight="1" x14ac:dyDescent="0.2">
      <c r="A68" s="348" t="s">
        <v>94</v>
      </c>
      <c r="B68" s="349"/>
      <c r="C68" s="349"/>
      <c r="D68" s="350"/>
      <c r="E68" s="119">
        <v>13</v>
      </c>
      <c r="F68" s="123" t="s">
        <v>167</v>
      </c>
      <c r="G68" s="123"/>
      <c r="H68" s="362" t="s">
        <v>180</v>
      </c>
      <c r="I68" s="363"/>
      <c r="J68" s="363"/>
      <c r="K68" s="363"/>
      <c r="L68" s="364"/>
    </row>
    <row r="69" spans="1:12" x14ac:dyDescent="0.2">
      <c r="A69" s="348" t="s">
        <v>132</v>
      </c>
      <c r="B69" s="349"/>
      <c r="C69" s="349"/>
      <c r="D69" s="350"/>
      <c r="E69" s="119" t="s">
        <v>216</v>
      </c>
      <c r="F69" s="123" t="s">
        <v>167</v>
      </c>
      <c r="G69" s="123"/>
      <c r="H69" s="362" t="s">
        <v>180</v>
      </c>
      <c r="I69" s="363"/>
      <c r="J69" s="363"/>
      <c r="K69" s="363"/>
      <c r="L69" s="364"/>
    </row>
    <row r="70" spans="1:12" ht="30.75" customHeight="1" x14ac:dyDescent="0.2">
      <c r="A70" s="359" t="s">
        <v>70</v>
      </c>
      <c r="B70" s="360"/>
      <c r="C70" s="360"/>
      <c r="D70" s="361"/>
      <c r="E70" s="120" t="s">
        <v>221</v>
      </c>
      <c r="F70" s="123" t="s">
        <v>167</v>
      </c>
      <c r="G70" s="123"/>
      <c r="H70" s="362" t="s">
        <v>180</v>
      </c>
      <c r="I70" s="363"/>
      <c r="J70" s="363"/>
      <c r="K70" s="363"/>
      <c r="L70" s="364"/>
    </row>
    <row r="71" spans="1:12" x14ac:dyDescent="0.2">
      <c r="A71" s="359" t="s">
        <v>90</v>
      </c>
      <c r="B71" s="360"/>
      <c r="C71" s="360"/>
      <c r="D71" s="361"/>
      <c r="E71" s="120" t="s">
        <v>226</v>
      </c>
      <c r="F71" s="123" t="s">
        <v>167</v>
      </c>
      <c r="G71" s="123"/>
      <c r="H71" s="362" t="s">
        <v>180</v>
      </c>
      <c r="I71" s="363"/>
      <c r="J71" s="363"/>
      <c r="K71" s="363"/>
      <c r="L71" s="364"/>
    </row>
    <row r="72" spans="1:12" ht="71.25" customHeight="1" x14ac:dyDescent="0.2">
      <c r="A72" s="359" t="s">
        <v>133</v>
      </c>
      <c r="B72" s="360"/>
      <c r="C72" s="360"/>
      <c r="D72" s="361"/>
      <c r="E72" s="120" t="s">
        <v>197</v>
      </c>
      <c r="F72" s="123" t="s">
        <v>167</v>
      </c>
      <c r="G72" s="123"/>
      <c r="H72" s="362" t="s">
        <v>180</v>
      </c>
      <c r="I72" s="363"/>
      <c r="J72" s="363"/>
      <c r="K72" s="363"/>
      <c r="L72" s="364"/>
    </row>
    <row r="73" spans="1:12" ht="43.5" customHeight="1" x14ac:dyDescent="0.2">
      <c r="A73" s="359" t="s">
        <v>93</v>
      </c>
      <c r="B73" s="360"/>
      <c r="C73" s="360"/>
      <c r="D73" s="361"/>
      <c r="E73" s="120"/>
      <c r="F73" s="123"/>
      <c r="G73" s="123"/>
      <c r="H73" s="362" t="s">
        <v>178</v>
      </c>
      <c r="I73" s="363"/>
      <c r="J73" s="363"/>
      <c r="K73" s="363"/>
      <c r="L73" s="364"/>
    </row>
    <row r="74" spans="1:12" x14ac:dyDescent="0.2">
      <c r="A74" s="348" t="s">
        <v>71</v>
      </c>
      <c r="B74" s="349"/>
      <c r="C74" s="349"/>
      <c r="D74" s="350"/>
      <c r="E74" s="119">
        <v>22</v>
      </c>
      <c r="F74" s="123" t="s">
        <v>167</v>
      </c>
      <c r="G74" s="123"/>
      <c r="H74" s="362" t="s">
        <v>180</v>
      </c>
      <c r="I74" s="363"/>
      <c r="J74" s="363"/>
      <c r="K74" s="363"/>
      <c r="L74" s="364"/>
    </row>
    <row r="75" spans="1:12" x14ac:dyDescent="0.2">
      <c r="A75" s="348" t="s">
        <v>72</v>
      </c>
      <c r="B75" s="349"/>
      <c r="C75" s="349"/>
      <c r="D75" s="350"/>
      <c r="E75" s="119">
        <v>12</v>
      </c>
      <c r="F75" s="123" t="s">
        <v>167</v>
      </c>
      <c r="G75" s="123"/>
      <c r="H75" s="362" t="s">
        <v>180</v>
      </c>
      <c r="I75" s="363"/>
      <c r="J75" s="363"/>
      <c r="K75" s="363"/>
      <c r="L75" s="364"/>
    </row>
    <row r="76" spans="1:12" ht="29.25" customHeight="1" x14ac:dyDescent="0.2">
      <c r="A76" s="348" t="s">
        <v>73</v>
      </c>
      <c r="B76" s="349"/>
      <c r="C76" s="349"/>
      <c r="D76" s="350"/>
      <c r="E76" s="119" t="s">
        <v>227</v>
      </c>
      <c r="F76" s="123" t="s">
        <v>167</v>
      </c>
      <c r="G76" s="123"/>
      <c r="H76" s="362" t="s">
        <v>180</v>
      </c>
      <c r="I76" s="363"/>
      <c r="J76" s="363"/>
      <c r="K76" s="363"/>
      <c r="L76" s="364"/>
    </row>
    <row r="77" spans="1:12" ht="87" customHeight="1" x14ac:dyDescent="0.2">
      <c r="A77" s="348" t="s">
        <v>74</v>
      </c>
      <c r="B77" s="349"/>
      <c r="C77" s="349"/>
      <c r="D77" s="350"/>
      <c r="E77" s="119" t="s">
        <v>228</v>
      </c>
      <c r="F77" s="123" t="s">
        <v>167</v>
      </c>
      <c r="G77" s="123"/>
      <c r="H77" s="362" t="s">
        <v>180</v>
      </c>
      <c r="I77" s="363"/>
      <c r="J77" s="363"/>
      <c r="K77" s="363"/>
      <c r="L77" s="364"/>
    </row>
    <row r="78" spans="1:12" ht="45" customHeight="1" x14ac:dyDescent="0.2">
      <c r="A78" s="348" t="s">
        <v>75</v>
      </c>
      <c r="B78" s="349"/>
      <c r="C78" s="349"/>
      <c r="D78" s="350"/>
      <c r="E78" s="119">
        <v>19</v>
      </c>
      <c r="F78" s="123" t="s">
        <v>167</v>
      </c>
      <c r="G78" s="123"/>
      <c r="H78" s="362" t="s">
        <v>180</v>
      </c>
      <c r="I78" s="363"/>
      <c r="J78" s="363"/>
      <c r="K78" s="363"/>
      <c r="L78" s="364"/>
    </row>
    <row r="79" spans="1:12" ht="51" customHeight="1" x14ac:dyDescent="0.2">
      <c r="A79" s="348" t="s">
        <v>92</v>
      </c>
      <c r="B79" s="349"/>
      <c r="C79" s="349"/>
      <c r="D79" s="350"/>
      <c r="E79" s="119" t="s">
        <v>229</v>
      </c>
      <c r="F79" s="123" t="s">
        <v>167</v>
      </c>
      <c r="G79" s="123"/>
      <c r="H79" s="362" t="s">
        <v>230</v>
      </c>
      <c r="I79" s="363"/>
      <c r="J79" s="363"/>
      <c r="K79" s="363"/>
      <c r="L79" s="364"/>
    </row>
    <row r="80" spans="1:12" ht="36" customHeight="1" x14ac:dyDescent="0.2">
      <c r="A80" s="348" t="s">
        <v>95</v>
      </c>
      <c r="B80" s="349"/>
      <c r="C80" s="349"/>
      <c r="D80" s="350"/>
      <c r="E80" s="119" t="s">
        <v>231</v>
      </c>
      <c r="F80" s="123" t="s">
        <v>167</v>
      </c>
      <c r="G80" s="123"/>
      <c r="H80" s="362" t="s">
        <v>180</v>
      </c>
      <c r="I80" s="363"/>
      <c r="J80" s="363"/>
      <c r="K80" s="363"/>
      <c r="L80" s="364"/>
    </row>
    <row r="81" spans="1:12" ht="38.25" customHeight="1" x14ac:dyDescent="0.2">
      <c r="A81" s="348" t="s">
        <v>96</v>
      </c>
      <c r="B81" s="349"/>
      <c r="C81" s="349"/>
      <c r="D81" s="350"/>
      <c r="E81" s="119"/>
      <c r="F81" s="123"/>
      <c r="G81" s="123"/>
      <c r="H81" s="362" t="s">
        <v>178</v>
      </c>
      <c r="I81" s="363"/>
      <c r="J81" s="363"/>
      <c r="K81" s="363"/>
      <c r="L81" s="364"/>
    </row>
    <row r="84" spans="1:12" ht="15.75" x14ac:dyDescent="0.2">
      <c r="A84" s="365" t="s">
        <v>163</v>
      </c>
      <c r="B84" s="365"/>
      <c r="C84" s="365"/>
      <c r="D84" s="365"/>
      <c r="E84" s="365"/>
      <c r="F84" s="365"/>
      <c r="G84" s="365"/>
      <c r="H84" s="365"/>
      <c r="I84" s="365"/>
      <c r="J84" s="365"/>
      <c r="K84" s="365"/>
      <c r="L84" s="365"/>
    </row>
    <row r="86" spans="1:12" ht="31.5" x14ac:dyDescent="0.2">
      <c r="A86" s="366" t="s">
        <v>66</v>
      </c>
      <c r="B86" s="366"/>
      <c r="C86" s="366"/>
      <c r="D86" s="366"/>
      <c r="E86" s="115" t="s">
        <v>67</v>
      </c>
      <c r="F86" s="116" t="s">
        <v>68</v>
      </c>
      <c r="G86" s="116" t="s">
        <v>69</v>
      </c>
      <c r="H86" s="366" t="s">
        <v>3</v>
      </c>
      <c r="I86" s="366"/>
      <c r="J86" s="366"/>
      <c r="K86" s="366"/>
      <c r="L86" s="366"/>
    </row>
    <row r="87" spans="1:12" ht="59.25" customHeight="1" x14ac:dyDescent="0.2">
      <c r="A87" s="367" t="s">
        <v>212</v>
      </c>
      <c r="B87" s="368"/>
      <c r="C87" s="368"/>
      <c r="D87" s="369"/>
      <c r="E87" s="117" t="s">
        <v>179</v>
      </c>
      <c r="F87" s="123" t="s">
        <v>167</v>
      </c>
      <c r="G87" s="118"/>
      <c r="H87" s="362" t="s">
        <v>180</v>
      </c>
      <c r="I87" s="363"/>
      <c r="J87" s="363"/>
      <c r="K87" s="363"/>
      <c r="L87" s="364"/>
    </row>
    <row r="88" spans="1:12" ht="54" customHeight="1" x14ac:dyDescent="0.2">
      <c r="A88" s="348" t="s">
        <v>94</v>
      </c>
      <c r="B88" s="349"/>
      <c r="C88" s="349"/>
      <c r="D88" s="350"/>
      <c r="E88" s="119" t="s">
        <v>181</v>
      </c>
      <c r="F88" s="123" t="s">
        <v>167</v>
      </c>
      <c r="G88" s="118"/>
      <c r="H88" s="362" t="s">
        <v>180</v>
      </c>
      <c r="I88" s="363"/>
      <c r="J88" s="363"/>
      <c r="K88" s="363"/>
      <c r="L88" s="364"/>
    </row>
    <row r="89" spans="1:12" x14ac:dyDescent="0.2">
      <c r="A89" s="348" t="s">
        <v>132</v>
      </c>
      <c r="B89" s="349"/>
      <c r="C89" s="349"/>
      <c r="D89" s="350"/>
      <c r="E89" s="119" t="s">
        <v>183</v>
      </c>
      <c r="F89" s="123" t="s">
        <v>167</v>
      </c>
      <c r="G89" s="118"/>
      <c r="H89" s="362" t="s">
        <v>180</v>
      </c>
      <c r="I89" s="363"/>
      <c r="J89" s="363"/>
      <c r="K89" s="363"/>
      <c r="L89" s="364"/>
    </row>
    <row r="90" spans="1:12" ht="43.5" customHeight="1" x14ac:dyDescent="0.2">
      <c r="A90" s="359" t="s">
        <v>70</v>
      </c>
      <c r="B90" s="360"/>
      <c r="C90" s="360"/>
      <c r="D90" s="361"/>
      <c r="E90" s="120" t="s">
        <v>186</v>
      </c>
      <c r="F90" s="123" t="s">
        <v>167</v>
      </c>
      <c r="G90" s="118"/>
      <c r="H90" s="362" t="s">
        <v>180</v>
      </c>
      <c r="I90" s="363"/>
      <c r="J90" s="363"/>
      <c r="K90" s="363"/>
      <c r="L90" s="364"/>
    </row>
    <row r="91" spans="1:12" ht="45.75" customHeight="1" x14ac:dyDescent="0.2">
      <c r="A91" s="359" t="s">
        <v>90</v>
      </c>
      <c r="B91" s="360"/>
      <c r="C91" s="360"/>
      <c r="D91" s="361"/>
      <c r="E91" s="120" t="s">
        <v>190</v>
      </c>
      <c r="F91" s="123" t="s">
        <v>167</v>
      </c>
      <c r="G91" s="118"/>
      <c r="H91" s="362" t="s">
        <v>191</v>
      </c>
      <c r="I91" s="363"/>
      <c r="J91" s="363"/>
      <c r="K91" s="363"/>
      <c r="L91" s="364"/>
    </row>
    <row r="92" spans="1:12" ht="73.5" customHeight="1" x14ac:dyDescent="0.2">
      <c r="A92" s="359" t="s">
        <v>133</v>
      </c>
      <c r="B92" s="360"/>
      <c r="C92" s="360"/>
      <c r="D92" s="361"/>
      <c r="E92" s="120"/>
      <c r="F92" s="123"/>
      <c r="G92" s="118"/>
      <c r="H92" s="362" t="s">
        <v>178</v>
      </c>
      <c r="I92" s="363"/>
      <c r="J92" s="363"/>
      <c r="K92" s="363"/>
      <c r="L92" s="364"/>
    </row>
    <row r="93" spans="1:12" ht="39" customHeight="1" x14ac:dyDescent="0.2">
      <c r="A93" s="359" t="s">
        <v>93</v>
      </c>
      <c r="B93" s="360"/>
      <c r="C93" s="360"/>
      <c r="D93" s="361"/>
      <c r="E93" s="120"/>
      <c r="F93" s="123"/>
      <c r="G93" s="118"/>
      <c r="H93" s="362" t="s">
        <v>178</v>
      </c>
      <c r="I93" s="363"/>
      <c r="J93" s="363"/>
      <c r="K93" s="363"/>
      <c r="L93" s="364"/>
    </row>
    <row r="94" spans="1:12" x14ac:dyDescent="0.2">
      <c r="A94" s="348" t="s">
        <v>71</v>
      </c>
      <c r="B94" s="349"/>
      <c r="C94" s="349"/>
      <c r="D94" s="350"/>
      <c r="E94" s="119">
        <v>39</v>
      </c>
      <c r="F94" s="123" t="s">
        <v>167</v>
      </c>
      <c r="G94" s="118"/>
      <c r="H94" s="362" t="s">
        <v>180</v>
      </c>
      <c r="I94" s="363"/>
      <c r="J94" s="363"/>
      <c r="K94" s="363"/>
      <c r="L94" s="364"/>
    </row>
    <row r="95" spans="1:12" x14ac:dyDescent="0.2">
      <c r="A95" s="348" t="s">
        <v>72</v>
      </c>
      <c r="B95" s="349"/>
      <c r="C95" s="349"/>
      <c r="D95" s="350"/>
      <c r="E95" s="119">
        <v>22</v>
      </c>
      <c r="F95" s="123" t="s">
        <v>167</v>
      </c>
      <c r="G95" s="118"/>
      <c r="H95" s="362" t="s">
        <v>180</v>
      </c>
      <c r="I95" s="363"/>
      <c r="J95" s="363"/>
      <c r="K95" s="363"/>
      <c r="L95" s="364"/>
    </row>
    <row r="96" spans="1:12" ht="33.75" customHeight="1" x14ac:dyDescent="0.2">
      <c r="A96" s="348" t="s">
        <v>73</v>
      </c>
      <c r="B96" s="349"/>
      <c r="C96" s="349"/>
      <c r="D96" s="350"/>
      <c r="E96" s="119" t="s">
        <v>194</v>
      </c>
      <c r="F96" s="123" t="s">
        <v>167</v>
      </c>
      <c r="G96" s="118"/>
      <c r="H96" s="362" t="s">
        <v>180</v>
      </c>
      <c r="I96" s="363"/>
      <c r="J96" s="363"/>
      <c r="K96" s="363"/>
      <c r="L96" s="364"/>
    </row>
    <row r="97" spans="1:12" ht="116.25" customHeight="1" x14ac:dyDescent="0.2">
      <c r="A97" s="348" t="s">
        <v>74</v>
      </c>
      <c r="B97" s="349"/>
      <c r="C97" s="349"/>
      <c r="D97" s="350"/>
      <c r="E97" s="119" t="s">
        <v>196</v>
      </c>
      <c r="F97" s="123" t="s">
        <v>167</v>
      </c>
      <c r="G97" s="118"/>
      <c r="H97" s="362" t="s">
        <v>180</v>
      </c>
      <c r="I97" s="363"/>
      <c r="J97" s="363"/>
      <c r="K97" s="363"/>
      <c r="L97" s="364"/>
    </row>
    <row r="98" spans="1:12" ht="36.75" customHeight="1" x14ac:dyDescent="0.2">
      <c r="A98" s="348" t="s">
        <v>75</v>
      </c>
      <c r="B98" s="349"/>
      <c r="C98" s="349"/>
      <c r="D98" s="350"/>
      <c r="E98" s="119">
        <v>37</v>
      </c>
      <c r="F98" s="123" t="s">
        <v>167</v>
      </c>
      <c r="G98" s="118"/>
      <c r="H98" s="362" t="s">
        <v>180</v>
      </c>
      <c r="I98" s="363"/>
      <c r="J98" s="363"/>
      <c r="K98" s="363"/>
      <c r="L98" s="364"/>
    </row>
    <row r="99" spans="1:12" ht="66" customHeight="1" x14ac:dyDescent="0.2">
      <c r="A99" s="348" t="s">
        <v>92</v>
      </c>
      <c r="B99" s="349"/>
      <c r="C99" s="349"/>
      <c r="D99" s="350"/>
      <c r="E99" s="119" t="s">
        <v>203</v>
      </c>
      <c r="F99" s="123" t="s">
        <v>167</v>
      </c>
      <c r="G99" s="118"/>
      <c r="H99" s="362" t="s">
        <v>204</v>
      </c>
      <c r="I99" s="363"/>
      <c r="J99" s="363"/>
      <c r="K99" s="363"/>
      <c r="L99" s="364"/>
    </row>
    <row r="100" spans="1:12" ht="38.25" customHeight="1" x14ac:dyDescent="0.2">
      <c r="A100" s="348" t="s">
        <v>95</v>
      </c>
      <c r="B100" s="349"/>
      <c r="C100" s="349"/>
      <c r="D100" s="350"/>
      <c r="E100" s="119" t="s">
        <v>207</v>
      </c>
      <c r="F100" s="123" t="s">
        <v>167</v>
      </c>
      <c r="G100" s="118"/>
      <c r="H100" s="362" t="s">
        <v>180</v>
      </c>
      <c r="I100" s="363"/>
      <c r="J100" s="363"/>
      <c r="K100" s="363"/>
      <c r="L100" s="364"/>
    </row>
    <row r="101" spans="1:12" ht="37.5" customHeight="1" x14ac:dyDescent="0.2">
      <c r="A101" s="348" t="s">
        <v>96</v>
      </c>
      <c r="B101" s="349"/>
      <c r="C101" s="349"/>
      <c r="D101" s="350"/>
      <c r="E101" s="121"/>
      <c r="F101" s="123"/>
      <c r="G101" s="118"/>
      <c r="H101" s="362" t="s">
        <v>178</v>
      </c>
      <c r="I101" s="363"/>
      <c r="J101" s="363"/>
      <c r="K101" s="363"/>
      <c r="L101" s="364"/>
    </row>
    <row r="104" spans="1:12" ht="15.75" x14ac:dyDescent="0.2">
      <c r="A104" s="365" t="s">
        <v>164</v>
      </c>
      <c r="B104" s="365"/>
      <c r="C104" s="365"/>
      <c r="D104" s="365"/>
      <c r="E104" s="365"/>
      <c r="F104" s="365"/>
      <c r="G104" s="365"/>
      <c r="H104" s="365"/>
      <c r="I104" s="365"/>
      <c r="J104" s="365"/>
      <c r="K104" s="365"/>
      <c r="L104" s="365"/>
    </row>
    <row r="106" spans="1:12" ht="31.5" x14ac:dyDescent="0.2">
      <c r="A106" s="366" t="s">
        <v>66</v>
      </c>
      <c r="B106" s="366"/>
      <c r="C106" s="366"/>
      <c r="D106" s="366"/>
      <c r="E106" s="115" t="s">
        <v>67</v>
      </c>
      <c r="F106" s="116" t="s">
        <v>68</v>
      </c>
      <c r="G106" s="116" t="s">
        <v>69</v>
      </c>
      <c r="H106" s="366" t="s">
        <v>3</v>
      </c>
      <c r="I106" s="366"/>
      <c r="J106" s="366"/>
      <c r="K106" s="366"/>
      <c r="L106" s="366"/>
    </row>
    <row r="107" spans="1:12" ht="75.75" customHeight="1" x14ac:dyDescent="0.2">
      <c r="A107" s="367" t="s">
        <v>212</v>
      </c>
      <c r="B107" s="368"/>
      <c r="C107" s="368"/>
      <c r="D107" s="369"/>
      <c r="E107" s="117" t="s">
        <v>213</v>
      </c>
      <c r="F107" s="123" t="s">
        <v>167</v>
      </c>
      <c r="G107" s="123"/>
      <c r="H107" s="362" t="s">
        <v>214</v>
      </c>
      <c r="I107" s="363"/>
      <c r="J107" s="363"/>
      <c r="K107" s="363"/>
      <c r="L107" s="364"/>
    </row>
    <row r="108" spans="1:12" ht="50.25" customHeight="1" x14ac:dyDescent="0.2">
      <c r="A108" s="348" t="s">
        <v>94</v>
      </c>
      <c r="B108" s="349"/>
      <c r="C108" s="349"/>
      <c r="D108" s="350"/>
      <c r="E108" s="119">
        <v>14</v>
      </c>
      <c r="F108" s="123" t="s">
        <v>167</v>
      </c>
      <c r="G108" s="123"/>
      <c r="H108" s="351" t="s">
        <v>180</v>
      </c>
      <c r="I108" s="351"/>
      <c r="J108" s="351"/>
      <c r="K108" s="351"/>
      <c r="L108" s="351"/>
    </row>
    <row r="109" spans="1:12" ht="18" customHeight="1" x14ac:dyDescent="0.2">
      <c r="A109" s="348" t="s">
        <v>132</v>
      </c>
      <c r="B109" s="349"/>
      <c r="C109" s="349"/>
      <c r="D109" s="350"/>
      <c r="E109" s="119" t="s">
        <v>218</v>
      </c>
      <c r="F109" s="123" t="s">
        <v>167</v>
      </c>
      <c r="G109" s="123"/>
      <c r="H109" s="351" t="s">
        <v>180</v>
      </c>
      <c r="I109" s="351"/>
      <c r="J109" s="351"/>
      <c r="K109" s="351"/>
      <c r="L109" s="351"/>
    </row>
    <row r="110" spans="1:12" ht="31.5" customHeight="1" x14ac:dyDescent="0.2">
      <c r="A110" s="359" t="s">
        <v>70</v>
      </c>
      <c r="B110" s="360"/>
      <c r="C110" s="360"/>
      <c r="D110" s="361"/>
      <c r="E110" s="120" t="s">
        <v>219</v>
      </c>
      <c r="F110" s="123"/>
      <c r="G110" s="123"/>
      <c r="H110" s="362" t="s">
        <v>220</v>
      </c>
      <c r="I110" s="363"/>
      <c r="J110" s="363"/>
      <c r="K110" s="363"/>
      <c r="L110" s="364"/>
    </row>
    <row r="111" spans="1:12" ht="55.5" customHeight="1" x14ac:dyDescent="0.2">
      <c r="A111" s="359" t="s">
        <v>90</v>
      </c>
      <c r="B111" s="360"/>
      <c r="C111" s="360"/>
      <c r="D111" s="361"/>
      <c r="E111" s="120" t="s">
        <v>224</v>
      </c>
      <c r="F111" s="123" t="s">
        <v>167</v>
      </c>
      <c r="G111" s="123"/>
      <c r="H111" s="362" t="s">
        <v>225</v>
      </c>
      <c r="I111" s="363"/>
      <c r="J111" s="363"/>
      <c r="K111" s="363"/>
      <c r="L111" s="364"/>
    </row>
    <row r="112" spans="1:12" ht="67.5" customHeight="1" x14ac:dyDescent="0.2">
      <c r="A112" s="359" t="s">
        <v>133</v>
      </c>
      <c r="B112" s="360"/>
      <c r="C112" s="360"/>
      <c r="D112" s="361"/>
      <c r="E112" s="120" t="s">
        <v>198</v>
      </c>
      <c r="F112" s="123" t="s">
        <v>167</v>
      </c>
      <c r="G112" s="123"/>
      <c r="H112" s="351" t="s">
        <v>180</v>
      </c>
      <c r="I112" s="351"/>
      <c r="J112" s="351"/>
      <c r="K112" s="351"/>
      <c r="L112" s="351"/>
    </row>
    <row r="113" spans="1:12" ht="39.75" customHeight="1" x14ac:dyDescent="0.2">
      <c r="A113" s="359" t="s">
        <v>93</v>
      </c>
      <c r="B113" s="360"/>
      <c r="C113" s="360"/>
      <c r="D113" s="361"/>
      <c r="E113" s="120"/>
      <c r="F113" s="123"/>
      <c r="G113" s="123"/>
      <c r="H113" s="355" t="s">
        <v>178</v>
      </c>
      <c r="I113" s="356"/>
      <c r="J113" s="356"/>
      <c r="K113" s="356"/>
      <c r="L113" s="357"/>
    </row>
    <row r="114" spans="1:12" x14ac:dyDescent="0.2">
      <c r="A114" s="348" t="s">
        <v>71</v>
      </c>
      <c r="B114" s="349"/>
      <c r="C114" s="349"/>
      <c r="D114" s="350"/>
      <c r="E114" s="119">
        <v>23</v>
      </c>
      <c r="F114" s="123" t="s">
        <v>167</v>
      </c>
      <c r="G114" s="123"/>
      <c r="H114" s="351" t="s">
        <v>180</v>
      </c>
      <c r="I114" s="351"/>
      <c r="J114" s="351"/>
      <c r="K114" s="351"/>
      <c r="L114" s="351"/>
    </row>
    <row r="115" spans="1:12" x14ac:dyDescent="0.2">
      <c r="A115" s="348" t="s">
        <v>72</v>
      </c>
      <c r="B115" s="349"/>
      <c r="C115" s="349"/>
      <c r="D115" s="350"/>
      <c r="E115" s="119">
        <v>13</v>
      </c>
      <c r="F115" s="123" t="s">
        <v>167</v>
      </c>
      <c r="G115" s="123"/>
      <c r="H115" s="351" t="s">
        <v>180</v>
      </c>
      <c r="I115" s="351"/>
      <c r="J115" s="351"/>
      <c r="K115" s="351"/>
      <c r="L115" s="351"/>
    </row>
    <row r="116" spans="1:12" ht="33" customHeight="1" x14ac:dyDescent="0.2">
      <c r="A116" s="348" t="s">
        <v>73</v>
      </c>
      <c r="B116" s="349"/>
      <c r="C116" s="349"/>
      <c r="D116" s="350"/>
      <c r="E116" s="119" t="s">
        <v>205</v>
      </c>
      <c r="F116" s="123" t="s">
        <v>167</v>
      </c>
      <c r="G116" s="123"/>
      <c r="H116" s="351" t="s">
        <v>180</v>
      </c>
      <c r="I116" s="351"/>
      <c r="J116" s="351"/>
      <c r="K116" s="351"/>
      <c r="L116" s="351"/>
    </row>
    <row r="117" spans="1:12" ht="90" customHeight="1" x14ac:dyDescent="0.2">
      <c r="A117" s="348" t="s">
        <v>74</v>
      </c>
      <c r="B117" s="349"/>
      <c r="C117" s="349"/>
      <c r="D117" s="350"/>
      <c r="E117" s="119" t="s">
        <v>227</v>
      </c>
      <c r="F117" s="123" t="s">
        <v>167</v>
      </c>
      <c r="G117" s="123"/>
      <c r="H117" s="351" t="s">
        <v>180</v>
      </c>
      <c r="I117" s="351"/>
      <c r="J117" s="351"/>
      <c r="K117" s="351"/>
      <c r="L117" s="351"/>
    </row>
    <row r="118" spans="1:12" ht="41.25" customHeight="1" x14ac:dyDescent="0.2">
      <c r="A118" s="348" t="s">
        <v>75</v>
      </c>
      <c r="B118" s="349"/>
      <c r="C118" s="349"/>
      <c r="D118" s="350"/>
      <c r="E118" s="119">
        <v>22</v>
      </c>
      <c r="F118" s="123" t="s">
        <v>167</v>
      </c>
      <c r="G118" s="123"/>
      <c r="H118" s="351" t="s">
        <v>180</v>
      </c>
      <c r="I118" s="351"/>
      <c r="J118" s="351"/>
      <c r="K118" s="351"/>
      <c r="L118" s="351"/>
    </row>
    <row r="119" spans="1:12" ht="54" customHeight="1" x14ac:dyDescent="0.2">
      <c r="A119" s="348" t="s">
        <v>92</v>
      </c>
      <c r="B119" s="349"/>
      <c r="C119" s="349"/>
      <c r="D119" s="350"/>
      <c r="E119" s="119">
        <v>24</v>
      </c>
      <c r="F119" s="123" t="s">
        <v>167</v>
      </c>
      <c r="G119" s="123"/>
      <c r="H119" s="355" t="s">
        <v>232</v>
      </c>
      <c r="I119" s="356"/>
      <c r="J119" s="356"/>
      <c r="K119" s="356"/>
      <c r="L119" s="357"/>
    </row>
    <row r="120" spans="1:12" ht="40.5" customHeight="1" x14ac:dyDescent="0.2">
      <c r="A120" s="348" t="s">
        <v>95</v>
      </c>
      <c r="B120" s="349"/>
      <c r="C120" s="349"/>
      <c r="D120" s="350"/>
      <c r="E120" s="119">
        <v>17</v>
      </c>
      <c r="F120" s="123" t="s">
        <v>167</v>
      </c>
      <c r="G120" s="123"/>
      <c r="H120" s="355" t="s">
        <v>180</v>
      </c>
      <c r="I120" s="356"/>
      <c r="J120" s="356"/>
      <c r="K120" s="356"/>
      <c r="L120" s="357"/>
    </row>
    <row r="121" spans="1:12" ht="41.25" customHeight="1" x14ac:dyDescent="0.2">
      <c r="A121" s="348" t="s">
        <v>96</v>
      </c>
      <c r="B121" s="349"/>
      <c r="C121" s="349"/>
      <c r="D121" s="350"/>
      <c r="E121" s="119"/>
      <c r="F121" s="123"/>
      <c r="G121" s="123"/>
      <c r="H121" s="351" t="s">
        <v>178</v>
      </c>
      <c r="I121" s="351"/>
      <c r="J121" s="351"/>
      <c r="K121" s="351"/>
      <c r="L121" s="351"/>
    </row>
    <row r="124" spans="1:12" ht="15.75" x14ac:dyDescent="0.2">
      <c r="A124" s="365" t="s">
        <v>165</v>
      </c>
      <c r="B124" s="365"/>
      <c r="C124" s="365"/>
      <c r="D124" s="365"/>
      <c r="E124" s="365"/>
      <c r="F124" s="365"/>
      <c r="G124" s="365"/>
      <c r="H124" s="365"/>
      <c r="I124" s="365"/>
      <c r="J124" s="365"/>
      <c r="K124" s="365"/>
      <c r="L124" s="365"/>
    </row>
    <row r="126" spans="1:12" ht="31.5" x14ac:dyDescent="0.2">
      <c r="A126" s="366" t="s">
        <v>66</v>
      </c>
      <c r="B126" s="366"/>
      <c r="C126" s="366"/>
      <c r="D126" s="366"/>
      <c r="E126" s="115" t="s">
        <v>67</v>
      </c>
      <c r="F126" s="116" t="s">
        <v>68</v>
      </c>
      <c r="G126" s="116" t="s">
        <v>69</v>
      </c>
      <c r="H126" s="366" t="s">
        <v>3</v>
      </c>
      <c r="I126" s="366"/>
      <c r="J126" s="366"/>
      <c r="K126" s="366"/>
      <c r="L126" s="366"/>
    </row>
    <row r="127" spans="1:12" ht="60" customHeight="1" x14ac:dyDescent="0.2">
      <c r="A127" s="348" t="s">
        <v>212</v>
      </c>
      <c r="B127" s="349"/>
      <c r="C127" s="349"/>
      <c r="D127" s="350"/>
      <c r="E127" s="117" t="s">
        <v>215</v>
      </c>
      <c r="F127" s="123" t="s">
        <v>167</v>
      </c>
      <c r="G127" s="123"/>
      <c r="H127" s="362" t="s">
        <v>180</v>
      </c>
      <c r="I127" s="363"/>
      <c r="J127" s="363"/>
      <c r="K127" s="363"/>
      <c r="L127" s="364"/>
    </row>
    <row r="128" spans="1:12" ht="34.5" customHeight="1" x14ac:dyDescent="0.2">
      <c r="A128" s="348" t="s">
        <v>94</v>
      </c>
      <c r="B128" s="349"/>
      <c r="C128" s="349"/>
      <c r="D128" s="350"/>
      <c r="E128" s="119">
        <v>30</v>
      </c>
      <c r="F128" s="123" t="s">
        <v>167</v>
      </c>
      <c r="G128" s="123"/>
      <c r="H128" s="351" t="s">
        <v>180</v>
      </c>
      <c r="I128" s="351"/>
      <c r="J128" s="351"/>
      <c r="K128" s="351"/>
      <c r="L128" s="351"/>
    </row>
    <row r="129" spans="1:12" ht="65.25" customHeight="1" x14ac:dyDescent="0.2">
      <c r="A129" s="348" t="s">
        <v>132</v>
      </c>
      <c r="B129" s="349"/>
      <c r="C129" s="349"/>
      <c r="D129" s="350"/>
      <c r="E129" s="119" t="s">
        <v>217</v>
      </c>
      <c r="F129" s="123" t="s">
        <v>167</v>
      </c>
      <c r="G129" s="123"/>
      <c r="H129" s="351" t="s">
        <v>236</v>
      </c>
      <c r="I129" s="351"/>
      <c r="J129" s="351"/>
      <c r="K129" s="351"/>
      <c r="L129" s="351"/>
    </row>
    <row r="130" spans="1:12" ht="15" customHeight="1" x14ac:dyDescent="0.2">
      <c r="A130" s="348" t="s">
        <v>70</v>
      </c>
      <c r="B130" s="349"/>
      <c r="C130" s="349"/>
      <c r="D130" s="350"/>
      <c r="E130" s="120">
        <v>5</v>
      </c>
      <c r="F130" s="123" t="s">
        <v>167</v>
      </c>
      <c r="G130" s="123"/>
      <c r="H130" s="351" t="s">
        <v>180</v>
      </c>
      <c r="I130" s="351"/>
      <c r="J130" s="351"/>
      <c r="K130" s="351"/>
      <c r="L130" s="351"/>
    </row>
    <row r="131" spans="1:12" ht="29.25" customHeight="1" x14ac:dyDescent="0.2">
      <c r="A131" s="348" t="s">
        <v>90</v>
      </c>
      <c r="B131" s="349"/>
      <c r="C131" s="349"/>
      <c r="D131" s="350"/>
      <c r="E131" s="120" t="s">
        <v>222</v>
      </c>
      <c r="F131" s="123" t="s">
        <v>167</v>
      </c>
      <c r="G131" s="123"/>
      <c r="H131" s="362" t="s">
        <v>223</v>
      </c>
      <c r="I131" s="363"/>
      <c r="J131" s="363"/>
      <c r="K131" s="363"/>
      <c r="L131" s="364"/>
    </row>
    <row r="132" spans="1:12" ht="68.25" customHeight="1" x14ac:dyDescent="0.2">
      <c r="A132" s="348" t="s">
        <v>133</v>
      </c>
      <c r="B132" s="349"/>
      <c r="C132" s="349"/>
      <c r="D132" s="350"/>
      <c r="E132" s="120">
        <v>28</v>
      </c>
      <c r="F132" s="123" t="s">
        <v>167</v>
      </c>
      <c r="G132" s="123"/>
      <c r="H132" s="351" t="s">
        <v>180</v>
      </c>
      <c r="I132" s="351"/>
      <c r="J132" s="351"/>
      <c r="K132" s="351"/>
      <c r="L132" s="351"/>
    </row>
    <row r="133" spans="1:12" ht="38.25" customHeight="1" x14ac:dyDescent="0.2">
      <c r="A133" s="348" t="s">
        <v>93</v>
      </c>
      <c r="B133" s="349"/>
      <c r="C133" s="349"/>
      <c r="D133" s="350"/>
      <c r="E133" s="120"/>
      <c r="F133" s="123"/>
      <c r="G133" s="123"/>
      <c r="H133" s="351" t="s">
        <v>178</v>
      </c>
      <c r="I133" s="351"/>
      <c r="J133" s="351"/>
      <c r="K133" s="351"/>
      <c r="L133" s="351"/>
    </row>
    <row r="134" spans="1:12" ht="15" customHeight="1" x14ac:dyDescent="0.2">
      <c r="A134" s="348" t="s">
        <v>71</v>
      </c>
      <c r="B134" s="349"/>
      <c r="C134" s="349"/>
      <c r="D134" s="350"/>
      <c r="E134" s="119">
        <v>37</v>
      </c>
      <c r="F134" s="123" t="s">
        <v>167</v>
      </c>
      <c r="G134" s="123"/>
      <c r="H134" s="351" t="s">
        <v>180</v>
      </c>
      <c r="I134" s="351"/>
      <c r="J134" s="351"/>
      <c r="K134" s="351"/>
      <c r="L134" s="351"/>
    </row>
    <row r="135" spans="1:12" ht="15" customHeight="1" x14ac:dyDescent="0.2">
      <c r="A135" s="348" t="s">
        <v>72</v>
      </c>
      <c r="B135" s="349"/>
      <c r="C135" s="349"/>
      <c r="D135" s="350"/>
      <c r="E135" s="119">
        <v>29</v>
      </c>
      <c r="F135" s="123" t="s">
        <v>167</v>
      </c>
      <c r="G135" s="123"/>
      <c r="H135" s="351" t="s">
        <v>180</v>
      </c>
      <c r="I135" s="351"/>
      <c r="J135" s="351"/>
      <c r="K135" s="351"/>
      <c r="L135" s="351"/>
    </row>
    <row r="136" spans="1:12" ht="75" customHeight="1" x14ac:dyDescent="0.2">
      <c r="A136" s="348" t="s">
        <v>73</v>
      </c>
      <c r="B136" s="349"/>
      <c r="C136" s="349"/>
      <c r="D136" s="350"/>
      <c r="E136" s="119">
        <v>33</v>
      </c>
      <c r="F136" s="123" t="s">
        <v>167</v>
      </c>
      <c r="G136" s="123"/>
      <c r="H136" s="351" t="s">
        <v>233</v>
      </c>
      <c r="I136" s="351"/>
      <c r="J136" s="351"/>
      <c r="K136" s="351"/>
      <c r="L136" s="351"/>
    </row>
    <row r="137" spans="1:12" ht="90.75" customHeight="1" x14ac:dyDescent="0.2">
      <c r="A137" s="348" t="s">
        <v>74</v>
      </c>
      <c r="B137" s="349"/>
      <c r="C137" s="349"/>
      <c r="D137" s="350"/>
      <c r="E137" s="119" t="s">
        <v>196</v>
      </c>
      <c r="F137" s="123" t="s">
        <v>167</v>
      </c>
      <c r="G137" s="123"/>
      <c r="H137" s="351" t="s">
        <v>180</v>
      </c>
      <c r="I137" s="351"/>
      <c r="J137" s="351"/>
      <c r="K137" s="351"/>
      <c r="L137" s="351"/>
    </row>
    <row r="138" spans="1:12" ht="34.5" customHeight="1" x14ac:dyDescent="0.2">
      <c r="A138" s="348" t="s">
        <v>75</v>
      </c>
      <c r="B138" s="349"/>
      <c r="C138" s="349"/>
      <c r="D138" s="350"/>
      <c r="E138" s="119">
        <v>36</v>
      </c>
      <c r="F138" s="123" t="s">
        <v>167</v>
      </c>
      <c r="G138" s="123"/>
      <c r="H138" s="351" t="s">
        <v>180</v>
      </c>
      <c r="I138" s="351"/>
      <c r="J138" s="351"/>
      <c r="K138" s="351"/>
      <c r="L138" s="351"/>
    </row>
    <row r="139" spans="1:12" ht="138" customHeight="1" x14ac:dyDescent="0.2">
      <c r="A139" s="348" t="s">
        <v>92</v>
      </c>
      <c r="B139" s="349"/>
      <c r="C139" s="349"/>
      <c r="D139" s="350"/>
      <c r="E139" s="119" t="s">
        <v>195</v>
      </c>
      <c r="F139" s="123"/>
      <c r="G139" s="123"/>
      <c r="H139" s="384" t="s">
        <v>1515</v>
      </c>
      <c r="I139" s="351"/>
      <c r="J139" s="351"/>
      <c r="K139" s="351"/>
      <c r="L139" s="351"/>
    </row>
    <row r="140" spans="1:12" ht="33" customHeight="1" x14ac:dyDescent="0.2">
      <c r="A140" s="348" t="s">
        <v>95</v>
      </c>
      <c r="B140" s="349"/>
      <c r="C140" s="349"/>
      <c r="D140" s="350"/>
      <c r="E140" s="119" t="s">
        <v>194</v>
      </c>
      <c r="F140" s="123" t="s">
        <v>167</v>
      </c>
      <c r="G140" s="123"/>
      <c r="H140" s="351" t="s">
        <v>180</v>
      </c>
      <c r="I140" s="351"/>
      <c r="J140" s="351"/>
      <c r="K140" s="351"/>
      <c r="L140" s="351"/>
    </row>
    <row r="141" spans="1:12" ht="34.5" customHeight="1" x14ac:dyDescent="0.2">
      <c r="A141" s="348" t="s">
        <v>96</v>
      </c>
      <c r="B141" s="349"/>
      <c r="C141" s="349"/>
      <c r="D141" s="350"/>
      <c r="E141" s="119"/>
      <c r="F141" s="123"/>
      <c r="G141" s="123"/>
      <c r="H141" s="351" t="s">
        <v>178</v>
      </c>
      <c r="I141" s="351"/>
      <c r="J141" s="351"/>
      <c r="K141" s="351"/>
      <c r="L141" s="351"/>
    </row>
    <row r="144" spans="1:12" ht="15.75" x14ac:dyDescent="0.2">
      <c r="A144" s="365" t="s">
        <v>237</v>
      </c>
      <c r="B144" s="365"/>
      <c r="C144" s="365"/>
      <c r="D144" s="365"/>
      <c r="E144" s="365"/>
      <c r="F144" s="365"/>
      <c r="G144" s="365"/>
      <c r="H144" s="365"/>
      <c r="I144" s="365"/>
      <c r="J144" s="365"/>
      <c r="K144" s="365"/>
      <c r="L144" s="365"/>
    </row>
    <row r="146" spans="1:12" ht="31.5" x14ac:dyDescent="0.2">
      <c r="A146" s="366" t="s">
        <v>66</v>
      </c>
      <c r="B146" s="366"/>
      <c r="C146" s="366"/>
      <c r="D146" s="366"/>
      <c r="E146" s="115" t="s">
        <v>67</v>
      </c>
      <c r="F146" s="116" t="s">
        <v>68</v>
      </c>
      <c r="G146" s="116" t="s">
        <v>69</v>
      </c>
      <c r="H146" s="366" t="s">
        <v>3</v>
      </c>
      <c r="I146" s="366"/>
      <c r="J146" s="366"/>
      <c r="K146" s="366"/>
      <c r="L146" s="366"/>
    </row>
    <row r="147" spans="1:12" ht="214.5" customHeight="1" x14ac:dyDescent="0.2">
      <c r="A147" s="381" t="s">
        <v>212</v>
      </c>
      <c r="B147" s="382"/>
      <c r="C147" s="382"/>
      <c r="D147" s="383"/>
      <c r="E147" s="117" t="s">
        <v>174</v>
      </c>
      <c r="F147" s="123" t="s">
        <v>167</v>
      </c>
      <c r="G147" s="118"/>
      <c r="H147" s="362" t="s">
        <v>169</v>
      </c>
      <c r="I147" s="363"/>
      <c r="J147" s="363"/>
      <c r="K147" s="363"/>
      <c r="L147" s="364"/>
    </row>
    <row r="148" spans="1:12" ht="78.75" customHeight="1" x14ac:dyDescent="0.2">
      <c r="A148" s="372" t="s">
        <v>94</v>
      </c>
      <c r="B148" s="373"/>
      <c r="C148" s="373"/>
      <c r="D148" s="374"/>
      <c r="E148" s="119">
        <v>40</v>
      </c>
      <c r="F148" s="123" t="s">
        <v>167</v>
      </c>
      <c r="G148" s="118"/>
      <c r="H148" s="362" t="s">
        <v>1575</v>
      </c>
      <c r="I148" s="363"/>
      <c r="J148" s="363"/>
      <c r="K148" s="363"/>
      <c r="L148" s="364"/>
    </row>
    <row r="149" spans="1:12" ht="59.25" customHeight="1" x14ac:dyDescent="0.2">
      <c r="A149" s="372" t="s">
        <v>132</v>
      </c>
      <c r="B149" s="373"/>
      <c r="C149" s="373"/>
      <c r="D149" s="374"/>
      <c r="E149" s="119" t="s">
        <v>173</v>
      </c>
      <c r="F149" s="123" t="s">
        <v>167</v>
      </c>
      <c r="G149" s="118"/>
      <c r="H149" s="362" t="s">
        <v>171</v>
      </c>
      <c r="I149" s="363"/>
      <c r="J149" s="363"/>
      <c r="K149" s="363"/>
      <c r="L149" s="364"/>
    </row>
    <row r="150" spans="1:12" ht="183.75" customHeight="1" x14ac:dyDescent="0.2">
      <c r="A150" s="375" t="s">
        <v>70</v>
      </c>
      <c r="B150" s="376"/>
      <c r="C150" s="376"/>
      <c r="D150" s="377"/>
      <c r="E150" s="120" t="s">
        <v>175</v>
      </c>
      <c r="F150" s="123" t="s">
        <v>167</v>
      </c>
      <c r="G150" s="225"/>
      <c r="H150" s="362" t="s">
        <v>1516</v>
      </c>
      <c r="I150" s="363"/>
      <c r="J150" s="363"/>
      <c r="K150" s="363"/>
      <c r="L150" s="364"/>
    </row>
    <row r="151" spans="1:12" x14ac:dyDescent="0.2">
      <c r="A151" s="375" t="s">
        <v>90</v>
      </c>
      <c r="B151" s="376"/>
      <c r="C151" s="376"/>
      <c r="D151" s="377"/>
      <c r="E151" s="120"/>
      <c r="F151" s="123"/>
      <c r="G151" s="118"/>
      <c r="H151" s="362" t="s">
        <v>178</v>
      </c>
      <c r="I151" s="363"/>
      <c r="J151" s="363"/>
      <c r="K151" s="363"/>
      <c r="L151" s="364"/>
    </row>
    <row r="152" spans="1:12" ht="82.5" customHeight="1" x14ac:dyDescent="0.2">
      <c r="A152" s="375" t="s">
        <v>133</v>
      </c>
      <c r="B152" s="376"/>
      <c r="C152" s="376"/>
      <c r="D152" s="377"/>
      <c r="E152" s="120"/>
      <c r="F152" s="123" t="s">
        <v>167</v>
      </c>
      <c r="G152" s="225"/>
      <c r="H152" s="362" t="s">
        <v>1517</v>
      </c>
      <c r="I152" s="363"/>
      <c r="J152" s="363"/>
      <c r="K152" s="363"/>
      <c r="L152" s="364"/>
    </row>
    <row r="153" spans="1:12" ht="74.25" customHeight="1" x14ac:dyDescent="0.2">
      <c r="A153" s="375" t="s">
        <v>93</v>
      </c>
      <c r="B153" s="376"/>
      <c r="C153" s="376"/>
      <c r="D153" s="377"/>
      <c r="E153" s="120"/>
      <c r="F153" s="123" t="s">
        <v>167</v>
      </c>
      <c r="G153" s="225"/>
      <c r="H153" s="362" t="s">
        <v>1518</v>
      </c>
      <c r="I153" s="363"/>
      <c r="J153" s="363"/>
      <c r="K153" s="363"/>
      <c r="L153" s="364"/>
    </row>
    <row r="154" spans="1:12" x14ac:dyDescent="0.2">
      <c r="A154" s="372" t="s">
        <v>71</v>
      </c>
      <c r="B154" s="373"/>
      <c r="C154" s="373"/>
      <c r="D154" s="374"/>
      <c r="E154" s="119">
        <v>7</v>
      </c>
      <c r="F154" s="123" t="s">
        <v>167</v>
      </c>
      <c r="G154" s="118"/>
      <c r="H154" s="362" t="s">
        <v>180</v>
      </c>
      <c r="I154" s="363"/>
      <c r="J154" s="363"/>
      <c r="K154" s="363"/>
      <c r="L154" s="364"/>
    </row>
    <row r="155" spans="1:12" x14ac:dyDescent="0.2">
      <c r="A155" s="372" t="s">
        <v>72</v>
      </c>
      <c r="B155" s="373"/>
      <c r="C155" s="373"/>
      <c r="D155" s="374"/>
      <c r="E155" s="119">
        <v>5</v>
      </c>
      <c r="F155" s="123" t="s">
        <v>167</v>
      </c>
      <c r="G155" s="118"/>
      <c r="H155" s="362" t="s">
        <v>180</v>
      </c>
      <c r="I155" s="363"/>
      <c r="J155" s="363"/>
      <c r="K155" s="363"/>
      <c r="L155" s="364"/>
    </row>
    <row r="156" spans="1:12" ht="46.5" customHeight="1" x14ac:dyDescent="0.2">
      <c r="A156" s="372" t="s">
        <v>73</v>
      </c>
      <c r="B156" s="373"/>
      <c r="C156" s="373"/>
      <c r="D156" s="374"/>
      <c r="E156" s="119" t="s">
        <v>198</v>
      </c>
      <c r="F156" s="123" t="s">
        <v>167</v>
      </c>
      <c r="G156" s="118"/>
      <c r="H156" s="362" t="s">
        <v>180</v>
      </c>
      <c r="I156" s="363"/>
      <c r="J156" s="363"/>
      <c r="K156" s="363"/>
      <c r="L156" s="364"/>
    </row>
    <row r="157" spans="1:12" ht="111.75" customHeight="1" x14ac:dyDescent="0.2">
      <c r="A157" s="372" t="s">
        <v>74</v>
      </c>
      <c r="B157" s="373"/>
      <c r="C157" s="373"/>
      <c r="D157" s="374"/>
      <c r="E157" s="119" t="s">
        <v>199</v>
      </c>
      <c r="F157" s="123" t="s">
        <v>167</v>
      </c>
      <c r="G157" s="118"/>
      <c r="H157" s="362" t="s">
        <v>180</v>
      </c>
      <c r="I157" s="363"/>
      <c r="J157" s="363"/>
      <c r="K157" s="363"/>
      <c r="L157" s="364"/>
    </row>
    <row r="158" spans="1:12" ht="45" customHeight="1" x14ac:dyDescent="0.2">
      <c r="A158" s="372" t="s">
        <v>75</v>
      </c>
      <c r="B158" s="373"/>
      <c r="C158" s="373"/>
      <c r="D158" s="374"/>
      <c r="E158" s="119">
        <v>8</v>
      </c>
      <c r="F158" s="123" t="s">
        <v>167</v>
      </c>
      <c r="G158" s="118"/>
      <c r="H158" s="362" t="s">
        <v>180</v>
      </c>
      <c r="I158" s="363"/>
      <c r="J158" s="363"/>
      <c r="K158" s="363"/>
      <c r="L158" s="364"/>
    </row>
    <row r="159" spans="1:12" ht="51.75" customHeight="1" x14ac:dyDescent="0.2">
      <c r="A159" s="372" t="s">
        <v>92</v>
      </c>
      <c r="B159" s="373"/>
      <c r="C159" s="373"/>
      <c r="D159" s="374"/>
      <c r="E159" s="119"/>
      <c r="F159" s="123"/>
      <c r="G159" s="118"/>
      <c r="H159" s="362" t="s">
        <v>178</v>
      </c>
      <c r="I159" s="363"/>
      <c r="J159" s="363"/>
      <c r="K159" s="363"/>
      <c r="L159" s="364"/>
    </row>
    <row r="160" spans="1:12" ht="39" customHeight="1" x14ac:dyDescent="0.2">
      <c r="A160" s="372" t="s">
        <v>95</v>
      </c>
      <c r="B160" s="373"/>
      <c r="C160" s="373"/>
      <c r="D160" s="374"/>
      <c r="E160" s="119" t="s">
        <v>210</v>
      </c>
      <c r="F160" s="123" t="s">
        <v>167</v>
      </c>
      <c r="G160" s="118"/>
      <c r="H160" s="362" t="s">
        <v>180</v>
      </c>
      <c r="I160" s="363"/>
      <c r="J160" s="363"/>
      <c r="K160" s="363"/>
      <c r="L160" s="364"/>
    </row>
    <row r="161" spans="1:12" ht="39" customHeight="1" x14ac:dyDescent="0.2">
      <c r="A161" s="372" t="s">
        <v>96</v>
      </c>
      <c r="B161" s="373"/>
      <c r="C161" s="373"/>
      <c r="D161" s="374"/>
      <c r="E161" s="121"/>
      <c r="F161" s="123"/>
      <c r="G161" s="118"/>
      <c r="H161" s="362" t="s">
        <v>178</v>
      </c>
      <c r="I161" s="363"/>
      <c r="J161" s="363"/>
      <c r="K161" s="363"/>
      <c r="L161" s="364"/>
    </row>
  </sheetData>
  <mergeCells count="244">
    <mergeCell ref="A160:D160"/>
    <mergeCell ref="H160:L160"/>
    <mergeCell ref="A161:D161"/>
    <mergeCell ref="H161:L161"/>
    <mergeCell ref="A157:D157"/>
    <mergeCell ref="H157:L157"/>
    <mergeCell ref="A158:D158"/>
    <mergeCell ref="H158:L158"/>
    <mergeCell ref="A159:D159"/>
    <mergeCell ref="H159:L159"/>
    <mergeCell ref="A154:D154"/>
    <mergeCell ref="H154:L154"/>
    <mergeCell ref="A155:D155"/>
    <mergeCell ref="H155:L155"/>
    <mergeCell ref="A156:D156"/>
    <mergeCell ref="H156:L156"/>
    <mergeCell ref="A151:D151"/>
    <mergeCell ref="H151:L151"/>
    <mergeCell ref="A152:D152"/>
    <mergeCell ref="H152:L152"/>
    <mergeCell ref="A153:D153"/>
    <mergeCell ref="H153:L153"/>
    <mergeCell ref="A148:D148"/>
    <mergeCell ref="H148:L148"/>
    <mergeCell ref="A149:D149"/>
    <mergeCell ref="H149:L149"/>
    <mergeCell ref="A150:D150"/>
    <mergeCell ref="H150:L150"/>
    <mergeCell ref="A144:L144"/>
    <mergeCell ref="A146:D146"/>
    <mergeCell ref="H146:L146"/>
    <mergeCell ref="A147:D147"/>
    <mergeCell ref="H147:L147"/>
    <mergeCell ref="A139:D139"/>
    <mergeCell ref="H139:L139"/>
    <mergeCell ref="A140:D140"/>
    <mergeCell ref="H140:L140"/>
    <mergeCell ref="A141:D141"/>
    <mergeCell ref="H141:L141"/>
    <mergeCell ref="A136:D136"/>
    <mergeCell ref="H136:L136"/>
    <mergeCell ref="A137:D137"/>
    <mergeCell ref="H137:L137"/>
    <mergeCell ref="A138:D138"/>
    <mergeCell ref="H138:L138"/>
    <mergeCell ref="A133:D133"/>
    <mergeCell ref="H133:L133"/>
    <mergeCell ref="A134:D134"/>
    <mergeCell ref="H134:L134"/>
    <mergeCell ref="A135:D135"/>
    <mergeCell ref="H135:L135"/>
    <mergeCell ref="A130:D130"/>
    <mergeCell ref="H130:L130"/>
    <mergeCell ref="A131:D131"/>
    <mergeCell ref="H131:L131"/>
    <mergeCell ref="A132:D132"/>
    <mergeCell ref="H132:L132"/>
    <mergeCell ref="A127:D127"/>
    <mergeCell ref="H127:L127"/>
    <mergeCell ref="A128:D128"/>
    <mergeCell ref="H128:L128"/>
    <mergeCell ref="A129:D129"/>
    <mergeCell ref="H129:L129"/>
    <mergeCell ref="A121:D121"/>
    <mergeCell ref="H121:L121"/>
    <mergeCell ref="A124:L124"/>
    <mergeCell ref="A126:D126"/>
    <mergeCell ref="H126:L126"/>
    <mergeCell ref="A118:D118"/>
    <mergeCell ref="H118:L118"/>
    <mergeCell ref="A119:D119"/>
    <mergeCell ref="H119:L119"/>
    <mergeCell ref="A120:D120"/>
    <mergeCell ref="H120:L120"/>
    <mergeCell ref="A115:D115"/>
    <mergeCell ref="H115:L115"/>
    <mergeCell ref="A116:D116"/>
    <mergeCell ref="H116:L116"/>
    <mergeCell ref="A117:D117"/>
    <mergeCell ref="H117:L117"/>
    <mergeCell ref="A112:D112"/>
    <mergeCell ref="H112:L112"/>
    <mergeCell ref="A113:D113"/>
    <mergeCell ref="H113:L113"/>
    <mergeCell ref="A114:D114"/>
    <mergeCell ref="H114:L114"/>
    <mergeCell ref="A109:D109"/>
    <mergeCell ref="H109:L109"/>
    <mergeCell ref="A110:D110"/>
    <mergeCell ref="H110:L110"/>
    <mergeCell ref="A111:D111"/>
    <mergeCell ref="H111:L111"/>
    <mergeCell ref="A106:D106"/>
    <mergeCell ref="H106:L106"/>
    <mergeCell ref="A107:D107"/>
    <mergeCell ref="H107:L107"/>
    <mergeCell ref="A108:D108"/>
    <mergeCell ref="H108:L108"/>
    <mergeCell ref="A100:D100"/>
    <mergeCell ref="H100:L100"/>
    <mergeCell ref="A101:D101"/>
    <mergeCell ref="H101:L101"/>
    <mergeCell ref="A104:L104"/>
    <mergeCell ref="A97:D97"/>
    <mergeCell ref="H97:L97"/>
    <mergeCell ref="A98:D98"/>
    <mergeCell ref="H98:L98"/>
    <mergeCell ref="A99:D99"/>
    <mergeCell ref="H99:L99"/>
    <mergeCell ref="A94:D94"/>
    <mergeCell ref="H94:L94"/>
    <mergeCell ref="A95:D95"/>
    <mergeCell ref="H95:L95"/>
    <mergeCell ref="A96:D96"/>
    <mergeCell ref="H96:L96"/>
    <mergeCell ref="A91:D91"/>
    <mergeCell ref="H91:L91"/>
    <mergeCell ref="A92:D92"/>
    <mergeCell ref="H92:L92"/>
    <mergeCell ref="A93:D93"/>
    <mergeCell ref="H93:L93"/>
    <mergeCell ref="A88:D88"/>
    <mergeCell ref="H88:L88"/>
    <mergeCell ref="A89:D89"/>
    <mergeCell ref="H89:L89"/>
    <mergeCell ref="A90:D90"/>
    <mergeCell ref="H90:L90"/>
    <mergeCell ref="A84:L84"/>
    <mergeCell ref="A86:D86"/>
    <mergeCell ref="H86:L86"/>
    <mergeCell ref="A87:D87"/>
    <mergeCell ref="H87:L87"/>
    <mergeCell ref="A79:D79"/>
    <mergeCell ref="H79:L79"/>
    <mergeCell ref="A80:D80"/>
    <mergeCell ref="H80:L80"/>
    <mergeCell ref="A81:D81"/>
    <mergeCell ref="H81:L81"/>
    <mergeCell ref="A76:D76"/>
    <mergeCell ref="H76:L76"/>
    <mergeCell ref="A77:D77"/>
    <mergeCell ref="H77:L77"/>
    <mergeCell ref="A78:D78"/>
    <mergeCell ref="H78:L78"/>
    <mergeCell ref="A73:D73"/>
    <mergeCell ref="H73:L73"/>
    <mergeCell ref="A74:D74"/>
    <mergeCell ref="H74:L74"/>
    <mergeCell ref="A75:D75"/>
    <mergeCell ref="H75:L75"/>
    <mergeCell ref="A70:D70"/>
    <mergeCell ref="H70:L70"/>
    <mergeCell ref="A71:D71"/>
    <mergeCell ref="H71:L71"/>
    <mergeCell ref="A72:D72"/>
    <mergeCell ref="H72:L72"/>
    <mergeCell ref="A67:D67"/>
    <mergeCell ref="H67:L67"/>
    <mergeCell ref="A68:D68"/>
    <mergeCell ref="H68:L68"/>
    <mergeCell ref="A69:D69"/>
    <mergeCell ref="H69:L69"/>
    <mergeCell ref="B19:L19"/>
    <mergeCell ref="B20:L20"/>
    <mergeCell ref="A64:L64"/>
    <mergeCell ref="A66:D66"/>
    <mergeCell ref="H66:L66"/>
    <mergeCell ref="A4:L4"/>
    <mergeCell ref="A6:L6"/>
    <mergeCell ref="A8:L9"/>
    <mergeCell ref="A10:L11"/>
    <mergeCell ref="B13:L13"/>
    <mergeCell ref="A26:D26"/>
    <mergeCell ref="A31:D31"/>
    <mergeCell ref="H31:L31"/>
    <mergeCell ref="H28:L28"/>
    <mergeCell ref="H29:L29"/>
    <mergeCell ref="H30:L30"/>
    <mergeCell ref="A27:D27"/>
    <mergeCell ref="A28:D28"/>
    <mergeCell ref="A29:D29"/>
    <mergeCell ref="H27:L27"/>
    <mergeCell ref="A30:D30"/>
    <mergeCell ref="B14:L14"/>
    <mergeCell ref="B15:L15"/>
    <mergeCell ref="B16:L16"/>
    <mergeCell ref="B17:L17"/>
    <mergeCell ref="B18:L18"/>
    <mergeCell ref="H41:L41"/>
    <mergeCell ref="A2:L2"/>
    <mergeCell ref="A24:L24"/>
    <mergeCell ref="H32:L32"/>
    <mergeCell ref="H34:L34"/>
    <mergeCell ref="H35:L35"/>
    <mergeCell ref="H36:L36"/>
    <mergeCell ref="H37:L37"/>
    <mergeCell ref="H38:L38"/>
    <mergeCell ref="A35:D35"/>
    <mergeCell ref="A36:D36"/>
    <mergeCell ref="A37:D37"/>
    <mergeCell ref="A38:D38"/>
    <mergeCell ref="A41:D41"/>
    <mergeCell ref="H26:L26"/>
    <mergeCell ref="A32:D32"/>
    <mergeCell ref="H39:L39"/>
    <mergeCell ref="A39:D39"/>
    <mergeCell ref="A40:D40"/>
    <mergeCell ref="A33:D33"/>
    <mergeCell ref="H33:L33"/>
    <mergeCell ref="A34:D34"/>
    <mergeCell ref="H53:L53"/>
    <mergeCell ref="A44:L44"/>
    <mergeCell ref="A46:D46"/>
    <mergeCell ref="H46:L46"/>
    <mergeCell ref="A47:D47"/>
    <mergeCell ref="H47:L47"/>
    <mergeCell ref="A48:D48"/>
    <mergeCell ref="H48:L48"/>
    <mergeCell ref="A49:D49"/>
    <mergeCell ref="H49:L49"/>
    <mergeCell ref="A60:D60"/>
    <mergeCell ref="A61:D61"/>
    <mergeCell ref="H61:L61"/>
    <mergeCell ref="H60:L60"/>
    <mergeCell ref="H40:L40"/>
    <mergeCell ref="A57:D57"/>
    <mergeCell ref="H57:L57"/>
    <mergeCell ref="A58:D58"/>
    <mergeCell ref="H58:L58"/>
    <mergeCell ref="A59:D59"/>
    <mergeCell ref="H59:L59"/>
    <mergeCell ref="A54:D54"/>
    <mergeCell ref="H54:L54"/>
    <mergeCell ref="A55:D55"/>
    <mergeCell ref="H55:L55"/>
    <mergeCell ref="A56:D56"/>
    <mergeCell ref="A50:D50"/>
    <mergeCell ref="H50:L50"/>
    <mergeCell ref="H56:L56"/>
    <mergeCell ref="A51:D51"/>
    <mergeCell ref="H51:L51"/>
    <mergeCell ref="A52:D52"/>
    <mergeCell ref="H52:L52"/>
    <mergeCell ref="A53:D53"/>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35"/>
  <sheetViews>
    <sheetView topLeftCell="F40" zoomScale="80" zoomScaleNormal="80" workbookViewId="0">
      <selection activeCell="C49" sqref="C49"/>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44"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907</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908</v>
      </c>
      <c r="D10" s="422"/>
      <c r="E10" s="423"/>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187" t="s">
        <v>11</v>
      </c>
      <c r="E14" s="187" t="s">
        <v>12</v>
      </c>
      <c r="F14" s="187" t="s">
        <v>28</v>
      </c>
      <c r="G14" s="63"/>
      <c r="I14" s="56"/>
      <c r="J14" s="56"/>
      <c r="K14" s="56"/>
      <c r="L14" s="56"/>
      <c r="M14" s="56"/>
      <c r="N14" s="55"/>
    </row>
    <row r="15" spans="2:16" x14ac:dyDescent="0.25">
      <c r="B15" s="495"/>
      <c r="C15" s="496"/>
      <c r="D15" s="187">
        <v>2</v>
      </c>
      <c r="E15" s="3">
        <v>313242150</v>
      </c>
      <c r="F15" s="131">
        <v>150</v>
      </c>
      <c r="G15" s="63"/>
      <c r="I15" s="57"/>
      <c r="J15" s="57"/>
      <c r="K15" s="57"/>
      <c r="L15" s="57"/>
      <c r="M15" s="57"/>
      <c r="N15" s="55"/>
    </row>
    <row r="16" spans="2:16" x14ac:dyDescent="0.25">
      <c r="B16" s="495"/>
      <c r="C16" s="496"/>
      <c r="D16" s="236">
        <v>7</v>
      </c>
      <c r="E16" s="3">
        <v>626484300</v>
      </c>
      <c r="F16" s="131">
        <v>300</v>
      </c>
      <c r="G16" s="63"/>
      <c r="I16" s="57"/>
      <c r="J16" s="57"/>
      <c r="K16" s="57"/>
      <c r="L16" s="57"/>
      <c r="M16" s="57"/>
      <c r="N16" s="55"/>
    </row>
    <row r="17" spans="1:14" x14ac:dyDescent="0.25">
      <c r="B17" s="495"/>
      <c r="C17" s="496"/>
      <c r="D17" s="236">
        <v>11</v>
      </c>
      <c r="E17" s="3">
        <v>488338350</v>
      </c>
      <c r="F17" s="131">
        <v>210</v>
      </c>
      <c r="G17" s="63"/>
      <c r="I17" s="57"/>
      <c r="J17" s="57"/>
      <c r="K17" s="57"/>
      <c r="L17" s="57"/>
      <c r="M17" s="57"/>
      <c r="N17" s="55"/>
    </row>
    <row r="18" spans="1:14" x14ac:dyDescent="0.25">
      <c r="B18" s="495"/>
      <c r="C18" s="496"/>
      <c r="D18" s="236">
        <v>12</v>
      </c>
      <c r="E18" s="3">
        <v>208828100</v>
      </c>
      <c r="F18" s="131">
        <v>100</v>
      </c>
      <c r="G18" s="63"/>
      <c r="I18" s="57"/>
      <c r="J18" s="57"/>
      <c r="K18" s="57"/>
      <c r="L18" s="57"/>
      <c r="M18" s="57"/>
      <c r="N18" s="55"/>
    </row>
    <row r="19" spans="1:14" x14ac:dyDescent="0.25">
      <c r="B19" s="495"/>
      <c r="C19" s="496"/>
      <c r="D19" s="236">
        <v>13</v>
      </c>
      <c r="E19" s="3">
        <v>721799950</v>
      </c>
      <c r="F19" s="131">
        <v>290</v>
      </c>
      <c r="G19" s="63"/>
      <c r="I19" s="57"/>
      <c r="J19" s="57"/>
      <c r="K19" s="57"/>
      <c r="L19" s="57"/>
      <c r="M19" s="57"/>
      <c r="N19" s="55"/>
    </row>
    <row r="20" spans="1:14" x14ac:dyDescent="0.25">
      <c r="B20" s="495"/>
      <c r="C20" s="496"/>
      <c r="D20" s="236">
        <v>14</v>
      </c>
      <c r="E20" s="3">
        <v>651117800</v>
      </c>
      <c r="F20" s="131">
        <v>280</v>
      </c>
      <c r="G20" s="63"/>
      <c r="I20" s="57"/>
      <c r="J20" s="57"/>
      <c r="K20" s="57"/>
      <c r="L20" s="57"/>
      <c r="M20" s="57"/>
      <c r="N20" s="55"/>
    </row>
    <row r="21" spans="1:14" x14ac:dyDescent="0.25">
      <c r="B21" s="495"/>
      <c r="C21" s="496"/>
      <c r="D21" s="236">
        <v>16</v>
      </c>
      <c r="E21" s="3">
        <v>1755833774</v>
      </c>
      <c r="F21" s="131">
        <v>718</v>
      </c>
      <c r="G21" s="63"/>
      <c r="I21" s="57"/>
      <c r="J21" s="57"/>
      <c r="K21" s="57"/>
      <c r="L21" s="57"/>
      <c r="M21" s="57"/>
      <c r="N21" s="55"/>
    </row>
    <row r="22" spans="1:14" x14ac:dyDescent="0.25">
      <c r="B22" s="495"/>
      <c r="C22" s="496"/>
      <c r="D22" s="236">
        <v>20</v>
      </c>
      <c r="E22" s="3">
        <v>902973570</v>
      </c>
      <c r="F22" s="131">
        <v>390</v>
      </c>
      <c r="G22" s="63"/>
      <c r="I22" s="57"/>
      <c r="J22" s="57"/>
      <c r="K22" s="57"/>
      <c r="L22" s="57"/>
      <c r="M22" s="57"/>
      <c r="N22" s="55"/>
    </row>
    <row r="23" spans="1:14" x14ac:dyDescent="0.25">
      <c r="B23" s="495"/>
      <c r="C23" s="496"/>
      <c r="D23" s="236">
        <v>21</v>
      </c>
      <c r="E23" s="3">
        <v>1200917298</v>
      </c>
      <c r="F23" s="131">
        <v>546</v>
      </c>
      <c r="G23" s="63"/>
      <c r="I23" s="57"/>
      <c r="J23" s="57"/>
      <c r="K23" s="57"/>
      <c r="L23" s="57"/>
      <c r="M23" s="57"/>
      <c r="N23" s="55"/>
    </row>
    <row r="24" spans="1:14" x14ac:dyDescent="0.25">
      <c r="B24" s="497"/>
      <c r="C24" s="498"/>
      <c r="D24" s="236">
        <v>22</v>
      </c>
      <c r="E24" s="3">
        <v>417652200</v>
      </c>
      <c r="F24" s="131">
        <v>200</v>
      </c>
      <c r="G24" s="63"/>
      <c r="I24" s="57"/>
      <c r="J24" s="57"/>
      <c r="K24" s="57"/>
      <c r="L24" s="57"/>
      <c r="M24" s="57"/>
      <c r="N24" s="55"/>
    </row>
    <row r="25" spans="1:14" x14ac:dyDescent="0.25">
      <c r="B25" s="476" t="s">
        <v>13</v>
      </c>
      <c r="C25" s="477"/>
      <c r="D25" s="187"/>
      <c r="E25" s="3">
        <f>SUM(E15:E15)</f>
        <v>313242150</v>
      </c>
      <c r="F25" s="131">
        <f>SUM(F15:F15)</f>
        <v>150</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+F15*80%</f>
        <v>120</v>
      </c>
      <c r="D27" s="57"/>
      <c r="E27" s="4">
        <f>+E25</f>
        <v>313242150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C29" s="66"/>
      <c r="D29" s="57"/>
      <c r="E29" s="67"/>
      <c r="F29" s="63"/>
      <c r="G29" s="63"/>
      <c r="H29" s="63"/>
      <c r="I29" s="64"/>
      <c r="J29" s="64"/>
      <c r="K29" s="64"/>
      <c r="L29" s="64"/>
      <c r="M29" s="64"/>
    </row>
    <row r="30" spans="1:14" x14ac:dyDescent="0.25">
      <c r="A30" s="65"/>
      <c r="B30" s="68" t="s">
        <v>134</v>
      </c>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22" t="s">
        <v>32</v>
      </c>
      <c r="C32" s="22" t="s">
        <v>135</v>
      </c>
      <c r="D32" s="22" t="s">
        <v>136</v>
      </c>
      <c r="E32" s="42"/>
      <c r="F32" s="42"/>
      <c r="G32" s="42"/>
      <c r="H32" s="42"/>
      <c r="I32" s="54"/>
      <c r="J32" s="54"/>
      <c r="K32" s="54"/>
      <c r="L32" s="54"/>
      <c r="M32" s="54"/>
      <c r="N32" s="55"/>
    </row>
    <row r="33" spans="1:14" x14ac:dyDescent="0.25">
      <c r="A33" s="65"/>
      <c r="B33" s="69" t="s">
        <v>137</v>
      </c>
      <c r="C33" s="185" t="s">
        <v>68</v>
      </c>
      <c r="D33" s="185"/>
      <c r="E33" s="42"/>
      <c r="F33" s="42"/>
      <c r="G33" s="42"/>
      <c r="H33" s="42"/>
      <c r="I33" s="54"/>
      <c r="J33" s="54"/>
      <c r="K33" s="54"/>
      <c r="L33" s="54"/>
      <c r="M33" s="54"/>
      <c r="N33" s="55"/>
    </row>
    <row r="34" spans="1:14" x14ac:dyDescent="0.25">
      <c r="A34" s="65"/>
      <c r="B34" s="69" t="s">
        <v>138</v>
      </c>
      <c r="C34" s="185" t="s">
        <v>68</v>
      </c>
      <c r="D34" s="69"/>
      <c r="E34" s="42"/>
      <c r="F34" s="42"/>
      <c r="G34" s="42"/>
      <c r="H34" s="42"/>
      <c r="I34" s="54"/>
      <c r="J34" s="54"/>
      <c r="K34" s="54"/>
      <c r="L34" s="54"/>
      <c r="M34" s="54"/>
      <c r="N34" s="55"/>
    </row>
    <row r="35" spans="1:14" x14ac:dyDescent="0.25">
      <c r="A35" s="65"/>
      <c r="B35" s="69" t="s">
        <v>139</v>
      </c>
      <c r="C35" s="185" t="s">
        <v>68</v>
      </c>
      <c r="D35" s="316"/>
      <c r="E35" s="42"/>
      <c r="F35" s="42"/>
      <c r="G35" s="42"/>
      <c r="H35" s="42"/>
      <c r="I35" s="54"/>
      <c r="J35" s="54"/>
      <c r="K35" s="54"/>
      <c r="L35" s="54"/>
      <c r="M35" s="54"/>
      <c r="N35" s="55"/>
    </row>
    <row r="36" spans="1:14" x14ac:dyDescent="0.25">
      <c r="A36" s="65"/>
      <c r="B36" s="69" t="s">
        <v>140</v>
      </c>
      <c r="C36" s="185" t="s">
        <v>68</v>
      </c>
      <c r="D36" s="69"/>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42"/>
      <c r="C38" s="42"/>
      <c r="D38" s="42"/>
      <c r="E38" s="42"/>
      <c r="F38" s="42"/>
      <c r="G38" s="42"/>
      <c r="H38" s="42"/>
      <c r="I38" s="54"/>
      <c r="J38" s="54"/>
      <c r="K38" s="54"/>
      <c r="L38" s="54"/>
      <c r="M38" s="54"/>
      <c r="N38" s="55"/>
    </row>
    <row r="39" spans="1:14" x14ac:dyDescent="0.25">
      <c r="A39" s="65"/>
      <c r="B39" s="68" t="s">
        <v>141</v>
      </c>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42"/>
      <c r="C41" s="42"/>
      <c r="D41" s="42"/>
      <c r="E41" s="42"/>
      <c r="F41" s="42"/>
      <c r="G41" s="42"/>
      <c r="H41" s="42"/>
      <c r="I41" s="54"/>
      <c r="J41" s="54"/>
      <c r="K41" s="54"/>
      <c r="L41" s="54"/>
      <c r="M41" s="54"/>
      <c r="N41" s="55"/>
    </row>
    <row r="42" spans="1:14" x14ac:dyDescent="0.25">
      <c r="A42" s="65"/>
      <c r="B42" s="22" t="s">
        <v>32</v>
      </c>
      <c r="C42" s="22" t="s">
        <v>57</v>
      </c>
      <c r="D42" s="21" t="s">
        <v>50</v>
      </c>
      <c r="E42" s="21" t="s">
        <v>15</v>
      </c>
      <c r="F42" s="42"/>
      <c r="G42" s="42"/>
      <c r="H42" s="42"/>
      <c r="I42" s="54"/>
      <c r="J42" s="54"/>
      <c r="K42" s="54"/>
      <c r="L42" s="54"/>
      <c r="M42" s="54"/>
      <c r="N42" s="55"/>
    </row>
    <row r="43" spans="1:14" ht="28.5" x14ac:dyDescent="0.25">
      <c r="A43" s="65"/>
      <c r="B43" s="70" t="s">
        <v>142</v>
      </c>
      <c r="C43" s="71">
        <v>40</v>
      </c>
      <c r="D43" s="185">
        <v>0</v>
      </c>
      <c r="E43" s="479">
        <f>+D43+D44</f>
        <v>0</v>
      </c>
      <c r="F43" s="42"/>
      <c r="G43" s="42"/>
      <c r="H43" s="42"/>
      <c r="I43" s="54"/>
      <c r="J43" s="54"/>
      <c r="K43" s="54"/>
      <c r="L43" s="54"/>
      <c r="M43" s="54"/>
      <c r="N43" s="55"/>
    </row>
    <row r="44" spans="1:14" ht="57" x14ac:dyDescent="0.25">
      <c r="A44" s="65"/>
      <c r="B44" s="70" t="s">
        <v>143</v>
      </c>
      <c r="C44" s="71">
        <v>60</v>
      </c>
      <c r="D44" s="185">
        <f>+F134</f>
        <v>0</v>
      </c>
      <c r="E44" s="480"/>
      <c r="F44" s="42"/>
      <c r="G44" s="42"/>
      <c r="H44" s="42"/>
      <c r="I44" s="54"/>
      <c r="J44" s="54"/>
      <c r="K44" s="54"/>
      <c r="L44" s="54"/>
      <c r="M44" s="54"/>
      <c r="N44" s="55"/>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x14ac:dyDescent="0.25">
      <c r="A47" s="65"/>
      <c r="C47" s="66"/>
      <c r="D47" s="57"/>
      <c r="E47" s="67"/>
      <c r="F47" s="63"/>
      <c r="G47" s="63"/>
      <c r="H47" s="63"/>
      <c r="I47" s="64"/>
      <c r="J47" s="64"/>
      <c r="K47" s="64"/>
      <c r="L47" s="64"/>
      <c r="M47" s="64"/>
    </row>
    <row r="48" spans="1:14" ht="15.75" thickBot="1" x14ac:dyDescent="0.3">
      <c r="M48" s="426" t="s">
        <v>34</v>
      </c>
      <c r="N48" s="426"/>
    </row>
    <row r="49" spans="1:26" x14ac:dyDescent="0.25">
      <c r="B49" s="68" t="s">
        <v>29</v>
      </c>
      <c r="M49" s="73"/>
      <c r="N49" s="73"/>
    </row>
    <row r="50" spans="1:26" ht="15.75" thickBot="1" x14ac:dyDescent="0.3">
      <c r="M50" s="73"/>
      <c r="N50" s="73"/>
    </row>
    <row r="51" spans="1:26" s="54" customFormat="1" ht="109.5" customHeight="1" x14ac:dyDescent="0.25">
      <c r="B51" s="18" t="s">
        <v>144</v>
      </c>
      <c r="C51" s="18" t="s">
        <v>145</v>
      </c>
      <c r="D51" s="18" t="s">
        <v>146</v>
      </c>
      <c r="E51" s="18" t="s">
        <v>44</v>
      </c>
      <c r="F51" s="18" t="s">
        <v>21</v>
      </c>
      <c r="G51" s="18" t="s">
        <v>99</v>
      </c>
      <c r="H51" s="18" t="s">
        <v>16</v>
      </c>
      <c r="I51" s="18" t="s">
        <v>9</v>
      </c>
      <c r="J51" s="18" t="s">
        <v>30</v>
      </c>
      <c r="K51" s="18" t="s">
        <v>60</v>
      </c>
      <c r="L51" s="18" t="s">
        <v>19</v>
      </c>
      <c r="M51" s="17" t="s">
        <v>25</v>
      </c>
      <c r="N51" s="18" t="s">
        <v>147</v>
      </c>
      <c r="O51" s="18" t="s">
        <v>35</v>
      </c>
      <c r="P51" s="192" t="s">
        <v>10</v>
      </c>
      <c r="Q51" s="192" t="s">
        <v>18</v>
      </c>
    </row>
    <row r="52" spans="1:26" s="86" customFormat="1" ht="45" x14ac:dyDescent="0.25">
      <c r="A52" s="74">
        <v>1</v>
      </c>
      <c r="B52" s="75" t="s">
        <v>907</v>
      </c>
      <c r="C52" s="75" t="s">
        <v>907</v>
      </c>
      <c r="D52" s="75" t="s">
        <v>667</v>
      </c>
      <c r="E52" s="138">
        <v>77</v>
      </c>
      <c r="F52" s="78" t="s">
        <v>135</v>
      </c>
      <c r="G52" s="79" t="s">
        <v>669</v>
      </c>
      <c r="H52" s="81">
        <v>41662</v>
      </c>
      <c r="I52" s="81">
        <v>41942</v>
      </c>
      <c r="J52" s="81" t="s">
        <v>136</v>
      </c>
      <c r="K52" s="134">
        <v>9</v>
      </c>
      <c r="L52" s="134">
        <v>0</v>
      </c>
      <c r="M52" s="139">
        <v>872</v>
      </c>
      <c r="N52" s="82"/>
      <c r="O52" s="83">
        <v>922872303</v>
      </c>
      <c r="P52" s="307" t="s">
        <v>1532</v>
      </c>
      <c r="Q52" s="84"/>
      <c r="R52" s="85"/>
      <c r="S52" s="85"/>
      <c r="T52" s="85"/>
      <c r="U52" s="85"/>
      <c r="V52" s="85"/>
      <c r="W52" s="85"/>
      <c r="X52" s="85"/>
      <c r="Y52" s="85"/>
      <c r="Z52" s="85"/>
    </row>
    <row r="53" spans="1:26" s="86" customFormat="1" ht="45" x14ac:dyDescent="0.25">
      <c r="A53" s="74">
        <v>2</v>
      </c>
      <c r="B53" s="75" t="s">
        <v>907</v>
      </c>
      <c r="C53" s="75" t="s">
        <v>907</v>
      </c>
      <c r="D53" s="75" t="s">
        <v>667</v>
      </c>
      <c r="E53" s="138">
        <v>78</v>
      </c>
      <c r="F53" s="78" t="s">
        <v>135</v>
      </c>
      <c r="G53" s="79" t="s">
        <v>669</v>
      </c>
      <c r="H53" s="81">
        <v>40550</v>
      </c>
      <c r="I53" s="81">
        <v>40908</v>
      </c>
      <c r="J53" s="81" t="s">
        <v>136</v>
      </c>
      <c r="K53" s="134">
        <v>12</v>
      </c>
      <c r="L53" s="134">
        <v>0</v>
      </c>
      <c r="M53" s="139">
        <v>280</v>
      </c>
      <c r="N53" s="82"/>
      <c r="O53" s="83">
        <v>147480040</v>
      </c>
      <c r="P53" s="83" t="s">
        <v>1533</v>
      </c>
      <c r="Q53" s="84"/>
      <c r="R53" s="85"/>
      <c r="S53" s="85"/>
      <c r="T53" s="85"/>
      <c r="U53" s="85"/>
      <c r="V53" s="85"/>
      <c r="W53" s="85"/>
      <c r="X53" s="85"/>
      <c r="Y53" s="85"/>
      <c r="Z53" s="85"/>
    </row>
    <row r="54" spans="1:26" s="86" customFormat="1" ht="45" x14ac:dyDescent="0.25">
      <c r="A54" s="74">
        <v>3</v>
      </c>
      <c r="B54" s="75" t="s">
        <v>907</v>
      </c>
      <c r="C54" s="75" t="s">
        <v>907</v>
      </c>
      <c r="D54" s="75" t="s">
        <v>1534</v>
      </c>
      <c r="E54" s="138">
        <v>235</v>
      </c>
      <c r="F54" s="78" t="s">
        <v>135</v>
      </c>
      <c r="G54" s="79" t="s">
        <v>669</v>
      </c>
      <c r="H54" s="81">
        <v>40403</v>
      </c>
      <c r="I54" s="81" t="s">
        <v>1535</v>
      </c>
      <c r="J54" s="81" t="s">
        <v>136</v>
      </c>
      <c r="K54" s="134">
        <v>9</v>
      </c>
      <c r="L54" s="134">
        <v>0</v>
      </c>
      <c r="M54" s="139">
        <v>538</v>
      </c>
      <c r="N54" s="82"/>
      <c r="O54" s="83">
        <v>42500000</v>
      </c>
      <c r="P54" s="83" t="s">
        <v>1536</v>
      </c>
      <c r="Q54" s="84"/>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SUM(K52:K54)</f>
        <v>30</v>
      </c>
      <c r="L55" s="88">
        <f>SUM(L52:L54)</f>
        <v>0</v>
      </c>
      <c r="M55" s="140">
        <f>SUM(M52:M54)</f>
        <v>1690</v>
      </c>
      <c r="N55" s="88" t="e">
        <f>SUM(#REF!)</f>
        <v>#REF!</v>
      </c>
      <c r="O55" s="83"/>
      <c r="P55" s="83"/>
      <c r="Q55" s="90"/>
    </row>
    <row r="56" spans="1:26" x14ac:dyDescent="0.25">
      <c r="E56" s="91"/>
    </row>
    <row r="57" spans="1:26" x14ac:dyDescent="0.25">
      <c r="B57" s="427" t="s">
        <v>27</v>
      </c>
      <c r="C57" s="427" t="s">
        <v>26</v>
      </c>
      <c r="D57" s="429" t="s">
        <v>33</v>
      </c>
      <c r="E57" s="429"/>
    </row>
    <row r="58" spans="1:26" x14ac:dyDescent="0.25">
      <c r="B58" s="428"/>
      <c r="C58" s="428"/>
      <c r="D58" s="188" t="s">
        <v>135</v>
      </c>
      <c r="E58" s="93" t="s">
        <v>136</v>
      </c>
    </row>
    <row r="59" spans="1:26" ht="30.6" customHeight="1" x14ac:dyDescent="0.25">
      <c r="B59" s="94" t="s">
        <v>20</v>
      </c>
      <c r="C59" s="95">
        <f>+K55</f>
        <v>30</v>
      </c>
      <c r="D59" s="185" t="s">
        <v>68</v>
      </c>
      <c r="E59" s="69"/>
      <c r="F59" s="96"/>
      <c r="G59" s="96"/>
      <c r="H59" s="96"/>
      <c r="I59" s="96"/>
      <c r="J59" s="96"/>
      <c r="K59" s="96"/>
      <c r="L59" s="96"/>
      <c r="M59" s="96"/>
    </row>
    <row r="60" spans="1:26" ht="30" customHeight="1" x14ac:dyDescent="0.25">
      <c r="B60" s="94" t="s">
        <v>24</v>
      </c>
      <c r="C60" s="95">
        <f>+M55</f>
        <v>1690</v>
      </c>
      <c r="D60" s="185" t="s">
        <v>68</v>
      </c>
      <c r="E60" s="69"/>
    </row>
    <row r="61" spans="1:26" x14ac:dyDescent="0.25">
      <c r="B61" s="97"/>
      <c r="C61" s="439"/>
      <c r="D61" s="439"/>
      <c r="E61" s="439"/>
      <c r="F61" s="439"/>
      <c r="G61" s="439"/>
      <c r="H61" s="439"/>
      <c r="I61" s="439"/>
      <c r="J61" s="439"/>
      <c r="K61" s="439"/>
      <c r="L61" s="439"/>
      <c r="M61" s="439"/>
      <c r="N61" s="439"/>
    </row>
    <row r="62" spans="1:26" ht="28.15" customHeight="1" thickBot="1" x14ac:dyDescent="0.3"/>
    <row r="63" spans="1:26" ht="27" thickBot="1" x14ac:dyDescent="0.3">
      <c r="B63" s="440" t="s">
        <v>100</v>
      </c>
      <c r="C63" s="440"/>
      <c r="D63" s="440"/>
      <c r="E63" s="440"/>
      <c r="F63" s="440"/>
      <c r="G63" s="440"/>
      <c r="H63" s="440"/>
      <c r="I63" s="440"/>
      <c r="J63" s="440"/>
      <c r="K63" s="440"/>
      <c r="L63" s="440"/>
      <c r="M63" s="440"/>
      <c r="N63" s="440"/>
    </row>
    <row r="66" spans="2:17" ht="150.7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41" t="s">
        <v>3</v>
      </c>
      <c r="P66" s="442"/>
      <c r="Q66" s="197" t="s">
        <v>17</v>
      </c>
    </row>
    <row r="67" spans="2:17" ht="114.75" customHeight="1" x14ac:dyDescent="0.25">
      <c r="B67" s="69" t="s">
        <v>255</v>
      </c>
      <c r="C67" s="69" t="s">
        <v>256</v>
      </c>
      <c r="D67" s="69" t="s">
        <v>913</v>
      </c>
      <c r="E67" s="69">
        <v>150</v>
      </c>
      <c r="F67" s="309" t="s">
        <v>195</v>
      </c>
      <c r="G67" s="309" t="s">
        <v>195</v>
      </c>
      <c r="H67" s="309" t="s">
        <v>195</v>
      </c>
      <c r="I67" s="316" t="s">
        <v>135</v>
      </c>
      <c r="J67" s="309" t="s">
        <v>135</v>
      </c>
      <c r="K67" s="309" t="s">
        <v>135</v>
      </c>
      <c r="L67" s="309" t="s">
        <v>135</v>
      </c>
      <c r="M67" s="309" t="s">
        <v>135</v>
      </c>
      <c r="N67" s="309" t="s">
        <v>135</v>
      </c>
      <c r="O67" s="499" t="s">
        <v>1553</v>
      </c>
      <c r="P67" s="500"/>
      <c r="Q67" s="309" t="s">
        <v>135</v>
      </c>
    </row>
    <row r="68" spans="2:17" x14ac:dyDescent="0.25">
      <c r="B68" s="44" t="s">
        <v>1</v>
      </c>
    </row>
    <row r="69" spans="2:17" x14ac:dyDescent="0.25">
      <c r="B69" s="44" t="s">
        <v>36</v>
      </c>
    </row>
    <row r="70" spans="2:17" x14ac:dyDescent="0.25">
      <c r="B70" s="44" t="s">
        <v>61</v>
      </c>
    </row>
    <row r="73" spans="2:17" ht="26.25" x14ac:dyDescent="0.25">
      <c r="B73" s="435" t="s">
        <v>37</v>
      </c>
      <c r="C73" s="436"/>
      <c r="D73" s="436"/>
      <c r="E73" s="436"/>
      <c r="F73" s="436"/>
      <c r="G73" s="436"/>
      <c r="H73" s="436"/>
      <c r="I73" s="436"/>
      <c r="J73" s="436"/>
      <c r="K73" s="436"/>
      <c r="L73" s="436"/>
      <c r="M73" s="436"/>
      <c r="N73" s="436"/>
      <c r="O73" s="436"/>
      <c r="P73" s="436"/>
      <c r="Q73" s="436"/>
    </row>
    <row r="78" spans="2:17" ht="76.5" customHeight="1" x14ac:dyDescent="0.25">
      <c r="B78" s="443" t="s">
        <v>0</v>
      </c>
      <c r="C78" s="443" t="s">
        <v>38</v>
      </c>
      <c r="D78" s="443" t="s">
        <v>39</v>
      </c>
      <c r="E78" s="443" t="s">
        <v>112</v>
      </c>
      <c r="F78" s="443" t="s">
        <v>114</v>
      </c>
      <c r="G78" s="443" t="s">
        <v>115</v>
      </c>
      <c r="H78" s="443" t="s">
        <v>116</v>
      </c>
      <c r="I78" s="443" t="s">
        <v>113</v>
      </c>
      <c r="J78" s="441" t="s">
        <v>117</v>
      </c>
      <c r="K78" s="445"/>
      <c r="L78" s="442"/>
      <c r="M78" s="443" t="s">
        <v>121</v>
      </c>
      <c r="N78" s="443" t="s">
        <v>40</v>
      </c>
      <c r="O78" s="443" t="s">
        <v>41</v>
      </c>
      <c r="P78" s="447" t="s">
        <v>3</v>
      </c>
      <c r="Q78" s="448"/>
    </row>
    <row r="79" spans="2:17" ht="76.5" customHeight="1" x14ac:dyDescent="0.25">
      <c r="B79" s="444"/>
      <c r="C79" s="444"/>
      <c r="D79" s="444"/>
      <c r="E79" s="444"/>
      <c r="F79" s="444"/>
      <c r="G79" s="444"/>
      <c r="H79" s="444"/>
      <c r="I79" s="444"/>
      <c r="J79" s="197" t="s">
        <v>118</v>
      </c>
      <c r="K79" s="197" t="s">
        <v>261</v>
      </c>
      <c r="L79" s="197" t="s">
        <v>120</v>
      </c>
      <c r="M79" s="444"/>
      <c r="N79" s="444"/>
      <c r="O79" s="444"/>
      <c r="P79" s="449"/>
      <c r="Q79" s="450"/>
    </row>
    <row r="80" spans="2:17" ht="343.5" customHeight="1" x14ac:dyDescent="0.25">
      <c r="B80" s="457" t="s">
        <v>42</v>
      </c>
      <c r="C80" s="457" t="s">
        <v>701</v>
      </c>
      <c r="D80" s="501" t="s">
        <v>914</v>
      </c>
      <c r="E80" s="424">
        <v>1117510514</v>
      </c>
      <c r="F80" s="504" t="s">
        <v>615</v>
      </c>
      <c r="G80" s="504" t="s">
        <v>262</v>
      </c>
      <c r="H80" s="459">
        <v>41516</v>
      </c>
      <c r="I80" s="424" t="s">
        <v>195</v>
      </c>
      <c r="J80" s="101" t="s">
        <v>915</v>
      </c>
      <c r="K80" s="101" t="s">
        <v>916</v>
      </c>
      <c r="L80" s="152" t="s">
        <v>917</v>
      </c>
      <c r="M80" s="424" t="s">
        <v>135</v>
      </c>
      <c r="N80" s="424" t="s">
        <v>135</v>
      </c>
      <c r="O80" s="424" t="s">
        <v>135</v>
      </c>
      <c r="P80" s="417"/>
      <c r="Q80" s="418"/>
    </row>
    <row r="81" spans="2:17" ht="154.5" customHeight="1" x14ac:dyDescent="0.25">
      <c r="B81" s="467"/>
      <c r="C81" s="467"/>
      <c r="D81" s="502"/>
      <c r="E81" s="453"/>
      <c r="F81" s="505"/>
      <c r="G81" s="505"/>
      <c r="H81" s="507"/>
      <c r="I81" s="453"/>
      <c r="J81" s="101" t="s">
        <v>915</v>
      </c>
      <c r="K81" s="101" t="s">
        <v>918</v>
      </c>
      <c r="L81" s="101" t="s">
        <v>919</v>
      </c>
      <c r="M81" s="453"/>
      <c r="N81" s="453"/>
      <c r="O81" s="453"/>
      <c r="P81" s="508"/>
      <c r="Q81" s="509"/>
    </row>
    <row r="82" spans="2:17" ht="99.75" customHeight="1" x14ac:dyDescent="0.25">
      <c r="B82" s="458"/>
      <c r="C82" s="458"/>
      <c r="D82" s="503"/>
      <c r="E82" s="425"/>
      <c r="F82" s="506"/>
      <c r="G82" s="506"/>
      <c r="H82" s="460"/>
      <c r="I82" s="425"/>
      <c r="J82" s="101" t="s">
        <v>920</v>
      </c>
      <c r="K82" s="101" t="s">
        <v>921</v>
      </c>
      <c r="L82" s="152" t="s">
        <v>922</v>
      </c>
      <c r="M82" s="425"/>
      <c r="N82" s="425"/>
      <c r="O82" s="425"/>
      <c r="P82" s="419"/>
      <c r="Q82" s="420"/>
    </row>
    <row r="83" spans="2:17" ht="177.75" customHeight="1" x14ac:dyDescent="0.25">
      <c r="B83" s="457" t="s">
        <v>43</v>
      </c>
      <c r="C83" s="457" t="s">
        <v>701</v>
      </c>
      <c r="D83" s="457" t="s">
        <v>923</v>
      </c>
      <c r="E83" s="457">
        <v>1117523180</v>
      </c>
      <c r="F83" s="457" t="s">
        <v>924</v>
      </c>
      <c r="G83" s="457" t="s">
        <v>300</v>
      </c>
      <c r="H83" s="457"/>
      <c r="I83" s="457"/>
      <c r="J83" s="101" t="s">
        <v>915</v>
      </c>
      <c r="K83" s="101" t="s">
        <v>292</v>
      </c>
      <c r="L83" s="152" t="s">
        <v>925</v>
      </c>
      <c r="M83" s="424" t="s">
        <v>135</v>
      </c>
      <c r="N83" s="424" t="s">
        <v>135</v>
      </c>
      <c r="O83" s="424" t="s">
        <v>135</v>
      </c>
      <c r="P83" s="510" t="s">
        <v>926</v>
      </c>
      <c r="Q83" s="511"/>
    </row>
    <row r="84" spans="2:17" ht="81" customHeight="1" x14ac:dyDescent="0.25">
      <c r="B84" s="467"/>
      <c r="C84" s="467"/>
      <c r="D84" s="467"/>
      <c r="E84" s="467"/>
      <c r="F84" s="467"/>
      <c r="G84" s="467"/>
      <c r="H84" s="467"/>
      <c r="I84" s="467"/>
      <c r="J84" s="101" t="s">
        <v>927</v>
      </c>
      <c r="K84" s="101" t="s">
        <v>928</v>
      </c>
      <c r="L84" s="152" t="s">
        <v>929</v>
      </c>
      <c r="M84" s="453"/>
      <c r="N84" s="453"/>
      <c r="O84" s="453"/>
      <c r="P84" s="512"/>
      <c r="Q84" s="513"/>
    </row>
    <row r="85" spans="2:17" ht="138" customHeight="1" x14ac:dyDescent="0.25">
      <c r="B85" s="458"/>
      <c r="C85" s="458"/>
      <c r="D85" s="458"/>
      <c r="E85" s="458"/>
      <c r="F85" s="458"/>
      <c r="G85" s="458"/>
      <c r="H85" s="458"/>
      <c r="I85" s="458"/>
      <c r="J85" s="101" t="s">
        <v>930</v>
      </c>
      <c r="K85" s="101" t="s">
        <v>931</v>
      </c>
      <c r="L85" s="152" t="s">
        <v>932</v>
      </c>
      <c r="M85" s="425"/>
      <c r="N85" s="425"/>
      <c r="O85" s="425"/>
      <c r="P85" s="514"/>
      <c r="Q85" s="515"/>
    </row>
    <row r="87" spans="2:17" ht="15.75" thickBot="1" x14ac:dyDescent="0.3"/>
    <row r="88" spans="2:17" ht="27" thickBot="1" x14ac:dyDescent="0.3">
      <c r="B88" s="432" t="s">
        <v>45</v>
      </c>
      <c r="C88" s="433"/>
      <c r="D88" s="433"/>
      <c r="E88" s="433"/>
      <c r="F88" s="433"/>
      <c r="G88" s="433"/>
      <c r="H88" s="433"/>
      <c r="I88" s="433"/>
      <c r="J88" s="433"/>
      <c r="K88" s="433"/>
      <c r="L88" s="433"/>
      <c r="M88" s="433"/>
      <c r="N88" s="434"/>
    </row>
    <row r="91" spans="2:17" ht="46.15" customHeight="1" x14ac:dyDescent="0.25">
      <c r="B91" s="9" t="s">
        <v>32</v>
      </c>
      <c r="C91" s="9" t="s">
        <v>46</v>
      </c>
      <c r="D91" s="441" t="s">
        <v>3</v>
      </c>
      <c r="E91" s="442"/>
    </row>
    <row r="92" spans="2:17" ht="46.9" customHeight="1" x14ac:dyDescent="0.25">
      <c r="B92" s="101" t="s">
        <v>122</v>
      </c>
      <c r="C92" s="185" t="s">
        <v>1523</v>
      </c>
      <c r="D92" s="451"/>
      <c r="E92" s="451"/>
    </row>
    <row r="95" spans="2:17" ht="26.25" x14ac:dyDescent="0.25">
      <c r="B95" s="435" t="s">
        <v>63</v>
      </c>
      <c r="C95" s="436"/>
      <c r="D95" s="436"/>
      <c r="E95" s="436"/>
      <c r="F95" s="436"/>
      <c r="G95" s="436"/>
      <c r="H95" s="436"/>
      <c r="I95" s="436"/>
      <c r="J95" s="436"/>
      <c r="K95" s="436"/>
      <c r="L95" s="436"/>
      <c r="M95" s="436"/>
      <c r="N95" s="436"/>
      <c r="O95" s="436"/>
      <c r="P95" s="436"/>
    </row>
    <row r="97" spans="1:26" ht="15.75" thickBot="1" x14ac:dyDescent="0.3"/>
    <row r="98" spans="1:26" ht="27" thickBot="1" x14ac:dyDescent="0.3">
      <c r="B98" s="432" t="s">
        <v>53</v>
      </c>
      <c r="C98" s="433"/>
      <c r="D98" s="433"/>
      <c r="E98" s="433"/>
      <c r="F98" s="433"/>
      <c r="G98" s="433"/>
      <c r="H98" s="433"/>
      <c r="I98" s="433"/>
      <c r="J98" s="433"/>
      <c r="K98" s="433"/>
      <c r="L98" s="433"/>
      <c r="M98" s="433"/>
      <c r="N98" s="434"/>
    </row>
    <row r="100" spans="1:26" ht="15.75" thickBot="1" x14ac:dyDescent="0.3">
      <c r="M100" s="73"/>
      <c r="N100" s="73"/>
    </row>
    <row r="101" spans="1:26" s="54" customFormat="1" ht="109.5" customHeight="1" x14ac:dyDescent="0.25">
      <c r="B101" s="18" t="s">
        <v>144</v>
      </c>
      <c r="C101" s="18" t="s">
        <v>145</v>
      </c>
      <c r="D101" s="18" t="s">
        <v>146</v>
      </c>
      <c r="E101" s="18" t="s">
        <v>44</v>
      </c>
      <c r="F101" s="18" t="s">
        <v>21</v>
      </c>
      <c r="G101" s="18" t="s">
        <v>99</v>
      </c>
      <c r="H101" s="18" t="s">
        <v>16</v>
      </c>
      <c r="I101" s="18" t="s">
        <v>9</v>
      </c>
      <c r="J101" s="18" t="s">
        <v>30</v>
      </c>
      <c r="K101" s="18" t="s">
        <v>60</v>
      </c>
      <c r="L101" s="18" t="s">
        <v>19</v>
      </c>
      <c r="M101" s="17" t="s">
        <v>25</v>
      </c>
      <c r="N101" s="18" t="s">
        <v>147</v>
      </c>
      <c r="O101" s="18" t="s">
        <v>35</v>
      </c>
      <c r="P101" s="192" t="s">
        <v>10</v>
      </c>
      <c r="Q101" s="192" t="s">
        <v>18</v>
      </c>
    </row>
    <row r="102" spans="1:26" s="86" customFormat="1" ht="60" x14ac:dyDescent="0.25">
      <c r="A102" s="74">
        <v>1</v>
      </c>
      <c r="B102" s="75"/>
      <c r="C102" s="76"/>
      <c r="D102" s="75"/>
      <c r="E102" s="77"/>
      <c r="F102" s="78"/>
      <c r="G102" s="79"/>
      <c r="H102" s="80"/>
      <c r="I102" s="81"/>
      <c r="J102" s="81"/>
      <c r="K102" s="81"/>
      <c r="L102" s="81"/>
      <c r="M102" s="82"/>
      <c r="N102" s="82">
        <f>+M102*G102</f>
        <v>0</v>
      </c>
      <c r="O102" s="83"/>
      <c r="P102" s="83"/>
      <c r="Q102" s="84" t="s">
        <v>933</v>
      </c>
      <c r="R102" s="85"/>
      <c r="S102" s="85"/>
      <c r="T102" s="85"/>
      <c r="U102" s="85"/>
      <c r="V102" s="85"/>
      <c r="W102" s="85"/>
      <c r="X102" s="85"/>
      <c r="Y102" s="85"/>
      <c r="Z102" s="85"/>
    </row>
    <row r="103" spans="1:26" s="86" customFormat="1" x14ac:dyDescent="0.25">
      <c r="A103" s="74"/>
      <c r="B103" s="87" t="s">
        <v>15</v>
      </c>
      <c r="C103" s="76"/>
      <c r="D103" s="75"/>
      <c r="E103" s="77"/>
      <c r="F103" s="78"/>
      <c r="G103" s="78"/>
      <c r="H103" s="78"/>
      <c r="I103" s="81"/>
      <c r="J103" s="81"/>
      <c r="K103" s="88">
        <f>SUM(K102:K102)</f>
        <v>0</v>
      </c>
      <c r="L103" s="88">
        <f>SUM(L102:L102)</f>
        <v>0</v>
      </c>
      <c r="M103" s="89">
        <f>SUM(M102:M102)</f>
        <v>0</v>
      </c>
      <c r="N103" s="88">
        <f>SUM(N102:N102)</f>
        <v>0</v>
      </c>
      <c r="O103" s="83"/>
      <c r="P103" s="83"/>
      <c r="Q103" s="90"/>
    </row>
    <row r="104" spans="1:26" x14ac:dyDescent="0.25">
      <c r="E104" s="91"/>
    </row>
    <row r="105" spans="1:26" ht="18.75" x14ac:dyDescent="0.25">
      <c r="B105" s="94" t="s">
        <v>31</v>
      </c>
      <c r="C105" s="10">
        <f>+K103</f>
        <v>0</v>
      </c>
      <c r="H105" s="96"/>
      <c r="I105" s="96"/>
      <c r="J105" s="96"/>
      <c r="K105" s="96"/>
      <c r="L105" s="96"/>
      <c r="M105" s="96"/>
    </row>
    <row r="107" spans="1:26" ht="15.75" thickBot="1" x14ac:dyDescent="0.3"/>
    <row r="108" spans="1:26" ht="37.15" customHeight="1" thickBot="1" x14ac:dyDescent="0.3">
      <c r="B108" s="11" t="s">
        <v>48</v>
      </c>
      <c r="C108" s="12" t="s">
        <v>49</v>
      </c>
      <c r="D108" s="11" t="s">
        <v>50</v>
      </c>
      <c r="E108" s="12" t="s">
        <v>54</v>
      </c>
    </row>
    <row r="109" spans="1:26" ht="41.45" customHeight="1" x14ac:dyDescent="0.25">
      <c r="B109" s="8" t="s">
        <v>123</v>
      </c>
      <c r="C109" s="102">
        <v>20</v>
      </c>
      <c r="D109" s="102">
        <v>0</v>
      </c>
      <c r="E109" s="452">
        <f>+D109+D110+D111</f>
        <v>0</v>
      </c>
    </row>
    <row r="110" spans="1:26" x14ac:dyDescent="0.25">
      <c r="B110" s="8" t="s">
        <v>124</v>
      </c>
      <c r="C110" s="185">
        <v>30</v>
      </c>
      <c r="D110" s="185">
        <v>0</v>
      </c>
      <c r="E110" s="453"/>
    </row>
    <row r="111" spans="1:26" ht="15.75" thickBot="1" x14ac:dyDescent="0.3">
      <c r="B111" s="8" t="s">
        <v>125</v>
      </c>
      <c r="C111" s="103">
        <v>40</v>
      </c>
      <c r="D111" s="103">
        <v>0</v>
      </c>
      <c r="E111" s="454"/>
    </row>
    <row r="113" spans="2:17" ht="15.75" thickBot="1" x14ac:dyDescent="0.3"/>
    <row r="114" spans="2:17" ht="27" thickBot="1" x14ac:dyDescent="0.3">
      <c r="B114" s="432" t="s">
        <v>51</v>
      </c>
      <c r="C114" s="433"/>
      <c r="D114" s="433"/>
      <c r="E114" s="433"/>
      <c r="F114" s="433"/>
      <c r="G114" s="433"/>
      <c r="H114" s="433"/>
      <c r="I114" s="433"/>
      <c r="J114" s="433"/>
      <c r="K114" s="433"/>
      <c r="L114" s="433"/>
      <c r="M114" s="433"/>
      <c r="N114" s="434"/>
    </row>
    <row r="116" spans="2:17" ht="76.5" customHeight="1" x14ac:dyDescent="0.25">
      <c r="B116" s="197" t="s">
        <v>0</v>
      </c>
      <c r="C116" s="197" t="s">
        <v>38</v>
      </c>
      <c r="D116" s="197" t="s">
        <v>39</v>
      </c>
      <c r="E116" s="197" t="s">
        <v>112</v>
      </c>
      <c r="F116" s="197" t="s">
        <v>114</v>
      </c>
      <c r="G116" s="197" t="s">
        <v>115</v>
      </c>
      <c r="H116" s="197" t="s">
        <v>116</v>
      </c>
      <c r="I116" s="197" t="s">
        <v>113</v>
      </c>
      <c r="J116" s="441" t="s">
        <v>117</v>
      </c>
      <c r="K116" s="445"/>
      <c r="L116" s="442"/>
      <c r="M116" s="197" t="s">
        <v>121</v>
      </c>
      <c r="N116" s="197" t="s">
        <v>40</v>
      </c>
      <c r="O116" s="197" t="s">
        <v>41</v>
      </c>
      <c r="P116" s="441" t="s">
        <v>3</v>
      </c>
      <c r="Q116" s="442"/>
    </row>
    <row r="117" spans="2:17" ht="60.75" customHeight="1" x14ac:dyDescent="0.25">
      <c r="B117" s="100"/>
      <c r="C117" s="100"/>
      <c r="D117" s="98"/>
      <c r="E117" s="98"/>
      <c r="F117" s="98"/>
      <c r="G117" s="98"/>
      <c r="H117" s="98"/>
      <c r="I117" s="43"/>
      <c r="J117" s="43"/>
      <c r="K117" s="100"/>
      <c r="L117" s="98"/>
      <c r="M117" s="69"/>
      <c r="N117" s="69"/>
      <c r="O117" s="69"/>
      <c r="P117" s="451"/>
      <c r="Q117" s="451"/>
    </row>
    <row r="118" spans="2:17" ht="60.75" customHeight="1" x14ac:dyDescent="0.25">
      <c r="B118" s="100"/>
      <c r="C118" s="100"/>
      <c r="D118" s="98"/>
      <c r="E118" s="98"/>
      <c r="F118" s="98"/>
      <c r="G118" s="98"/>
      <c r="H118" s="98"/>
      <c r="I118" s="43"/>
      <c r="J118" s="43"/>
      <c r="K118" s="100"/>
      <c r="L118" s="98"/>
      <c r="M118" s="69"/>
      <c r="N118" s="69"/>
      <c r="O118" s="69"/>
      <c r="P118" s="185"/>
      <c r="Q118" s="185"/>
    </row>
    <row r="119" spans="2:17" ht="33.6" customHeight="1" x14ac:dyDescent="0.25">
      <c r="B119" s="100"/>
      <c r="C119" s="100"/>
      <c r="D119" s="98"/>
      <c r="E119" s="98"/>
      <c r="F119" s="98"/>
      <c r="G119" s="98"/>
      <c r="H119" s="98"/>
      <c r="I119" s="43"/>
      <c r="J119" s="43"/>
      <c r="K119" s="98"/>
      <c r="L119" s="98"/>
      <c r="M119" s="69"/>
      <c r="N119" s="69"/>
      <c r="O119" s="69"/>
      <c r="P119" s="451"/>
      <c r="Q119" s="451"/>
    </row>
    <row r="123" spans="2:17" ht="54" customHeight="1" x14ac:dyDescent="0.25">
      <c r="B123" s="21" t="s">
        <v>32</v>
      </c>
      <c r="C123" s="21" t="s">
        <v>48</v>
      </c>
      <c r="D123" s="239" t="s">
        <v>49</v>
      </c>
      <c r="E123" s="21" t="s">
        <v>50</v>
      </c>
      <c r="F123" s="239" t="s">
        <v>55</v>
      </c>
      <c r="G123" s="105"/>
    </row>
    <row r="124" spans="2:17" ht="120.75" customHeight="1" x14ac:dyDescent="0.2">
      <c r="B124" s="468" t="s">
        <v>52</v>
      </c>
      <c r="C124" s="104" t="s">
        <v>126</v>
      </c>
      <c r="D124" s="234">
        <v>25</v>
      </c>
      <c r="E124" s="234">
        <v>0</v>
      </c>
      <c r="F124" s="429">
        <f>+E124+E125+E126</f>
        <v>0</v>
      </c>
      <c r="G124" s="105"/>
    </row>
    <row r="125" spans="2:17" ht="76.150000000000006" customHeight="1" x14ac:dyDescent="0.2">
      <c r="B125" s="468"/>
      <c r="C125" s="104" t="s">
        <v>127</v>
      </c>
      <c r="D125" s="238">
        <v>25</v>
      </c>
      <c r="E125" s="234">
        <v>0</v>
      </c>
      <c r="F125" s="429"/>
      <c r="G125" s="105"/>
    </row>
    <row r="126" spans="2:17" ht="69" customHeight="1" x14ac:dyDescent="0.2">
      <c r="B126" s="468"/>
      <c r="C126" s="104" t="s">
        <v>128</v>
      </c>
      <c r="D126" s="234">
        <v>10</v>
      </c>
      <c r="E126" s="234">
        <v>0</v>
      </c>
      <c r="F126" s="429"/>
      <c r="G126" s="105"/>
    </row>
    <row r="127" spans="2:17" x14ac:dyDescent="0.25">
      <c r="C127" s="42"/>
    </row>
    <row r="130" spans="2:5" x14ac:dyDescent="0.25">
      <c r="B130" s="68" t="s">
        <v>56</v>
      </c>
    </row>
    <row r="133" spans="2:5" x14ac:dyDescent="0.25">
      <c r="B133" s="22" t="s">
        <v>32</v>
      </c>
      <c r="C133" s="22" t="s">
        <v>57</v>
      </c>
      <c r="D133" s="21" t="s">
        <v>50</v>
      </c>
      <c r="E133" s="21" t="s">
        <v>15</v>
      </c>
    </row>
    <row r="134" spans="2:5" ht="28.5" x14ac:dyDescent="0.25">
      <c r="B134" s="70" t="s">
        <v>58</v>
      </c>
      <c r="C134" s="71">
        <v>40</v>
      </c>
      <c r="D134" s="185">
        <f>+E109</f>
        <v>0</v>
      </c>
      <c r="E134" s="424">
        <f>+D134+D135</f>
        <v>0</v>
      </c>
    </row>
    <row r="135" spans="2:5" ht="57" x14ac:dyDescent="0.25">
      <c r="B135" s="70" t="s">
        <v>59</v>
      </c>
      <c r="C135" s="71">
        <v>60</v>
      </c>
      <c r="D135" s="185">
        <f>+F124</f>
        <v>0</v>
      </c>
      <c r="E135" s="425"/>
    </row>
  </sheetData>
  <mergeCells count="70">
    <mergeCell ref="E134:E135"/>
    <mergeCell ref="J116:L116"/>
    <mergeCell ref="P116:Q116"/>
    <mergeCell ref="P117:Q117"/>
    <mergeCell ref="P119:Q119"/>
    <mergeCell ref="B124:B126"/>
    <mergeCell ref="F124:F126"/>
    <mergeCell ref="D91:E91"/>
    <mergeCell ref="D92:E92"/>
    <mergeCell ref="B95:P95"/>
    <mergeCell ref="B98:N98"/>
    <mergeCell ref="E109:E111"/>
    <mergeCell ref="B114:N114"/>
    <mergeCell ref="B88:N88"/>
    <mergeCell ref="N80:N82"/>
    <mergeCell ref="O80:O82"/>
    <mergeCell ref="P80:Q82"/>
    <mergeCell ref="B83:B85"/>
    <mergeCell ref="C83:C85"/>
    <mergeCell ref="D83:D85"/>
    <mergeCell ref="E83:E85"/>
    <mergeCell ref="F83:F85"/>
    <mergeCell ref="G83:G85"/>
    <mergeCell ref="H83:H85"/>
    <mergeCell ref="I83:I85"/>
    <mergeCell ref="M83:M85"/>
    <mergeCell ref="N83:N85"/>
    <mergeCell ref="O83:O85"/>
    <mergeCell ref="P83:Q85"/>
    <mergeCell ref="G80:G82"/>
    <mergeCell ref="H80:H82"/>
    <mergeCell ref="I80:I82"/>
    <mergeCell ref="M80:M82"/>
    <mergeCell ref="H78:H79"/>
    <mergeCell ref="I78:I79"/>
    <mergeCell ref="J78:L78"/>
    <mergeCell ref="M78:M79"/>
    <mergeCell ref="G78:G79"/>
    <mergeCell ref="B80:B82"/>
    <mergeCell ref="C80:C82"/>
    <mergeCell ref="D80:D82"/>
    <mergeCell ref="E80:E82"/>
    <mergeCell ref="F80:F82"/>
    <mergeCell ref="P78:Q79"/>
    <mergeCell ref="N78:N79"/>
    <mergeCell ref="O78:O79"/>
    <mergeCell ref="B57:B58"/>
    <mergeCell ref="C57:C58"/>
    <mergeCell ref="D57:E57"/>
    <mergeCell ref="B78:B79"/>
    <mergeCell ref="C78:C79"/>
    <mergeCell ref="D78:D79"/>
    <mergeCell ref="E78:E79"/>
    <mergeCell ref="F78:F79"/>
    <mergeCell ref="C61:N61"/>
    <mergeCell ref="B63:N63"/>
    <mergeCell ref="O66:P66"/>
    <mergeCell ref="O67:P67"/>
    <mergeCell ref="B73:Q73"/>
    <mergeCell ref="B2:P2"/>
    <mergeCell ref="B4:P4"/>
    <mergeCell ref="C6:N6"/>
    <mergeCell ref="C7:N7"/>
    <mergeCell ref="C8:N8"/>
    <mergeCell ref="M48:N48"/>
    <mergeCell ref="C9:N9"/>
    <mergeCell ref="B14:C24"/>
    <mergeCell ref="C10:E10"/>
    <mergeCell ref="B25:C25"/>
    <mergeCell ref="E43:E44"/>
  </mergeCells>
  <dataValidations count="2">
    <dataValidation type="decimal" allowBlank="1" showInputMessage="1" showErrorMessage="1" sqref="WVH983051 WLL983051 C65547 IV65547 SR65547 ACN65547 AMJ65547 AWF65547 BGB65547 BPX65547 BZT65547 CJP65547 CTL65547 DDH65547 DND65547 DWZ65547 EGV65547 EQR65547 FAN65547 FKJ65547 FUF65547 GEB65547 GNX65547 GXT65547 HHP65547 HRL65547 IBH65547 ILD65547 IUZ65547 JEV65547 JOR65547 JYN65547 KIJ65547 KSF65547 LCB65547 LLX65547 LVT65547 MFP65547 MPL65547 MZH65547 NJD65547 NSZ65547 OCV65547 OMR65547 OWN65547 PGJ65547 PQF65547 QAB65547 QJX65547 QTT65547 RDP65547 RNL65547 RXH65547 SHD65547 SQZ65547 TAV65547 TKR65547 TUN65547 UEJ65547 UOF65547 UYB65547 VHX65547 VRT65547 WBP65547 WLL65547 WVH65547 C131083 IV131083 SR131083 ACN131083 AMJ131083 AWF131083 BGB131083 BPX131083 BZT131083 CJP131083 CTL131083 DDH131083 DND131083 DWZ131083 EGV131083 EQR131083 FAN131083 FKJ131083 FUF131083 GEB131083 GNX131083 GXT131083 HHP131083 HRL131083 IBH131083 ILD131083 IUZ131083 JEV131083 JOR131083 JYN131083 KIJ131083 KSF131083 LCB131083 LLX131083 LVT131083 MFP131083 MPL131083 MZH131083 NJD131083 NSZ131083 OCV131083 OMR131083 OWN131083 PGJ131083 PQF131083 QAB131083 QJX131083 QTT131083 RDP131083 RNL131083 RXH131083 SHD131083 SQZ131083 TAV131083 TKR131083 TUN131083 UEJ131083 UOF131083 UYB131083 VHX131083 VRT131083 WBP131083 WLL131083 WVH131083 C196619 IV196619 SR196619 ACN196619 AMJ196619 AWF196619 BGB196619 BPX196619 BZT196619 CJP196619 CTL196619 DDH196619 DND196619 DWZ196619 EGV196619 EQR196619 FAN196619 FKJ196619 FUF196619 GEB196619 GNX196619 GXT196619 HHP196619 HRL196619 IBH196619 ILD196619 IUZ196619 JEV196619 JOR196619 JYN196619 KIJ196619 KSF196619 LCB196619 LLX196619 LVT196619 MFP196619 MPL196619 MZH196619 NJD196619 NSZ196619 OCV196619 OMR196619 OWN196619 PGJ196619 PQF196619 QAB196619 QJX196619 QTT196619 RDP196619 RNL196619 RXH196619 SHD196619 SQZ196619 TAV196619 TKR196619 TUN196619 UEJ196619 UOF196619 UYB196619 VHX196619 VRT196619 WBP196619 WLL196619 WVH196619 C262155 IV262155 SR262155 ACN262155 AMJ262155 AWF262155 BGB262155 BPX262155 BZT262155 CJP262155 CTL262155 DDH262155 DND262155 DWZ262155 EGV262155 EQR262155 FAN262155 FKJ262155 FUF262155 GEB262155 GNX262155 GXT262155 HHP262155 HRL262155 IBH262155 ILD262155 IUZ262155 JEV262155 JOR262155 JYN262155 KIJ262155 KSF262155 LCB262155 LLX262155 LVT262155 MFP262155 MPL262155 MZH262155 NJD262155 NSZ262155 OCV262155 OMR262155 OWN262155 PGJ262155 PQF262155 QAB262155 QJX262155 QTT262155 RDP262155 RNL262155 RXH262155 SHD262155 SQZ262155 TAV262155 TKR262155 TUN262155 UEJ262155 UOF262155 UYB262155 VHX262155 VRT262155 WBP262155 WLL262155 WVH262155 C327691 IV327691 SR327691 ACN327691 AMJ327691 AWF327691 BGB327691 BPX327691 BZT327691 CJP327691 CTL327691 DDH327691 DND327691 DWZ327691 EGV327691 EQR327691 FAN327691 FKJ327691 FUF327691 GEB327691 GNX327691 GXT327691 HHP327691 HRL327691 IBH327691 ILD327691 IUZ327691 JEV327691 JOR327691 JYN327691 KIJ327691 KSF327691 LCB327691 LLX327691 LVT327691 MFP327691 MPL327691 MZH327691 NJD327691 NSZ327691 OCV327691 OMR327691 OWN327691 PGJ327691 PQF327691 QAB327691 QJX327691 QTT327691 RDP327691 RNL327691 RXH327691 SHD327691 SQZ327691 TAV327691 TKR327691 TUN327691 UEJ327691 UOF327691 UYB327691 VHX327691 VRT327691 WBP327691 WLL327691 WVH327691 C393227 IV393227 SR393227 ACN393227 AMJ393227 AWF393227 BGB393227 BPX393227 BZT393227 CJP393227 CTL393227 DDH393227 DND393227 DWZ393227 EGV393227 EQR393227 FAN393227 FKJ393227 FUF393227 GEB393227 GNX393227 GXT393227 HHP393227 HRL393227 IBH393227 ILD393227 IUZ393227 JEV393227 JOR393227 JYN393227 KIJ393227 KSF393227 LCB393227 LLX393227 LVT393227 MFP393227 MPL393227 MZH393227 NJD393227 NSZ393227 OCV393227 OMR393227 OWN393227 PGJ393227 PQF393227 QAB393227 QJX393227 QTT393227 RDP393227 RNL393227 RXH393227 SHD393227 SQZ393227 TAV393227 TKR393227 TUN393227 UEJ393227 UOF393227 UYB393227 VHX393227 VRT393227 WBP393227 WLL393227 WVH393227 C458763 IV458763 SR458763 ACN458763 AMJ458763 AWF458763 BGB458763 BPX458763 BZT458763 CJP458763 CTL458763 DDH458763 DND458763 DWZ458763 EGV458763 EQR458763 FAN458763 FKJ458763 FUF458763 GEB458763 GNX458763 GXT458763 HHP458763 HRL458763 IBH458763 ILD458763 IUZ458763 JEV458763 JOR458763 JYN458763 KIJ458763 KSF458763 LCB458763 LLX458763 LVT458763 MFP458763 MPL458763 MZH458763 NJD458763 NSZ458763 OCV458763 OMR458763 OWN458763 PGJ458763 PQF458763 QAB458763 QJX458763 QTT458763 RDP458763 RNL458763 RXH458763 SHD458763 SQZ458763 TAV458763 TKR458763 TUN458763 UEJ458763 UOF458763 UYB458763 VHX458763 VRT458763 WBP458763 WLL458763 WVH458763 C524299 IV524299 SR524299 ACN524299 AMJ524299 AWF524299 BGB524299 BPX524299 BZT524299 CJP524299 CTL524299 DDH524299 DND524299 DWZ524299 EGV524299 EQR524299 FAN524299 FKJ524299 FUF524299 GEB524299 GNX524299 GXT524299 HHP524299 HRL524299 IBH524299 ILD524299 IUZ524299 JEV524299 JOR524299 JYN524299 KIJ524299 KSF524299 LCB524299 LLX524299 LVT524299 MFP524299 MPL524299 MZH524299 NJD524299 NSZ524299 OCV524299 OMR524299 OWN524299 PGJ524299 PQF524299 QAB524299 QJX524299 QTT524299 RDP524299 RNL524299 RXH524299 SHD524299 SQZ524299 TAV524299 TKR524299 TUN524299 UEJ524299 UOF524299 UYB524299 VHX524299 VRT524299 WBP524299 WLL524299 WVH524299 C589835 IV589835 SR589835 ACN589835 AMJ589835 AWF589835 BGB589835 BPX589835 BZT589835 CJP589835 CTL589835 DDH589835 DND589835 DWZ589835 EGV589835 EQR589835 FAN589835 FKJ589835 FUF589835 GEB589835 GNX589835 GXT589835 HHP589835 HRL589835 IBH589835 ILD589835 IUZ589835 JEV589835 JOR589835 JYN589835 KIJ589835 KSF589835 LCB589835 LLX589835 LVT589835 MFP589835 MPL589835 MZH589835 NJD589835 NSZ589835 OCV589835 OMR589835 OWN589835 PGJ589835 PQF589835 QAB589835 QJX589835 QTT589835 RDP589835 RNL589835 RXH589835 SHD589835 SQZ589835 TAV589835 TKR589835 TUN589835 UEJ589835 UOF589835 UYB589835 VHX589835 VRT589835 WBP589835 WLL589835 WVH589835 C655371 IV655371 SR655371 ACN655371 AMJ655371 AWF655371 BGB655371 BPX655371 BZT655371 CJP655371 CTL655371 DDH655371 DND655371 DWZ655371 EGV655371 EQR655371 FAN655371 FKJ655371 FUF655371 GEB655371 GNX655371 GXT655371 HHP655371 HRL655371 IBH655371 ILD655371 IUZ655371 JEV655371 JOR655371 JYN655371 KIJ655371 KSF655371 LCB655371 LLX655371 LVT655371 MFP655371 MPL655371 MZH655371 NJD655371 NSZ655371 OCV655371 OMR655371 OWN655371 PGJ655371 PQF655371 QAB655371 QJX655371 QTT655371 RDP655371 RNL655371 RXH655371 SHD655371 SQZ655371 TAV655371 TKR655371 TUN655371 UEJ655371 UOF655371 UYB655371 VHX655371 VRT655371 WBP655371 WLL655371 WVH655371 C720907 IV720907 SR720907 ACN720907 AMJ720907 AWF720907 BGB720907 BPX720907 BZT720907 CJP720907 CTL720907 DDH720907 DND720907 DWZ720907 EGV720907 EQR720907 FAN720907 FKJ720907 FUF720907 GEB720907 GNX720907 GXT720907 HHP720907 HRL720907 IBH720907 ILD720907 IUZ720907 JEV720907 JOR720907 JYN720907 KIJ720907 KSF720907 LCB720907 LLX720907 LVT720907 MFP720907 MPL720907 MZH720907 NJD720907 NSZ720907 OCV720907 OMR720907 OWN720907 PGJ720907 PQF720907 QAB720907 QJX720907 QTT720907 RDP720907 RNL720907 RXH720907 SHD720907 SQZ720907 TAV720907 TKR720907 TUN720907 UEJ720907 UOF720907 UYB720907 VHX720907 VRT720907 WBP720907 WLL720907 WVH720907 C786443 IV786443 SR786443 ACN786443 AMJ786443 AWF786443 BGB786443 BPX786443 BZT786443 CJP786443 CTL786443 DDH786443 DND786443 DWZ786443 EGV786443 EQR786443 FAN786443 FKJ786443 FUF786443 GEB786443 GNX786443 GXT786443 HHP786443 HRL786443 IBH786443 ILD786443 IUZ786443 JEV786443 JOR786443 JYN786443 KIJ786443 KSF786443 LCB786443 LLX786443 LVT786443 MFP786443 MPL786443 MZH786443 NJD786443 NSZ786443 OCV786443 OMR786443 OWN786443 PGJ786443 PQF786443 QAB786443 QJX786443 QTT786443 RDP786443 RNL786443 RXH786443 SHD786443 SQZ786443 TAV786443 TKR786443 TUN786443 UEJ786443 UOF786443 UYB786443 VHX786443 VRT786443 WBP786443 WLL786443 WVH786443 C851979 IV851979 SR851979 ACN851979 AMJ851979 AWF851979 BGB851979 BPX851979 BZT851979 CJP851979 CTL851979 DDH851979 DND851979 DWZ851979 EGV851979 EQR851979 FAN851979 FKJ851979 FUF851979 GEB851979 GNX851979 GXT851979 HHP851979 HRL851979 IBH851979 ILD851979 IUZ851979 JEV851979 JOR851979 JYN851979 KIJ851979 KSF851979 LCB851979 LLX851979 LVT851979 MFP851979 MPL851979 MZH851979 NJD851979 NSZ851979 OCV851979 OMR851979 OWN851979 PGJ851979 PQF851979 QAB851979 QJX851979 QTT851979 RDP851979 RNL851979 RXH851979 SHD851979 SQZ851979 TAV851979 TKR851979 TUN851979 UEJ851979 UOF851979 UYB851979 VHX851979 VRT851979 WBP851979 WLL851979 WVH851979 C917515 IV917515 SR917515 ACN917515 AMJ917515 AWF917515 BGB917515 BPX917515 BZT917515 CJP917515 CTL917515 DDH917515 DND917515 DWZ917515 EGV917515 EQR917515 FAN917515 FKJ917515 FUF917515 GEB917515 GNX917515 GXT917515 HHP917515 HRL917515 IBH917515 ILD917515 IUZ917515 JEV917515 JOR917515 JYN917515 KIJ917515 KSF917515 LCB917515 LLX917515 LVT917515 MFP917515 MPL917515 MZH917515 NJD917515 NSZ917515 OCV917515 OMR917515 OWN917515 PGJ917515 PQF917515 QAB917515 QJX917515 QTT917515 RDP917515 RNL917515 RXH917515 SHD917515 SQZ917515 TAV917515 TKR917515 TUN917515 UEJ917515 UOF917515 UYB917515 VHX917515 VRT917515 WBP917515 WLL917515 WVH917515 C983051 IV983051 SR983051 ACN983051 AMJ983051 AWF983051 BGB983051 BPX983051 BZT983051 CJP983051 CTL983051 DDH983051 DND983051 DWZ983051 EGV983051 EQR983051 FAN983051 FKJ983051 FUF983051 GEB983051 GNX983051 GXT983051 HHP983051 HRL983051 IBH983051 ILD983051 IUZ983051 JEV983051 JOR983051 JYN983051 KIJ983051 KSF983051 LCB983051 LLX983051 LVT983051 MFP983051 MPL983051 MZH983051 NJD983051 NSZ983051 OCV983051 OMR983051 OWN983051 PGJ983051 PQF983051 QAB983051 QJX983051 QTT983051 RDP983051 RNL983051 RXH983051 SHD983051 SQZ983051 TAV983051 TKR983051 TUN983051 UEJ983051 UOF983051 UYB983051 VHX983051 VRT983051 WBP983051 IV27:IV47 SR27:SR47 ACN27:ACN47 AMJ27:AMJ47 AWF27:AWF47 BGB27:BGB47 BPX27:BPX47 BZT27:BZT47 CJP27:CJP47 CTL27:CTL47 DDH27:DDH47 DND27:DND47 DWZ27:DWZ47 EGV27:EGV47 EQR27:EQR47 FAN27:FAN47 FKJ27:FKJ47 FUF27:FUF47 GEB27:GEB47 GNX27:GNX47 GXT27:GXT47 HHP27:HHP47 HRL27:HRL47 IBH27:IBH47 ILD27:ILD47 IUZ27:IUZ47 JEV27:JEV47 JOR27:JOR47 JYN27:JYN47 KIJ27:KIJ47 KSF27:KSF47 LCB27:LCB47 LLX27:LLX47 LVT27:LVT47 MFP27:MFP47 MPL27:MPL47 MZH27:MZH47 NJD27:NJD47 NSZ27:NSZ47 OCV27:OCV47 OMR27:OMR47 OWN27:OWN47 PGJ27:PGJ47 PQF27:PQF47 QAB27:QAB47 QJX27:QJX47 QTT27:QTT47 RDP27:RDP47 RNL27:RNL47 RXH27:RXH47 SHD27:SHD47 SQZ27:SQZ47 TAV27:TAV47 TKR27:TKR47 TUN27:TUN47 UEJ27:UEJ47 UOF27:UOF47 UYB27:UYB47 VHX27:VHX47 VRT27:VRT47 WBP27:WBP47 WLL27:WLL47 WVH27:WVH47">
      <formula1>0</formula1>
      <formula2>1</formula2>
    </dataValidation>
    <dataValidation type="list" allowBlank="1" showInputMessage="1" showErrorMessage="1" sqref="WVE983051 A65547 IS65547 SO65547 ACK65547 AMG65547 AWC65547 BFY65547 BPU65547 BZQ65547 CJM65547 CTI65547 DDE65547 DNA65547 DWW65547 EGS65547 EQO65547 FAK65547 FKG65547 FUC65547 GDY65547 GNU65547 GXQ65547 HHM65547 HRI65547 IBE65547 ILA65547 IUW65547 JES65547 JOO65547 JYK65547 KIG65547 KSC65547 LBY65547 LLU65547 LVQ65547 MFM65547 MPI65547 MZE65547 NJA65547 NSW65547 OCS65547 OMO65547 OWK65547 PGG65547 PQC65547 PZY65547 QJU65547 QTQ65547 RDM65547 RNI65547 RXE65547 SHA65547 SQW65547 TAS65547 TKO65547 TUK65547 UEG65547 UOC65547 UXY65547 VHU65547 VRQ65547 WBM65547 WLI65547 WVE65547 A131083 IS131083 SO131083 ACK131083 AMG131083 AWC131083 BFY131083 BPU131083 BZQ131083 CJM131083 CTI131083 DDE131083 DNA131083 DWW131083 EGS131083 EQO131083 FAK131083 FKG131083 FUC131083 GDY131083 GNU131083 GXQ131083 HHM131083 HRI131083 IBE131083 ILA131083 IUW131083 JES131083 JOO131083 JYK131083 KIG131083 KSC131083 LBY131083 LLU131083 LVQ131083 MFM131083 MPI131083 MZE131083 NJA131083 NSW131083 OCS131083 OMO131083 OWK131083 PGG131083 PQC131083 PZY131083 QJU131083 QTQ131083 RDM131083 RNI131083 RXE131083 SHA131083 SQW131083 TAS131083 TKO131083 TUK131083 UEG131083 UOC131083 UXY131083 VHU131083 VRQ131083 WBM131083 WLI131083 WVE131083 A196619 IS196619 SO196619 ACK196619 AMG196619 AWC196619 BFY196619 BPU196619 BZQ196619 CJM196619 CTI196619 DDE196619 DNA196619 DWW196619 EGS196619 EQO196619 FAK196619 FKG196619 FUC196619 GDY196619 GNU196619 GXQ196619 HHM196619 HRI196619 IBE196619 ILA196619 IUW196619 JES196619 JOO196619 JYK196619 KIG196619 KSC196619 LBY196619 LLU196619 LVQ196619 MFM196619 MPI196619 MZE196619 NJA196619 NSW196619 OCS196619 OMO196619 OWK196619 PGG196619 PQC196619 PZY196619 QJU196619 QTQ196619 RDM196619 RNI196619 RXE196619 SHA196619 SQW196619 TAS196619 TKO196619 TUK196619 UEG196619 UOC196619 UXY196619 VHU196619 VRQ196619 WBM196619 WLI196619 WVE196619 A262155 IS262155 SO262155 ACK262155 AMG262155 AWC262155 BFY262155 BPU262155 BZQ262155 CJM262155 CTI262155 DDE262155 DNA262155 DWW262155 EGS262155 EQO262155 FAK262155 FKG262155 FUC262155 GDY262155 GNU262155 GXQ262155 HHM262155 HRI262155 IBE262155 ILA262155 IUW262155 JES262155 JOO262155 JYK262155 KIG262155 KSC262155 LBY262155 LLU262155 LVQ262155 MFM262155 MPI262155 MZE262155 NJA262155 NSW262155 OCS262155 OMO262155 OWK262155 PGG262155 PQC262155 PZY262155 QJU262155 QTQ262155 RDM262155 RNI262155 RXE262155 SHA262155 SQW262155 TAS262155 TKO262155 TUK262155 UEG262155 UOC262155 UXY262155 VHU262155 VRQ262155 WBM262155 WLI262155 WVE262155 A327691 IS327691 SO327691 ACK327691 AMG327691 AWC327691 BFY327691 BPU327691 BZQ327691 CJM327691 CTI327691 DDE327691 DNA327691 DWW327691 EGS327691 EQO327691 FAK327691 FKG327691 FUC327691 GDY327691 GNU327691 GXQ327691 HHM327691 HRI327691 IBE327691 ILA327691 IUW327691 JES327691 JOO327691 JYK327691 KIG327691 KSC327691 LBY327691 LLU327691 LVQ327691 MFM327691 MPI327691 MZE327691 NJA327691 NSW327691 OCS327691 OMO327691 OWK327691 PGG327691 PQC327691 PZY327691 QJU327691 QTQ327691 RDM327691 RNI327691 RXE327691 SHA327691 SQW327691 TAS327691 TKO327691 TUK327691 UEG327691 UOC327691 UXY327691 VHU327691 VRQ327691 WBM327691 WLI327691 WVE327691 A393227 IS393227 SO393227 ACK393227 AMG393227 AWC393227 BFY393227 BPU393227 BZQ393227 CJM393227 CTI393227 DDE393227 DNA393227 DWW393227 EGS393227 EQO393227 FAK393227 FKG393227 FUC393227 GDY393227 GNU393227 GXQ393227 HHM393227 HRI393227 IBE393227 ILA393227 IUW393227 JES393227 JOO393227 JYK393227 KIG393227 KSC393227 LBY393227 LLU393227 LVQ393227 MFM393227 MPI393227 MZE393227 NJA393227 NSW393227 OCS393227 OMO393227 OWK393227 PGG393227 PQC393227 PZY393227 QJU393227 QTQ393227 RDM393227 RNI393227 RXE393227 SHA393227 SQW393227 TAS393227 TKO393227 TUK393227 UEG393227 UOC393227 UXY393227 VHU393227 VRQ393227 WBM393227 WLI393227 WVE393227 A458763 IS458763 SO458763 ACK458763 AMG458763 AWC458763 BFY458763 BPU458763 BZQ458763 CJM458763 CTI458763 DDE458763 DNA458763 DWW458763 EGS458763 EQO458763 FAK458763 FKG458763 FUC458763 GDY458763 GNU458763 GXQ458763 HHM458763 HRI458763 IBE458763 ILA458763 IUW458763 JES458763 JOO458763 JYK458763 KIG458763 KSC458763 LBY458763 LLU458763 LVQ458763 MFM458763 MPI458763 MZE458763 NJA458763 NSW458763 OCS458763 OMO458763 OWK458763 PGG458763 PQC458763 PZY458763 QJU458763 QTQ458763 RDM458763 RNI458763 RXE458763 SHA458763 SQW458763 TAS458763 TKO458763 TUK458763 UEG458763 UOC458763 UXY458763 VHU458763 VRQ458763 WBM458763 WLI458763 WVE458763 A524299 IS524299 SO524299 ACK524299 AMG524299 AWC524299 BFY524299 BPU524299 BZQ524299 CJM524299 CTI524299 DDE524299 DNA524299 DWW524299 EGS524299 EQO524299 FAK524299 FKG524299 FUC524299 GDY524299 GNU524299 GXQ524299 HHM524299 HRI524299 IBE524299 ILA524299 IUW524299 JES524299 JOO524299 JYK524299 KIG524299 KSC524299 LBY524299 LLU524299 LVQ524299 MFM524299 MPI524299 MZE524299 NJA524299 NSW524299 OCS524299 OMO524299 OWK524299 PGG524299 PQC524299 PZY524299 QJU524299 QTQ524299 RDM524299 RNI524299 RXE524299 SHA524299 SQW524299 TAS524299 TKO524299 TUK524299 UEG524299 UOC524299 UXY524299 VHU524299 VRQ524299 WBM524299 WLI524299 WVE524299 A589835 IS589835 SO589835 ACK589835 AMG589835 AWC589835 BFY589835 BPU589835 BZQ589835 CJM589835 CTI589835 DDE589835 DNA589835 DWW589835 EGS589835 EQO589835 FAK589835 FKG589835 FUC589835 GDY589835 GNU589835 GXQ589835 HHM589835 HRI589835 IBE589835 ILA589835 IUW589835 JES589835 JOO589835 JYK589835 KIG589835 KSC589835 LBY589835 LLU589835 LVQ589835 MFM589835 MPI589835 MZE589835 NJA589835 NSW589835 OCS589835 OMO589835 OWK589835 PGG589835 PQC589835 PZY589835 QJU589835 QTQ589835 RDM589835 RNI589835 RXE589835 SHA589835 SQW589835 TAS589835 TKO589835 TUK589835 UEG589835 UOC589835 UXY589835 VHU589835 VRQ589835 WBM589835 WLI589835 WVE589835 A655371 IS655371 SO655371 ACK655371 AMG655371 AWC655371 BFY655371 BPU655371 BZQ655371 CJM655371 CTI655371 DDE655371 DNA655371 DWW655371 EGS655371 EQO655371 FAK655371 FKG655371 FUC655371 GDY655371 GNU655371 GXQ655371 HHM655371 HRI655371 IBE655371 ILA655371 IUW655371 JES655371 JOO655371 JYK655371 KIG655371 KSC655371 LBY655371 LLU655371 LVQ655371 MFM655371 MPI655371 MZE655371 NJA655371 NSW655371 OCS655371 OMO655371 OWK655371 PGG655371 PQC655371 PZY655371 QJU655371 QTQ655371 RDM655371 RNI655371 RXE655371 SHA655371 SQW655371 TAS655371 TKO655371 TUK655371 UEG655371 UOC655371 UXY655371 VHU655371 VRQ655371 WBM655371 WLI655371 WVE655371 A720907 IS720907 SO720907 ACK720907 AMG720907 AWC720907 BFY720907 BPU720907 BZQ720907 CJM720907 CTI720907 DDE720907 DNA720907 DWW720907 EGS720907 EQO720907 FAK720907 FKG720907 FUC720907 GDY720907 GNU720907 GXQ720907 HHM720907 HRI720907 IBE720907 ILA720907 IUW720907 JES720907 JOO720907 JYK720907 KIG720907 KSC720907 LBY720907 LLU720907 LVQ720907 MFM720907 MPI720907 MZE720907 NJA720907 NSW720907 OCS720907 OMO720907 OWK720907 PGG720907 PQC720907 PZY720907 QJU720907 QTQ720907 RDM720907 RNI720907 RXE720907 SHA720907 SQW720907 TAS720907 TKO720907 TUK720907 UEG720907 UOC720907 UXY720907 VHU720907 VRQ720907 WBM720907 WLI720907 WVE720907 A786443 IS786443 SO786443 ACK786443 AMG786443 AWC786443 BFY786443 BPU786443 BZQ786443 CJM786443 CTI786443 DDE786443 DNA786443 DWW786443 EGS786443 EQO786443 FAK786443 FKG786443 FUC786443 GDY786443 GNU786443 GXQ786443 HHM786443 HRI786443 IBE786443 ILA786443 IUW786443 JES786443 JOO786443 JYK786443 KIG786443 KSC786443 LBY786443 LLU786443 LVQ786443 MFM786443 MPI786443 MZE786443 NJA786443 NSW786443 OCS786443 OMO786443 OWK786443 PGG786443 PQC786443 PZY786443 QJU786443 QTQ786443 RDM786443 RNI786443 RXE786443 SHA786443 SQW786443 TAS786443 TKO786443 TUK786443 UEG786443 UOC786443 UXY786443 VHU786443 VRQ786443 WBM786443 WLI786443 WVE786443 A851979 IS851979 SO851979 ACK851979 AMG851979 AWC851979 BFY851979 BPU851979 BZQ851979 CJM851979 CTI851979 DDE851979 DNA851979 DWW851979 EGS851979 EQO851979 FAK851979 FKG851979 FUC851979 GDY851979 GNU851979 GXQ851979 HHM851979 HRI851979 IBE851979 ILA851979 IUW851979 JES851979 JOO851979 JYK851979 KIG851979 KSC851979 LBY851979 LLU851979 LVQ851979 MFM851979 MPI851979 MZE851979 NJA851979 NSW851979 OCS851979 OMO851979 OWK851979 PGG851979 PQC851979 PZY851979 QJU851979 QTQ851979 RDM851979 RNI851979 RXE851979 SHA851979 SQW851979 TAS851979 TKO851979 TUK851979 UEG851979 UOC851979 UXY851979 VHU851979 VRQ851979 WBM851979 WLI851979 WVE851979 A917515 IS917515 SO917515 ACK917515 AMG917515 AWC917515 BFY917515 BPU917515 BZQ917515 CJM917515 CTI917515 DDE917515 DNA917515 DWW917515 EGS917515 EQO917515 FAK917515 FKG917515 FUC917515 GDY917515 GNU917515 GXQ917515 HHM917515 HRI917515 IBE917515 ILA917515 IUW917515 JES917515 JOO917515 JYK917515 KIG917515 KSC917515 LBY917515 LLU917515 LVQ917515 MFM917515 MPI917515 MZE917515 NJA917515 NSW917515 OCS917515 OMO917515 OWK917515 PGG917515 PQC917515 PZY917515 QJU917515 QTQ917515 RDM917515 RNI917515 RXE917515 SHA917515 SQW917515 TAS917515 TKO917515 TUK917515 UEG917515 UOC917515 UXY917515 VHU917515 VRQ917515 WBM917515 WLI917515 WVE917515 A983051 IS983051 SO983051 ACK983051 AMG983051 AWC983051 BFY983051 BPU983051 BZQ983051 CJM983051 CTI983051 DDE983051 DNA983051 DWW983051 EGS983051 EQO983051 FAK983051 FKG983051 FUC983051 GDY983051 GNU983051 GXQ983051 HHM983051 HRI983051 IBE983051 ILA983051 IUW983051 JES983051 JOO983051 JYK983051 KIG983051 KSC983051 LBY983051 LLU983051 LVQ983051 MFM983051 MPI983051 MZE983051 NJA983051 NSW983051 OCS983051 OMO983051 OWK983051 PGG983051 PQC983051 PZY983051 QJU983051 QTQ983051 RDM983051 RNI983051 RXE983051 SHA983051 SQW983051 TAS983051 TKO983051 TUK983051 UEG983051 UOC983051 UXY983051 VHU983051 VRQ983051 WBM983051 WLI983051 A27:A47 IS27:IS47 SO27:SO47 ACK27:ACK47 AMG27:AMG47 AWC27:AWC47 BFY27:BFY47 BPU27:BPU47 BZQ27:BZQ47 CJM27:CJM47 CTI27:CTI47 DDE27:DDE47 DNA27:DNA47 DWW27:DWW47 EGS27:EGS47 EQO27:EQO47 FAK27:FAK47 FKG27:FKG47 FUC27:FUC47 GDY27:GDY47 GNU27:GNU47 GXQ27:GXQ47 HHM27:HHM47 HRI27:HRI47 IBE27:IBE47 ILA27:ILA47 IUW27:IUW47 JES27:JES47 JOO27:JOO47 JYK27:JYK47 KIG27:KIG47 KSC27:KSC47 LBY27:LBY47 LLU27:LLU47 LVQ27:LVQ47 MFM27:MFM47 MPI27:MPI47 MZE27:MZE47 NJA27:NJA47 NSW27:NSW47 OCS27:OCS47 OMO27:OMO47 OWK27:OWK47 PGG27:PGG47 PQC27:PQC47 PZY27:PZY47 QJU27:QJU47 QTQ27:QTQ47 RDM27:RDM47 RNI27:RNI47 RXE27:RXE47 SHA27:SHA47 SQW27:SQW47 TAS27:TAS47 TKO27:TKO47 TUK27:TUK47 UEG27:UEG47 UOC27:UOC47 UXY27:UXY47 VHU27:VHU47 VRQ27:VRQ47 WBM27:WBM47 WLI27:WLI47 WVE27:WVE47">
      <formula1>"1,2,3,4,5"</formula1>
    </dataValidation>
  </dataValidation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5"/>
  <sheetViews>
    <sheetView topLeftCell="F44" zoomScale="80" zoomScaleNormal="80" workbookViewId="0">
      <selection activeCell="E52" sqref="E52"/>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907</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934</v>
      </c>
      <c r="D10" s="422"/>
      <c r="E10" s="423"/>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187" t="s">
        <v>11</v>
      </c>
      <c r="E14" s="187" t="s">
        <v>12</v>
      </c>
      <c r="F14" s="187" t="s">
        <v>28</v>
      </c>
      <c r="G14" s="63"/>
      <c r="I14" s="56"/>
      <c r="J14" s="56"/>
      <c r="K14" s="56"/>
      <c r="L14" s="56"/>
      <c r="M14" s="56"/>
      <c r="N14" s="55"/>
    </row>
    <row r="15" spans="2:16" x14ac:dyDescent="0.25">
      <c r="B15" s="495"/>
      <c r="C15" s="496"/>
      <c r="D15" s="236">
        <v>2</v>
      </c>
      <c r="E15" s="3">
        <v>313242150</v>
      </c>
      <c r="F15" s="131">
        <v>150</v>
      </c>
      <c r="G15" s="63"/>
      <c r="I15" s="57"/>
      <c r="J15" s="57"/>
      <c r="K15" s="57"/>
      <c r="L15" s="57"/>
      <c r="M15" s="57"/>
      <c r="N15" s="55"/>
    </row>
    <row r="16" spans="2:16" x14ac:dyDescent="0.25">
      <c r="B16" s="495"/>
      <c r="C16" s="496"/>
      <c r="D16" s="187">
        <v>7</v>
      </c>
      <c r="E16" s="3">
        <v>626484300</v>
      </c>
      <c r="F16" s="131">
        <v>300</v>
      </c>
      <c r="G16" s="63"/>
      <c r="I16" s="57"/>
      <c r="J16" s="57"/>
      <c r="K16" s="57"/>
      <c r="L16" s="57"/>
      <c r="M16" s="57"/>
      <c r="N16" s="55"/>
    </row>
    <row r="17" spans="1:14" x14ac:dyDescent="0.25">
      <c r="B17" s="495"/>
      <c r="C17" s="496"/>
      <c r="D17" s="236">
        <v>11</v>
      </c>
      <c r="E17" s="3">
        <v>488338350</v>
      </c>
      <c r="F17" s="131">
        <v>210</v>
      </c>
      <c r="G17" s="63"/>
      <c r="I17" s="57"/>
      <c r="J17" s="57"/>
      <c r="K17" s="57"/>
      <c r="L17" s="57"/>
      <c r="M17" s="57"/>
      <c r="N17" s="55"/>
    </row>
    <row r="18" spans="1:14" x14ac:dyDescent="0.25">
      <c r="B18" s="495"/>
      <c r="C18" s="496"/>
      <c r="D18" s="236">
        <v>12</v>
      </c>
      <c r="E18" s="3">
        <v>208828100</v>
      </c>
      <c r="F18" s="131">
        <v>100</v>
      </c>
      <c r="G18" s="63"/>
      <c r="I18" s="57"/>
      <c r="J18" s="57"/>
      <c r="K18" s="57"/>
      <c r="L18" s="57"/>
      <c r="M18" s="57"/>
      <c r="N18" s="55"/>
    </row>
    <row r="19" spans="1:14" x14ac:dyDescent="0.25">
      <c r="B19" s="495"/>
      <c r="C19" s="496"/>
      <c r="D19" s="236">
        <v>13</v>
      </c>
      <c r="E19" s="3">
        <v>721799950</v>
      </c>
      <c r="F19" s="131">
        <v>290</v>
      </c>
      <c r="G19" s="63"/>
      <c r="I19" s="57"/>
      <c r="J19" s="57"/>
      <c r="K19" s="57"/>
      <c r="L19" s="57"/>
      <c r="M19" s="57"/>
      <c r="N19" s="55"/>
    </row>
    <row r="20" spans="1:14" x14ac:dyDescent="0.25">
      <c r="B20" s="495"/>
      <c r="C20" s="496"/>
      <c r="D20" s="236">
        <v>14</v>
      </c>
      <c r="E20" s="3">
        <v>651117800</v>
      </c>
      <c r="F20" s="131">
        <v>280</v>
      </c>
      <c r="G20" s="63"/>
      <c r="I20" s="57"/>
      <c r="J20" s="57"/>
      <c r="K20" s="57"/>
      <c r="L20" s="57"/>
      <c r="M20" s="57"/>
      <c r="N20" s="55"/>
    </row>
    <row r="21" spans="1:14" x14ac:dyDescent="0.25">
      <c r="B21" s="495"/>
      <c r="C21" s="496"/>
      <c r="D21" s="236">
        <v>16</v>
      </c>
      <c r="E21" s="3">
        <v>1755833774</v>
      </c>
      <c r="F21" s="131">
        <v>718</v>
      </c>
      <c r="G21" s="63"/>
      <c r="I21" s="57"/>
      <c r="J21" s="57"/>
      <c r="K21" s="57"/>
      <c r="L21" s="57"/>
      <c r="M21" s="57"/>
      <c r="N21" s="55"/>
    </row>
    <row r="22" spans="1:14" x14ac:dyDescent="0.25">
      <c r="B22" s="495"/>
      <c r="C22" s="496"/>
      <c r="D22" s="236">
        <v>20</v>
      </c>
      <c r="E22" s="3">
        <v>902973570</v>
      </c>
      <c r="F22" s="131">
        <v>390</v>
      </c>
      <c r="G22" s="63"/>
      <c r="I22" s="57"/>
      <c r="J22" s="57"/>
      <c r="K22" s="57"/>
      <c r="L22" s="57"/>
      <c r="M22" s="57"/>
      <c r="N22" s="55"/>
    </row>
    <row r="23" spans="1:14" x14ac:dyDescent="0.25">
      <c r="B23" s="495"/>
      <c r="C23" s="496"/>
      <c r="D23" s="236">
        <v>21</v>
      </c>
      <c r="E23" s="3">
        <v>1200917298</v>
      </c>
      <c r="F23" s="131">
        <v>546</v>
      </c>
      <c r="G23" s="63"/>
      <c r="I23" s="57"/>
      <c r="J23" s="57"/>
      <c r="K23" s="57"/>
      <c r="L23" s="57"/>
      <c r="M23" s="57"/>
      <c r="N23" s="55"/>
    </row>
    <row r="24" spans="1:14" x14ac:dyDescent="0.25">
      <c r="B24" s="497"/>
      <c r="C24" s="498"/>
      <c r="D24" s="236">
        <v>22</v>
      </c>
      <c r="E24" s="3">
        <v>417652200</v>
      </c>
      <c r="F24" s="131">
        <v>200</v>
      </c>
      <c r="G24" s="63"/>
      <c r="I24" s="57"/>
      <c r="J24" s="57"/>
      <c r="K24" s="57"/>
      <c r="L24" s="57"/>
      <c r="M24" s="57"/>
      <c r="N24" s="55"/>
    </row>
    <row r="25" spans="1:14" x14ac:dyDescent="0.25">
      <c r="B25" s="476" t="s">
        <v>13</v>
      </c>
      <c r="C25" s="477"/>
      <c r="D25" s="187"/>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+F16*80%</f>
        <v>240</v>
      </c>
      <c r="D27" s="57"/>
      <c r="E27" s="4">
        <f>+E16</f>
        <v>626484300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C29" s="66"/>
      <c r="D29" s="57"/>
      <c r="E29" s="67"/>
      <c r="F29" s="63"/>
      <c r="G29" s="63"/>
      <c r="H29" s="63"/>
      <c r="I29" s="64"/>
      <c r="J29" s="64"/>
      <c r="K29" s="64"/>
      <c r="L29" s="64"/>
      <c r="M29" s="64"/>
    </row>
    <row r="30" spans="1:14" x14ac:dyDescent="0.25">
      <c r="A30" s="65"/>
      <c r="B30" s="68" t="s">
        <v>134</v>
      </c>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22" t="s">
        <v>32</v>
      </c>
      <c r="C32" s="22" t="s">
        <v>135</v>
      </c>
      <c r="D32" s="22" t="s">
        <v>136</v>
      </c>
      <c r="E32" s="42"/>
      <c r="F32" s="42"/>
      <c r="G32" s="42"/>
      <c r="H32" s="42"/>
      <c r="I32" s="54"/>
      <c r="J32" s="54"/>
      <c r="K32" s="54"/>
      <c r="L32" s="54"/>
      <c r="M32" s="54"/>
      <c r="N32" s="55"/>
    </row>
    <row r="33" spans="1:14" x14ac:dyDescent="0.25">
      <c r="A33" s="65"/>
      <c r="B33" s="69" t="s">
        <v>137</v>
      </c>
      <c r="C33" s="234" t="s">
        <v>68</v>
      </c>
      <c r="D33" s="243"/>
      <c r="E33" s="42"/>
      <c r="F33" s="42"/>
      <c r="G33" s="42"/>
      <c r="H33" s="42"/>
      <c r="I33" s="54"/>
      <c r="J33" s="54"/>
      <c r="K33" s="54"/>
      <c r="L33" s="54"/>
      <c r="M33" s="54"/>
      <c r="N33" s="55"/>
    </row>
    <row r="34" spans="1:14" x14ac:dyDescent="0.25">
      <c r="A34" s="65"/>
      <c r="B34" s="69" t="s">
        <v>138</v>
      </c>
      <c r="C34" s="185" t="s">
        <v>68</v>
      </c>
      <c r="D34" s="69"/>
      <c r="E34" s="42"/>
      <c r="F34" s="42"/>
      <c r="G34" s="42"/>
      <c r="H34" s="42"/>
      <c r="I34" s="54"/>
      <c r="J34" s="54"/>
      <c r="K34" s="54"/>
      <c r="L34" s="54"/>
      <c r="M34" s="54"/>
      <c r="N34" s="55"/>
    </row>
    <row r="35" spans="1:14" x14ac:dyDescent="0.25">
      <c r="A35" s="65"/>
      <c r="B35" s="69" t="s">
        <v>139</v>
      </c>
      <c r="C35" s="185" t="s">
        <v>68</v>
      </c>
      <c r="D35" s="69"/>
      <c r="E35" s="42"/>
      <c r="F35" s="42"/>
      <c r="G35" s="42"/>
      <c r="H35" s="42"/>
      <c r="I35" s="54"/>
      <c r="J35" s="54"/>
      <c r="K35" s="54"/>
      <c r="L35" s="54"/>
      <c r="M35" s="54"/>
      <c r="N35" s="55"/>
    </row>
    <row r="36" spans="1:14" x14ac:dyDescent="0.25">
      <c r="A36" s="65"/>
      <c r="B36" s="69" t="s">
        <v>140</v>
      </c>
      <c r="C36" s="185" t="s">
        <v>68</v>
      </c>
      <c r="D36" s="69"/>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42"/>
      <c r="C38" s="42"/>
      <c r="D38" s="42"/>
      <c r="E38" s="42"/>
      <c r="F38" s="42"/>
      <c r="G38" s="42"/>
      <c r="H38" s="42"/>
      <c r="I38" s="54"/>
      <c r="J38" s="54"/>
      <c r="K38" s="54"/>
      <c r="L38" s="54"/>
      <c r="M38" s="54"/>
      <c r="N38" s="55"/>
    </row>
    <row r="39" spans="1:14" x14ac:dyDescent="0.25">
      <c r="A39" s="65"/>
      <c r="B39" s="68" t="s">
        <v>141</v>
      </c>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42"/>
      <c r="C41" s="42"/>
      <c r="D41" s="42"/>
      <c r="E41" s="42"/>
      <c r="F41" s="42"/>
      <c r="G41" s="42"/>
      <c r="H41" s="42"/>
      <c r="I41" s="54"/>
      <c r="J41" s="54"/>
      <c r="K41" s="54"/>
      <c r="L41" s="54"/>
      <c r="M41" s="54"/>
      <c r="N41" s="55"/>
    </row>
    <row r="42" spans="1:14" x14ac:dyDescent="0.25">
      <c r="A42" s="65"/>
      <c r="B42" s="22" t="s">
        <v>32</v>
      </c>
      <c r="C42" s="22" t="s">
        <v>57</v>
      </c>
      <c r="D42" s="21" t="s">
        <v>50</v>
      </c>
      <c r="E42" s="21" t="s">
        <v>15</v>
      </c>
      <c r="F42" s="42"/>
      <c r="G42" s="42"/>
      <c r="H42" s="42"/>
      <c r="I42" s="54"/>
      <c r="J42" s="54"/>
      <c r="K42" s="54"/>
      <c r="L42" s="54"/>
      <c r="M42" s="54"/>
      <c r="N42" s="55"/>
    </row>
    <row r="43" spans="1:14" ht="28.5" x14ac:dyDescent="0.25">
      <c r="A43" s="65"/>
      <c r="B43" s="70" t="s">
        <v>142</v>
      </c>
      <c r="C43" s="71">
        <v>40</v>
      </c>
      <c r="D43" s="185">
        <v>0</v>
      </c>
      <c r="E43" s="424">
        <f>+D43+D44</f>
        <v>0</v>
      </c>
      <c r="F43" s="42"/>
      <c r="G43" s="42"/>
      <c r="H43" s="42"/>
      <c r="I43" s="54"/>
      <c r="J43" s="54"/>
      <c r="K43" s="54"/>
      <c r="L43" s="54"/>
      <c r="M43" s="54"/>
      <c r="N43" s="55"/>
    </row>
    <row r="44" spans="1:14" ht="57" x14ac:dyDescent="0.25">
      <c r="A44" s="65"/>
      <c r="B44" s="70" t="s">
        <v>143</v>
      </c>
      <c r="C44" s="71">
        <v>60</v>
      </c>
      <c r="D44" s="185">
        <f>+F144</f>
        <v>0</v>
      </c>
      <c r="E44" s="425"/>
      <c r="F44" s="42"/>
      <c r="G44" s="42"/>
      <c r="H44" s="42"/>
      <c r="I44" s="54"/>
      <c r="J44" s="54"/>
      <c r="K44" s="54"/>
      <c r="L44" s="54"/>
      <c r="M44" s="54"/>
      <c r="N44" s="55"/>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x14ac:dyDescent="0.25">
      <c r="A47" s="65"/>
      <c r="C47" s="66"/>
      <c r="D47" s="57"/>
      <c r="E47" s="67"/>
      <c r="F47" s="63"/>
      <c r="G47" s="63"/>
      <c r="H47" s="63"/>
      <c r="I47" s="64"/>
      <c r="J47" s="64"/>
      <c r="K47" s="64"/>
      <c r="L47" s="64"/>
      <c r="M47" s="64"/>
    </row>
    <row r="48" spans="1:14" ht="15.75" thickBot="1" x14ac:dyDescent="0.3">
      <c r="M48" s="426" t="s">
        <v>34</v>
      </c>
      <c r="N48" s="426"/>
    </row>
    <row r="49" spans="1:26" x14ac:dyDescent="0.25">
      <c r="B49" s="68" t="s">
        <v>29</v>
      </c>
      <c r="M49" s="73"/>
      <c r="N49" s="73"/>
    </row>
    <row r="50" spans="1:26" ht="15.75" thickBot="1" x14ac:dyDescent="0.3">
      <c r="M50" s="73"/>
      <c r="N50" s="73"/>
    </row>
    <row r="51" spans="1:26" s="54" customFormat="1" ht="109.5" customHeight="1" x14ac:dyDescent="0.25">
      <c r="B51" s="18" t="s">
        <v>144</v>
      </c>
      <c r="C51" s="18" t="s">
        <v>145</v>
      </c>
      <c r="D51" s="18" t="s">
        <v>146</v>
      </c>
      <c r="E51" s="18" t="s">
        <v>44</v>
      </c>
      <c r="F51" s="18" t="s">
        <v>21</v>
      </c>
      <c r="G51" s="18" t="s">
        <v>99</v>
      </c>
      <c r="H51" s="18" t="s">
        <v>16</v>
      </c>
      <c r="I51" s="18" t="s">
        <v>9</v>
      </c>
      <c r="J51" s="18" t="s">
        <v>30</v>
      </c>
      <c r="K51" s="18" t="s">
        <v>60</v>
      </c>
      <c r="L51" s="18" t="s">
        <v>19</v>
      </c>
      <c r="M51" s="17" t="s">
        <v>25</v>
      </c>
      <c r="N51" s="18" t="s">
        <v>147</v>
      </c>
      <c r="O51" s="18" t="s">
        <v>35</v>
      </c>
      <c r="P51" s="192" t="s">
        <v>10</v>
      </c>
      <c r="Q51" s="192" t="s">
        <v>18</v>
      </c>
    </row>
    <row r="52" spans="1:26" s="86" customFormat="1" ht="45" x14ac:dyDescent="0.25">
      <c r="A52" s="74">
        <v>1</v>
      </c>
      <c r="B52" s="75" t="s">
        <v>907</v>
      </c>
      <c r="C52" s="75" t="s">
        <v>907</v>
      </c>
      <c r="D52" s="76" t="s">
        <v>667</v>
      </c>
      <c r="E52" s="247" t="s">
        <v>1538</v>
      </c>
      <c r="F52" s="78" t="s">
        <v>135</v>
      </c>
      <c r="G52" s="79"/>
      <c r="H52" s="81">
        <v>40924</v>
      </c>
      <c r="I52" s="81">
        <v>41273</v>
      </c>
      <c r="J52" s="81" t="s">
        <v>136</v>
      </c>
      <c r="K52" s="134">
        <v>11</v>
      </c>
      <c r="L52" s="134">
        <v>0</v>
      </c>
      <c r="M52" s="139">
        <v>112</v>
      </c>
      <c r="N52" s="82"/>
      <c r="O52" s="83">
        <v>60823296</v>
      </c>
      <c r="P52" s="83" t="s">
        <v>1539</v>
      </c>
      <c r="Q52" s="84" t="s">
        <v>1540</v>
      </c>
      <c r="R52" s="85"/>
      <c r="S52" s="85"/>
      <c r="T52" s="85"/>
      <c r="U52" s="85"/>
      <c r="V52" s="85"/>
      <c r="W52" s="85"/>
      <c r="X52" s="85"/>
      <c r="Y52" s="85"/>
      <c r="Z52" s="85"/>
    </row>
    <row r="53" spans="1:26" s="86" customFormat="1" ht="45" x14ac:dyDescent="0.25">
      <c r="A53" s="74">
        <f>+A52+1</f>
        <v>2</v>
      </c>
      <c r="B53" s="75" t="s">
        <v>907</v>
      </c>
      <c r="C53" s="75" t="s">
        <v>907</v>
      </c>
      <c r="D53" s="76" t="s">
        <v>667</v>
      </c>
      <c r="E53" s="138">
        <v>73</v>
      </c>
      <c r="F53" s="78" t="s">
        <v>135</v>
      </c>
      <c r="G53" s="79"/>
      <c r="H53" s="81">
        <v>41296</v>
      </c>
      <c r="I53" s="81">
        <v>41639</v>
      </c>
      <c r="J53" s="81" t="s">
        <v>136</v>
      </c>
      <c r="K53" s="134">
        <v>11</v>
      </c>
      <c r="L53" s="134">
        <v>0</v>
      </c>
      <c r="M53" s="139">
        <v>812</v>
      </c>
      <c r="N53" s="82"/>
      <c r="O53" s="83">
        <v>808150203</v>
      </c>
      <c r="P53" s="83" t="s">
        <v>1541</v>
      </c>
      <c r="Q53" s="84" t="s">
        <v>1540</v>
      </c>
      <c r="R53" s="85"/>
      <c r="S53" s="85"/>
      <c r="T53" s="85"/>
      <c r="U53" s="85"/>
      <c r="V53" s="85"/>
      <c r="W53" s="85"/>
      <c r="X53" s="85"/>
      <c r="Y53" s="85"/>
      <c r="Z53" s="85"/>
    </row>
    <row r="54" spans="1:26" s="86" customFormat="1" ht="45" x14ac:dyDescent="0.25">
      <c r="A54" s="74">
        <f t="shared" ref="A54" si="0">+A53+1</f>
        <v>3</v>
      </c>
      <c r="B54" s="75" t="s">
        <v>907</v>
      </c>
      <c r="C54" s="75" t="s">
        <v>907</v>
      </c>
      <c r="D54" s="76" t="s">
        <v>1093</v>
      </c>
      <c r="E54" s="138">
        <v>41</v>
      </c>
      <c r="F54" s="78" t="s">
        <v>135</v>
      </c>
      <c r="G54" s="79"/>
      <c r="H54" s="81">
        <v>40331</v>
      </c>
      <c r="I54" s="81">
        <v>40514</v>
      </c>
      <c r="J54" s="81" t="s">
        <v>136</v>
      </c>
      <c r="K54" s="134">
        <v>6</v>
      </c>
      <c r="L54" s="134">
        <v>0</v>
      </c>
      <c r="M54" s="139">
        <v>60</v>
      </c>
      <c r="N54" s="135"/>
      <c r="O54" s="83">
        <v>10000000</v>
      </c>
      <c r="P54" s="83" t="s">
        <v>1542</v>
      </c>
      <c r="Q54" s="84" t="s">
        <v>1540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SUM(K52:K54)</f>
        <v>28</v>
      </c>
      <c r="L55" s="88">
        <f>SUM(L52:L54)</f>
        <v>0</v>
      </c>
      <c r="M55" s="140">
        <f>SUM(M52:M54)</f>
        <v>984</v>
      </c>
      <c r="N55" s="88">
        <f>SUM(N52:N54)</f>
        <v>0</v>
      </c>
      <c r="O55" s="83"/>
      <c r="P55" s="83"/>
      <c r="Q55" s="90"/>
    </row>
    <row r="56" spans="1:26" x14ac:dyDescent="0.25">
      <c r="E56" s="91"/>
    </row>
    <row r="57" spans="1:26" x14ac:dyDescent="0.25">
      <c r="B57" s="427" t="s">
        <v>27</v>
      </c>
      <c r="C57" s="427" t="s">
        <v>26</v>
      </c>
      <c r="D57" s="429" t="s">
        <v>33</v>
      </c>
      <c r="E57" s="429"/>
    </row>
    <row r="58" spans="1:26" x14ac:dyDescent="0.25">
      <c r="B58" s="428"/>
      <c r="C58" s="428"/>
      <c r="D58" s="188" t="s">
        <v>135</v>
      </c>
      <c r="E58" s="93" t="s">
        <v>136</v>
      </c>
    </row>
    <row r="59" spans="1:26" ht="30.6" customHeight="1" x14ac:dyDescent="0.25">
      <c r="B59" s="94" t="s">
        <v>20</v>
      </c>
      <c r="C59" s="95">
        <f>+K55</f>
        <v>28</v>
      </c>
      <c r="D59" s="185" t="s">
        <v>68</v>
      </c>
      <c r="E59" s="243"/>
      <c r="F59" s="96"/>
      <c r="G59" s="96"/>
      <c r="H59" s="96"/>
      <c r="I59" s="96"/>
      <c r="J59" s="96"/>
      <c r="K59" s="96"/>
      <c r="L59" s="96"/>
      <c r="M59" s="96"/>
    </row>
    <row r="60" spans="1:26" ht="30" customHeight="1" x14ac:dyDescent="0.25">
      <c r="B60" s="94" t="s">
        <v>24</v>
      </c>
      <c r="C60" s="95">
        <f>+M55</f>
        <v>984</v>
      </c>
      <c r="D60" s="185" t="s">
        <v>68</v>
      </c>
      <c r="E60" s="69"/>
    </row>
    <row r="61" spans="1:26" x14ac:dyDescent="0.25">
      <c r="B61" s="97"/>
      <c r="C61" s="299"/>
      <c r="D61" s="299"/>
      <c r="E61" s="299"/>
      <c r="F61" s="299"/>
      <c r="G61" s="299"/>
      <c r="H61" s="299"/>
      <c r="I61" s="299"/>
      <c r="J61" s="299"/>
      <c r="K61" s="299"/>
      <c r="L61" s="299"/>
      <c r="M61" s="299"/>
      <c r="N61" s="299"/>
    </row>
    <row r="62" spans="1:26" ht="28.15" customHeight="1" thickBot="1" x14ac:dyDescent="0.3"/>
    <row r="63" spans="1:26" ht="27" thickBot="1" x14ac:dyDescent="0.3">
      <c r="B63" s="301" t="s">
        <v>100</v>
      </c>
      <c r="C63" s="301"/>
      <c r="D63" s="301"/>
      <c r="E63" s="301"/>
      <c r="F63" s="301"/>
      <c r="G63" s="301"/>
      <c r="H63" s="301"/>
      <c r="I63" s="301"/>
      <c r="J63" s="301"/>
      <c r="K63" s="301"/>
      <c r="L63" s="301"/>
      <c r="M63" s="301"/>
      <c r="N63" s="301"/>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41" t="s">
        <v>3</v>
      </c>
      <c r="P66" s="442"/>
      <c r="Q66" s="197" t="s">
        <v>17</v>
      </c>
    </row>
    <row r="67" spans="2:17" x14ac:dyDescent="0.25">
      <c r="B67" s="98" t="s">
        <v>255</v>
      </c>
      <c r="C67" s="98" t="s">
        <v>256</v>
      </c>
      <c r="D67" s="43" t="s">
        <v>935</v>
      </c>
      <c r="E67" s="43">
        <v>300</v>
      </c>
      <c r="F67" s="99" t="s">
        <v>195</v>
      </c>
      <c r="G67" s="99" t="s">
        <v>195</v>
      </c>
      <c r="H67" s="99" t="s">
        <v>195</v>
      </c>
      <c r="I67" s="98" t="s">
        <v>135</v>
      </c>
      <c r="J67" s="98" t="s">
        <v>135</v>
      </c>
      <c r="K67" s="69" t="s">
        <v>135</v>
      </c>
      <c r="L67" s="69" t="s">
        <v>135</v>
      </c>
      <c r="M67" s="69" t="s">
        <v>135</v>
      </c>
      <c r="N67" s="69" t="s">
        <v>135</v>
      </c>
      <c r="O67" s="430"/>
      <c r="P67" s="431"/>
      <c r="Q67" s="69" t="s">
        <v>135</v>
      </c>
    </row>
    <row r="68" spans="2:17" x14ac:dyDescent="0.25">
      <c r="B68" s="44" t="s">
        <v>1</v>
      </c>
    </row>
    <row r="69" spans="2:17" x14ac:dyDescent="0.25">
      <c r="B69" s="44" t="s">
        <v>36</v>
      </c>
    </row>
    <row r="70" spans="2:17" x14ac:dyDescent="0.25">
      <c r="B70" s="44" t="s">
        <v>61</v>
      </c>
    </row>
    <row r="73" spans="2:17" ht="26.25" x14ac:dyDescent="0.25">
      <c r="B73" s="288" t="s">
        <v>37</v>
      </c>
      <c r="C73" s="289"/>
      <c r="D73" s="289"/>
      <c r="E73" s="289"/>
      <c r="F73" s="289"/>
      <c r="G73" s="289"/>
      <c r="H73" s="289"/>
      <c r="I73" s="289"/>
      <c r="J73" s="289"/>
      <c r="K73" s="289"/>
      <c r="L73" s="289"/>
      <c r="M73" s="289"/>
      <c r="N73" s="289"/>
      <c r="O73" s="289"/>
      <c r="P73" s="289"/>
      <c r="Q73" s="289"/>
    </row>
    <row r="78" spans="2:17" ht="76.5" customHeight="1" x14ac:dyDescent="0.25">
      <c r="B78" s="443" t="s">
        <v>0</v>
      </c>
      <c r="C78" s="443" t="s">
        <v>38</v>
      </c>
      <c r="D78" s="443" t="s">
        <v>39</v>
      </c>
      <c r="E78" s="443" t="s">
        <v>112</v>
      </c>
      <c r="F78" s="443" t="s">
        <v>114</v>
      </c>
      <c r="G78" s="443" t="s">
        <v>115</v>
      </c>
      <c r="H78" s="443" t="s">
        <v>116</v>
      </c>
      <c r="I78" s="443" t="s">
        <v>113</v>
      </c>
      <c r="J78" s="441" t="s">
        <v>117</v>
      </c>
      <c r="K78" s="445"/>
      <c r="L78" s="442"/>
      <c r="M78" s="443" t="s">
        <v>121</v>
      </c>
      <c r="N78" s="443" t="s">
        <v>40</v>
      </c>
      <c r="O78" s="443" t="s">
        <v>41</v>
      </c>
      <c r="P78" s="447" t="s">
        <v>3</v>
      </c>
      <c r="Q78" s="448"/>
    </row>
    <row r="79" spans="2:17" ht="76.5" customHeight="1" x14ac:dyDescent="0.25">
      <c r="B79" s="444"/>
      <c r="C79" s="444"/>
      <c r="D79" s="444"/>
      <c r="E79" s="444"/>
      <c r="F79" s="444"/>
      <c r="G79" s="444"/>
      <c r="H79" s="444"/>
      <c r="I79" s="444"/>
      <c r="J79" s="197" t="s">
        <v>118</v>
      </c>
      <c r="K79" s="197" t="s">
        <v>261</v>
      </c>
      <c r="L79" s="197" t="s">
        <v>120</v>
      </c>
      <c r="M79" s="444"/>
      <c r="N79" s="444"/>
      <c r="O79" s="444"/>
      <c r="P79" s="449"/>
      <c r="Q79" s="450"/>
    </row>
    <row r="80" spans="2:17" ht="137.25" customHeight="1" x14ac:dyDescent="0.25">
      <c r="B80" s="457" t="s">
        <v>42</v>
      </c>
      <c r="C80" s="457" t="s">
        <v>278</v>
      </c>
      <c r="D80" s="457" t="s">
        <v>936</v>
      </c>
      <c r="E80" s="424">
        <v>40784782</v>
      </c>
      <c r="F80" s="504" t="s">
        <v>937</v>
      </c>
      <c r="G80" s="504" t="s">
        <v>938</v>
      </c>
      <c r="H80" s="463" t="s">
        <v>939</v>
      </c>
      <c r="I80" s="424" t="s">
        <v>940</v>
      </c>
      <c r="J80" s="101" t="s">
        <v>915</v>
      </c>
      <c r="K80" s="101" t="s">
        <v>941</v>
      </c>
      <c r="L80" s="152" t="s">
        <v>942</v>
      </c>
      <c r="M80" s="424" t="s">
        <v>135</v>
      </c>
      <c r="N80" s="424" t="s">
        <v>135</v>
      </c>
      <c r="O80" s="424" t="s">
        <v>135</v>
      </c>
      <c r="P80" s="417"/>
      <c r="Q80" s="418"/>
    </row>
    <row r="81" spans="2:17" ht="120" customHeight="1" x14ac:dyDescent="0.25">
      <c r="B81" s="467"/>
      <c r="C81" s="467"/>
      <c r="D81" s="467"/>
      <c r="E81" s="453"/>
      <c r="F81" s="505"/>
      <c r="G81" s="505"/>
      <c r="H81" s="507"/>
      <c r="I81" s="453"/>
      <c r="J81" s="101" t="s">
        <v>915</v>
      </c>
      <c r="K81" s="101" t="s">
        <v>943</v>
      </c>
      <c r="L81" s="101" t="s">
        <v>944</v>
      </c>
      <c r="M81" s="453"/>
      <c r="N81" s="453"/>
      <c r="O81" s="453"/>
      <c r="P81" s="508"/>
      <c r="Q81" s="509"/>
    </row>
    <row r="82" spans="2:17" ht="149.25" customHeight="1" x14ac:dyDescent="0.25">
      <c r="B82" s="458"/>
      <c r="C82" s="458"/>
      <c r="D82" s="458"/>
      <c r="E82" s="425"/>
      <c r="F82" s="506"/>
      <c r="G82" s="506"/>
      <c r="H82" s="460"/>
      <c r="I82" s="425"/>
      <c r="J82" s="101" t="s">
        <v>945</v>
      </c>
      <c r="K82" s="101" t="s">
        <v>946</v>
      </c>
      <c r="L82" s="152" t="s">
        <v>947</v>
      </c>
      <c r="M82" s="425"/>
      <c r="N82" s="425"/>
      <c r="O82" s="425"/>
      <c r="P82" s="419"/>
      <c r="Q82" s="420"/>
    </row>
    <row r="83" spans="2:17" ht="152.25" customHeight="1" x14ac:dyDescent="0.25">
      <c r="B83" s="457" t="s">
        <v>43</v>
      </c>
      <c r="C83" s="457" t="s">
        <v>278</v>
      </c>
      <c r="D83" s="457" t="s">
        <v>948</v>
      </c>
      <c r="E83" s="457">
        <v>40611268</v>
      </c>
      <c r="F83" s="457" t="s">
        <v>924</v>
      </c>
      <c r="G83" s="457" t="s">
        <v>300</v>
      </c>
      <c r="H83" s="463">
        <v>41811</v>
      </c>
      <c r="I83" s="457">
        <v>146002</v>
      </c>
      <c r="J83" s="457" t="s">
        <v>915</v>
      </c>
      <c r="K83" s="457" t="s">
        <v>949</v>
      </c>
      <c r="L83" s="504" t="s">
        <v>950</v>
      </c>
      <c r="M83" s="424" t="s">
        <v>135</v>
      </c>
      <c r="N83" s="424" t="s">
        <v>135</v>
      </c>
      <c r="O83" s="424" t="s">
        <v>135</v>
      </c>
      <c r="P83" s="417"/>
      <c r="Q83" s="418"/>
    </row>
    <row r="84" spans="2:17" ht="48.75" customHeight="1" x14ac:dyDescent="0.25">
      <c r="B84" s="467"/>
      <c r="C84" s="467"/>
      <c r="D84" s="467"/>
      <c r="E84" s="467"/>
      <c r="F84" s="467"/>
      <c r="G84" s="467"/>
      <c r="H84" s="467"/>
      <c r="I84" s="467"/>
      <c r="J84" s="467"/>
      <c r="K84" s="467"/>
      <c r="L84" s="505"/>
      <c r="M84" s="453"/>
      <c r="N84" s="453"/>
      <c r="O84" s="453"/>
      <c r="P84" s="508"/>
      <c r="Q84" s="509"/>
    </row>
    <row r="85" spans="2:17" ht="6" hidden="1" customHeight="1" x14ac:dyDescent="0.25">
      <c r="B85" s="458"/>
      <c r="C85" s="458"/>
      <c r="D85" s="458"/>
      <c r="E85" s="458"/>
      <c r="F85" s="458"/>
      <c r="G85" s="458"/>
      <c r="H85" s="458"/>
      <c r="I85" s="458"/>
      <c r="J85" s="458"/>
      <c r="K85" s="458"/>
      <c r="L85" s="506"/>
      <c r="M85" s="425"/>
      <c r="N85" s="425"/>
      <c r="O85" s="425"/>
      <c r="P85" s="419"/>
      <c r="Q85" s="420"/>
    </row>
    <row r="86" spans="2:17" ht="144.75" customHeight="1" x14ac:dyDescent="0.25">
      <c r="B86" s="424" t="s">
        <v>43</v>
      </c>
      <c r="C86" s="424" t="s">
        <v>278</v>
      </c>
      <c r="D86" s="501" t="s">
        <v>951</v>
      </c>
      <c r="E86" s="424">
        <v>40079739</v>
      </c>
      <c r="F86" s="424" t="s">
        <v>924</v>
      </c>
      <c r="G86" s="501" t="s">
        <v>300</v>
      </c>
      <c r="H86" s="424">
        <v>40165</v>
      </c>
      <c r="I86" s="424">
        <v>114056</v>
      </c>
      <c r="J86" s="101" t="s">
        <v>952</v>
      </c>
      <c r="K86" s="101" t="s">
        <v>953</v>
      </c>
      <c r="L86" s="152" t="s">
        <v>954</v>
      </c>
      <c r="M86" s="424" t="s">
        <v>135</v>
      </c>
      <c r="N86" s="424" t="s">
        <v>135</v>
      </c>
      <c r="O86" s="424" t="s">
        <v>135</v>
      </c>
      <c r="P86" s="417"/>
      <c r="Q86" s="418"/>
    </row>
    <row r="87" spans="2:17" ht="105" customHeight="1" x14ac:dyDescent="0.25">
      <c r="B87" s="453"/>
      <c r="C87" s="453"/>
      <c r="D87" s="502"/>
      <c r="E87" s="453"/>
      <c r="F87" s="453"/>
      <c r="G87" s="502"/>
      <c r="H87" s="453"/>
      <c r="I87" s="453"/>
      <c r="J87" s="101" t="s">
        <v>915</v>
      </c>
      <c r="K87" s="101" t="s">
        <v>955</v>
      </c>
      <c r="L87" s="152" t="s">
        <v>956</v>
      </c>
      <c r="M87" s="453"/>
      <c r="N87" s="453"/>
      <c r="O87" s="453"/>
      <c r="P87" s="508"/>
      <c r="Q87" s="509"/>
    </row>
    <row r="88" spans="2:17" ht="235.5" customHeight="1" x14ac:dyDescent="0.25">
      <c r="B88" s="425"/>
      <c r="C88" s="425"/>
      <c r="D88" s="503"/>
      <c r="E88" s="425"/>
      <c r="F88" s="425"/>
      <c r="G88" s="503"/>
      <c r="H88" s="425"/>
      <c r="I88" s="425"/>
      <c r="J88" s="101" t="s">
        <v>915</v>
      </c>
      <c r="K88" s="101" t="s">
        <v>957</v>
      </c>
      <c r="L88" s="152" t="s">
        <v>958</v>
      </c>
      <c r="M88" s="425"/>
      <c r="N88" s="425"/>
      <c r="O88" s="425"/>
      <c r="P88" s="419"/>
      <c r="Q88" s="420"/>
    </row>
    <row r="90" spans="2:17" ht="15.75" thickBot="1" x14ac:dyDescent="0.3"/>
    <row r="91" spans="2:17" ht="27" thickBot="1" x14ac:dyDescent="0.3">
      <c r="B91" s="295" t="s">
        <v>45</v>
      </c>
      <c r="C91" s="296"/>
      <c r="D91" s="296"/>
      <c r="E91" s="296"/>
      <c r="F91" s="296"/>
      <c r="G91" s="296"/>
      <c r="H91" s="296"/>
      <c r="I91" s="296"/>
      <c r="J91" s="296"/>
      <c r="K91" s="296"/>
      <c r="L91" s="296"/>
      <c r="M91" s="296"/>
      <c r="N91" s="297"/>
    </row>
    <row r="94" spans="2:17" ht="46.15" customHeight="1" x14ac:dyDescent="0.25">
      <c r="B94" s="9" t="s">
        <v>32</v>
      </c>
      <c r="C94" s="9" t="s">
        <v>46</v>
      </c>
      <c r="D94" s="441" t="s">
        <v>3</v>
      </c>
      <c r="E94" s="442"/>
    </row>
    <row r="95" spans="2:17" ht="46.9" customHeight="1" x14ac:dyDescent="0.25">
      <c r="B95" s="101" t="s">
        <v>122</v>
      </c>
      <c r="C95" s="185" t="s">
        <v>1523</v>
      </c>
      <c r="D95" s="451"/>
      <c r="E95" s="451"/>
    </row>
    <row r="98" spans="1:26" ht="26.25" x14ac:dyDescent="0.25">
      <c r="B98" s="288" t="s">
        <v>63</v>
      </c>
      <c r="C98" s="289"/>
      <c r="D98" s="289"/>
      <c r="E98" s="289"/>
      <c r="F98" s="289"/>
      <c r="G98" s="289"/>
      <c r="H98" s="289"/>
      <c r="I98" s="289"/>
      <c r="J98" s="289"/>
      <c r="K98" s="289"/>
      <c r="L98" s="289"/>
      <c r="M98" s="289"/>
      <c r="N98" s="289"/>
      <c r="O98" s="289"/>
      <c r="P98" s="289"/>
    </row>
    <row r="100" spans="1:26" ht="15.75" thickBot="1" x14ac:dyDescent="0.3"/>
    <row r="101" spans="1:26" ht="27" thickBot="1" x14ac:dyDescent="0.3">
      <c r="B101" s="295" t="s">
        <v>53</v>
      </c>
      <c r="C101" s="296"/>
      <c r="D101" s="296"/>
      <c r="E101" s="296"/>
      <c r="F101" s="296"/>
      <c r="G101" s="296"/>
      <c r="H101" s="296"/>
      <c r="I101" s="296"/>
      <c r="J101" s="296"/>
      <c r="K101" s="296"/>
      <c r="L101" s="296"/>
      <c r="M101" s="296"/>
      <c r="N101" s="297"/>
    </row>
    <row r="103" spans="1:26" ht="15.75" thickBot="1" x14ac:dyDescent="0.3">
      <c r="M103" s="73"/>
      <c r="N103" s="73"/>
    </row>
    <row r="104" spans="1:26" s="54" customFormat="1" ht="109.5" customHeight="1" x14ac:dyDescent="0.25">
      <c r="B104" s="18" t="s">
        <v>144</v>
      </c>
      <c r="C104" s="18" t="s">
        <v>145</v>
      </c>
      <c r="D104" s="18" t="s">
        <v>146</v>
      </c>
      <c r="E104" s="18" t="s">
        <v>44</v>
      </c>
      <c r="F104" s="18" t="s">
        <v>21</v>
      </c>
      <c r="G104" s="18" t="s">
        <v>99</v>
      </c>
      <c r="H104" s="18" t="s">
        <v>16</v>
      </c>
      <c r="I104" s="18" t="s">
        <v>9</v>
      </c>
      <c r="J104" s="18" t="s">
        <v>30</v>
      </c>
      <c r="K104" s="18" t="s">
        <v>60</v>
      </c>
      <c r="L104" s="18" t="s">
        <v>19</v>
      </c>
      <c r="M104" s="17" t="s">
        <v>25</v>
      </c>
      <c r="N104" s="18" t="s">
        <v>147</v>
      </c>
      <c r="O104" s="18" t="s">
        <v>35</v>
      </c>
      <c r="P104" s="192" t="s">
        <v>10</v>
      </c>
      <c r="Q104" s="192" t="s">
        <v>18</v>
      </c>
    </row>
    <row r="105" spans="1:26" s="86" customFormat="1" x14ac:dyDescent="0.25">
      <c r="A105" s="74">
        <v>1</v>
      </c>
      <c r="B105" s="75"/>
      <c r="C105" s="76"/>
      <c r="D105" s="75"/>
      <c r="E105" s="77"/>
      <c r="F105" s="78"/>
      <c r="G105" s="79"/>
      <c r="H105" s="80"/>
      <c r="I105" s="81"/>
      <c r="J105" s="81"/>
      <c r="K105" s="81"/>
      <c r="L105" s="81"/>
      <c r="M105" s="82"/>
      <c r="N105" s="82">
        <f>+M105*G105</f>
        <v>0</v>
      </c>
      <c r="O105" s="83"/>
      <c r="P105" s="83"/>
      <c r="Q105" s="84"/>
      <c r="R105" s="85"/>
      <c r="S105" s="85"/>
      <c r="T105" s="85"/>
      <c r="U105" s="85"/>
      <c r="V105" s="85"/>
      <c r="W105" s="85"/>
      <c r="X105" s="85"/>
      <c r="Y105" s="85"/>
      <c r="Z105" s="85"/>
    </row>
    <row r="106" spans="1:26" s="86" customFormat="1" x14ac:dyDescent="0.25">
      <c r="A106" s="74">
        <f>+A105+1</f>
        <v>2</v>
      </c>
      <c r="B106" s="75"/>
      <c r="C106" s="76"/>
      <c r="D106" s="75"/>
      <c r="E106" s="77"/>
      <c r="F106" s="78"/>
      <c r="G106" s="78"/>
      <c r="H106" s="78"/>
      <c r="I106" s="81"/>
      <c r="J106" s="81"/>
      <c r="K106" s="81"/>
      <c r="L106" s="81"/>
      <c r="M106" s="82"/>
      <c r="N106" s="82"/>
      <c r="O106" s="83"/>
      <c r="P106" s="83"/>
      <c r="Q106" s="84"/>
      <c r="R106" s="85"/>
      <c r="S106" s="85"/>
      <c r="T106" s="85"/>
      <c r="U106" s="85"/>
      <c r="V106" s="85"/>
      <c r="W106" s="85"/>
      <c r="X106" s="85"/>
      <c r="Y106" s="85"/>
      <c r="Z106" s="85"/>
    </row>
    <row r="107" spans="1:26" s="86" customFormat="1" x14ac:dyDescent="0.25">
      <c r="A107" s="74">
        <f t="shared" ref="A107:A112" si="1">+A106+1</f>
        <v>3</v>
      </c>
      <c r="B107" s="75"/>
      <c r="C107" s="76"/>
      <c r="D107" s="75"/>
      <c r="E107" s="77"/>
      <c r="F107" s="78"/>
      <c r="G107" s="78"/>
      <c r="H107" s="78"/>
      <c r="I107" s="81"/>
      <c r="J107" s="81"/>
      <c r="K107" s="81"/>
      <c r="L107" s="81"/>
      <c r="M107" s="82"/>
      <c r="N107" s="82"/>
      <c r="O107" s="83"/>
      <c r="P107" s="83"/>
      <c r="Q107" s="84"/>
      <c r="R107" s="85"/>
      <c r="S107" s="85"/>
      <c r="T107" s="85"/>
      <c r="U107" s="85"/>
      <c r="V107" s="85"/>
      <c r="W107" s="85"/>
      <c r="X107" s="85"/>
      <c r="Y107" s="85"/>
      <c r="Z107" s="85"/>
    </row>
    <row r="108" spans="1:26" s="86" customFormat="1" x14ac:dyDescent="0.25">
      <c r="A108" s="74">
        <f t="shared" si="1"/>
        <v>4</v>
      </c>
      <c r="B108" s="75"/>
      <c r="C108" s="76"/>
      <c r="D108" s="75"/>
      <c r="E108" s="77"/>
      <c r="F108" s="78"/>
      <c r="G108" s="78"/>
      <c r="H108" s="78"/>
      <c r="I108" s="81"/>
      <c r="J108" s="81"/>
      <c r="K108" s="81"/>
      <c r="L108" s="81"/>
      <c r="M108" s="82"/>
      <c r="N108" s="82"/>
      <c r="O108" s="83"/>
      <c r="P108" s="83"/>
      <c r="Q108" s="84"/>
      <c r="R108" s="85"/>
      <c r="S108" s="85"/>
      <c r="T108" s="85"/>
      <c r="U108" s="85"/>
      <c r="V108" s="85"/>
      <c r="W108" s="85"/>
      <c r="X108" s="85"/>
      <c r="Y108" s="85"/>
      <c r="Z108" s="85"/>
    </row>
    <row r="109" spans="1:26" s="86" customFormat="1" x14ac:dyDescent="0.25">
      <c r="A109" s="74">
        <f t="shared" si="1"/>
        <v>5</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si="1"/>
        <v>6</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f t="shared" si="1"/>
        <v>7</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si="1"/>
        <v>8</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17" s="86" customFormat="1" x14ac:dyDescent="0.25">
      <c r="A113" s="74"/>
      <c r="B113" s="87" t="s">
        <v>15</v>
      </c>
      <c r="C113" s="76"/>
      <c r="D113" s="75"/>
      <c r="E113" s="77"/>
      <c r="F113" s="78"/>
      <c r="G113" s="78"/>
      <c r="H113" s="78"/>
      <c r="I113" s="81"/>
      <c r="J113" s="81"/>
      <c r="K113" s="88">
        <f t="shared" ref="K113:N113" si="2">SUM(K105:K112)</f>
        <v>0</v>
      </c>
      <c r="L113" s="88">
        <f t="shared" si="2"/>
        <v>0</v>
      </c>
      <c r="M113" s="89">
        <f t="shared" si="2"/>
        <v>0</v>
      </c>
      <c r="N113" s="88">
        <f t="shared" si="2"/>
        <v>0</v>
      </c>
      <c r="O113" s="83"/>
      <c r="P113" s="83"/>
      <c r="Q113" s="90"/>
    </row>
    <row r="114" spans="1:17" x14ac:dyDescent="0.25">
      <c r="E114" s="91"/>
    </row>
    <row r="115" spans="1:17" ht="18.75" x14ac:dyDescent="0.25">
      <c r="B115" s="94" t="s">
        <v>31</v>
      </c>
      <c r="C115" s="10">
        <f>+K113</f>
        <v>0</v>
      </c>
      <c r="H115" s="96"/>
      <c r="I115" s="96"/>
      <c r="J115" s="96"/>
      <c r="K115" s="96"/>
      <c r="L115" s="96"/>
      <c r="M115" s="96"/>
    </row>
    <row r="117" spans="1:17" ht="15.75" thickBot="1" x14ac:dyDescent="0.3"/>
    <row r="118" spans="1:17" ht="37.15" customHeight="1" thickBot="1" x14ac:dyDescent="0.3">
      <c r="B118" s="11" t="s">
        <v>48</v>
      </c>
      <c r="C118" s="12" t="s">
        <v>49</v>
      </c>
      <c r="D118" s="11" t="s">
        <v>50</v>
      </c>
      <c r="E118" s="12" t="s">
        <v>54</v>
      </c>
    </row>
    <row r="119" spans="1:17" ht="41.45" customHeight="1" x14ac:dyDescent="0.25">
      <c r="B119" s="8" t="s">
        <v>123</v>
      </c>
      <c r="C119" s="102">
        <v>20</v>
      </c>
      <c r="D119" s="102"/>
      <c r="E119" s="452">
        <f>+D119+D120+D121</f>
        <v>0</v>
      </c>
    </row>
    <row r="120" spans="1:17" x14ac:dyDescent="0.25">
      <c r="B120" s="8" t="s">
        <v>124</v>
      </c>
      <c r="C120" s="185">
        <v>30</v>
      </c>
      <c r="D120" s="185">
        <v>0</v>
      </c>
      <c r="E120" s="453"/>
    </row>
    <row r="121" spans="1:17" ht="15.75" thickBot="1" x14ac:dyDescent="0.3">
      <c r="B121" s="8" t="s">
        <v>125</v>
      </c>
      <c r="C121" s="103">
        <v>40</v>
      </c>
      <c r="D121" s="103">
        <v>0</v>
      </c>
      <c r="E121" s="454"/>
    </row>
    <row r="123" spans="1:17" ht="15.75" thickBot="1" x14ac:dyDescent="0.3"/>
    <row r="124" spans="1:17" ht="27" thickBot="1" x14ac:dyDescent="0.3">
      <c r="B124" s="295" t="s">
        <v>51</v>
      </c>
      <c r="C124" s="296"/>
      <c r="D124" s="296"/>
      <c r="E124" s="296"/>
      <c r="F124" s="296"/>
      <c r="G124" s="296"/>
      <c r="H124" s="296"/>
      <c r="I124" s="296"/>
      <c r="J124" s="296"/>
      <c r="K124" s="296"/>
      <c r="L124" s="296"/>
      <c r="M124" s="296"/>
      <c r="N124" s="297"/>
    </row>
    <row r="126" spans="1:17" ht="76.5" customHeight="1" x14ac:dyDescent="0.25">
      <c r="B126" s="197" t="s">
        <v>0</v>
      </c>
      <c r="C126" s="197" t="s">
        <v>38</v>
      </c>
      <c r="D126" s="197" t="s">
        <v>39</v>
      </c>
      <c r="E126" s="197" t="s">
        <v>112</v>
      </c>
      <c r="F126" s="197" t="s">
        <v>114</v>
      </c>
      <c r="G126" s="197" t="s">
        <v>115</v>
      </c>
      <c r="H126" s="197" t="s">
        <v>116</v>
      </c>
      <c r="I126" s="197" t="s">
        <v>113</v>
      </c>
      <c r="J126" s="441" t="s">
        <v>117</v>
      </c>
      <c r="K126" s="445"/>
      <c r="L126" s="442"/>
      <c r="M126" s="197" t="s">
        <v>121</v>
      </c>
      <c r="N126" s="197" t="s">
        <v>40</v>
      </c>
      <c r="O126" s="197" t="s">
        <v>41</v>
      </c>
      <c r="P126" s="441" t="s">
        <v>3</v>
      </c>
      <c r="Q126" s="442"/>
    </row>
    <row r="127" spans="1:17" ht="60.75" customHeight="1" x14ac:dyDescent="0.25">
      <c r="B127" s="100"/>
      <c r="C127" s="100"/>
      <c r="D127" s="98"/>
      <c r="E127" s="98"/>
      <c r="F127" s="98"/>
      <c r="G127" s="98"/>
      <c r="H127" s="98"/>
      <c r="I127" s="43"/>
      <c r="J127" s="43"/>
      <c r="K127" s="100"/>
      <c r="L127" s="98"/>
      <c r="M127" s="69"/>
      <c r="N127" s="69"/>
      <c r="O127" s="69"/>
      <c r="P127" s="451"/>
      <c r="Q127" s="451"/>
    </row>
    <row r="128" spans="1:17" ht="60.75" customHeight="1" x14ac:dyDescent="0.25">
      <c r="B128" s="100"/>
      <c r="C128" s="100"/>
      <c r="D128" s="98"/>
      <c r="E128" s="98"/>
      <c r="F128" s="98"/>
      <c r="G128" s="98"/>
      <c r="H128" s="98"/>
      <c r="I128" s="43"/>
      <c r="J128" s="43"/>
      <c r="K128" s="100"/>
      <c r="L128" s="98"/>
      <c r="M128" s="69"/>
      <c r="N128" s="69"/>
      <c r="O128" s="69"/>
      <c r="P128" s="185"/>
      <c r="Q128" s="185"/>
    </row>
    <row r="129" spans="2:17" ht="33.6" customHeight="1" x14ac:dyDescent="0.25">
      <c r="B129" s="100"/>
      <c r="C129" s="100"/>
      <c r="D129" s="98"/>
      <c r="E129" s="98"/>
      <c r="F129" s="98"/>
      <c r="G129" s="98"/>
      <c r="H129" s="98"/>
      <c r="I129" s="43"/>
      <c r="J129" s="43"/>
      <c r="K129" s="98"/>
      <c r="L129" s="98"/>
      <c r="M129" s="69"/>
      <c r="N129" s="69"/>
      <c r="O129" s="69"/>
      <c r="P129" s="451"/>
      <c r="Q129" s="451"/>
    </row>
    <row r="132" spans="2:17" ht="15.75" thickBot="1" x14ac:dyDescent="0.3"/>
    <row r="133" spans="2:17" ht="54" customHeight="1" x14ac:dyDescent="0.25">
      <c r="B133" s="21" t="s">
        <v>32</v>
      </c>
      <c r="C133" s="21" t="s">
        <v>48</v>
      </c>
      <c r="D133" s="197" t="s">
        <v>49</v>
      </c>
      <c r="E133" s="21" t="s">
        <v>50</v>
      </c>
      <c r="F133" s="12" t="s">
        <v>55</v>
      </c>
      <c r="G133" s="15"/>
    </row>
    <row r="134" spans="2:17" ht="120.75" customHeight="1" x14ac:dyDescent="0.2">
      <c r="B134" s="468" t="s">
        <v>52</v>
      </c>
      <c r="C134" s="104" t="s">
        <v>126</v>
      </c>
      <c r="D134" s="185">
        <v>25</v>
      </c>
      <c r="E134" s="185"/>
      <c r="F134" s="427">
        <f>+E134+E135+E136</f>
        <v>0</v>
      </c>
      <c r="G134" s="105"/>
    </row>
    <row r="135" spans="2:17" ht="76.150000000000006" customHeight="1" x14ac:dyDescent="0.2">
      <c r="B135" s="468"/>
      <c r="C135" s="104" t="s">
        <v>127</v>
      </c>
      <c r="D135" s="189">
        <v>25</v>
      </c>
      <c r="E135" s="185"/>
      <c r="F135" s="469"/>
      <c r="G135" s="105"/>
    </row>
    <row r="136" spans="2:17" ht="69" customHeight="1" x14ac:dyDescent="0.2">
      <c r="B136" s="468"/>
      <c r="C136" s="104" t="s">
        <v>128</v>
      </c>
      <c r="D136" s="185">
        <v>10</v>
      </c>
      <c r="E136" s="185"/>
      <c r="F136" s="428"/>
      <c r="G136" s="105"/>
    </row>
    <row r="137" spans="2:17" x14ac:dyDescent="0.25">
      <c r="C137" s="42"/>
    </row>
    <row r="140" spans="2:17" x14ac:dyDescent="0.25">
      <c r="B140" s="68" t="s">
        <v>56</v>
      </c>
    </row>
    <row r="143" spans="2:17" x14ac:dyDescent="0.25">
      <c r="B143" s="22" t="s">
        <v>32</v>
      </c>
      <c r="C143" s="22" t="s">
        <v>57</v>
      </c>
      <c r="D143" s="21" t="s">
        <v>50</v>
      </c>
      <c r="E143" s="21" t="s">
        <v>15</v>
      </c>
    </row>
    <row r="144" spans="2:17" ht="28.5" x14ac:dyDescent="0.25">
      <c r="B144" s="70" t="s">
        <v>58</v>
      </c>
      <c r="C144" s="71">
        <v>40</v>
      </c>
      <c r="D144" s="185">
        <f>+E119</f>
        <v>0</v>
      </c>
      <c r="E144" s="424">
        <f>+D144+D145</f>
        <v>0</v>
      </c>
    </row>
    <row r="145" spans="2:5" ht="57" x14ac:dyDescent="0.25">
      <c r="B145" s="70" t="s">
        <v>59</v>
      </c>
      <c r="C145" s="71">
        <v>60</v>
      </c>
      <c r="D145" s="185">
        <f>+F134</f>
        <v>0</v>
      </c>
      <c r="E145" s="425"/>
    </row>
  </sheetData>
  <mergeCells count="78">
    <mergeCell ref="E144:E145"/>
    <mergeCell ref="J126:L126"/>
    <mergeCell ref="P126:Q126"/>
    <mergeCell ref="P127:Q127"/>
    <mergeCell ref="P129:Q129"/>
    <mergeCell ref="M86:M88"/>
    <mergeCell ref="N86:N88"/>
    <mergeCell ref="O86:O88"/>
    <mergeCell ref="P86:Q88"/>
    <mergeCell ref="B134:B136"/>
    <mergeCell ref="F134:F136"/>
    <mergeCell ref="D94:E94"/>
    <mergeCell ref="D95:E95"/>
    <mergeCell ref="E119:E121"/>
    <mergeCell ref="G86:G88"/>
    <mergeCell ref="H86:H88"/>
    <mergeCell ref="H83:H85"/>
    <mergeCell ref="I83:I85"/>
    <mergeCell ref="J83:J85"/>
    <mergeCell ref="I86:I88"/>
    <mergeCell ref="B86:B88"/>
    <mergeCell ref="C86:C88"/>
    <mergeCell ref="D86:D88"/>
    <mergeCell ref="E86:E88"/>
    <mergeCell ref="F86:F88"/>
    <mergeCell ref="M80:M82"/>
    <mergeCell ref="N80:N82"/>
    <mergeCell ref="O80:O82"/>
    <mergeCell ref="P80:Q82"/>
    <mergeCell ref="B83:B85"/>
    <mergeCell ref="C83:C85"/>
    <mergeCell ref="D83:D85"/>
    <mergeCell ref="E83:E85"/>
    <mergeCell ref="F83:F85"/>
    <mergeCell ref="G83:G85"/>
    <mergeCell ref="N83:N85"/>
    <mergeCell ref="O83:O85"/>
    <mergeCell ref="P83:Q85"/>
    <mergeCell ref="K83:K85"/>
    <mergeCell ref="L83:L85"/>
    <mergeCell ref="M83:M85"/>
    <mergeCell ref="G80:G82"/>
    <mergeCell ref="H80:H82"/>
    <mergeCell ref="I80:I82"/>
    <mergeCell ref="G78:G79"/>
    <mergeCell ref="H78:H79"/>
    <mergeCell ref="I78:I79"/>
    <mergeCell ref="B80:B82"/>
    <mergeCell ref="C80:C82"/>
    <mergeCell ref="D80:D82"/>
    <mergeCell ref="E80:E82"/>
    <mergeCell ref="F80:F82"/>
    <mergeCell ref="O66:P66"/>
    <mergeCell ref="O67:P67"/>
    <mergeCell ref="B78:B79"/>
    <mergeCell ref="C78:C79"/>
    <mergeCell ref="D78:D79"/>
    <mergeCell ref="E78:E79"/>
    <mergeCell ref="F78:F79"/>
    <mergeCell ref="O78:O79"/>
    <mergeCell ref="P78:Q79"/>
    <mergeCell ref="J78:L78"/>
    <mergeCell ref="M78:M79"/>
    <mergeCell ref="N78:N79"/>
    <mergeCell ref="B57:B58"/>
    <mergeCell ref="C57:C58"/>
    <mergeCell ref="D57:E57"/>
    <mergeCell ref="B2:P2"/>
    <mergeCell ref="B4:P4"/>
    <mergeCell ref="C6:N6"/>
    <mergeCell ref="C7:N7"/>
    <mergeCell ref="C8:N8"/>
    <mergeCell ref="C9:N9"/>
    <mergeCell ref="B14:C24"/>
    <mergeCell ref="C10:E10"/>
    <mergeCell ref="B25:C25"/>
    <mergeCell ref="E43:E44"/>
    <mergeCell ref="M48:N48"/>
  </mergeCells>
  <dataValidations disablePrompts="1"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7:A47 IS27:IS47 SO27:SO47 ACK27:ACK47 AMG27:AMG47 AWC27:AWC47 BFY27:BFY47 BPU27:BPU47 BZQ27:BZQ47 CJM27:CJM47 CTI27:CTI47 DDE27:DDE47 DNA27:DNA47 DWW27:DWW47 EGS27:EGS47 EQO27:EQO47 FAK27:FAK47 FKG27:FKG47 FUC27:FUC47 GDY27:GDY47 GNU27:GNU47 GXQ27:GXQ47 HHM27:HHM47 HRI27:HRI47 IBE27:IBE47 ILA27:ILA47 IUW27:IUW47 JES27:JES47 JOO27:JOO47 JYK27:JYK47 KIG27:KIG47 KSC27:KSC47 LBY27:LBY47 LLU27:LLU47 LVQ27:LVQ47 MFM27:MFM47 MPI27:MPI47 MZE27:MZE47 NJA27:NJA47 NSW27:NSW47 OCS27:OCS47 OMO27:OMO47 OWK27:OWK47 PGG27:PGG47 PQC27:PQC47 PZY27:PZY47 QJU27:QJU47 QTQ27:QTQ47 RDM27:RDM47 RNI27:RNI47 RXE27:RXE47 SHA27:SHA47 SQW27:SQW47 TAS27:TAS47 TKO27:TKO47 TUK27:TUK47 UEG27:UEG47 UOC27:UOC47 UXY27:UXY47 VHU27:VHU47 VRQ27:VRQ47 WBM27:WBM47 WLI27:WLI47 WVE27:WVE47">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7:IV47 SR27:SR47 ACN27:ACN47 AMJ27:AMJ47 AWF27:AWF47 BGB27:BGB47 BPX27:BPX47 BZT27:BZT47 CJP27:CJP47 CTL27:CTL47 DDH27:DDH47 DND27:DND47 DWZ27:DWZ47 EGV27:EGV47 EQR27:EQR47 FAN27:FAN47 FKJ27:FKJ47 FUF27:FUF47 GEB27:GEB47 GNX27:GNX47 GXT27:GXT47 HHP27:HHP47 HRL27:HRL47 IBH27:IBH47 ILD27:ILD47 IUZ27:IUZ47 JEV27:JEV47 JOR27:JOR47 JYN27:JYN47 KIJ27:KIJ47 KSF27:KSF47 LCB27:LCB47 LLX27:LLX47 LVT27:LVT47 MFP27:MFP47 MPL27:MPL47 MZH27:MZH47 NJD27:NJD47 NSZ27:NSZ47 OCV27:OCV47 OMR27:OMR47 OWN27:OWN47 PGJ27:PGJ47 PQF27:PQF47 QAB27:QAB47 QJX27:QJX47 QTT27:QTT47 RDP27:RDP47 RNL27:RNL47 RXH27:RXH47 SHD27:SHD47 SQZ27:SQZ47 TAV27:TAV47 TKR27:TKR47 TUN27:TUN47 UEJ27:UEJ47 UOF27:UOF47 UYB27:UYB47 VHX27:VHX47 VRT27:VRT47 WBP27:WBP47 WLL27:WLL47 WVH27:WVH47">
      <formula1>0</formula1>
      <formula2>1</formula2>
    </dataValidation>
  </dataValidation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8"/>
  <sheetViews>
    <sheetView tabSelected="1" topLeftCell="A19" zoomScale="80" zoomScaleNormal="80" workbookViewId="0">
      <selection activeCell="F32" sqref="F32"/>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907</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959</v>
      </c>
      <c r="D10" s="422"/>
      <c r="E10" s="423"/>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ht="45.75" customHeight="1" x14ac:dyDescent="0.25">
      <c r="B13" s="493" t="s">
        <v>97</v>
      </c>
      <c r="C13" s="494"/>
      <c r="D13" s="303" t="s">
        <v>11</v>
      </c>
      <c r="E13" s="303" t="s">
        <v>12</v>
      </c>
      <c r="F13" s="303" t="s">
        <v>28</v>
      </c>
      <c r="G13" s="63"/>
      <c r="I13" s="56"/>
      <c r="J13" s="56"/>
      <c r="K13" s="56"/>
      <c r="L13" s="56"/>
      <c r="M13" s="56"/>
      <c r="N13" s="55"/>
    </row>
    <row r="14" spans="2:16" x14ac:dyDescent="0.25">
      <c r="B14" s="495"/>
      <c r="C14" s="496"/>
      <c r="D14" s="303">
        <v>2</v>
      </c>
      <c r="E14" s="3">
        <v>313242150</v>
      </c>
      <c r="F14" s="131">
        <v>150</v>
      </c>
      <c r="G14" s="63"/>
      <c r="I14" s="57"/>
      <c r="J14" s="57"/>
      <c r="K14" s="57"/>
      <c r="L14" s="57"/>
      <c r="M14" s="57"/>
      <c r="N14" s="55"/>
    </row>
    <row r="15" spans="2:16" x14ac:dyDescent="0.25">
      <c r="B15" s="495"/>
      <c r="C15" s="496"/>
      <c r="D15" s="303">
        <v>7</v>
      </c>
      <c r="E15" s="3">
        <v>626484300</v>
      </c>
      <c r="F15" s="131">
        <v>300</v>
      </c>
      <c r="G15" s="63"/>
      <c r="I15" s="57"/>
      <c r="J15" s="57"/>
      <c r="K15" s="57"/>
      <c r="L15" s="57"/>
      <c r="M15" s="57"/>
      <c r="N15" s="55"/>
    </row>
    <row r="16" spans="2:16" x14ac:dyDescent="0.25">
      <c r="B16" s="495"/>
      <c r="C16" s="496"/>
      <c r="D16" s="303">
        <v>11</v>
      </c>
      <c r="E16" s="3">
        <v>488338350</v>
      </c>
      <c r="F16" s="131">
        <v>210</v>
      </c>
      <c r="G16" s="63"/>
      <c r="I16" s="57"/>
      <c r="J16" s="57"/>
      <c r="K16" s="57"/>
      <c r="L16" s="57"/>
      <c r="M16" s="57"/>
      <c r="N16" s="55"/>
    </row>
    <row r="17" spans="1:14" x14ac:dyDescent="0.25">
      <c r="B17" s="495"/>
      <c r="C17" s="496"/>
      <c r="D17" s="303">
        <v>12</v>
      </c>
      <c r="E17" s="3">
        <v>208828100</v>
      </c>
      <c r="F17" s="131">
        <v>100</v>
      </c>
      <c r="G17" s="63"/>
      <c r="I17" s="57"/>
      <c r="J17" s="57"/>
      <c r="K17" s="57"/>
      <c r="L17" s="57"/>
      <c r="M17" s="57"/>
      <c r="N17" s="55"/>
    </row>
    <row r="18" spans="1:14" x14ac:dyDescent="0.25">
      <c r="B18" s="495"/>
      <c r="C18" s="496"/>
      <c r="D18" s="303">
        <v>13</v>
      </c>
      <c r="E18" s="3">
        <v>721799950</v>
      </c>
      <c r="F18" s="131">
        <v>290</v>
      </c>
      <c r="G18" s="63"/>
      <c r="I18" s="57"/>
      <c r="J18" s="57"/>
      <c r="K18" s="57"/>
      <c r="L18" s="57"/>
      <c r="M18" s="57"/>
      <c r="N18" s="55"/>
    </row>
    <row r="19" spans="1:14" x14ac:dyDescent="0.25">
      <c r="B19" s="495"/>
      <c r="C19" s="496"/>
      <c r="D19" s="303">
        <v>14</v>
      </c>
      <c r="E19" s="3">
        <v>651117800</v>
      </c>
      <c r="F19" s="131">
        <v>280</v>
      </c>
      <c r="G19" s="63"/>
      <c r="I19" s="57"/>
      <c r="J19" s="57"/>
      <c r="K19" s="57"/>
      <c r="L19" s="57"/>
      <c r="M19" s="57"/>
      <c r="N19" s="55"/>
    </row>
    <row r="20" spans="1:14" x14ac:dyDescent="0.25">
      <c r="B20" s="495"/>
      <c r="C20" s="496"/>
      <c r="D20" s="303">
        <v>16</v>
      </c>
      <c r="E20" s="3">
        <v>1755833774</v>
      </c>
      <c r="F20" s="131">
        <v>718</v>
      </c>
      <c r="G20" s="63"/>
      <c r="I20" s="57"/>
      <c r="J20" s="57"/>
      <c r="K20" s="57"/>
      <c r="L20" s="57"/>
      <c r="M20" s="57"/>
      <c r="N20" s="55"/>
    </row>
    <row r="21" spans="1:14" x14ac:dyDescent="0.25">
      <c r="B21" s="495"/>
      <c r="C21" s="496"/>
      <c r="D21" s="303">
        <v>20</v>
      </c>
      <c r="E21" s="3">
        <v>902973570</v>
      </c>
      <c r="F21" s="131">
        <v>390</v>
      </c>
      <c r="G21" s="63"/>
      <c r="I21" s="57"/>
      <c r="J21" s="57"/>
      <c r="K21" s="57"/>
      <c r="L21" s="57"/>
      <c r="M21" s="57"/>
      <c r="N21" s="55"/>
    </row>
    <row r="22" spans="1:14" x14ac:dyDescent="0.25">
      <c r="B22" s="495"/>
      <c r="C22" s="496"/>
      <c r="D22" s="303">
        <v>21</v>
      </c>
      <c r="E22" s="3">
        <v>1200917298</v>
      </c>
      <c r="F22" s="131">
        <v>546</v>
      </c>
      <c r="G22" s="63"/>
      <c r="I22" s="57"/>
      <c r="J22" s="57"/>
      <c r="K22" s="57"/>
      <c r="L22" s="57"/>
      <c r="M22" s="57"/>
      <c r="N22" s="55"/>
    </row>
    <row r="23" spans="1:14" x14ac:dyDescent="0.25">
      <c r="B23" s="497"/>
      <c r="C23" s="498"/>
      <c r="D23" s="303">
        <v>22</v>
      </c>
      <c r="E23" s="3">
        <v>417652200</v>
      </c>
      <c r="F23" s="131">
        <v>200</v>
      </c>
      <c r="G23" s="63"/>
      <c r="I23" s="57"/>
      <c r="J23" s="57"/>
      <c r="K23" s="57"/>
      <c r="L23" s="57"/>
      <c r="M23" s="57"/>
      <c r="N23" s="55"/>
    </row>
    <row r="24" spans="1:14" x14ac:dyDescent="0.25">
      <c r="B24" s="476" t="s">
        <v>13</v>
      </c>
      <c r="C24" s="477"/>
      <c r="D24" s="303"/>
      <c r="E24" s="3">
        <f>SUM(E14:E23)</f>
        <v>7287187492</v>
      </c>
      <c r="F24" s="131">
        <f>SUM(F14:F23)</f>
        <v>3184</v>
      </c>
      <c r="G24" s="63"/>
      <c r="H24" s="58"/>
      <c r="I24" s="54"/>
      <c r="J24" s="54"/>
      <c r="K24" s="54"/>
      <c r="L24" s="54"/>
      <c r="M24" s="54"/>
      <c r="N24" s="59"/>
    </row>
    <row r="25" spans="1:14" ht="45" x14ac:dyDescent="0.25">
      <c r="B25" s="6" t="s">
        <v>14</v>
      </c>
      <c r="C25" s="6" t="s">
        <v>98</v>
      </c>
      <c r="E25" s="56"/>
      <c r="F25" s="42"/>
      <c r="G25" s="63"/>
      <c r="H25" s="56"/>
      <c r="I25" s="61"/>
      <c r="J25" s="61"/>
      <c r="K25" s="61"/>
      <c r="L25" s="61"/>
      <c r="M25" s="61"/>
    </row>
    <row r="26" spans="1:14" x14ac:dyDescent="0.25">
      <c r="C26" s="5">
        <f>+F16*80%</f>
        <v>168</v>
      </c>
      <c r="D26" s="57"/>
      <c r="E26" s="4">
        <f>+E16</f>
        <v>488338350</v>
      </c>
      <c r="F26" s="42"/>
      <c r="G26" s="63"/>
      <c r="H26" s="63"/>
      <c r="I26" s="64"/>
      <c r="J26" s="64"/>
      <c r="K26" s="64"/>
      <c r="L26" s="64"/>
      <c r="M26" s="64"/>
    </row>
    <row r="27" spans="1:14" ht="15" customHeight="1" x14ac:dyDescent="0.25">
      <c r="I27" s="54"/>
      <c r="J27" s="54"/>
      <c r="K27" s="54"/>
      <c r="L27" s="54"/>
      <c r="M27" s="54"/>
      <c r="N27" s="55"/>
    </row>
    <row r="28" spans="1:14" ht="15" customHeight="1"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346" t="s">
        <v>68</v>
      </c>
      <c r="D32" s="347"/>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347" t="s">
        <v>68</v>
      </c>
      <c r="D34" s="69"/>
      <c r="E34" s="42"/>
      <c r="F34" s="42"/>
      <c r="G34" s="42"/>
      <c r="H34" s="42"/>
      <c r="I34" s="54"/>
      <c r="J34" s="54"/>
      <c r="K34" s="54"/>
      <c r="L34" s="54"/>
      <c r="M34" s="54"/>
      <c r="N34" s="55"/>
    </row>
    <row r="35" spans="1:14" x14ac:dyDescent="0.25">
      <c r="A35" s="65"/>
      <c r="B35" s="69" t="s">
        <v>140</v>
      </c>
      <c r="C35" s="347" t="s">
        <v>68</v>
      </c>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4">
        <f>+D42+D43</f>
        <v>0</v>
      </c>
      <c r="F42" s="42"/>
      <c r="G42" s="42"/>
      <c r="H42" s="42"/>
      <c r="I42" s="54"/>
      <c r="J42" s="54"/>
      <c r="K42" s="54"/>
      <c r="L42" s="54"/>
      <c r="M42" s="54"/>
      <c r="N42" s="55"/>
    </row>
    <row r="43" spans="1:14" ht="57" x14ac:dyDescent="0.25">
      <c r="A43" s="65"/>
      <c r="B43" s="70" t="s">
        <v>143</v>
      </c>
      <c r="C43" s="71">
        <v>60</v>
      </c>
      <c r="D43" s="185">
        <f>+F147</f>
        <v>0</v>
      </c>
      <c r="E43" s="425"/>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6" t="s">
        <v>34</v>
      </c>
      <c r="N47" s="426"/>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907</v>
      </c>
      <c r="C51" s="75" t="s">
        <v>907</v>
      </c>
      <c r="D51" s="76" t="s">
        <v>667</v>
      </c>
      <c r="E51" s="247">
        <v>103</v>
      </c>
      <c r="F51" s="78" t="s">
        <v>135</v>
      </c>
      <c r="G51" s="79"/>
      <c r="H51" s="81">
        <v>40557</v>
      </c>
      <c r="I51" s="81">
        <v>40908</v>
      </c>
      <c r="J51" s="81" t="s">
        <v>136</v>
      </c>
      <c r="K51" s="134">
        <v>11</v>
      </c>
      <c r="L51" s="134">
        <v>0</v>
      </c>
      <c r="M51" s="139">
        <v>925</v>
      </c>
      <c r="N51" s="82"/>
      <c r="O51" s="83">
        <v>590840437</v>
      </c>
      <c r="P51" s="83" t="s">
        <v>909</v>
      </c>
      <c r="Q51" s="84"/>
      <c r="R51" s="85"/>
      <c r="S51" s="85"/>
      <c r="T51" s="85"/>
      <c r="U51" s="85"/>
      <c r="V51" s="85"/>
      <c r="W51" s="85"/>
      <c r="X51" s="85"/>
      <c r="Y51" s="85"/>
      <c r="Z51" s="85"/>
    </row>
    <row r="52" spans="1:26" s="86" customFormat="1" ht="45" x14ac:dyDescent="0.25">
      <c r="A52" s="74">
        <f>+A51+1</f>
        <v>2</v>
      </c>
      <c r="B52" s="75" t="s">
        <v>907</v>
      </c>
      <c r="C52" s="75" t="s">
        <v>907</v>
      </c>
      <c r="D52" s="76" t="s">
        <v>667</v>
      </c>
      <c r="E52" s="138">
        <v>72</v>
      </c>
      <c r="F52" s="78" t="s">
        <v>135</v>
      </c>
      <c r="G52" s="79"/>
      <c r="H52" s="81">
        <v>41327</v>
      </c>
      <c r="I52" s="81">
        <v>41639</v>
      </c>
      <c r="J52" s="81" t="s">
        <v>136</v>
      </c>
      <c r="K52" s="134">
        <v>10</v>
      </c>
      <c r="L52" s="134">
        <v>0</v>
      </c>
      <c r="M52" s="139">
        <v>715</v>
      </c>
      <c r="N52" s="82"/>
      <c r="O52" s="83">
        <v>715532002</v>
      </c>
      <c r="P52" s="83" t="s">
        <v>910</v>
      </c>
      <c r="Q52" s="84"/>
      <c r="R52" s="85"/>
      <c r="S52" s="85"/>
      <c r="T52" s="85"/>
      <c r="U52" s="85"/>
      <c r="V52" s="85"/>
      <c r="W52" s="85"/>
      <c r="X52" s="85"/>
      <c r="Y52" s="85"/>
      <c r="Z52" s="85"/>
    </row>
    <row r="53" spans="1:26" s="86" customFormat="1" ht="45" x14ac:dyDescent="0.25">
      <c r="A53" s="74">
        <f t="shared" ref="A53:A54" si="0">+A52+1</f>
        <v>3</v>
      </c>
      <c r="B53" s="75" t="s">
        <v>907</v>
      </c>
      <c r="C53" s="75" t="s">
        <v>907</v>
      </c>
      <c r="D53" s="76" t="s">
        <v>667</v>
      </c>
      <c r="E53" s="138">
        <v>2</v>
      </c>
      <c r="F53" s="78" t="s">
        <v>135</v>
      </c>
      <c r="G53" s="79"/>
      <c r="H53" s="81">
        <v>40924</v>
      </c>
      <c r="I53" s="81">
        <v>41273</v>
      </c>
      <c r="J53" s="81" t="s">
        <v>136</v>
      </c>
      <c r="K53" s="134">
        <v>11</v>
      </c>
      <c r="L53" s="134">
        <v>0</v>
      </c>
      <c r="M53" s="139">
        <v>854</v>
      </c>
      <c r="N53" s="135"/>
      <c r="O53" s="83">
        <v>931912024</v>
      </c>
      <c r="P53" s="83" t="s">
        <v>911</v>
      </c>
      <c r="Q53" s="84"/>
      <c r="R53" s="85"/>
      <c r="S53" s="85"/>
      <c r="T53" s="85"/>
      <c r="U53" s="85"/>
      <c r="V53" s="85"/>
      <c r="W53" s="85"/>
      <c r="X53" s="85"/>
      <c r="Y53" s="85"/>
      <c r="Z53" s="85"/>
    </row>
    <row r="54" spans="1:26" s="86" customFormat="1" ht="45" x14ac:dyDescent="0.25">
      <c r="A54" s="74">
        <f t="shared" si="0"/>
        <v>4</v>
      </c>
      <c r="B54" s="75" t="s">
        <v>907</v>
      </c>
      <c r="C54" s="75" t="s">
        <v>907</v>
      </c>
      <c r="D54" s="75" t="s">
        <v>249</v>
      </c>
      <c r="E54" s="138">
        <v>79</v>
      </c>
      <c r="F54" s="78" t="s">
        <v>135</v>
      </c>
      <c r="G54" s="79"/>
      <c r="H54" s="81">
        <v>41662</v>
      </c>
      <c r="I54" s="81">
        <v>41942</v>
      </c>
      <c r="J54" s="81" t="s">
        <v>136</v>
      </c>
      <c r="K54" s="134">
        <v>9</v>
      </c>
      <c r="L54" s="134">
        <v>0</v>
      </c>
      <c r="M54" s="139">
        <v>742</v>
      </c>
      <c r="N54" s="82"/>
      <c r="O54" s="83">
        <v>893914246</v>
      </c>
      <c r="P54" s="83" t="s">
        <v>912</v>
      </c>
      <c r="Q54" s="84"/>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41</v>
      </c>
      <c r="L55" s="88">
        <f>SUM(L51:L54)</f>
        <v>0</v>
      </c>
      <c r="M55" s="140">
        <f>SUM(M51:M54)</f>
        <v>3236</v>
      </c>
      <c r="N55" s="88">
        <f>SUM(N51:N54)</f>
        <v>0</v>
      </c>
      <c r="O55" s="83"/>
      <c r="P55" s="83"/>
      <c r="Q55" s="90"/>
    </row>
    <row r="56" spans="1:26" x14ac:dyDescent="0.25">
      <c r="E56" s="91"/>
    </row>
    <row r="57" spans="1:26" x14ac:dyDescent="0.25">
      <c r="B57" s="427" t="s">
        <v>27</v>
      </c>
      <c r="C57" s="427" t="s">
        <v>26</v>
      </c>
      <c r="D57" s="429" t="s">
        <v>33</v>
      </c>
      <c r="E57" s="429"/>
    </row>
    <row r="58" spans="1:26" x14ac:dyDescent="0.25">
      <c r="B58" s="428"/>
      <c r="C58" s="428"/>
      <c r="D58" s="188" t="s">
        <v>135</v>
      </c>
      <c r="E58" s="93" t="s">
        <v>136</v>
      </c>
    </row>
    <row r="59" spans="1:26" ht="30.6" customHeight="1" x14ac:dyDescent="0.25">
      <c r="B59" s="94" t="s">
        <v>20</v>
      </c>
      <c r="C59" s="95">
        <f>+K55</f>
        <v>41</v>
      </c>
      <c r="D59" s="185" t="s">
        <v>167</v>
      </c>
      <c r="E59" s="344"/>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39"/>
      <c r="D61" s="439"/>
      <c r="E61" s="439"/>
      <c r="F61" s="439"/>
      <c r="G61" s="439"/>
      <c r="H61" s="439"/>
      <c r="I61" s="439"/>
      <c r="J61" s="439"/>
      <c r="K61" s="439"/>
      <c r="L61" s="439"/>
      <c r="M61" s="439"/>
      <c r="N61" s="439"/>
    </row>
    <row r="62" spans="1:26" ht="28.15" customHeight="1" thickBot="1" x14ac:dyDescent="0.3"/>
    <row r="63" spans="1:26" ht="27" thickBot="1" x14ac:dyDescent="0.3">
      <c r="B63" s="432" t="s">
        <v>100</v>
      </c>
      <c r="C63" s="433"/>
      <c r="D63" s="433"/>
      <c r="E63" s="433"/>
      <c r="F63" s="433"/>
      <c r="G63" s="433"/>
      <c r="H63" s="433"/>
      <c r="I63" s="433"/>
      <c r="J63" s="433"/>
      <c r="K63" s="433"/>
      <c r="L63" s="433"/>
      <c r="M63" s="433"/>
      <c r="N63" s="434"/>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41" t="s">
        <v>3</v>
      </c>
      <c r="P66" s="442"/>
      <c r="Q66" s="197" t="s">
        <v>17</v>
      </c>
    </row>
    <row r="67" spans="2:17" ht="40.5" customHeight="1" x14ac:dyDescent="0.25">
      <c r="B67" s="69" t="s">
        <v>253</v>
      </c>
      <c r="C67" s="69" t="s">
        <v>254</v>
      </c>
      <c r="D67" s="69" t="s">
        <v>960</v>
      </c>
      <c r="E67" s="69">
        <v>60</v>
      </c>
      <c r="F67" s="291" t="s">
        <v>195</v>
      </c>
      <c r="G67" s="291" t="s">
        <v>135</v>
      </c>
      <c r="H67" s="291" t="s">
        <v>195</v>
      </c>
      <c r="I67" s="69" t="s">
        <v>135</v>
      </c>
      <c r="J67" s="69" t="s">
        <v>135</v>
      </c>
      <c r="K67" s="69" t="s">
        <v>135</v>
      </c>
      <c r="L67" s="69" t="s">
        <v>135</v>
      </c>
      <c r="M67" s="69" t="s">
        <v>135</v>
      </c>
      <c r="N67" s="69" t="s">
        <v>135</v>
      </c>
      <c r="O67" s="499" t="s">
        <v>961</v>
      </c>
      <c r="P67" s="500"/>
      <c r="Q67" s="69" t="s">
        <v>135</v>
      </c>
    </row>
    <row r="68" spans="2:17" x14ac:dyDescent="0.25">
      <c r="B68" s="98" t="s">
        <v>255</v>
      </c>
      <c r="C68" s="98" t="s">
        <v>256</v>
      </c>
      <c r="D68" s="43" t="s">
        <v>962</v>
      </c>
      <c r="E68" s="43">
        <v>150</v>
      </c>
      <c r="F68" s="99" t="s">
        <v>195</v>
      </c>
      <c r="G68" s="99" t="s">
        <v>195</v>
      </c>
      <c r="H68" s="99" t="s">
        <v>195</v>
      </c>
      <c r="I68" s="98" t="s">
        <v>135</v>
      </c>
      <c r="J68" s="98" t="s">
        <v>135</v>
      </c>
      <c r="K68" s="69" t="s">
        <v>135</v>
      </c>
      <c r="L68" s="69" t="s">
        <v>135</v>
      </c>
      <c r="M68" s="69" t="s">
        <v>135</v>
      </c>
      <c r="N68" s="69" t="s">
        <v>135</v>
      </c>
      <c r="O68" s="430"/>
      <c r="P68" s="431"/>
      <c r="Q68" s="69" t="s">
        <v>135</v>
      </c>
    </row>
    <row r="69" spans="2:17" x14ac:dyDescent="0.25">
      <c r="B69" s="44" t="s">
        <v>1</v>
      </c>
    </row>
    <row r="70" spans="2:17" x14ac:dyDescent="0.25">
      <c r="B70" s="44" t="s">
        <v>36</v>
      </c>
    </row>
    <row r="71" spans="2:17" x14ac:dyDescent="0.25">
      <c r="B71" s="44" t="s">
        <v>61</v>
      </c>
    </row>
    <row r="74" spans="2:17" ht="26.25" x14ac:dyDescent="0.25">
      <c r="B74" s="435" t="s">
        <v>37</v>
      </c>
      <c r="C74" s="436"/>
      <c r="D74" s="436"/>
      <c r="E74" s="436"/>
      <c r="F74" s="436"/>
      <c r="G74" s="436"/>
      <c r="H74" s="436"/>
      <c r="I74" s="436"/>
      <c r="J74" s="436"/>
      <c r="K74" s="436"/>
      <c r="L74" s="436"/>
      <c r="M74" s="436"/>
      <c r="N74" s="436"/>
      <c r="O74" s="436"/>
      <c r="P74" s="436"/>
      <c r="Q74" s="436"/>
    </row>
    <row r="79" spans="2:17" ht="76.5" customHeight="1" x14ac:dyDescent="0.25">
      <c r="B79" s="443" t="s">
        <v>0</v>
      </c>
      <c r="C79" s="443" t="s">
        <v>38</v>
      </c>
      <c r="D79" s="443" t="s">
        <v>39</v>
      </c>
      <c r="E79" s="443" t="s">
        <v>112</v>
      </c>
      <c r="F79" s="443" t="s">
        <v>114</v>
      </c>
      <c r="G79" s="443" t="s">
        <v>115</v>
      </c>
      <c r="H79" s="443" t="s">
        <v>116</v>
      </c>
      <c r="I79" s="443" t="s">
        <v>113</v>
      </c>
      <c r="J79" s="441" t="s">
        <v>117</v>
      </c>
      <c r="K79" s="445"/>
      <c r="L79" s="442"/>
      <c r="M79" s="443" t="s">
        <v>121</v>
      </c>
      <c r="N79" s="443" t="s">
        <v>40</v>
      </c>
      <c r="O79" s="443" t="s">
        <v>41</v>
      </c>
      <c r="P79" s="447" t="s">
        <v>3</v>
      </c>
      <c r="Q79" s="448"/>
    </row>
    <row r="80" spans="2:17" ht="76.5" customHeight="1" x14ac:dyDescent="0.25">
      <c r="B80" s="444"/>
      <c r="C80" s="444"/>
      <c r="D80" s="444"/>
      <c r="E80" s="444"/>
      <c r="F80" s="444"/>
      <c r="G80" s="444"/>
      <c r="H80" s="444"/>
      <c r="I80" s="444"/>
      <c r="J80" s="197" t="s">
        <v>118</v>
      </c>
      <c r="K80" s="197" t="s">
        <v>261</v>
      </c>
      <c r="L80" s="197" t="s">
        <v>120</v>
      </c>
      <c r="M80" s="444"/>
      <c r="N80" s="444"/>
      <c r="O80" s="444"/>
      <c r="P80" s="449"/>
      <c r="Q80" s="450"/>
    </row>
    <row r="81" spans="2:17" ht="295.5" customHeight="1" x14ac:dyDescent="0.25">
      <c r="B81" s="457" t="s">
        <v>42</v>
      </c>
      <c r="C81" s="486" t="s">
        <v>963</v>
      </c>
      <c r="D81" s="457" t="s">
        <v>964</v>
      </c>
      <c r="E81" s="424">
        <v>1121817110</v>
      </c>
      <c r="F81" s="504" t="s">
        <v>965</v>
      </c>
      <c r="G81" s="504" t="s">
        <v>966</v>
      </c>
      <c r="H81" s="463">
        <v>41698</v>
      </c>
      <c r="I81" s="424" t="s">
        <v>967</v>
      </c>
      <c r="J81" s="101" t="s">
        <v>915</v>
      </c>
      <c r="K81" s="101" t="s">
        <v>968</v>
      </c>
      <c r="L81" s="152" t="s">
        <v>917</v>
      </c>
      <c r="M81" s="424" t="s">
        <v>135</v>
      </c>
      <c r="N81" s="424" t="s">
        <v>135</v>
      </c>
      <c r="O81" s="424" t="s">
        <v>135</v>
      </c>
      <c r="P81" s="417"/>
      <c r="Q81" s="418"/>
    </row>
    <row r="82" spans="2:17" ht="108.75" customHeight="1" x14ac:dyDescent="0.25">
      <c r="B82" s="467"/>
      <c r="C82" s="516"/>
      <c r="D82" s="467"/>
      <c r="E82" s="453"/>
      <c r="F82" s="505"/>
      <c r="G82" s="505"/>
      <c r="H82" s="507"/>
      <c r="I82" s="453"/>
      <c r="J82" s="457" t="s">
        <v>915</v>
      </c>
      <c r="K82" s="457" t="s">
        <v>969</v>
      </c>
      <c r="L82" s="504" t="s">
        <v>970</v>
      </c>
      <c r="M82" s="453"/>
      <c r="N82" s="453"/>
      <c r="O82" s="453"/>
      <c r="P82" s="508"/>
      <c r="Q82" s="509"/>
    </row>
    <row r="83" spans="2:17" ht="85.5" customHeight="1" x14ac:dyDescent="0.25">
      <c r="B83" s="458"/>
      <c r="C83" s="487"/>
      <c r="D83" s="458"/>
      <c r="E83" s="425"/>
      <c r="F83" s="506"/>
      <c r="G83" s="506"/>
      <c r="H83" s="460"/>
      <c r="I83" s="425"/>
      <c r="J83" s="458"/>
      <c r="K83" s="458"/>
      <c r="L83" s="506"/>
      <c r="M83" s="425"/>
      <c r="N83" s="425"/>
      <c r="O83" s="425"/>
      <c r="P83" s="419"/>
      <c r="Q83" s="420"/>
    </row>
    <row r="84" spans="2:17" ht="167.25" customHeight="1" x14ac:dyDescent="0.25">
      <c r="B84" s="457" t="s">
        <v>43</v>
      </c>
      <c r="C84" s="486" t="s">
        <v>963</v>
      </c>
      <c r="D84" s="457" t="s">
        <v>971</v>
      </c>
      <c r="E84" s="457">
        <v>12264292</v>
      </c>
      <c r="F84" s="457" t="s">
        <v>444</v>
      </c>
      <c r="G84" s="457" t="s">
        <v>290</v>
      </c>
      <c r="H84" s="463">
        <v>40116</v>
      </c>
      <c r="I84" s="457">
        <v>115925</v>
      </c>
      <c r="J84" s="101" t="s">
        <v>915</v>
      </c>
      <c r="K84" s="248" t="s">
        <v>972</v>
      </c>
      <c r="L84" s="193" t="s">
        <v>973</v>
      </c>
      <c r="M84" s="424" t="s">
        <v>135</v>
      </c>
      <c r="N84" s="424" t="s">
        <v>135</v>
      </c>
      <c r="O84" s="424" t="s">
        <v>135</v>
      </c>
      <c r="P84" s="417"/>
      <c r="Q84" s="418"/>
    </row>
    <row r="85" spans="2:17" ht="135" customHeight="1" x14ac:dyDescent="0.25">
      <c r="B85" s="467"/>
      <c r="C85" s="516"/>
      <c r="D85" s="467"/>
      <c r="E85" s="467"/>
      <c r="F85" s="467"/>
      <c r="G85" s="467"/>
      <c r="H85" s="467"/>
      <c r="I85" s="467"/>
      <c r="J85" s="101" t="s">
        <v>974</v>
      </c>
      <c r="K85" s="101" t="s">
        <v>975</v>
      </c>
      <c r="L85" s="152" t="s">
        <v>976</v>
      </c>
      <c r="M85" s="453"/>
      <c r="N85" s="453"/>
      <c r="O85" s="453"/>
      <c r="P85" s="508"/>
      <c r="Q85" s="509"/>
    </row>
    <row r="86" spans="2:17" ht="82.5" customHeight="1" x14ac:dyDescent="0.25">
      <c r="B86" s="458"/>
      <c r="C86" s="487"/>
      <c r="D86" s="458"/>
      <c r="E86" s="458"/>
      <c r="F86" s="458"/>
      <c r="G86" s="458"/>
      <c r="H86" s="458"/>
      <c r="I86" s="458"/>
      <c r="J86" s="249" t="s">
        <v>977</v>
      </c>
      <c r="K86" s="249" t="s">
        <v>978</v>
      </c>
      <c r="L86" s="249" t="s">
        <v>979</v>
      </c>
      <c r="M86" s="425"/>
      <c r="N86" s="425"/>
      <c r="O86" s="425"/>
      <c r="P86" s="419"/>
      <c r="Q86" s="420"/>
    </row>
    <row r="87" spans="2:17" ht="150" customHeight="1" x14ac:dyDescent="0.25">
      <c r="B87" s="424" t="s">
        <v>42</v>
      </c>
      <c r="C87" s="424" t="s">
        <v>701</v>
      </c>
      <c r="D87" s="501" t="s">
        <v>980</v>
      </c>
      <c r="E87" s="424">
        <v>30507442</v>
      </c>
      <c r="F87" s="501" t="s">
        <v>965</v>
      </c>
      <c r="G87" s="504" t="s">
        <v>966</v>
      </c>
      <c r="H87" s="459">
        <v>40899</v>
      </c>
      <c r="I87" s="424" t="s">
        <v>195</v>
      </c>
      <c r="J87" s="101" t="s">
        <v>915</v>
      </c>
      <c r="K87" s="101" t="s">
        <v>981</v>
      </c>
      <c r="L87" s="152" t="s">
        <v>982</v>
      </c>
      <c r="M87" s="424" t="s">
        <v>135</v>
      </c>
      <c r="N87" s="424" t="s">
        <v>135</v>
      </c>
      <c r="O87" s="424" t="s">
        <v>135</v>
      </c>
      <c r="P87" s="417"/>
      <c r="Q87" s="418"/>
    </row>
    <row r="88" spans="2:17" ht="273.75" customHeight="1" x14ac:dyDescent="0.25">
      <c r="B88" s="425"/>
      <c r="C88" s="453"/>
      <c r="D88" s="502"/>
      <c r="E88" s="453"/>
      <c r="F88" s="502"/>
      <c r="G88" s="502"/>
      <c r="H88" s="453"/>
      <c r="I88" s="453"/>
      <c r="J88" s="101" t="s">
        <v>915</v>
      </c>
      <c r="K88" s="101" t="s">
        <v>983</v>
      </c>
      <c r="L88" s="152" t="s">
        <v>984</v>
      </c>
      <c r="M88" s="425"/>
      <c r="N88" s="425"/>
      <c r="O88" s="425"/>
      <c r="P88" s="419"/>
      <c r="Q88" s="420"/>
    </row>
    <row r="89" spans="2:17" ht="222.75" customHeight="1" x14ac:dyDescent="0.25">
      <c r="B89" s="457" t="s">
        <v>43</v>
      </c>
      <c r="C89" s="457" t="s">
        <v>701</v>
      </c>
      <c r="D89" s="457" t="s">
        <v>985</v>
      </c>
      <c r="E89" s="457">
        <v>17636107</v>
      </c>
      <c r="F89" s="457" t="s">
        <v>986</v>
      </c>
      <c r="G89" s="457" t="s">
        <v>987</v>
      </c>
      <c r="H89" s="457" t="s">
        <v>988</v>
      </c>
      <c r="I89" s="457">
        <v>102038</v>
      </c>
      <c r="J89" s="101" t="s">
        <v>915</v>
      </c>
      <c r="K89" s="101" t="s">
        <v>989</v>
      </c>
      <c r="L89" s="193" t="s">
        <v>990</v>
      </c>
      <c r="M89" s="424" t="s">
        <v>135</v>
      </c>
      <c r="N89" s="424" t="s">
        <v>135</v>
      </c>
      <c r="O89" s="424" t="s">
        <v>135</v>
      </c>
      <c r="P89" s="417"/>
      <c r="Q89" s="418"/>
    </row>
    <row r="90" spans="2:17" ht="129" customHeight="1" x14ac:dyDescent="0.25">
      <c r="B90" s="467"/>
      <c r="C90" s="467"/>
      <c r="D90" s="467"/>
      <c r="E90" s="467"/>
      <c r="F90" s="467"/>
      <c r="G90" s="467"/>
      <c r="H90" s="467"/>
      <c r="I90" s="467"/>
      <c r="J90" s="101" t="s">
        <v>991</v>
      </c>
      <c r="K90" s="101" t="s">
        <v>992</v>
      </c>
      <c r="L90" s="152" t="s">
        <v>993</v>
      </c>
      <c r="M90" s="453"/>
      <c r="N90" s="453"/>
      <c r="O90" s="453"/>
      <c r="P90" s="508"/>
      <c r="Q90" s="509"/>
    </row>
    <row r="91" spans="2:17" ht="151.5" customHeight="1" x14ac:dyDescent="0.25">
      <c r="B91" s="458"/>
      <c r="C91" s="458"/>
      <c r="D91" s="458"/>
      <c r="E91" s="458"/>
      <c r="F91" s="458"/>
      <c r="G91" s="458"/>
      <c r="H91" s="458"/>
      <c r="I91" s="458"/>
      <c r="J91" s="101" t="s">
        <v>994</v>
      </c>
      <c r="K91" s="101" t="s">
        <v>995</v>
      </c>
      <c r="L91" s="152" t="s">
        <v>996</v>
      </c>
      <c r="M91" s="425"/>
      <c r="N91" s="425"/>
      <c r="O91" s="425"/>
      <c r="P91" s="419"/>
      <c r="Q91" s="420"/>
    </row>
    <row r="93" spans="2:17" ht="15.75" thickBot="1" x14ac:dyDescent="0.3"/>
    <row r="94" spans="2:17" ht="27" thickBot="1" x14ac:dyDescent="0.3">
      <c r="B94" s="432" t="s">
        <v>45</v>
      </c>
      <c r="C94" s="433"/>
      <c r="D94" s="433"/>
      <c r="E94" s="433"/>
      <c r="F94" s="433"/>
      <c r="G94" s="433"/>
      <c r="H94" s="433"/>
      <c r="I94" s="433"/>
      <c r="J94" s="433"/>
      <c r="K94" s="433"/>
      <c r="L94" s="433"/>
      <c r="M94" s="433"/>
      <c r="N94" s="434"/>
    </row>
    <row r="97" spans="1:26" ht="46.15" customHeight="1" x14ac:dyDescent="0.25">
      <c r="B97" s="9" t="s">
        <v>32</v>
      </c>
      <c r="C97" s="9" t="s">
        <v>46</v>
      </c>
      <c r="D97" s="441" t="s">
        <v>3</v>
      </c>
      <c r="E97" s="442"/>
    </row>
    <row r="98" spans="1:26" ht="46.9" customHeight="1" x14ac:dyDescent="0.25">
      <c r="B98" s="101" t="s">
        <v>122</v>
      </c>
      <c r="C98" s="185"/>
      <c r="D98" s="451"/>
      <c r="E98" s="451"/>
    </row>
    <row r="101" spans="1:26" ht="26.25" x14ac:dyDescent="0.25">
      <c r="B101" s="435" t="s">
        <v>63</v>
      </c>
      <c r="C101" s="436"/>
      <c r="D101" s="436"/>
      <c r="E101" s="436"/>
      <c r="F101" s="436"/>
      <c r="G101" s="436"/>
      <c r="H101" s="436"/>
      <c r="I101" s="436"/>
      <c r="J101" s="436"/>
      <c r="K101" s="436"/>
      <c r="L101" s="436"/>
      <c r="M101" s="436"/>
      <c r="N101" s="436"/>
      <c r="O101" s="436"/>
      <c r="P101" s="436"/>
    </row>
    <row r="103" spans="1:26" ht="15.75" thickBot="1" x14ac:dyDescent="0.3"/>
    <row r="104" spans="1:26" ht="27" thickBot="1" x14ac:dyDescent="0.3">
      <c r="B104" s="432" t="s">
        <v>53</v>
      </c>
      <c r="C104" s="433"/>
      <c r="D104" s="433"/>
      <c r="E104" s="433"/>
      <c r="F104" s="433"/>
      <c r="G104" s="433"/>
      <c r="H104" s="433"/>
      <c r="I104" s="433"/>
      <c r="J104" s="433"/>
      <c r="K104" s="433"/>
      <c r="L104" s="433"/>
      <c r="M104" s="433"/>
      <c r="N104" s="434"/>
    </row>
    <row r="106" spans="1:26" ht="15.75" thickBot="1" x14ac:dyDescent="0.3">
      <c r="M106" s="73"/>
      <c r="N106" s="73"/>
    </row>
    <row r="107" spans="1:26" s="54" customFormat="1" ht="109.5" customHeight="1" x14ac:dyDescent="0.25">
      <c r="B107" s="18" t="s">
        <v>144</v>
      </c>
      <c r="C107" s="18" t="s">
        <v>145</v>
      </c>
      <c r="D107" s="18" t="s">
        <v>146</v>
      </c>
      <c r="E107" s="18" t="s">
        <v>44</v>
      </c>
      <c r="F107" s="18" t="s">
        <v>21</v>
      </c>
      <c r="G107" s="18" t="s">
        <v>99</v>
      </c>
      <c r="H107" s="18" t="s">
        <v>16</v>
      </c>
      <c r="I107" s="18" t="s">
        <v>9</v>
      </c>
      <c r="J107" s="18" t="s">
        <v>30</v>
      </c>
      <c r="K107" s="18" t="s">
        <v>60</v>
      </c>
      <c r="L107" s="18" t="s">
        <v>19</v>
      </c>
      <c r="M107" s="17" t="s">
        <v>25</v>
      </c>
      <c r="N107" s="18" t="s">
        <v>147</v>
      </c>
      <c r="O107" s="18" t="s">
        <v>35</v>
      </c>
      <c r="P107" s="192" t="s">
        <v>10</v>
      </c>
      <c r="Q107" s="192" t="s">
        <v>18</v>
      </c>
    </row>
    <row r="108" spans="1:26" s="86" customFormat="1" x14ac:dyDescent="0.25">
      <c r="A108" s="74">
        <v>1</v>
      </c>
      <c r="B108" s="75"/>
      <c r="C108" s="76"/>
      <c r="D108" s="75"/>
      <c r="E108" s="77"/>
      <c r="F108" s="78"/>
      <c r="G108" s="79"/>
      <c r="H108" s="80"/>
      <c r="I108" s="81"/>
      <c r="J108" s="81"/>
      <c r="K108" s="81"/>
      <c r="L108" s="81"/>
      <c r="M108" s="82"/>
      <c r="N108" s="82">
        <f>+M108*G108</f>
        <v>0</v>
      </c>
      <c r="O108" s="83"/>
      <c r="P108" s="83"/>
      <c r="Q108" s="84"/>
      <c r="R108" s="85"/>
      <c r="S108" s="85"/>
      <c r="T108" s="85"/>
      <c r="U108" s="85"/>
      <c r="V108" s="85"/>
      <c r="W108" s="85"/>
      <c r="X108" s="85"/>
      <c r="Y108" s="85"/>
      <c r="Z108" s="85"/>
    </row>
    <row r="109" spans="1:26" s="86" customFormat="1" x14ac:dyDescent="0.25">
      <c r="A109" s="74">
        <f>+A108+1</f>
        <v>2</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ref="A110:A115" si="1">+A109+1</f>
        <v>3</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f t="shared" si="1"/>
        <v>4</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si="1"/>
        <v>5</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si="1"/>
        <v>6</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si="1"/>
        <v>7</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1"/>
        <v>8</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c r="B116" s="87" t="s">
        <v>15</v>
      </c>
      <c r="C116" s="76"/>
      <c r="D116" s="75"/>
      <c r="E116" s="77"/>
      <c r="F116" s="78"/>
      <c r="G116" s="78"/>
      <c r="H116" s="78"/>
      <c r="I116" s="81"/>
      <c r="J116" s="81"/>
      <c r="K116" s="88">
        <f t="shared" ref="K116:N116" si="2">SUM(K108:K115)</f>
        <v>0</v>
      </c>
      <c r="L116" s="88">
        <f t="shared" si="2"/>
        <v>0</v>
      </c>
      <c r="M116" s="89">
        <f t="shared" si="2"/>
        <v>0</v>
      </c>
      <c r="N116" s="88">
        <f t="shared" si="2"/>
        <v>0</v>
      </c>
      <c r="O116" s="83"/>
      <c r="P116" s="83"/>
      <c r="Q116" s="90"/>
    </row>
    <row r="117" spans="1:26" x14ac:dyDescent="0.25">
      <c r="E117" s="91"/>
    </row>
    <row r="118" spans="1:26" ht="18.75" x14ac:dyDescent="0.25">
      <c r="B118" s="94" t="s">
        <v>31</v>
      </c>
      <c r="C118" s="10">
        <f>+K116</f>
        <v>0</v>
      </c>
      <c r="H118" s="96"/>
      <c r="I118" s="96"/>
      <c r="J118" s="96"/>
      <c r="K118" s="96"/>
      <c r="L118" s="96"/>
      <c r="M118" s="96"/>
    </row>
    <row r="120" spans="1:26" ht="15.75" thickBot="1" x14ac:dyDescent="0.3"/>
    <row r="121" spans="1:26" ht="37.15" customHeight="1" thickBot="1" x14ac:dyDescent="0.3">
      <c r="B121" s="11" t="s">
        <v>48</v>
      </c>
      <c r="C121" s="12" t="s">
        <v>49</v>
      </c>
      <c r="D121" s="11" t="s">
        <v>50</v>
      </c>
      <c r="E121" s="12" t="s">
        <v>54</v>
      </c>
    </row>
    <row r="122" spans="1:26" ht="41.45" customHeight="1" x14ac:dyDescent="0.25">
      <c r="B122" s="8" t="s">
        <v>123</v>
      </c>
      <c r="C122" s="102">
        <v>20</v>
      </c>
      <c r="D122" s="102"/>
      <c r="E122" s="452">
        <f>+D122+D123+D124</f>
        <v>0</v>
      </c>
    </row>
    <row r="123" spans="1:26" x14ac:dyDescent="0.25">
      <c r="B123" s="8" t="s">
        <v>124</v>
      </c>
      <c r="C123" s="185">
        <v>30</v>
      </c>
      <c r="D123" s="185">
        <v>0</v>
      </c>
      <c r="E123" s="453"/>
    </row>
    <row r="124" spans="1:26" ht="15.75" thickBot="1" x14ac:dyDescent="0.3">
      <c r="B124" s="8" t="s">
        <v>125</v>
      </c>
      <c r="C124" s="103">
        <v>40</v>
      </c>
      <c r="D124" s="103">
        <v>0</v>
      </c>
      <c r="E124" s="454"/>
    </row>
    <row r="126" spans="1:26" ht="15.75" thickBot="1" x14ac:dyDescent="0.3"/>
    <row r="127" spans="1:26" ht="27" thickBot="1" x14ac:dyDescent="0.3">
      <c r="B127" s="432" t="s">
        <v>51</v>
      </c>
      <c r="C127" s="433"/>
      <c r="D127" s="433"/>
      <c r="E127" s="433"/>
      <c r="F127" s="433"/>
      <c r="G127" s="433"/>
      <c r="H127" s="433"/>
      <c r="I127" s="433"/>
      <c r="J127" s="433"/>
      <c r="K127" s="433"/>
      <c r="L127" s="433"/>
      <c r="M127" s="433"/>
      <c r="N127" s="434"/>
    </row>
    <row r="129" spans="2:17" ht="76.5" customHeight="1" x14ac:dyDescent="0.25">
      <c r="B129" s="197" t="s">
        <v>0</v>
      </c>
      <c r="C129" s="197" t="s">
        <v>38</v>
      </c>
      <c r="D129" s="197" t="s">
        <v>39</v>
      </c>
      <c r="E129" s="197" t="s">
        <v>112</v>
      </c>
      <c r="F129" s="197" t="s">
        <v>114</v>
      </c>
      <c r="G129" s="197" t="s">
        <v>115</v>
      </c>
      <c r="H129" s="197" t="s">
        <v>116</v>
      </c>
      <c r="I129" s="197" t="s">
        <v>113</v>
      </c>
      <c r="J129" s="441" t="s">
        <v>117</v>
      </c>
      <c r="K129" s="445"/>
      <c r="L129" s="442"/>
      <c r="M129" s="197" t="s">
        <v>121</v>
      </c>
      <c r="N129" s="197" t="s">
        <v>40</v>
      </c>
      <c r="O129" s="197" t="s">
        <v>41</v>
      </c>
      <c r="P129" s="441" t="s">
        <v>3</v>
      </c>
      <c r="Q129" s="442"/>
    </row>
    <row r="130" spans="2:17" ht="60.75" customHeight="1" x14ac:dyDescent="0.25">
      <c r="B130" s="101" t="s">
        <v>129</v>
      </c>
      <c r="C130" s="100"/>
      <c r="D130" s="98"/>
      <c r="E130" s="98"/>
      <c r="F130" s="98"/>
      <c r="G130" s="98"/>
      <c r="H130" s="98"/>
      <c r="I130" s="43"/>
      <c r="J130" s="291" t="s">
        <v>118</v>
      </c>
      <c r="K130" s="294" t="s">
        <v>119</v>
      </c>
      <c r="L130" s="291" t="s">
        <v>120</v>
      </c>
      <c r="M130" s="69"/>
      <c r="N130" s="69"/>
      <c r="O130" s="69"/>
      <c r="P130" s="451"/>
      <c r="Q130" s="451"/>
    </row>
    <row r="131" spans="2:17" ht="60.75" customHeight="1" x14ac:dyDescent="0.25">
      <c r="B131" s="101" t="s">
        <v>130</v>
      </c>
      <c r="C131" s="100"/>
      <c r="D131" s="98"/>
      <c r="E131" s="98"/>
      <c r="F131" s="98"/>
      <c r="G131" s="98"/>
      <c r="H131" s="98"/>
      <c r="I131" s="43"/>
      <c r="J131" s="43"/>
      <c r="K131" s="100"/>
      <c r="L131" s="98"/>
      <c r="M131" s="69"/>
      <c r="N131" s="69"/>
      <c r="O131" s="69"/>
      <c r="P131" s="185"/>
      <c r="Q131" s="185"/>
    </row>
    <row r="132" spans="2:17" ht="33.6" customHeight="1" x14ac:dyDescent="0.25">
      <c r="B132" s="101" t="s">
        <v>131</v>
      </c>
      <c r="C132" s="100"/>
      <c r="D132" s="98"/>
      <c r="E132" s="98"/>
      <c r="F132" s="98"/>
      <c r="G132" s="98"/>
      <c r="H132" s="98"/>
      <c r="I132" s="43"/>
      <c r="J132" s="43"/>
      <c r="K132" s="98"/>
      <c r="L132" s="98"/>
      <c r="M132" s="69"/>
      <c r="N132" s="69"/>
      <c r="O132" s="69"/>
      <c r="P132" s="451"/>
      <c r="Q132" s="451"/>
    </row>
    <row r="135" spans="2:17" ht="15.75" thickBot="1" x14ac:dyDescent="0.3"/>
    <row r="136" spans="2:17" ht="54" customHeight="1" x14ac:dyDescent="0.25">
      <c r="B136" s="21" t="s">
        <v>32</v>
      </c>
      <c r="C136" s="21" t="s">
        <v>48</v>
      </c>
      <c r="D136" s="197" t="s">
        <v>49</v>
      </c>
      <c r="E136" s="21" t="s">
        <v>50</v>
      </c>
      <c r="F136" s="12" t="s">
        <v>55</v>
      </c>
      <c r="G136" s="15"/>
    </row>
    <row r="137" spans="2:17" ht="120.75" customHeight="1" x14ac:dyDescent="0.2">
      <c r="B137" s="468" t="s">
        <v>52</v>
      </c>
      <c r="C137" s="104" t="s">
        <v>126</v>
      </c>
      <c r="D137" s="185">
        <v>25</v>
      </c>
      <c r="E137" s="185"/>
      <c r="F137" s="427">
        <f>+E137+E138+E139</f>
        <v>0</v>
      </c>
      <c r="G137" s="105"/>
    </row>
    <row r="138" spans="2:17" ht="76.150000000000006" customHeight="1" x14ac:dyDescent="0.2">
      <c r="B138" s="468"/>
      <c r="C138" s="104" t="s">
        <v>127</v>
      </c>
      <c r="D138" s="189">
        <v>25</v>
      </c>
      <c r="E138" s="185"/>
      <c r="F138" s="469"/>
      <c r="G138" s="105"/>
    </row>
    <row r="139" spans="2:17" ht="69" customHeight="1" x14ac:dyDescent="0.2">
      <c r="B139" s="468"/>
      <c r="C139" s="104" t="s">
        <v>128</v>
      </c>
      <c r="D139" s="185">
        <v>10</v>
      </c>
      <c r="E139" s="185"/>
      <c r="F139" s="428"/>
      <c r="G139" s="105"/>
    </row>
    <row r="140" spans="2:17" x14ac:dyDescent="0.25">
      <c r="C140" s="42"/>
    </row>
    <row r="143" spans="2:17" x14ac:dyDescent="0.25">
      <c r="B143" s="68" t="s">
        <v>56</v>
      </c>
    </row>
    <row r="146" spans="2:5" x14ac:dyDescent="0.25">
      <c r="B146" s="22" t="s">
        <v>32</v>
      </c>
      <c r="C146" s="22" t="s">
        <v>57</v>
      </c>
      <c r="D146" s="21" t="s">
        <v>50</v>
      </c>
      <c r="E146" s="21" t="s">
        <v>15</v>
      </c>
    </row>
    <row r="147" spans="2:5" ht="28.5" x14ac:dyDescent="0.25">
      <c r="B147" s="70" t="s">
        <v>58</v>
      </c>
      <c r="C147" s="71">
        <v>40</v>
      </c>
      <c r="D147" s="185">
        <f>+E122</f>
        <v>0</v>
      </c>
      <c r="E147" s="424">
        <f>+D147+D148</f>
        <v>0</v>
      </c>
    </row>
    <row r="148" spans="2:5" ht="57" x14ac:dyDescent="0.25">
      <c r="B148" s="70" t="s">
        <v>59</v>
      </c>
      <c r="C148" s="71">
        <v>60</v>
      </c>
      <c r="D148" s="185">
        <f>+F137</f>
        <v>0</v>
      </c>
      <c r="E148" s="425"/>
    </row>
  </sheetData>
  <mergeCells count="98">
    <mergeCell ref="B127:N127"/>
    <mergeCell ref="B63:N63"/>
    <mergeCell ref="C61:N61"/>
    <mergeCell ref="E147:E148"/>
    <mergeCell ref="J129:L129"/>
    <mergeCell ref="E122:E124"/>
    <mergeCell ref="H89:H91"/>
    <mergeCell ref="I89:I91"/>
    <mergeCell ref="M89:M91"/>
    <mergeCell ref="N89:N91"/>
    <mergeCell ref="B94:N94"/>
    <mergeCell ref="D97:E97"/>
    <mergeCell ref="D98:E98"/>
    <mergeCell ref="B101:P101"/>
    <mergeCell ref="B104:N104"/>
    <mergeCell ref="O89:O91"/>
    <mergeCell ref="P129:Q129"/>
    <mergeCell ref="P130:Q130"/>
    <mergeCell ref="P132:Q132"/>
    <mergeCell ref="B137:B139"/>
    <mergeCell ref="F137:F139"/>
    <mergeCell ref="P89:Q91"/>
    <mergeCell ref="B89:B91"/>
    <mergeCell ref="C89:C91"/>
    <mergeCell ref="D89:D91"/>
    <mergeCell ref="E89:E91"/>
    <mergeCell ref="F89:F91"/>
    <mergeCell ref="G89:G91"/>
    <mergeCell ref="P87:Q88"/>
    <mergeCell ref="B87:B88"/>
    <mergeCell ref="C87:C88"/>
    <mergeCell ref="D87:D88"/>
    <mergeCell ref="E87:E88"/>
    <mergeCell ref="F87:F88"/>
    <mergeCell ref="G87:G88"/>
    <mergeCell ref="H87:H88"/>
    <mergeCell ref="I87:I88"/>
    <mergeCell ref="M87:M88"/>
    <mergeCell ref="N87:N88"/>
    <mergeCell ref="O87:O88"/>
    <mergeCell ref="P84:Q86"/>
    <mergeCell ref="B84:B86"/>
    <mergeCell ref="C84:C86"/>
    <mergeCell ref="D84:D86"/>
    <mergeCell ref="E84:E86"/>
    <mergeCell ref="F84:F86"/>
    <mergeCell ref="G84:G86"/>
    <mergeCell ref="H84:H86"/>
    <mergeCell ref="I84:I86"/>
    <mergeCell ref="M84:M86"/>
    <mergeCell ref="N84:N86"/>
    <mergeCell ref="O84:O86"/>
    <mergeCell ref="N81:N83"/>
    <mergeCell ref="O81:O83"/>
    <mergeCell ref="P81:Q83"/>
    <mergeCell ref="J82:J83"/>
    <mergeCell ref="K82:K83"/>
    <mergeCell ref="L82:L83"/>
    <mergeCell ref="G81:G83"/>
    <mergeCell ref="H81:H83"/>
    <mergeCell ref="I81:I83"/>
    <mergeCell ref="M81:M83"/>
    <mergeCell ref="H79:H80"/>
    <mergeCell ref="I79:I80"/>
    <mergeCell ref="J79:L79"/>
    <mergeCell ref="M79:M80"/>
    <mergeCell ref="G79:G80"/>
    <mergeCell ref="B81:B83"/>
    <mergeCell ref="C81:C83"/>
    <mergeCell ref="D81:D83"/>
    <mergeCell ref="E81:E83"/>
    <mergeCell ref="F81:F83"/>
    <mergeCell ref="O66:P66"/>
    <mergeCell ref="O67:P67"/>
    <mergeCell ref="O68:P68"/>
    <mergeCell ref="B74:Q74"/>
    <mergeCell ref="B79:B80"/>
    <mergeCell ref="C79:C80"/>
    <mergeCell ref="D79:D80"/>
    <mergeCell ref="E79:E80"/>
    <mergeCell ref="F79:F80"/>
    <mergeCell ref="P79:Q80"/>
    <mergeCell ref="N79:N80"/>
    <mergeCell ref="O79:O80"/>
    <mergeCell ref="B57:B58"/>
    <mergeCell ref="C57:C58"/>
    <mergeCell ref="D57:E57"/>
    <mergeCell ref="B2:P2"/>
    <mergeCell ref="B4:P4"/>
    <mergeCell ref="C6:N6"/>
    <mergeCell ref="C7:N7"/>
    <mergeCell ref="C8:N8"/>
    <mergeCell ref="C9:N9"/>
    <mergeCell ref="C10:E10"/>
    <mergeCell ref="E42:E43"/>
    <mergeCell ref="M47:N47"/>
    <mergeCell ref="B13:C23"/>
    <mergeCell ref="B24:C24"/>
  </mergeCells>
  <dataValidations count="2">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6 SR26 ACN26 AMJ26 AWF26 BGB26 BPX26 BZT26 CJP26 CTL26 DDH26 DND26 DWZ26 EGV26 EQR26 FAN26 FKJ26 FUF26 GEB26 GNX26 GXT26 HHP26 HRL26 IBH26 ILD26 IUZ26 JEV26 JOR26 JYN26 KIJ26 KSF26 LCB26 LLX26 LVT26 MFP26 MPL26 MZH26 NJD26 NSZ26 OCV26 OMR26 OWN26 PGJ26 PQF26 QAB26 QJX26 QTT26 RDP26 RNL26 RXH26 SHD26 SQZ26 TAV26 TKR26 TUN26 UEJ26 UOF26 UYB26 VHX26 VRT26 WBP26 WLL26 WVH26 WVH28:WVH46 WLL28:WLL46 WBP28:WBP46 VRT28:VRT46 VHX28:VHX46 UYB28:UYB46 UOF28:UOF46 UEJ28:UEJ46 TUN28:TUN46 TKR28:TKR46 TAV28:TAV46 SQZ28:SQZ46 SHD28:SHD46 RXH28:RXH46 RNL28:RNL46 RDP28:RDP46 QTT28:QTT46 QJX28:QJX46 QAB28:QAB46 PQF28:PQF46 PGJ28:PGJ46 OWN28:OWN46 OMR28:OMR46 OCV28:OCV46 NSZ28:NSZ46 NJD28:NJD46 MZH28:MZH46 MPL28:MPL46 MFP28:MFP46 LVT28:LVT46 LLX28:LLX46 LCB28:LCB46 KSF28:KSF46 KIJ28:KIJ46 JYN28:JYN46 JOR28:JOR46 JEV28:JEV46 IUZ28:IUZ46 ILD28:ILD46 IBH28:IBH46 HRL28:HRL46 HHP28:HHP46 GXT28:GXT46 GNX28:GNX46 GEB28:GEB46 FUF28:FUF46 FKJ28:FKJ46 FAN28:FAN46 EQR28:EQR46 EGV28:EGV46 DWZ28:DWZ46 DND28:DND46 DDH28:DDH46 CTL28:CTL46 CJP28:CJP46 BZT28:BZT46 BPX28:BPX46 BGB28:BGB46 AWF28:AWF46 AMJ28:AMJ46 ACN28:ACN46 SR28:SR46 IV28:IV46">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6 IS26 SO26 ACK26 AMG26 AWC26 BFY26 BPU26 BZQ26 CJM26 CTI26 DDE26 DNA26 DWW26 EGS26 EQO26 FAK26 FKG26 FUC26 GDY26 GNU26 GXQ26 HHM26 HRI26 IBE26 ILA26 IUW26 JES26 JOO26 JYK26 KIG26 KSC26 LBY26 LLU26 LVQ26 MFM26 MPI26 MZE26 NJA26 NSW26 OCS26 OMO26 OWK26 PGG26 PQC26 PZY26 QJU26 QTQ26 RDM26 RNI26 RXE26 SHA26 SQW26 TAS26 TKO26 TUK26 UEG26 UOC26 UXY26 VHU26 VRQ26 WBM26 WLI26 WVE26 WVE28:WVE46 WLI28:WLI46 WBM28:WBM46 VRQ28:VRQ46 VHU28:VHU46 UXY28:UXY46 UOC28:UOC46 UEG28:UEG46 TUK28:TUK46 TKO28:TKO46 TAS28:TAS46 SQW28:SQW46 SHA28:SHA46 RXE28:RXE46 RNI28:RNI46 RDM28:RDM46 QTQ28:QTQ46 QJU28:QJU46 PZY28:PZY46 PQC28:PQC46 PGG28:PGG46 OWK28:OWK46 OMO28:OMO46 OCS28:OCS46 NSW28:NSW46 NJA28:NJA46 MZE28:MZE46 MPI28:MPI46 MFM28:MFM46 LVQ28:LVQ46 LLU28:LLU46 LBY28:LBY46 KSC28:KSC46 KIG28:KIG46 JYK28:JYK46 JOO28:JOO46 JES28:JES46 IUW28:IUW46 ILA28:ILA46 IBE28:IBE46 HRI28:HRI46 HHM28:HHM46 GXQ28:GXQ46 GNU28:GNU46 GDY28:GDY46 FUC28:FUC46 FKG28:FKG46 FAK28:FAK46 EQO28:EQO46 EGS28:EGS46 DWW28:DWW46 DNA28:DNA46 DDE28:DDE46 CTI28:CTI46 CJM28:CJM46 BZQ28:BZQ46 BPU28:BPU46 BFY28:BFY46 AWC28:AWC46 AMG28:AMG46 ACK28:ACK46 SO28:SO46 IS28:IS46 A28:A46">
      <formula1>"1,2,3,4,5"</formula1>
    </dataValidation>
  </dataValidations>
  <pageMargins left="0.7" right="0.7" top="0.75" bottom="0.75" header="0.3" footer="0.3"/>
  <pageSetup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3"/>
  <sheetViews>
    <sheetView topLeftCell="E31" zoomScale="80" zoomScaleNormal="80" workbookViewId="0">
      <selection activeCell="Q51" sqref="Q51:Q5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907</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997</v>
      </c>
      <c r="D10" s="422"/>
      <c r="E10" s="423"/>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63"/>
      <c r="I14" s="56"/>
      <c r="J14" s="56"/>
      <c r="K14" s="56"/>
      <c r="L14" s="56"/>
      <c r="M14" s="56"/>
      <c r="N14" s="55"/>
    </row>
    <row r="15" spans="2:16" x14ac:dyDescent="0.25">
      <c r="B15" s="495"/>
      <c r="C15" s="496"/>
      <c r="D15" s="303">
        <v>2</v>
      </c>
      <c r="E15" s="3">
        <v>313242150</v>
      </c>
      <c r="F15" s="131">
        <v>150</v>
      </c>
      <c r="G15" s="63"/>
      <c r="I15" s="57"/>
      <c r="J15" s="57"/>
      <c r="K15" s="57"/>
      <c r="L15" s="57"/>
      <c r="M15" s="57"/>
      <c r="N15" s="55"/>
    </row>
    <row r="16" spans="2:16" x14ac:dyDescent="0.25">
      <c r="B16" s="495"/>
      <c r="C16" s="496"/>
      <c r="D16" s="303">
        <v>7</v>
      </c>
      <c r="E16" s="3">
        <v>626484300</v>
      </c>
      <c r="F16" s="131">
        <v>300</v>
      </c>
      <c r="G16" s="63"/>
      <c r="I16" s="57"/>
      <c r="J16" s="57"/>
      <c r="K16" s="57"/>
      <c r="L16" s="57"/>
      <c r="M16" s="57"/>
      <c r="N16" s="55"/>
    </row>
    <row r="17" spans="1:14" x14ac:dyDescent="0.25">
      <c r="B17" s="495"/>
      <c r="C17" s="496"/>
      <c r="D17" s="303">
        <v>11</v>
      </c>
      <c r="E17" s="3">
        <v>488338350</v>
      </c>
      <c r="F17" s="131">
        <v>210</v>
      </c>
      <c r="G17" s="63"/>
      <c r="I17" s="57"/>
      <c r="J17" s="57"/>
      <c r="K17" s="57"/>
      <c r="L17" s="57"/>
      <c r="M17" s="57"/>
      <c r="N17" s="55"/>
    </row>
    <row r="18" spans="1:14" x14ac:dyDescent="0.25">
      <c r="B18" s="495"/>
      <c r="C18" s="496"/>
      <c r="D18" s="303">
        <v>12</v>
      </c>
      <c r="E18" s="3">
        <v>208828100</v>
      </c>
      <c r="F18" s="131">
        <v>100</v>
      </c>
      <c r="G18" s="63"/>
      <c r="I18" s="57"/>
      <c r="J18" s="57"/>
      <c r="K18" s="57"/>
      <c r="L18" s="57"/>
      <c r="M18" s="57"/>
      <c r="N18" s="55"/>
    </row>
    <row r="19" spans="1:14" x14ac:dyDescent="0.25">
      <c r="B19" s="495"/>
      <c r="C19" s="496"/>
      <c r="D19" s="303">
        <v>13</v>
      </c>
      <c r="E19" s="3">
        <v>721799950</v>
      </c>
      <c r="F19" s="131">
        <v>290</v>
      </c>
      <c r="G19" s="63"/>
      <c r="I19" s="57"/>
      <c r="J19" s="57"/>
      <c r="K19" s="57"/>
      <c r="L19" s="57"/>
      <c r="M19" s="57"/>
      <c r="N19" s="55"/>
    </row>
    <row r="20" spans="1:14" x14ac:dyDescent="0.25">
      <c r="B20" s="495"/>
      <c r="C20" s="496"/>
      <c r="D20" s="303">
        <v>14</v>
      </c>
      <c r="E20" s="3">
        <v>651117800</v>
      </c>
      <c r="F20" s="131">
        <v>280</v>
      </c>
      <c r="G20" s="63"/>
      <c r="I20" s="57"/>
      <c r="J20" s="57"/>
      <c r="K20" s="57"/>
      <c r="L20" s="57"/>
      <c r="M20" s="57"/>
      <c r="N20" s="55"/>
    </row>
    <row r="21" spans="1:14" x14ac:dyDescent="0.25">
      <c r="B21" s="495"/>
      <c r="C21" s="496"/>
      <c r="D21" s="303">
        <v>16</v>
      </c>
      <c r="E21" s="3">
        <v>1755833774</v>
      </c>
      <c r="F21" s="131">
        <v>718</v>
      </c>
      <c r="G21" s="63"/>
      <c r="I21" s="57"/>
      <c r="J21" s="57"/>
      <c r="K21" s="57"/>
      <c r="L21" s="57"/>
      <c r="M21" s="57"/>
      <c r="N21" s="55"/>
    </row>
    <row r="22" spans="1:14" x14ac:dyDescent="0.25">
      <c r="B22" s="495"/>
      <c r="C22" s="496"/>
      <c r="D22" s="303">
        <v>20</v>
      </c>
      <c r="E22" s="3">
        <v>902973570</v>
      </c>
      <c r="F22" s="131">
        <v>390</v>
      </c>
      <c r="G22" s="63"/>
      <c r="I22" s="57"/>
      <c r="J22" s="57"/>
      <c r="K22" s="57"/>
      <c r="L22" s="57"/>
      <c r="M22" s="57"/>
      <c r="N22" s="55"/>
    </row>
    <row r="23" spans="1:14" x14ac:dyDescent="0.25">
      <c r="B23" s="495"/>
      <c r="C23" s="496"/>
      <c r="D23" s="303">
        <v>21</v>
      </c>
      <c r="E23" s="3">
        <v>1200917298</v>
      </c>
      <c r="F23" s="131">
        <v>546</v>
      </c>
      <c r="G23" s="63"/>
      <c r="I23" s="57"/>
      <c r="J23" s="57"/>
      <c r="K23" s="57"/>
      <c r="L23" s="57"/>
      <c r="M23" s="57"/>
      <c r="N23" s="55"/>
    </row>
    <row r="24" spans="1:14" x14ac:dyDescent="0.25">
      <c r="B24" s="497"/>
      <c r="C24" s="498"/>
      <c r="D24" s="303">
        <v>22</v>
      </c>
      <c r="E24" s="3">
        <v>417652200</v>
      </c>
      <c r="F24" s="131">
        <v>200</v>
      </c>
      <c r="G24" s="63"/>
      <c r="I24" s="57"/>
      <c r="J24" s="57"/>
      <c r="K24" s="57"/>
      <c r="L24" s="57"/>
      <c r="M24" s="57"/>
      <c r="N24" s="55"/>
    </row>
    <row r="25" spans="1:14" x14ac:dyDescent="0.25">
      <c r="B25" s="476" t="s">
        <v>13</v>
      </c>
      <c r="C25" s="477"/>
      <c r="D25" s="303"/>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+F18*80%</f>
        <v>80</v>
      </c>
      <c r="D27" s="57"/>
      <c r="E27" s="4">
        <f>+E18</f>
        <v>208828100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1519</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245"/>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4">
        <f>+D42+D43</f>
        <v>0</v>
      </c>
      <c r="F42" s="42"/>
      <c r="G42" s="42"/>
      <c r="H42" s="42"/>
      <c r="I42" s="54"/>
      <c r="J42" s="54"/>
      <c r="K42" s="54"/>
      <c r="L42" s="54"/>
      <c r="M42" s="54"/>
      <c r="N42" s="55"/>
    </row>
    <row r="43" spans="1:14" ht="57" x14ac:dyDescent="0.25">
      <c r="A43" s="65"/>
      <c r="B43" s="70" t="s">
        <v>143</v>
      </c>
      <c r="C43" s="71">
        <v>60</v>
      </c>
      <c r="D43" s="185">
        <f>+F142</f>
        <v>0</v>
      </c>
      <c r="E43" s="425"/>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6" t="s">
        <v>34</v>
      </c>
      <c r="N47" s="426"/>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907</v>
      </c>
      <c r="C51" s="75" t="s">
        <v>907</v>
      </c>
      <c r="D51" s="76" t="s">
        <v>667</v>
      </c>
      <c r="E51" s="247">
        <v>103</v>
      </c>
      <c r="F51" s="78" t="s">
        <v>135</v>
      </c>
      <c r="G51" s="79"/>
      <c r="H51" s="81">
        <v>40557</v>
      </c>
      <c r="I51" s="81">
        <v>40908</v>
      </c>
      <c r="J51" s="81" t="s">
        <v>136</v>
      </c>
      <c r="K51" s="134">
        <v>0</v>
      </c>
      <c r="L51" s="134">
        <v>11</v>
      </c>
      <c r="M51" s="139">
        <v>925</v>
      </c>
      <c r="N51" s="82"/>
      <c r="O51" s="83">
        <v>590840437</v>
      </c>
      <c r="P51" s="83" t="s">
        <v>909</v>
      </c>
      <c r="Q51" s="84"/>
      <c r="R51" s="85"/>
      <c r="S51" s="85"/>
      <c r="T51" s="85"/>
      <c r="U51" s="85"/>
      <c r="V51" s="85"/>
      <c r="W51" s="85"/>
      <c r="X51" s="85"/>
      <c r="Y51" s="85"/>
      <c r="Z51" s="85"/>
    </row>
    <row r="52" spans="1:26" s="86" customFormat="1" ht="45" x14ac:dyDescent="0.25">
      <c r="A52" s="74">
        <f>+A51+1</f>
        <v>2</v>
      </c>
      <c r="B52" s="75" t="s">
        <v>907</v>
      </c>
      <c r="C52" s="75" t="s">
        <v>907</v>
      </c>
      <c r="D52" s="76" t="s">
        <v>667</v>
      </c>
      <c r="E52" s="138">
        <v>72</v>
      </c>
      <c r="F52" s="78" t="s">
        <v>135</v>
      </c>
      <c r="G52" s="79"/>
      <c r="H52" s="81">
        <v>41327</v>
      </c>
      <c r="I52" s="81">
        <v>41639</v>
      </c>
      <c r="J52" s="81" t="s">
        <v>136</v>
      </c>
      <c r="K52" s="134">
        <v>0</v>
      </c>
      <c r="L52" s="134">
        <v>11</v>
      </c>
      <c r="M52" s="139">
        <v>715</v>
      </c>
      <c r="N52" s="82"/>
      <c r="O52" s="83">
        <v>715532002</v>
      </c>
      <c r="P52" s="83" t="s">
        <v>910</v>
      </c>
      <c r="Q52" s="84"/>
      <c r="R52" s="85"/>
      <c r="S52" s="85"/>
      <c r="T52" s="85"/>
      <c r="U52" s="85"/>
      <c r="V52" s="85"/>
      <c r="W52" s="85"/>
      <c r="X52" s="85"/>
      <c r="Y52" s="85"/>
      <c r="Z52" s="85"/>
    </row>
    <row r="53" spans="1:26" s="86" customFormat="1" ht="45" x14ac:dyDescent="0.25">
      <c r="A53" s="74">
        <f t="shared" ref="A53:A54" si="0">+A52+1</f>
        <v>3</v>
      </c>
      <c r="B53" s="75" t="s">
        <v>907</v>
      </c>
      <c r="C53" s="75" t="s">
        <v>907</v>
      </c>
      <c r="D53" s="76" t="s">
        <v>667</v>
      </c>
      <c r="E53" s="138">
        <v>2</v>
      </c>
      <c r="F53" s="78" t="s">
        <v>135</v>
      </c>
      <c r="G53" s="79"/>
      <c r="H53" s="81">
        <v>40924</v>
      </c>
      <c r="I53" s="81">
        <v>41273</v>
      </c>
      <c r="J53" s="81" t="s">
        <v>136</v>
      </c>
      <c r="K53" s="134">
        <v>0</v>
      </c>
      <c r="L53" s="134">
        <v>11</v>
      </c>
      <c r="M53" s="139">
        <v>854</v>
      </c>
      <c r="N53" s="135"/>
      <c r="O53" s="83">
        <v>931912024</v>
      </c>
      <c r="P53" s="83" t="s">
        <v>911</v>
      </c>
      <c r="Q53" s="84"/>
      <c r="R53" s="85"/>
      <c r="S53" s="85"/>
      <c r="T53" s="85"/>
      <c r="U53" s="85"/>
      <c r="V53" s="85"/>
      <c r="W53" s="85"/>
      <c r="X53" s="85"/>
      <c r="Y53" s="85"/>
      <c r="Z53" s="85"/>
    </row>
    <row r="54" spans="1:26" s="86" customFormat="1" ht="45" x14ac:dyDescent="0.25">
      <c r="A54" s="74">
        <f t="shared" si="0"/>
        <v>4</v>
      </c>
      <c r="B54" s="75" t="s">
        <v>907</v>
      </c>
      <c r="C54" s="75" t="s">
        <v>907</v>
      </c>
      <c r="D54" s="75" t="s">
        <v>249</v>
      </c>
      <c r="E54" s="138">
        <v>79</v>
      </c>
      <c r="F54" s="78" t="s">
        <v>135</v>
      </c>
      <c r="G54" s="79"/>
      <c r="H54" s="81">
        <v>41662</v>
      </c>
      <c r="I54" s="81">
        <v>41942</v>
      </c>
      <c r="J54" s="81" t="s">
        <v>136</v>
      </c>
      <c r="K54" s="134">
        <v>0</v>
      </c>
      <c r="L54" s="134">
        <v>9</v>
      </c>
      <c r="M54" s="139">
        <v>742</v>
      </c>
      <c r="N54" s="82"/>
      <c r="O54" s="83">
        <v>893914246</v>
      </c>
      <c r="P54" s="83" t="s">
        <v>912</v>
      </c>
      <c r="Q54" s="84"/>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27" t="s">
        <v>27</v>
      </c>
      <c r="C57" s="427" t="s">
        <v>26</v>
      </c>
      <c r="D57" s="429" t="s">
        <v>33</v>
      </c>
      <c r="E57" s="429"/>
    </row>
    <row r="58" spans="1:26" x14ac:dyDescent="0.25">
      <c r="B58" s="428"/>
      <c r="C58" s="428"/>
      <c r="D58" s="188" t="s">
        <v>135</v>
      </c>
      <c r="E58" s="93" t="s">
        <v>136</v>
      </c>
    </row>
    <row r="59" spans="1:26" ht="30.6" customHeight="1" x14ac:dyDescent="0.25">
      <c r="B59" s="94" t="s">
        <v>20</v>
      </c>
      <c r="C59" s="95">
        <f>+K55</f>
        <v>0</v>
      </c>
      <c r="D59" s="185"/>
      <c r="E59" s="244" t="s">
        <v>167</v>
      </c>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39"/>
      <c r="D61" s="439"/>
      <c r="E61" s="439"/>
      <c r="F61" s="439"/>
      <c r="G61" s="439"/>
      <c r="H61" s="439"/>
      <c r="I61" s="439"/>
      <c r="J61" s="439"/>
      <c r="K61" s="439"/>
      <c r="L61" s="439"/>
      <c r="M61" s="439"/>
      <c r="N61" s="439"/>
    </row>
    <row r="62" spans="1:26" ht="28.15" customHeight="1" thickBot="1" x14ac:dyDescent="0.3"/>
    <row r="63" spans="1:26" ht="27" thickBot="1" x14ac:dyDescent="0.3">
      <c r="B63" s="440" t="s">
        <v>100</v>
      </c>
      <c r="C63" s="440"/>
      <c r="D63" s="440"/>
      <c r="E63" s="440"/>
      <c r="F63" s="440"/>
      <c r="G63" s="440"/>
      <c r="H63" s="440"/>
      <c r="I63" s="440"/>
      <c r="J63" s="440"/>
      <c r="K63" s="440"/>
      <c r="L63" s="440"/>
      <c r="M63" s="440"/>
      <c r="N63" s="440"/>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41" t="s">
        <v>3</v>
      </c>
      <c r="P66" s="442"/>
      <c r="Q66" s="197" t="s">
        <v>17</v>
      </c>
    </row>
    <row r="67" spans="2:17" x14ac:dyDescent="0.25">
      <c r="B67" s="98" t="s">
        <v>255</v>
      </c>
      <c r="C67" s="98" t="s">
        <v>256</v>
      </c>
      <c r="D67" s="43" t="s">
        <v>998</v>
      </c>
      <c r="E67" s="43">
        <v>100</v>
      </c>
      <c r="F67" s="99" t="s">
        <v>195</v>
      </c>
      <c r="G67" s="99" t="s">
        <v>195</v>
      </c>
      <c r="H67" s="99" t="s">
        <v>195</v>
      </c>
      <c r="I67" s="98" t="s">
        <v>135</v>
      </c>
      <c r="J67" s="98" t="s">
        <v>135</v>
      </c>
      <c r="K67" s="69" t="s">
        <v>135</v>
      </c>
      <c r="L67" s="69" t="s">
        <v>135</v>
      </c>
      <c r="M67" s="69" t="s">
        <v>135</v>
      </c>
      <c r="N67" s="69" t="s">
        <v>135</v>
      </c>
      <c r="O67" s="430"/>
      <c r="P67" s="431"/>
      <c r="Q67" s="69" t="s">
        <v>135</v>
      </c>
    </row>
    <row r="68" spans="2:17" x14ac:dyDescent="0.25">
      <c r="B68" s="44" t="s">
        <v>1</v>
      </c>
    </row>
    <row r="69" spans="2:17" x14ac:dyDescent="0.25">
      <c r="B69" s="44" t="s">
        <v>36</v>
      </c>
    </row>
    <row r="70" spans="2:17" x14ac:dyDescent="0.25">
      <c r="B70" s="44" t="s">
        <v>61</v>
      </c>
    </row>
    <row r="73" spans="2:17" ht="26.25" x14ac:dyDescent="0.25">
      <c r="B73" s="435" t="s">
        <v>37</v>
      </c>
      <c r="C73" s="436"/>
      <c r="D73" s="436"/>
      <c r="E73" s="436"/>
      <c r="F73" s="436"/>
      <c r="G73" s="436"/>
      <c r="H73" s="436"/>
      <c r="I73" s="436"/>
      <c r="J73" s="436"/>
      <c r="K73" s="436"/>
      <c r="L73" s="436"/>
      <c r="M73" s="436"/>
      <c r="N73" s="436"/>
      <c r="O73" s="436"/>
      <c r="P73" s="436"/>
      <c r="Q73" s="436"/>
    </row>
    <row r="78" spans="2:17" ht="76.5" customHeight="1" x14ac:dyDescent="0.25">
      <c r="B78" s="443" t="s">
        <v>0</v>
      </c>
      <c r="C78" s="443" t="s">
        <v>38</v>
      </c>
      <c r="D78" s="443" t="s">
        <v>39</v>
      </c>
      <c r="E78" s="443" t="s">
        <v>112</v>
      </c>
      <c r="F78" s="443" t="s">
        <v>114</v>
      </c>
      <c r="G78" s="443" t="s">
        <v>115</v>
      </c>
      <c r="H78" s="443" t="s">
        <v>116</v>
      </c>
      <c r="I78" s="443" t="s">
        <v>113</v>
      </c>
      <c r="J78" s="441" t="s">
        <v>117</v>
      </c>
      <c r="K78" s="445"/>
      <c r="L78" s="442"/>
      <c r="M78" s="443" t="s">
        <v>121</v>
      </c>
      <c r="N78" s="443" t="s">
        <v>40</v>
      </c>
      <c r="O78" s="443" t="s">
        <v>41</v>
      </c>
      <c r="P78" s="447" t="s">
        <v>3</v>
      </c>
      <c r="Q78" s="448"/>
    </row>
    <row r="79" spans="2:17" ht="76.5" customHeight="1" x14ac:dyDescent="0.25">
      <c r="B79" s="444"/>
      <c r="C79" s="444"/>
      <c r="D79" s="444"/>
      <c r="E79" s="444"/>
      <c r="F79" s="444"/>
      <c r="G79" s="444"/>
      <c r="H79" s="444"/>
      <c r="I79" s="444"/>
      <c r="J79" s="197" t="s">
        <v>118</v>
      </c>
      <c r="K79" s="197" t="s">
        <v>261</v>
      </c>
      <c r="L79" s="197" t="s">
        <v>120</v>
      </c>
      <c r="M79" s="444"/>
      <c r="N79" s="444"/>
      <c r="O79" s="444"/>
      <c r="P79" s="449"/>
      <c r="Q79" s="450"/>
    </row>
    <row r="80" spans="2:17" ht="303" customHeight="1" x14ac:dyDescent="0.25">
      <c r="B80" s="457" t="s">
        <v>999</v>
      </c>
      <c r="C80" s="457" t="s">
        <v>1000</v>
      </c>
      <c r="D80" s="457" t="s">
        <v>1001</v>
      </c>
      <c r="E80" s="457">
        <v>66676218</v>
      </c>
      <c r="F80" s="457" t="s">
        <v>924</v>
      </c>
      <c r="G80" s="457" t="s">
        <v>1002</v>
      </c>
      <c r="H80" s="463">
        <v>33724</v>
      </c>
      <c r="I80" s="518" t="s">
        <v>1554</v>
      </c>
      <c r="J80" s="101" t="s">
        <v>915</v>
      </c>
      <c r="K80" s="101" t="s">
        <v>1003</v>
      </c>
      <c r="L80" s="152" t="s">
        <v>1004</v>
      </c>
      <c r="M80" s="457" t="s">
        <v>135</v>
      </c>
      <c r="N80" s="457" t="s">
        <v>135</v>
      </c>
      <c r="O80" s="457" t="s">
        <v>135</v>
      </c>
      <c r="P80" s="488"/>
      <c r="Q80" s="489"/>
    </row>
    <row r="81" spans="2:17" ht="211.5" customHeight="1" x14ac:dyDescent="0.25">
      <c r="B81" s="467"/>
      <c r="C81" s="467"/>
      <c r="D81" s="467"/>
      <c r="E81" s="467"/>
      <c r="F81" s="467"/>
      <c r="G81" s="467"/>
      <c r="H81" s="517"/>
      <c r="I81" s="519"/>
      <c r="J81" s="101" t="s">
        <v>915</v>
      </c>
      <c r="K81" s="101" t="s">
        <v>1005</v>
      </c>
      <c r="L81" s="101" t="s">
        <v>1006</v>
      </c>
      <c r="M81" s="467"/>
      <c r="N81" s="467"/>
      <c r="O81" s="467"/>
      <c r="P81" s="521"/>
      <c r="Q81" s="522"/>
    </row>
    <row r="82" spans="2:17" ht="54" customHeight="1" x14ac:dyDescent="0.25">
      <c r="B82" s="467"/>
      <c r="C82" s="467"/>
      <c r="D82" s="467"/>
      <c r="E82" s="467"/>
      <c r="F82" s="467"/>
      <c r="G82" s="467"/>
      <c r="H82" s="517"/>
      <c r="I82" s="519"/>
      <c r="J82" s="101" t="s">
        <v>666</v>
      </c>
      <c r="K82" s="101" t="s">
        <v>1007</v>
      </c>
      <c r="L82" s="152" t="s">
        <v>1008</v>
      </c>
      <c r="M82" s="467"/>
      <c r="N82" s="467"/>
      <c r="O82" s="467"/>
      <c r="P82" s="521"/>
      <c r="Q82" s="522"/>
    </row>
    <row r="83" spans="2:17" ht="230.25" customHeight="1" x14ac:dyDescent="0.25">
      <c r="B83" s="458"/>
      <c r="C83" s="458"/>
      <c r="D83" s="458"/>
      <c r="E83" s="458"/>
      <c r="F83" s="458"/>
      <c r="G83" s="458"/>
      <c r="H83" s="464"/>
      <c r="I83" s="520"/>
      <c r="J83" s="248" t="s">
        <v>1009</v>
      </c>
      <c r="K83" s="248" t="s">
        <v>1010</v>
      </c>
      <c r="L83" s="193" t="s">
        <v>1011</v>
      </c>
      <c r="M83" s="458"/>
      <c r="N83" s="458"/>
      <c r="O83" s="458"/>
      <c r="P83" s="490"/>
      <c r="Q83" s="491"/>
    </row>
    <row r="84" spans="2:17" ht="152.25" customHeight="1" x14ac:dyDescent="0.25">
      <c r="B84" s="457" t="s">
        <v>43</v>
      </c>
      <c r="C84" s="457" t="s">
        <v>1000</v>
      </c>
      <c r="D84" s="457" t="s">
        <v>1012</v>
      </c>
      <c r="E84" s="457">
        <v>40690129</v>
      </c>
      <c r="F84" s="457" t="s">
        <v>924</v>
      </c>
      <c r="G84" s="457" t="s">
        <v>300</v>
      </c>
      <c r="H84" s="463">
        <v>41754</v>
      </c>
      <c r="I84" s="457">
        <v>142892</v>
      </c>
      <c r="J84" s="457" t="s">
        <v>915</v>
      </c>
      <c r="K84" s="457" t="s">
        <v>1013</v>
      </c>
      <c r="L84" s="504" t="s">
        <v>1014</v>
      </c>
      <c r="M84" s="424" t="s">
        <v>135</v>
      </c>
      <c r="N84" s="424" t="s">
        <v>135</v>
      </c>
      <c r="O84" s="424" t="s">
        <v>135</v>
      </c>
      <c r="P84" s="417"/>
      <c r="Q84" s="418"/>
    </row>
    <row r="85" spans="2:17" ht="69.75" customHeight="1" x14ac:dyDescent="0.25">
      <c r="B85" s="467"/>
      <c r="C85" s="467"/>
      <c r="D85" s="467"/>
      <c r="E85" s="467"/>
      <c r="F85" s="467"/>
      <c r="G85" s="467"/>
      <c r="H85" s="467"/>
      <c r="I85" s="467"/>
      <c r="J85" s="467"/>
      <c r="K85" s="467"/>
      <c r="L85" s="505"/>
      <c r="M85" s="453"/>
      <c r="N85" s="453"/>
      <c r="O85" s="453"/>
      <c r="P85" s="508"/>
      <c r="Q85" s="509"/>
    </row>
    <row r="86" spans="2:17" ht="6" customHeight="1" x14ac:dyDescent="0.25">
      <c r="B86" s="458"/>
      <c r="C86" s="458"/>
      <c r="D86" s="458"/>
      <c r="E86" s="458"/>
      <c r="F86" s="458"/>
      <c r="G86" s="458"/>
      <c r="H86" s="458"/>
      <c r="I86" s="458"/>
      <c r="J86" s="458"/>
      <c r="K86" s="458"/>
      <c r="L86" s="506"/>
      <c r="M86" s="425"/>
      <c r="N86" s="425"/>
      <c r="O86" s="425"/>
      <c r="P86" s="419"/>
      <c r="Q86" s="420"/>
    </row>
    <row r="87" spans="2:17" ht="45" customHeight="1" x14ac:dyDescent="0.25"/>
    <row r="88" spans="2:17" ht="38.25" customHeight="1" thickBot="1" x14ac:dyDescent="0.3"/>
    <row r="89" spans="2:17" ht="27" thickBot="1" x14ac:dyDescent="0.3">
      <c r="B89" s="432" t="s">
        <v>45</v>
      </c>
      <c r="C89" s="433"/>
      <c r="D89" s="433"/>
      <c r="E89" s="433"/>
      <c r="F89" s="433"/>
      <c r="G89" s="433"/>
      <c r="H89" s="433"/>
      <c r="I89" s="433"/>
      <c r="J89" s="433"/>
      <c r="K89" s="433"/>
      <c r="L89" s="433"/>
      <c r="M89" s="433"/>
      <c r="N89" s="434"/>
    </row>
    <row r="92" spans="2:17" ht="46.15" customHeight="1" x14ac:dyDescent="0.25">
      <c r="B92" s="9" t="s">
        <v>32</v>
      </c>
      <c r="C92" s="9" t="s">
        <v>46</v>
      </c>
      <c r="D92" s="441" t="s">
        <v>3</v>
      </c>
      <c r="E92" s="442"/>
    </row>
    <row r="93" spans="2:17" ht="46.9" customHeight="1" x14ac:dyDescent="0.25">
      <c r="B93" s="101" t="s">
        <v>122</v>
      </c>
      <c r="C93" s="185"/>
      <c r="D93" s="451"/>
      <c r="E93" s="451"/>
    </row>
    <row r="96" spans="2:17" ht="26.25" x14ac:dyDescent="0.25">
      <c r="B96" s="435" t="s">
        <v>63</v>
      </c>
      <c r="C96" s="436"/>
      <c r="D96" s="436"/>
      <c r="E96" s="436"/>
      <c r="F96" s="436"/>
      <c r="G96" s="436"/>
      <c r="H96" s="436"/>
      <c r="I96" s="436"/>
      <c r="J96" s="436"/>
      <c r="K96" s="436"/>
      <c r="L96" s="436"/>
      <c r="M96" s="436"/>
      <c r="N96" s="436"/>
      <c r="O96" s="436"/>
      <c r="P96" s="436"/>
    </row>
    <row r="98" spans="1:26" ht="15.75" thickBot="1" x14ac:dyDescent="0.3"/>
    <row r="99" spans="1:26" ht="27" thickBot="1" x14ac:dyDescent="0.3">
      <c r="B99" s="432" t="s">
        <v>53</v>
      </c>
      <c r="C99" s="433"/>
      <c r="D99" s="433"/>
      <c r="E99" s="433"/>
      <c r="F99" s="433"/>
      <c r="G99" s="433"/>
      <c r="H99" s="433"/>
      <c r="I99" s="433"/>
      <c r="J99" s="433"/>
      <c r="K99" s="433"/>
      <c r="L99" s="433"/>
      <c r="M99" s="433"/>
      <c r="N99" s="434"/>
    </row>
    <row r="101" spans="1:26" ht="15.75" thickBot="1" x14ac:dyDescent="0.3">
      <c r="M101" s="73"/>
      <c r="N101" s="73"/>
    </row>
    <row r="102" spans="1:26" s="54" customFormat="1" ht="109.5" customHeight="1" x14ac:dyDescent="0.25">
      <c r="B102" s="18" t="s">
        <v>144</v>
      </c>
      <c r="C102" s="18" t="s">
        <v>145</v>
      </c>
      <c r="D102" s="18" t="s">
        <v>146</v>
      </c>
      <c r="E102" s="18" t="s">
        <v>44</v>
      </c>
      <c r="F102" s="18" t="s">
        <v>21</v>
      </c>
      <c r="G102" s="18" t="s">
        <v>99</v>
      </c>
      <c r="H102" s="18" t="s">
        <v>16</v>
      </c>
      <c r="I102" s="18" t="s">
        <v>9</v>
      </c>
      <c r="J102" s="18" t="s">
        <v>30</v>
      </c>
      <c r="K102" s="18" t="s">
        <v>60</v>
      </c>
      <c r="L102" s="18" t="s">
        <v>19</v>
      </c>
      <c r="M102" s="17" t="s">
        <v>25</v>
      </c>
      <c r="N102" s="18" t="s">
        <v>147</v>
      </c>
      <c r="O102" s="18" t="s">
        <v>35</v>
      </c>
      <c r="P102" s="192" t="s">
        <v>10</v>
      </c>
      <c r="Q102" s="192" t="s">
        <v>18</v>
      </c>
    </row>
    <row r="103" spans="1:26" s="86" customFormat="1" x14ac:dyDescent="0.25">
      <c r="A103" s="74">
        <v>1</v>
      </c>
      <c r="B103" s="75"/>
      <c r="C103" s="76"/>
      <c r="D103" s="75"/>
      <c r="E103" s="77"/>
      <c r="F103" s="78"/>
      <c r="G103" s="79"/>
      <c r="H103" s="80"/>
      <c r="I103" s="81"/>
      <c r="J103" s="81"/>
      <c r="K103" s="81"/>
      <c r="L103" s="81"/>
      <c r="M103" s="82"/>
      <c r="N103" s="82">
        <f>+M103*G103</f>
        <v>0</v>
      </c>
      <c r="O103" s="83"/>
      <c r="P103" s="83"/>
      <c r="Q103" s="84"/>
      <c r="R103" s="85"/>
      <c r="S103" s="85"/>
      <c r="T103" s="85"/>
      <c r="U103" s="85"/>
      <c r="V103" s="85"/>
      <c r="W103" s="85"/>
      <c r="X103" s="85"/>
      <c r="Y103" s="85"/>
      <c r="Z103" s="85"/>
    </row>
    <row r="104" spans="1:26" s="86" customFormat="1" x14ac:dyDescent="0.25">
      <c r="A104" s="74">
        <f>+A103+1</f>
        <v>2</v>
      </c>
      <c r="B104" s="75"/>
      <c r="C104" s="76"/>
      <c r="D104" s="75"/>
      <c r="E104" s="77"/>
      <c r="F104" s="78"/>
      <c r="G104" s="78"/>
      <c r="H104" s="78"/>
      <c r="I104" s="81"/>
      <c r="J104" s="81"/>
      <c r="K104" s="81"/>
      <c r="L104" s="81"/>
      <c r="M104" s="82"/>
      <c r="N104" s="82"/>
      <c r="O104" s="83"/>
      <c r="P104" s="83"/>
      <c r="Q104" s="84"/>
      <c r="R104" s="85"/>
      <c r="S104" s="85"/>
      <c r="T104" s="85"/>
      <c r="U104" s="85"/>
      <c r="V104" s="85"/>
      <c r="W104" s="85"/>
      <c r="X104" s="85"/>
      <c r="Y104" s="85"/>
      <c r="Z104" s="85"/>
    </row>
    <row r="105" spans="1:26" s="86" customFormat="1" x14ac:dyDescent="0.25">
      <c r="A105" s="74">
        <f t="shared" ref="A105:A110" si="1">+A104+1</f>
        <v>3</v>
      </c>
      <c r="B105" s="75"/>
      <c r="C105" s="76"/>
      <c r="D105" s="75"/>
      <c r="E105" s="77"/>
      <c r="F105" s="78"/>
      <c r="G105" s="78"/>
      <c r="H105" s="78"/>
      <c r="I105" s="81"/>
      <c r="J105" s="81"/>
      <c r="K105" s="81"/>
      <c r="L105" s="81"/>
      <c r="M105" s="82"/>
      <c r="N105" s="82"/>
      <c r="O105" s="83"/>
      <c r="P105" s="83"/>
      <c r="Q105" s="84"/>
      <c r="R105" s="85"/>
      <c r="S105" s="85"/>
      <c r="T105" s="85"/>
      <c r="U105" s="85"/>
      <c r="V105" s="85"/>
      <c r="W105" s="85"/>
      <c r="X105" s="85"/>
      <c r="Y105" s="85"/>
      <c r="Z105" s="85"/>
    </row>
    <row r="106" spans="1:26" s="86" customFormat="1" x14ac:dyDescent="0.25">
      <c r="A106" s="74">
        <f t="shared" si="1"/>
        <v>4</v>
      </c>
      <c r="B106" s="75"/>
      <c r="C106" s="76"/>
      <c r="D106" s="75"/>
      <c r="E106" s="77"/>
      <c r="F106" s="78"/>
      <c r="G106" s="78"/>
      <c r="H106" s="78"/>
      <c r="I106" s="81"/>
      <c r="J106" s="81"/>
      <c r="K106" s="81"/>
      <c r="L106" s="81"/>
      <c r="M106" s="82"/>
      <c r="N106" s="82"/>
      <c r="O106" s="83"/>
      <c r="P106" s="83"/>
      <c r="Q106" s="84"/>
      <c r="R106" s="85"/>
      <c r="S106" s="85"/>
      <c r="T106" s="85"/>
      <c r="U106" s="85"/>
      <c r="V106" s="85"/>
      <c r="W106" s="85"/>
      <c r="X106" s="85"/>
      <c r="Y106" s="85"/>
      <c r="Z106" s="85"/>
    </row>
    <row r="107" spans="1:26" s="86" customFormat="1" x14ac:dyDescent="0.25">
      <c r="A107" s="74">
        <f t="shared" si="1"/>
        <v>5</v>
      </c>
      <c r="B107" s="75"/>
      <c r="C107" s="76"/>
      <c r="D107" s="75"/>
      <c r="E107" s="77"/>
      <c r="F107" s="78"/>
      <c r="G107" s="78"/>
      <c r="H107" s="78"/>
      <c r="I107" s="81"/>
      <c r="J107" s="81"/>
      <c r="K107" s="81"/>
      <c r="L107" s="81"/>
      <c r="M107" s="82"/>
      <c r="N107" s="82"/>
      <c r="O107" s="83"/>
      <c r="P107" s="83"/>
      <c r="Q107" s="84"/>
      <c r="R107" s="85"/>
      <c r="S107" s="85"/>
      <c r="T107" s="85"/>
      <c r="U107" s="85"/>
      <c r="V107" s="85"/>
      <c r="W107" s="85"/>
      <c r="X107" s="85"/>
      <c r="Y107" s="85"/>
      <c r="Z107" s="85"/>
    </row>
    <row r="108" spans="1:26" s="86" customFormat="1" x14ac:dyDescent="0.25">
      <c r="A108" s="74">
        <f t="shared" si="1"/>
        <v>6</v>
      </c>
      <c r="B108" s="75"/>
      <c r="C108" s="76"/>
      <c r="D108" s="75"/>
      <c r="E108" s="77"/>
      <c r="F108" s="78"/>
      <c r="G108" s="78"/>
      <c r="H108" s="78"/>
      <c r="I108" s="81"/>
      <c r="J108" s="81"/>
      <c r="K108" s="81"/>
      <c r="L108" s="81"/>
      <c r="M108" s="82"/>
      <c r="N108" s="82"/>
      <c r="O108" s="83"/>
      <c r="P108" s="83"/>
      <c r="Q108" s="84"/>
      <c r="R108" s="85"/>
      <c r="S108" s="85"/>
      <c r="T108" s="85"/>
      <c r="U108" s="85"/>
      <c r="V108" s="85"/>
      <c r="W108" s="85"/>
      <c r="X108" s="85"/>
      <c r="Y108" s="85"/>
      <c r="Z108" s="85"/>
    </row>
    <row r="109" spans="1:26" s="86" customFormat="1" x14ac:dyDescent="0.25">
      <c r="A109" s="74">
        <f t="shared" si="1"/>
        <v>7</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si="1"/>
        <v>8</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c r="B111" s="87" t="s">
        <v>15</v>
      </c>
      <c r="C111" s="76"/>
      <c r="D111" s="75"/>
      <c r="E111" s="77"/>
      <c r="F111" s="78"/>
      <c r="G111" s="78"/>
      <c r="H111" s="78"/>
      <c r="I111" s="81"/>
      <c r="J111" s="81"/>
      <c r="K111" s="88">
        <f t="shared" ref="K111:N111" si="2">SUM(K103:K110)</f>
        <v>0</v>
      </c>
      <c r="L111" s="88">
        <f t="shared" si="2"/>
        <v>0</v>
      </c>
      <c r="M111" s="89">
        <f t="shared" si="2"/>
        <v>0</v>
      </c>
      <c r="N111" s="88">
        <f t="shared" si="2"/>
        <v>0</v>
      </c>
      <c r="O111" s="83"/>
      <c r="P111" s="83"/>
      <c r="Q111" s="90"/>
    </row>
    <row r="112" spans="1:26" x14ac:dyDescent="0.25">
      <c r="E112" s="91"/>
    </row>
    <row r="113" spans="2:17" ht="18.75" x14ac:dyDescent="0.25">
      <c r="B113" s="94" t="s">
        <v>31</v>
      </c>
      <c r="C113" s="10">
        <f>+K111</f>
        <v>0</v>
      </c>
      <c r="H113" s="96"/>
      <c r="I113" s="96"/>
      <c r="J113" s="96"/>
      <c r="K113" s="96"/>
      <c r="L113" s="96"/>
      <c r="M113" s="96"/>
    </row>
    <row r="115" spans="2:17" ht="15.75" thickBot="1" x14ac:dyDescent="0.3"/>
    <row r="116" spans="2:17" ht="37.15" customHeight="1" thickBot="1" x14ac:dyDescent="0.3">
      <c r="B116" s="11" t="s">
        <v>48</v>
      </c>
      <c r="C116" s="12" t="s">
        <v>49</v>
      </c>
      <c r="D116" s="11" t="s">
        <v>50</v>
      </c>
      <c r="E116" s="12" t="s">
        <v>54</v>
      </c>
    </row>
    <row r="117" spans="2:17" ht="41.45" customHeight="1" x14ac:dyDescent="0.25">
      <c r="B117" s="8" t="s">
        <v>123</v>
      </c>
      <c r="C117" s="102">
        <v>20</v>
      </c>
      <c r="D117" s="102"/>
      <c r="E117" s="452">
        <f>+D117+D118+D119</f>
        <v>0</v>
      </c>
    </row>
    <row r="118" spans="2:17" x14ac:dyDescent="0.25">
      <c r="B118" s="8" t="s">
        <v>124</v>
      </c>
      <c r="C118" s="185">
        <v>30</v>
      </c>
      <c r="D118" s="185">
        <v>0</v>
      </c>
      <c r="E118" s="453"/>
    </row>
    <row r="119" spans="2:17" ht="15.75" thickBot="1" x14ac:dyDescent="0.3">
      <c r="B119" s="8" t="s">
        <v>125</v>
      </c>
      <c r="C119" s="103">
        <v>40</v>
      </c>
      <c r="D119" s="103">
        <v>0</v>
      </c>
      <c r="E119" s="454"/>
    </row>
    <row r="121" spans="2:17" ht="15.75" thickBot="1" x14ac:dyDescent="0.3"/>
    <row r="122" spans="2:17" ht="27" thickBot="1" x14ac:dyDescent="0.3">
      <c r="B122" s="432" t="s">
        <v>51</v>
      </c>
      <c r="C122" s="433"/>
      <c r="D122" s="433"/>
      <c r="E122" s="433"/>
      <c r="F122" s="433"/>
      <c r="G122" s="433"/>
      <c r="H122" s="433"/>
      <c r="I122" s="433"/>
      <c r="J122" s="433"/>
      <c r="K122" s="433"/>
      <c r="L122" s="433"/>
      <c r="M122" s="433"/>
      <c r="N122" s="434"/>
    </row>
    <row r="124" spans="2:17" ht="76.5" customHeight="1" x14ac:dyDescent="0.25">
      <c r="B124" s="197" t="s">
        <v>0</v>
      </c>
      <c r="C124" s="197" t="s">
        <v>38</v>
      </c>
      <c r="D124" s="197" t="s">
        <v>39</v>
      </c>
      <c r="E124" s="197" t="s">
        <v>112</v>
      </c>
      <c r="F124" s="197" t="s">
        <v>114</v>
      </c>
      <c r="G124" s="197" t="s">
        <v>115</v>
      </c>
      <c r="H124" s="197" t="s">
        <v>116</v>
      </c>
      <c r="I124" s="197" t="s">
        <v>113</v>
      </c>
      <c r="J124" s="441" t="s">
        <v>117</v>
      </c>
      <c r="K124" s="445"/>
      <c r="L124" s="442"/>
      <c r="M124" s="197" t="s">
        <v>121</v>
      </c>
      <c r="N124" s="197" t="s">
        <v>40</v>
      </c>
      <c r="O124" s="197" t="s">
        <v>41</v>
      </c>
      <c r="P124" s="441" t="s">
        <v>3</v>
      </c>
      <c r="Q124" s="442"/>
    </row>
    <row r="125" spans="2:17" ht="60.75" customHeight="1" x14ac:dyDescent="0.25">
      <c r="B125" s="100"/>
      <c r="C125" s="100"/>
      <c r="D125" s="98"/>
      <c r="E125" s="98"/>
      <c r="F125" s="98"/>
      <c r="G125" s="98"/>
      <c r="H125" s="98"/>
      <c r="I125" s="43"/>
      <c r="J125" s="43"/>
      <c r="K125" s="100"/>
      <c r="L125" s="98"/>
      <c r="M125" s="69"/>
      <c r="N125" s="69"/>
      <c r="O125" s="69"/>
      <c r="P125" s="451"/>
      <c r="Q125" s="451"/>
    </row>
    <row r="126" spans="2:17" ht="60.75" customHeight="1" x14ac:dyDescent="0.25">
      <c r="B126" s="100"/>
      <c r="C126" s="100"/>
      <c r="D126" s="98"/>
      <c r="E126" s="98"/>
      <c r="F126" s="98"/>
      <c r="G126" s="98"/>
      <c r="H126" s="98"/>
      <c r="I126" s="43"/>
      <c r="J126" s="43"/>
      <c r="K126" s="100"/>
      <c r="L126" s="98"/>
      <c r="M126" s="69"/>
      <c r="N126" s="69"/>
      <c r="O126" s="69"/>
      <c r="P126" s="185"/>
      <c r="Q126" s="185"/>
    </row>
    <row r="127" spans="2:17" ht="33.6" customHeight="1" x14ac:dyDescent="0.25">
      <c r="B127" s="100"/>
      <c r="C127" s="100"/>
      <c r="D127" s="98"/>
      <c r="E127" s="98"/>
      <c r="F127" s="98"/>
      <c r="G127" s="98"/>
      <c r="H127" s="98"/>
      <c r="I127" s="43"/>
      <c r="J127" s="43"/>
      <c r="K127" s="98"/>
      <c r="L127" s="98"/>
      <c r="M127" s="69"/>
      <c r="N127" s="69"/>
      <c r="O127" s="69"/>
      <c r="P127" s="451"/>
      <c r="Q127" s="451"/>
    </row>
    <row r="131" spans="2:7" ht="54" customHeight="1" x14ac:dyDescent="0.25">
      <c r="B131" s="21" t="s">
        <v>32</v>
      </c>
      <c r="C131" s="21" t="s">
        <v>48</v>
      </c>
      <c r="D131" s="197" t="s">
        <v>49</v>
      </c>
      <c r="E131" s="21" t="s">
        <v>50</v>
      </c>
      <c r="F131" s="304" t="s">
        <v>55</v>
      </c>
    </row>
    <row r="132" spans="2:7" ht="120.75" customHeight="1" x14ac:dyDescent="0.2">
      <c r="B132" s="468" t="s">
        <v>52</v>
      </c>
      <c r="C132" s="104" t="s">
        <v>126</v>
      </c>
      <c r="D132" s="185">
        <v>25</v>
      </c>
      <c r="E132" s="185"/>
      <c r="F132" s="427">
        <f>+E132+E133+E134</f>
        <v>0</v>
      </c>
      <c r="G132" s="105"/>
    </row>
    <row r="133" spans="2:7" ht="76.150000000000006" customHeight="1" x14ac:dyDescent="0.2">
      <c r="B133" s="468"/>
      <c r="C133" s="104" t="s">
        <v>127</v>
      </c>
      <c r="D133" s="189">
        <v>25</v>
      </c>
      <c r="E133" s="185"/>
      <c r="F133" s="469"/>
      <c r="G133" s="105"/>
    </row>
    <row r="134" spans="2:7" ht="69" customHeight="1" x14ac:dyDescent="0.2">
      <c r="B134" s="468"/>
      <c r="C134" s="104" t="s">
        <v>128</v>
      </c>
      <c r="D134" s="185">
        <v>10</v>
      </c>
      <c r="E134" s="185"/>
      <c r="F134" s="428"/>
      <c r="G134" s="105"/>
    </row>
    <row r="135" spans="2:7" x14ac:dyDescent="0.25">
      <c r="C135" s="42"/>
    </row>
    <row r="138" spans="2:7" x14ac:dyDescent="0.25">
      <c r="B138" s="68" t="s">
        <v>56</v>
      </c>
    </row>
    <row r="141" spans="2:7" x14ac:dyDescent="0.25">
      <c r="B141" s="22" t="s">
        <v>32</v>
      </c>
      <c r="C141" s="22" t="s">
        <v>57</v>
      </c>
      <c r="D141" s="21" t="s">
        <v>50</v>
      </c>
      <c r="E141" s="21" t="s">
        <v>15</v>
      </c>
    </row>
    <row r="142" spans="2:7" ht="28.5" x14ac:dyDescent="0.25">
      <c r="B142" s="70" t="s">
        <v>58</v>
      </c>
      <c r="C142" s="71">
        <v>40</v>
      </c>
      <c r="D142" s="185">
        <f>+E117</f>
        <v>0</v>
      </c>
      <c r="E142" s="424">
        <f>+D142+D143</f>
        <v>0</v>
      </c>
    </row>
    <row r="143" spans="2:7" ht="57" x14ac:dyDescent="0.25">
      <c r="B143" s="70" t="s">
        <v>59</v>
      </c>
      <c r="C143" s="71">
        <v>60</v>
      </c>
      <c r="D143" s="185">
        <f>+F132</f>
        <v>0</v>
      </c>
      <c r="E143" s="425"/>
    </row>
  </sheetData>
  <mergeCells count="73">
    <mergeCell ref="P125:Q125"/>
    <mergeCell ref="P127:Q127"/>
    <mergeCell ref="B132:B134"/>
    <mergeCell ref="F132:F134"/>
    <mergeCell ref="E142:E143"/>
    <mergeCell ref="B96:P96"/>
    <mergeCell ref="B99:N99"/>
    <mergeCell ref="E117:E119"/>
    <mergeCell ref="B122:N122"/>
    <mergeCell ref="J124:L124"/>
    <mergeCell ref="P124:Q124"/>
    <mergeCell ref="D93:E93"/>
    <mergeCell ref="H84:H86"/>
    <mergeCell ref="I84:I86"/>
    <mergeCell ref="J84:J86"/>
    <mergeCell ref="K84:K86"/>
    <mergeCell ref="B89:N89"/>
    <mergeCell ref="D92:E92"/>
    <mergeCell ref="L84:L86"/>
    <mergeCell ref="M84:M86"/>
    <mergeCell ref="M80:M83"/>
    <mergeCell ref="N80:N83"/>
    <mergeCell ref="O80:O83"/>
    <mergeCell ref="P80:Q83"/>
    <mergeCell ref="B84:B86"/>
    <mergeCell ref="C84:C86"/>
    <mergeCell ref="D84:D86"/>
    <mergeCell ref="E84:E86"/>
    <mergeCell ref="F84:F86"/>
    <mergeCell ref="G84:G86"/>
    <mergeCell ref="N84:N86"/>
    <mergeCell ref="O84:O86"/>
    <mergeCell ref="P84:Q86"/>
    <mergeCell ref="O78:O79"/>
    <mergeCell ref="P78:Q79"/>
    <mergeCell ref="B80:B83"/>
    <mergeCell ref="C80:C83"/>
    <mergeCell ref="D80:D83"/>
    <mergeCell ref="E80:E83"/>
    <mergeCell ref="F80:F83"/>
    <mergeCell ref="G80:G83"/>
    <mergeCell ref="H80:H83"/>
    <mergeCell ref="I80:I83"/>
    <mergeCell ref="G78:G79"/>
    <mergeCell ref="H78:H79"/>
    <mergeCell ref="I78:I79"/>
    <mergeCell ref="J78:L78"/>
    <mergeCell ref="M78:M79"/>
    <mergeCell ref="N78:N79"/>
    <mergeCell ref="C61:N61"/>
    <mergeCell ref="B63:N63"/>
    <mergeCell ref="O66:P66"/>
    <mergeCell ref="O67:P67"/>
    <mergeCell ref="B73:Q73"/>
    <mergeCell ref="B78:B79"/>
    <mergeCell ref="C78:C79"/>
    <mergeCell ref="D78:D79"/>
    <mergeCell ref="E78:E79"/>
    <mergeCell ref="F78:F79"/>
    <mergeCell ref="B57:B58"/>
    <mergeCell ref="C57:C58"/>
    <mergeCell ref="D57:E57"/>
    <mergeCell ref="B2:P2"/>
    <mergeCell ref="B4:P4"/>
    <mergeCell ref="C6:N6"/>
    <mergeCell ref="C7:N7"/>
    <mergeCell ref="C8:N8"/>
    <mergeCell ref="C9:N9"/>
    <mergeCell ref="C10:E10"/>
    <mergeCell ref="E42:E43"/>
    <mergeCell ref="M47:N47"/>
    <mergeCell ref="B14:C24"/>
    <mergeCell ref="B25:C25"/>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52"/>
  <sheetViews>
    <sheetView topLeftCell="G47" zoomScale="80" zoomScaleNormal="80" workbookViewId="0">
      <selection activeCell="Q51" sqref="Q51:Q5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48.71093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907</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1015</v>
      </c>
      <c r="D10" s="422"/>
      <c r="E10" s="423"/>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63"/>
      <c r="I14" s="56"/>
      <c r="J14" s="56"/>
      <c r="K14" s="56"/>
      <c r="L14" s="56"/>
      <c r="M14" s="56"/>
      <c r="N14" s="55"/>
    </row>
    <row r="15" spans="2:16" x14ac:dyDescent="0.25">
      <c r="B15" s="495"/>
      <c r="C15" s="496"/>
      <c r="D15" s="303">
        <v>2</v>
      </c>
      <c r="E15" s="3">
        <v>313242150</v>
      </c>
      <c r="F15" s="131">
        <v>150</v>
      </c>
      <c r="G15" s="63"/>
      <c r="I15" s="57"/>
      <c r="J15" s="57"/>
      <c r="K15" s="57"/>
      <c r="L15" s="57"/>
      <c r="M15" s="57"/>
      <c r="N15" s="55"/>
    </row>
    <row r="16" spans="2:16" x14ac:dyDescent="0.25">
      <c r="B16" s="495"/>
      <c r="C16" s="496"/>
      <c r="D16" s="303">
        <v>7</v>
      </c>
      <c r="E16" s="3">
        <v>626484300</v>
      </c>
      <c r="F16" s="131">
        <v>300</v>
      </c>
      <c r="G16" s="63"/>
      <c r="I16" s="57"/>
      <c r="J16" s="57"/>
      <c r="K16" s="57"/>
      <c r="L16" s="57"/>
      <c r="M16" s="57"/>
      <c r="N16" s="55"/>
    </row>
    <row r="17" spans="1:14" x14ac:dyDescent="0.25">
      <c r="B17" s="495"/>
      <c r="C17" s="496"/>
      <c r="D17" s="303">
        <v>11</v>
      </c>
      <c r="E17" s="3">
        <v>488338350</v>
      </c>
      <c r="F17" s="131">
        <v>210</v>
      </c>
      <c r="G17" s="63"/>
      <c r="I17" s="57"/>
      <c r="J17" s="57"/>
      <c r="K17" s="57"/>
      <c r="L17" s="57"/>
      <c r="M17" s="57"/>
      <c r="N17" s="55"/>
    </row>
    <row r="18" spans="1:14" x14ac:dyDescent="0.25">
      <c r="B18" s="495"/>
      <c r="C18" s="496"/>
      <c r="D18" s="303">
        <v>12</v>
      </c>
      <c r="E18" s="3">
        <v>208828100</v>
      </c>
      <c r="F18" s="131">
        <v>100</v>
      </c>
      <c r="G18" s="63"/>
      <c r="I18" s="57"/>
      <c r="J18" s="57"/>
      <c r="K18" s="57"/>
      <c r="L18" s="57"/>
      <c r="M18" s="57"/>
      <c r="N18" s="55"/>
    </row>
    <row r="19" spans="1:14" x14ac:dyDescent="0.25">
      <c r="B19" s="495"/>
      <c r="C19" s="496"/>
      <c r="D19" s="303">
        <v>13</v>
      </c>
      <c r="E19" s="3">
        <v>721799950</v>
      </c>
      <c r="F19" s="131">
        <v>290</v>
      </c>
      <c r="G19" s="63"/>
      <c r="I19" s="57"/>
      <c r="J19" s="57"/>
      <c r="K19" s="57"/>
      <c r="L19" s="57"/>
      <c r="M19" s="57"/>
      <c r="N19" s="55"/>
    </row>
    <row r="20" spans="1:14" x14ac:dyDescent="0.25">
      <c r="B20" s="495"/>
      <c r="C20" s="496"/>
      <c r="D20" s="303">
        <v>14</v>
      </c>
      <c r="E20" s="3">
        <v>651117800</v>
      </c>
      <c r="F20" s="131">
        <v>280</v>
      </c>
      <c r="G20" s="63"/>
      <c r="I20" s="57"/>
      <c r="J20" s="57"/>
      <c r="K20" s="57"/>
      <c r="L20" s="57"/>
      <c r="M20" s="57"/>
      <c r="N20" s="55"/>
    </row>
    <row r="21" spans="1:14" x14ac:dyDescent="0.25">
      <c r="B21" s="495"/>
      <c r="C21" s="496"/>
      <c r="D21" s="303">
        <v>16</v>
      </c>
      <c r="E21" s="3">
        <v>1755833774</v>
      </c>
      <c r="F21" s="131">
        <v>718</v>
      </c>
      <c r="G21" s="63"/>
      <c r="I21" s="57"/>
      <c r="J21" s="57"/>
      <c r="K21" s="57"/>
      <c r="L21" s="57"/>
      <c r="M21" s="57"/>
      <c r="N21" s="55"/>
    </row>
    <row r="22" spans="1:14" x14ac:dyDescent="0.25">
      <c r="B22" s="495"/>
      <c r="C22" s="496"/>
      <c r="D22" s="303">
        <v>20</v>
      </c>
      <c r="E22" s="3">
        <v>902973570</v>
      </c>
      <c r="F22" s="131">
        <v>390</v>
      </c>
      <c r="G22" s="63"/>
      <c r="I22" s="57"/>
      <c r="J22" s="57"/>
      <c r="K22" s="57"/>
      <c r="L22" s="57"/>
      <c r="M22" s="57"/>
      <c r="N22" s="55"/>
    </row>
    <row r="23" spans="1:14" x14ac:dyDescent="0.25">
      <c r="B23" s="495"/>
      <c r="C23" s="496"/>
      <c r="D23" s="303">
        <v>21</v>
      </c>
      <c r="E23" s="3">
        <v>1200917298</v>
      </c>
      <c r="F23" s="131">
        <v>546</v>
      </c>
      <c r="G23" s="63"/>
      <c r="I23" s="57"/>
      <c r="J23" s="57"/>
      <c r="K23" s="57"/>
      <c r="L23" s="57"/>
      <c r="M23" s="57"/>
      <c r="N23" s="55"/>
    </row>
    <row r="24" spans="1:14" x14ac:dyDescent="0.25">
      <c r="B24" s="497"/>
      <c r="C24" s="498"/>
      <c r="D24" s="303">
        <v>22</v>
      </c>
      <c r="E24" s="3">
        <v>417652200</v>
      </c>
      <c r="F24" s="131">
        <v>200</v>
      </c>
      <c r="G24" s="63"/>
      <c r="I24" s="57"/>
      <c r="J24" s="57"/>
      <c r="K24" s="57"/>
      <c r="L24" s="57"/>
      <c r="M24" s="57"/>
      <c r="N24" s="55"/>
    </row>
    <row r="25" spans="1:14" x14ac:dyDescent="0.25">
      <c r="B25" s="476" t="s">
        <v>13</v>
      </c>
      <c r="C25" s="477"/>
      <c r="D25" s="303"/>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+F19*80%</f>
        <v>232</v>
      </c>
      <c r="D27" s="57"/>
      <c r="E27" s="4">
        <f>+E19</f>
        <v>721799950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771</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245"/>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4">
        <f>+D42+D43</f>
        <v>0</v>
      </c>
      <c r="F42" s="42"/>
      <c r="G42" s="42"/>
      <c r="H42" s="42"/>
      <c r="I42" s="54"/>
      <c r="J42" s="54"/>
      <c r="K42" s="54"/>
      <c r="L42" s="54"/>
      <c r="M42" s="54"/>
      <c r="N42" s="55"/>
    </row>
    <row r="43" spans="1:14" ht="57" x14ac:dyDescent="0.25">
      <c r="A43" s="65"/>
      <c r="B43" s="70" t="s">
        <v>143</v>
      </c>
      <c r="C43" s="71">
        <v>60</v>
      </c>
      <c r="D43" s="185">
        <f>+F151</f>
        <v>0</v>
      </c>
      <c r="E43" s="425"/>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6" t="s">
        <v>34</v>
      </c>
      <c r="N47" s="426"/>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907</v>
      </c>
      <c r="C51" s="75" t="s">
        <v>907</v>
      </c>
      <c r="D51" s="76" t="s">
        <v>667</v>
      </c>
      <c r="E51" s="247">
        <v>103</v>
      </c>
      <c r="F51" s="78" t="s">
        <v>135</v>
      </c>
      <c r="G51" s="79"/>
      <c r="H51" s="81">
        <v>40557</v>
      </c>
      <c r="I51" s="81">
        <v>40908</v>
      </c>
      <c r="J51" s="81" t="s">
        <v>136</v>
      </c>
      <c r="K51" s="134">
        <v>0</v>
      </c>
      <c r="L51" s="134">
        <v>11</v>
      </c>
      <c r="M51" s="139">
        <v>925</v>
      </c>
      <c r="N51" s="82"/>
      <c r="O51" s="83">
        <v>590840437</v>
      </c>
      <c r="P51" s="83" t="s">
        <v>909</v>
      </c>
      <c r="Q51" s="84"/>
      <c r="R51" s="85"/>
      <c r="S51" s="85"/>
      <c r="T51" s="85"/>
      <c r="U51" s="85"/>
      <c r="V51" s="85"/>
      <c r="W51" s="85"/>
      <c r="X51" s="85"/>
      <c r="Y51" s="85"/>
      <c r="Z51" s="85"/>
    </row>
    <row r="52" spans="1:26" s="86" customFormat="1" ht="45" x14ac:dyDescent="0.25">
      <c r="A52" s="74">
        <f>+A51+1</f>
        <v>2</v>
      </c>
      <c r="B52" s="75" t="s">
        <v>907</v>
      </c>
      <c r="C52" s="75" t="s">
        <v>907</v>
      </c>
      <c r="D52" s="76" t="s">
        <v>667</v>
      </c>
      <c r="E52" s="138">
        <v>72</v>
      </c>
      <c r="F52" s="78" t="s">
        <v>135</v>
      </c>
      <c r="G52" s="79"/>
      <c r="H52" s="81">
        <v>41327</v>
      </c>
      <c r="I52" s="81">
        <v>41639</v>
      </c>
      <c r="J52" s="81" t="s">
        <v>136</v>
      </c>
      <c r="K52" s="134">
        <v>0</v>
      </c>
      <c r="L52" s="134">
        <v>11</v>
      </c>
      <c r="M52" s="139">
        <v>715</v>
      </c>
      <c r="N52" s="82"/>
      <c r="O52" s="83">
        <v>715532002</v>
      </c>
      <c r="P52" s="83" t="s">
        <v>910</v>
      </c>
      <c r="Q52" s="84"/>
      <c r="R52" s="85"/>
      <c r="S52" s="85"/>
      <c r="T52" s="85"/>
      <c r="U52" s="85"/>
      <c r="V52" s="85"/>
      <c r="W52" s="85"/>
      <c r="X52" s="85"/>
      <c r="Y52" s="85"/>
      <c r="Z52" s="85"/>
    </row>
    <row r="53" spans="1:26" s="86" customFormat="1" ht="45" x14ac:dyDescent="0.25">
      <c r="A53" s="74">
        <f t="shared" ref="A53:A54" si="0">+A52+1</f>
        <v>3</v>
      </c>
      <c r="B53" s="75" t="s">
        <v>907</v>
      </c>
      <c r="C53" s="75" t="s">
        <v>907</v>
      </c>
      <c r="D53" s="76" t="s">
        <v>667</v>
      </c>
      <c r="E53" s="138">
        <v>2</v>
      </c>
      <c r="F53" s="78" t="s">
        <v>135</v>
      </c>
      <c r="G53" s="79"/>
      <c r="H53" s="81">
        <v>40924</v>
      </c>
      <c r="I53" s="81">
        <v>41273</v>
      </c>
      <c r="J53" s="81" t="s">
        <v>136</v>
      </c>
      <c r="K53" s="134">
        <v>0</v>
      </c>
      <c r="L53" s="134">
        <v>11</v>
      </c>
      <c r="M53" s="139">
        <v>854</v>
      </c>
      <c r="N53" s="135"/>
      <c r="O53" s="83">
        <v>931912024</v>
      </c>
      <c r="P53" s="83" t="s">
        <v>911</v>
      </c>
      <c r="Q53" s="84"/>
      <c r="R53" s="85"/>
      <c r="S53" s="85"/>
      <c r="T53" s="85"/>
      <c r="U53" s="85"/>
      <c r="V53" s="85"/>
      <c r="W53" s="85"/>
      <c r="X53" s="85"/>
      <c r="Y53" s="85"/>
      <c r="Z53" s="85"/>
    </row>
    <row r="54" spans="1:26" s="86" customFormat="1" ht="45" x14ac:dyDescent="0.25">
      <c r="A54" s="74">
        <f t="shared" si="0"/>
        <v>4</v>
      </c>
      <c r="B54" s="75" t="s">
        <v>907</v>
      </c>
      <c r="C54" s="75" t="s">
        <v>907</v>
      </c>
      <c r="D54" s="75" t="s">
        <v>249</v>
      </c>
      <c r="E54" s="138">
        <v>79</v>
      </c>
      <c r="F54" s="78" t="s">
        <v>135</v>
      </c>
      <c r="G54" s="79"/>
      <c r="H54" s="81">
        <v>41662</v>
      </c>
      <c r="I54" s="81">
        <v>41942</v>
      </c>
      <c r="J54" s="81" t="s">
        <v>136</v>
      </c>
      <c r="K54" s="134">
        <v>0</v>
      </c>
      <c r="L54" s="134">
        <v>9</v>
      </c>
      <c r="M54" s="139">
        <v>742</v>
      </c>
      <c r="N54" s="82"/>
      <c r="O54" s="83">
        <v>893914246</v>
      </c>
      <c r="P54" s="83" t="s">
        <v>912</v>
      </c>
      <c r="Q54" s="84"/>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27" t="s">
        <v>27</v>
      </c>
      <c r="C57" s="427" t="s">
        <v>26</v>
      </c>
      <c r="D57" s="429" t="s">
        <v>33</v>
      </c>
      <c r="E57" s="429"/>
    </row>
    <row r="58" spans="1:26" x14ac:dyDescent="0.25">
      <c r="B58" s="428"/>
      <c r="C58" s="428"/>
      <c r="D58" s="188" t="s">
        <v>135</v>
      </c>
      <c r="E58" s="93" t="s">
        <v>136</v>
      </c>
    </row>
    <row r="59" spans="1:26" ht="30.6" customHeight="1" x14ac:dyDescent="0.25">
      <c r="B59" s="94" t="s">
        <v>20</v>
      </c>
      <c r="C59" s="95">
        <f>+K55</f>
        <v>0</v>
      </c>
      <c r="D59" s="185"/>
      <c r="E59" s="244" t="s">
        <v>167</v>
      </c>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39"/>
      <c r="D61" s="439"/>
      <c r="E61" s="439"/>
      <c r="F61" s="439"/>
      <c r="G61" s="439"/>
      <c r="H61" s="439"/>
      <c r="I61" s="439"/>
      <c r="J61" s="439"/>
      <c r="K61" s="439"/>
      <c r="L61" s="439"/>
      <c r="M61" s="439"/>
      <c r="N61" s="439"/>
    </row>
    <row r="62" spans="1:26" ht="28.15" customHeight="1" thickBot="1" x14ac:dyDescent="0.3"/>
    <row r="63" spans="1:26" ht="27" thickBot="1" x14ac:dyDescent="0.3">
      <c r="B63" s="440" t="s">
        <v>100</v>
      </c>
      <c r="C63" s="440"/>
      <c r="D63" s="440"/>
      <c r="E63" s="440"/>
      <c r="F63" s="440"/>
      <c r="G63" s="440"/>
      <c r="H63" s="440"/>
      <c r="I63" s="440"/>
      <c r="J63" s="440"/>
      <c r="K63" s="440"/>
      <c r="L63" s="440"/>
      <c r="M63" s="440"/>
      <c r="N63" s="440"/>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41" t="s">
        <v>3</v>
      </c>
      <c r="P66" s="442"/>
      <c r="Q66" s="197" t="s">
        <v>17</v>
      </c>
    </row>
    <row r="67" spans="2:17" ht="15" customHeight="1" x14ac:dyDescent="0.25">
      <c r="B67" s="98" t="s">
        <v>253</v>
      </c>
      <c r="C67" s="98" t="s">
        <v>254</v>
      </c>
      <c r="D67" s="43" t="s">
        <v>1016</v>
      </c>
      <c r="E67" s="43">
        <v>140</v>
      </c>
      <c r="F67" s="99" t="s">
        <v>195</v>
      </c>
      <c r="G67" s="99" t="s">
        <v>135</v>
      </c>
      <c r="H67" s="99" t="s">
        <v>195</v>
      </c>
      <c r="I67" s="98" t="s">
        <v>195</v>
      </c>
      <c r="J67" s="98" t="s">
        <v>135</v>
      </c>
      <c r="K67" s="69" t="s">
        <v>135</v>
      </c>
      <c r="L67" s="69" t="s">
        <v>135</v>
      </c>
      <c r="M67" s="69" t="s">
        <v>135</v>
      </c>
      <c r="N67" s="69" t="s">
        <v>135</v>
      </c>
      <c r="O67" s="488" t="s">
        <v>1017</v>
      </c>
      <c r="P67" s="489"/>
      <c r="Q67" s="69" t="s">
        <v>135</v>
      </c>
    </row>
    <row r="68" spans="2:17" x14ac:dyDescent="0.25">
      <c r="B68" s="98" t="s">
        <v>255</v>
      </c>
      <c r="C68" s="98" t="s">
        <v>256</v>
      </c>
      <c r="D68" s="43" t="s">
        <v>1016</v>
      </c>
      <c r="E68" s="43">
        <v>150</v>
      </c>
      <c r="F68" s="99" t="s">
        <v>195</v>
      </c>
      <c r="G68" s="99" t="s">
        <v>195</v>
      </c>
      <c r="H68" s="99" t="s">
        <v>195</v>
      </c>
      <c r="I68" s="98" t="s">
        <v>135</v>
      </c>
      <c r="J68" s="98" t="s">
        <v>135</v>
      </c>
      <c r="K68" s="69" t="s">
        <v>135</v>
      </c>
      <c r="L68" s="69" t="s">
        <v>135</v>
      </c>
      <c r="M68" s="69" t="s">
        <v>135</v>
      </c>
      <c r="N68" s="69" t="s">
        <v>135</v>
      </c>
      <c r="O68" s="490"/>
      <c r="P68" s="491"/>
      <c r="Q68" s="69" t="s">
        <v>135</v>
      </c>
    </row>
    <row r="69" spans="2:17" x14ac:dyDescent="0.25">
      <c r="B69" s="44" t="s">
        <v>1</v>
      </c>
    </row>
    <row r="70" spans="2:17" x14ac:dyDescent="0.25">
      <c r="B70" s="44" t="s">
        <v>36</v>
      </c>
    </row>
    <row r="71" spans="2:17" x14ac:dyDescent="0.25">
      <c r="B71" s="44" t="s">
        <v>61</v>
      </c>
    </row>
    <row r="74" spans="2:17" ht="26.25" x14ac:dyDescent="0.25">
      <c r="B74" s="435" t="s">
        <v>37</v>
      </c>
      <c r="C74" s="436"/>
      <c r="D74" s="436"/>
      <c r="E74" s="436"/>
      <c r="F74" s="436"/>
      <c r="G74" s="436"/>
      <c r="H74" s="436"/>
      <c r="I74" s="436"/>
      <c r="J74" s="436"/>
      <c r="K74" s="436"/>
      <c r="L74" s="436"/>
      <c r="M74" s="436"/>
      <c r="N74" s="436"/>
      <c r="O74" s="436"/>
      <c r="P74" s="436"/>
      <c r="Q74" s="436"/>
    </row>
    <row r="79" spans="2:17" ht="76.5" customHeight="1" x14ac:dyDescent="0.25">
      <c r="B79" s="443" t="s">
        <v>0</v>
      </c>
      <c r="C79" s="443" t="s">
        <v>38</v>
      </c>
      <c r="D79" s="443" t="s">
        <v>39</v>
      </c>
      <c r="E79" s="443" t="s">
        <v>112</v>
      </c>
      <c r="F79" s="443" t="s">
        <v>114</v>
      </c>
      <c r="G79" s="443" t="s">
        <v>115</v>
      </c>
      <c r="H79" s="443" t="s">
        <v>116</v>
      </c>
      <c r="I79" s="443" t="s">
        <v>113</v>
      </c>
      <c r="J79" s="441" t="s">
        <v>117</v>
      </c>
      <c r="K79" s="445"/>
      <c r="L79" s="442"/>
      <c r="M79" s="443" t="s">
        <v>121</v>
      </c>
      <c r="N79" s="443" t="s">
        <v>40</v>
      </c>
      <c r="O79" s="443" t="s">
        <v>41</v>
      </c>
      <c r="P79" s="447" t="s">
        <v>3</v>
      </c>
      <c r="Q79" s="448"/>
    </row>
    <row r="80" spans="2:17" ht="76.5" customHeight="1" x14ac:dyDescent="0.25">
      <c r="B80" s="444"/>
      <c r="C80" s="444"/>
      <c r="D80" s="444"/>
      <c r="E80" s="444"/>
      <c r="F80" s="444"/>
      <c r="G80" s="444"/>
      <c r="H80" s="444"/>
      <c r="I80" s="444"/>
      <c r="J80" s="197" t="s">
        <v>118</v>
      </c>
      <c r="K80" s="197" t="s">
        <v>261</v>
      </c>
      <c r="L80" s="197" t="s">
        <v>120</v>
      </c>
      <c r="M80" s="444"/>
      <c r="N80" s="444"/>
      <c r="O80" s="444"/>
      <c r="P80" s="449"/>
      <c r="Q80" s="450"/>
    </row>
    <row r="81" spans="2:17" ht="52.5" customHeight="1" x14ac:dyDescent="0.25">
      <c r="B81" s="457" t="s">
        <v>42</v>
      </c>
      <c r="C81" s="457" t="s">
        <v>1018</v>
      </c>
      <c r="D81" s="457" t="s">
        <v>1019</v>
      </c>
      <c r="E81" s="457">
        <v>17684709</v>
      </c>
      <c r="F81" s="457" t="s">
        <v>508</v>
      </c>
      <c r="G81" s="457" t="s">
        <v>1020</v>
      </c>
      <c r="H81" s="457">
        <v>39066</v>
      </c>
      <c r="I81" s="457" t="s">
        <v>195</v>
      </c>
      <c r="J81" s="101" t="s">
        <v>1021</v>
      </c>
      <c r="K81" s="101" t="s">
        <v>1022</v>
      </c>
      <c r="L81" s="152" t="s">
        <v>1023</v>
      </c>
      <c r="M81" s="457" t="s">
        <v>135</v>
      </c>
      <c r="N81" s="457" t="s">
        <v>135</v>
      </c>
      <c r="O81" s="457" t="s">
        <v>135</v>
      </c>
      <c r="P81" s="488"/>
      <c r="Q81" s="489"/>
    </row>
    <row r="82" spans="2:17" ht="158.25" customHeight="1" x14ac:dyDescent="0.25">
      <c r="B82" s="467"/>
      <c r="C82" s="467"/>
      <c r="D82" s="467"/>
      <c r="E82" s="467"/>
      <c r="F82" s="467"/>
      <c r="G82" s="467"/>
      <c r="H82" s="467"/>
      <c r="I82" s="467"/>
      <c r="J82" s="457" t="s">
        <v>915</v>
      </c>
      <c r="K82" s="463" t="s">
        <v>1024</v>
      </c>
      <c r="L82" s="504" t="s">
        <v>1025</v>
      </c>
      <c r="M82" s="467"/>
      <c r="N82" s="467"/>
      <c r="O82" s="467"/>
      <c r="P82" s="521"/>
      <c r="Q82" s="522"/>
    </row>
    <row r="83" spans="2:17" ht="135.75" customHeight="1" x14ac:dyDescent="0.25">
      <c r="B83" s="467"/>
      <c r="C83" s="467"/>
      <c r="D83" s="467"/>
      <c r="E83" s="467"/>
      <c r="F83" s="467"/>
      <c r="G83" s="467"/>
      <c r="H83" s="467"/>
      <c r="I83" s="467"/>
      <c r="J83" s="458"/>
      <c r="K83" s="458"/>
      <c r="L83" s="506"/>
      <c r="M83" s="467"/>
      <c r="N83" s="467"/>
      <c r="O83" s="467"/>
      <c r="P83" s="521"/>
      <c r="Q83" s="522"/>
    </row>
    <row r="84" spans="2:17" ht="132" customHeight="1" x14ac:dyDescent="0.25">
      <c r="B84" s="467"/>
      <c r="C84" s="467"/>
      <c r="D84" s="467"/>
      <c r="E84" s="467"/>
      <c r="F84" s="467"/>
      <c r="G84" s="467"/>
      <c r="H84" s="467"/>
      <c r="I84" s="467"/>
      <c r="J84" s="248" t="s">
        <v>1026</v>
      </c>
      <c r="K84" s="248" t="s">
        <v>1027</v>
      </c>
      <c r="L84" s="193" t="s">
        <v>1028</v>
      </c>
      <c r="M84" s="467"/>
      <c r="N84" s="467"/>
      <c r="O84" s="467"/>
      <c r="P84" s="521"/>
      <c r="Q84" s="522"/>
    </row>
    <row r="85" spans="2:17" ht="130.5" customHeight="1" x14ac:dyDescent="0.25">
      <c r="B85" s="458"/>
      <c r="C85" s="458"/>
      <c r="D85" s="458"/>
      <c r="E85" s="458"/>
      <c r="F85" s="458"/>
      <c r="G85" s="458"/>
      <c r="H85" s="458"/>
      <c r="I85" s="458"/>
      <c r="J85" s="248" t="s">
        <v>1029</v>
      </c>
      <c r="K85" s="248" t="s">
        <v>1030</v>
      </c>
      <c r="L85" s="193" t="s">
        <v>1031</v>
      </c>
      <c r="M85" s="458"/>
      <c r="N85" s="458"/>
      <c r="O85" s="458"/>
      <c r="P85" s="490"/>
      <c r="Q85" s="491"/>
    </row>
    <row r="86" spans="2:17" ht="76.5" customHeight="1" x14ac:dyDescent="0.25">
      <c r="B86" s="457" t="s">
        <v>43</v>
      </c>
      <c r="C86" s="486" t="s">
        <v>1018</v>
      </c>
      <c r="D86" s="457" t="s">
        <v>1032</v>
      </c>
      <c r="E86" s="457">
        <v>40610392</v>
      </c>
      <c r="F86" s="457" t="s">
        <v>444</v>
      </c>
      <c r="G86" s="457" t="s">
        <v>300</v>
      </c>
      <c r="H86" s="463">
        <v>40893</v>
      </c>
      <c r="I86" s="457">
        <v>125731</v>
      </c>
      <c r="J86" s="248" t="s">
        <v>1033</v>
      </c>
      <c r="K86" s="248" t="s">
        <v>1034</v>
      </c>
      <c r="L86" s="193" t="s">
        <v>1035</v>
      </c>
      <c r="M86" s="424" t="s">
        <v>135</v>
      </c>
      <c r="N86" s="424" t="s">
        <v>135</v>
      </c>
      <c r="O86" s="424" t="s">
        <v>135</v>
      </c>
      <c r="P86" s="417"/>
      <c r="Q86" s="418"/>
    </row>
    <row r="87" spans="2:17" ht="54" customHeight="1" x14ac:dyDescent="0.25">
      <c r="B87" s="467"/>
      <c r="C87" s="516"/>
      <c r="D87" s="467"/>
      <c r="E87" s="467"/>
      <c r="F87" s="467"/>
      <c r="G87" s="467"/>
      <c r="H87" s="467"/>
      <c r="I87" s="467"/>
      <c r="J87" s="101" t="s">
        <v>1036</v>
      </c>
      <c r="K87" s="101" t="s">
        <v>1037</v>
      </c>
      <c r="L87" s="152" t="s">
        <v>1038</v>
      </c>
      <c r="M87" s="453"/>
      <c r="N87" s="453"/>
      <c r="O87" s="453"/>
      <c r="P87" s="508"/>
      <c r="Q87" s="509"/>
    </row>
    <row r="88" spans="2:17" ht="63.75" customHeight="1" x14ac:dyDescent="0.25">
      <c r="B88" s="458"/>
      <c r="C88" s="487"/>
      <c r="D88" s="458"/>
      <c r="E88" s="458"/>
      <c r="F88" s="458"/>
      <c r="G88" s="458"/>
      <c r="H88" s="458"/>
      <c r="I88" s="458"/>
      <c r="J88" s="249" t="s">
        <v>1039</v>
      </c>
      <c r="K88" s="249" t="s">
        <v>1040</v>
      </c>
      <c r="L88" s="249" t="s">
        <v>1041</v>
      </c>
      <c r="M88" s="425"/>
      <c r="N88" s="425"/>
      <c r="O88" s="425"/>
      <c r="P88" s="419"/>
      <c r="Q88" s="420"/>
    </row>
    <row r="89" spans="2:17" ht="125.25" customHeight="1" x14ac:dyDescent="0.25">
      <c r="B89" s="424" t="s">
        <v>42</v>
      </c>
      <c r="C89" s="424" t="s">
        <v>701</v>
      </c>
      <c r="D89" s="501" t="s">
        <v>1042</v>
      </c>
      <c r="E89" s="424">
        <v>26644708</v>
      </c>
      <c r="F89" s="501" t="s">
        <v>1043</v>
      </c>
      <c r="G89" s="504" t="s">
        <v>1020</v>
      </c>
      <c r="H89" s="459">
        <v>39290</v>
      </c>
      <c r="I89" s="424" t="s">
        <v>195</v>
      </c>
      <c r="J89" s="101" t="s">
        <v>915</v>
      </c>
      <c r="K89" s="101" t="s">
        <v>1044</v>
      </c>
      <c r="L89" s="152" t="s">
        <v>1045</v>
      </c>
      <c r="M89" s="424" t="s">
        <v>135</v>
      </c>
      <c r="N89" s="424" t="s">
        <v>135</v>
      </c>
      <c r="O89" s="424" t="s">
        <v>135</v>
      </c>
      <c r="P89" s="417"/>
      <c r="Q89" s="418"/>
    </row>
    <row r="90" spans="2:17" ht="61.5" customHeight="1" x14ac:dyDescent="0.25">
      <c r="B90" s="453"/>
      <c r="C90" s="453"/>
      <c r="D90" s="502"/>
      <c r="E90" s="453"/>
      <c r="F90" s="502"/>
      <c r="G90" s="502"/>
      <c r="H90" s="453"/>
      <c r="I90" s="453"/>
      <c r="J90" s="101" t="s">
        <v>1046</v>
      </c>
      <c r="K90" s="101" t="s">
        <v>1047</v>
      </c>
      <c r="L90" s="152" t="s">
        <v>1048</v>
      </c>
      <c r="M90" s="453"/>
      <c r="N90" s="453"/>
      <c r="O90" s="453"/>
      <c r="P90" s="508"/>
      <c r="Q90" s="509"/>
    </row>
    <row r="91" spans="2:17" ht="53.25" customHeight="1" x14ac:dyDescent="0.25">
      <c r="B91" s="425"/>
      <c r="C91" s="425"/>
      <c r="D91" s="503"/>
      <c r="E91" s="425"/>
      <c r="F91" s="503"/>
      <c r="G91" s="503"/>
      <c r="H91" s="425"/>
      <c r="I91" s="425"/>
      <c r="J91" s="101" t="s">
        <v>1049</v>
      </c>
      <c r="K91" s="101" t="s">
        <v>1050</v>
      </c>
      <c r="L91" s="152" t="s">
        <v>1051</v>
      </c>
      <c r="M91" s="425"/>
      <c r="N91" s="425"/>
      <c r="O91" s="425"/>
      <c r="P91" s="419"/>
      <c r="Q91" s="420"/>
    </row>
    <row r="92" spans="2:17" ht="184.5" customHeight="1" x14ac:dyDescent="0.25">
      <c r="B92" s="457" t="s">
        <v>43</v>
      </c>
      <c r="C92" s="457" t="s">
        <v>701</v>
      </c>
      <c r="D92" s="457" t="s">
        <v>1052</v>
      </c>
      <c r="E92" s="457">
        <v>52382052</v>
      </c>
      <c r="F92" s="457" t="s">
        <v>1053</v>
      </c>
      <c r="G92" s="457" t="s">
        <v>1054</v>
      </c>
      <c r="H92" s="457">
        <v>40963</v>
      </c>
      <c r="I92" s="457">
        <v>113809</v>
      </c>
      <c r="J92" s="101" t="s">
        <v>915</v>
      </c>
      <c r="K92" s="101" t="s">
        <v>1055</v>
      </c>
      <c r="L92" s="193" t="s">
        <v>1056</v>
      </c>
      <c r="M92" s="424" t="s">
        <v>135</v>
      </c>
      <c r="N92" s="424" t="s">
        <v>135</v>
      </c>
      <c r="O92" s="424" t="s">
        <v>135</v>
      </c>
      <c r="P92" s="417"/>
      <c r="Q92" s="418"/>
    </row>
    <row r="93" spans="2:17" ht="168" customHeight="1" x14ac:dyDescent="0.25">
      <c r="B93" s="467"/>
      <c r="C93" s="467"/>
      <c r="D93" s="467"/>
      <c r="E93" s="467"/>
      <c r="F93" s="467"/>
      <c r="G93" s="467"/>
      <c r="H93" s="467"/>
      <c r="I93" s="467"/>
      <c r="J93" s="101" t="s">
        <v>915</v>
      </c>
      <c r="K93" s="101" t="s">
        <v>1057</v>
      </c>
      <c r="L93" s="152" t="s">
        <v>1058</v>
      </c>
      <c r="M93" s="453"/>
      <c r="N93" s="453"/>
      <c r="O93" s="453"/>
      <c r="P93" s="508"/>
      <c r="Q93" s="509"/>
    </row>
    <row r="94" spans="2:17" ht="186.75" customHeight="1" x14ac:dyDescent="0.25">
      <c r="B94" s="467"/>
      <c r="C94" s="467"/>
      <c r="D94" s="467"/>
      <c r="E94" s="467"/>
      <c r="F94" s="467"/>
      <c r="G94" s="467"/>
      <c r="H94" s="467"/>
      <c r="I94" s="467"/>
      <c r="J94" s="101" t="s">
        <v>1059</v>
      </c>
      <c r="K94" s="101" t="s">
        <v>1060</v>
      </c>
      <c r="L94" s="152" t="s">
        <v>1061</v>
      </c>
      <c r="M94" s="453"/>
      <c r="N94" s="453"/>
      <c r="O94" s="453"/>
      <c r="P94" s="508"/>
      <c r="Q94" s="509"/>
    </row>
    <row r="95" spans="2:17" ht="161.25" customHeight="1" x14ac:dyDescent="0.25">
      <c r="B95" s="458"/>
      <c r="C95" s="458"/>
      <c r="D95" s="458"/>
      <c r="E95" s="458"/>
      <c r="F95" s="458"/>
      <c r="G95" s="458"/>
      <c r="H95" s="458"/>
      <c r="I95" s="458"/>
      <c r="J95" s="101" t="s">
        <v>1062</v>
      </c>
      <c r="K95" s="101" t="s">
        <v>1063</v>
      </c>
      <c r="L95" s="152" t="s">
        <v>1064</v>
      </c>
      <c r="M95" s="425"/>
      <c r="N95" s="425"/>
      <c r="O95" s="425"/>
      <c r="P95" s="419"/>
      <c r="Q95" s="420"/>
    </row>
    <row r="97" spans="1:26" ht="15.75" thickBot="1" x14ac:dyDescent="0.3"/>
    <row r="98" spans="1:26" ht="27" thickBot="1" x14ac:dyDescent="0.3">
      <c r="B98" s="432" t="s">
        <v>45</v>
      </c>
      <c r="C98" s="433"/>
      <c r="D98" s="433"/>
      <c r="E98" s="433"/>
      <c r="F98" s="433"/>
      <c r="G98" s="433"/>
      <c r="H98" s="433"/>
      <c r="I98" s="433"/>
      <c r="J98" s="433"/>
      <c r="K98" s="433"/>
      <c r="L98" s="433"/>
      <c r="M98" s="433"/>
      <c r="N98" s="434"/>
    </row>
    <row r="101" spans="1:26" ht="46.15" customHeight="1" x14ac:dyDescent="0.25">
      <c r="B101" s="9" t="s">
        <v>32</v>
      </c>
      <c r="C101" s="9" t="s">
        <v>46</v>
      </c>
      <c r="D101" s="441" t="s">
        <v>3</v>
      </c>
      <c r="E101" s="442"/>
    </row>
    <row r="102" spans="1:26" ht="46.9" customHeight="1" x14ac:dyDescent="0.25">
      <c r="B102" s="101" t="s">
        <v>122</v>
      </c>
      <c r="C102" s="185"/>
      <c r="D102" s="451"/>
      <c r="E102" s="451"/>
    </row>
    <row r="105" spans="1:26" ht="26.25" x14ac:dyDescent="0.25">
      <c r="B105" s="435" t="s">
        <v>63</v>
      </c>
      <c r="C105" s="436"/>
      <c r="D105" s="436"/>
      <c r="E105" s="436"/>
      <c r="F105" s="436"/>
      <c r="G105" s="436"/>
      <c r="H105" s="436"/>
      <c r="I105" s="436"/>
      <c r="J105" s="436"/>
      <c r="K105" s="436"/>
      <c r="L105" s="436"/>
      <c r="M105" s="436"/>
      <c r="N105" s="436"/>
      <c r="O105" s="436"/>
      <c r="P105" s="436"/>
    </row>
    <row r="107" spans="1:26" ht="15.75" thickBot="1" x14ac:dyDescent="0.3"/>
    <row r="108" spans="1:26" ht="27" thickBot="1" x14ac:dyDescent="0.3">
      <c r="B108" s="432" t="s">
        <v>53</v>
      </c>
      <c r="C108" s="433"/>
      <c r="D108" s="433"/>
      <c r="E108" s="433"/>
      <c r="F108" s="433"/>
      <c r="G108" s="433"/>
      <c r="H108" s="433"/>
      <c r="I108" s="433"/>
      <c r="J108" s="433"/>
      <c r="K108" s="433"/>
      <c r="L108" s="433"/>
      <c r="M108" s="433"/>
      <c r="N108" s="434"/>
    </row>
    <row r="110" spans="1:26" ht="15.75" thickBot="1" x14ac:dyDescent="0.3">
      <c r="M110" s="73"/>
      <c r="N110" s="73"/>
    </row>
    <row r="111" spans="1:26" s="54" customFormat="1" ht="109.5" customHeight="1" x14ac:dyDescent="0.25">
      <c r="B111" s="18" t="s">
        <v>144</v>
      </c>
      <c r="C111" s="18" t="s">
        <v>145</v>
      </c>
      <c r="D111" s="18" t="s">
        <v>146</v>
      </c>
      <c r="E111" s="18" t="s">
        <v>44</v>
      </c>
      <c r="F111" s="18" t="s">
        <v>21</v>
      </c>
      <c r="G111" s="18" t="s">
        <v>99</v>
      </c>
      <c r="H111" s="18" t="s">
        <v>16</v>
      </c>
      <c r="I111" s="18" t="s">
        <v>9</v>
      </c>
      <c r="J111" s="18" t="s">
        <v>30</v>
      </c>
      <c r="K111" s="18" t="s">
        <v>60</v>
      </c>
      <c r="L111" s="18" t="s">
        <v>19</v>
      </c>
      <c r="M111" s="17" t="s">
        <v>25</v>
      </c>
      <c r="N111" s="18" t="s">
        <v>147</v>
      </c>
      <c r="O111" s="18" t="s">
        <v>35</v>
      </c>
      <c r="P111" s="192" t="s">
        <v>10</v>
      </c>
      <c r="Q111" s="192" t="s">
        <v>18</v>
      </c>
    </row>
    <row r="112" spans="1:26" s="86" customFormat="1" x14ac:dyDescent="0.25">
      <c r="A112" s="74">
        <v>1</v>
      </c>
      <c r="B112" s="75"/>
      <c r="C112" s="76"/>
      <c r="D112" s="75"/>
      <c r="E112" s="77"/>
      <c r="F112" s="78"/>
      <c r="G112" s="79"/>
      <c r="H112" s="80"/>
      <c r="I112" s="81"/>
      <c r="J112" s="81"/>
      <c r="K112" s="81"/>
      <c r="L112" s="81"/>
      <c r="M112" s="82"/>
      <c r="N112" s="82">
        <f>+M112*G112</f>
        <v>0</v>
      </c>
      <c r="O112" s="83"/>
      <c r="P112" s="83"/>
      <c r="Q112" s="84"/>
      <c r="R112" s="85"/>
      <c r="S112" s="85"/>
      <c r="T112" s="85"/>
      <c r="U112" s="85"/>
      <c r="V112" s="85"/>
      <c r="W112" s="85"/>
      <c r="X112" s="85"/>
      <c r="Y112" s="85"/>
      <c r="Z112" s="85"/>
    </row>
    <row r="113" spans="1:26" s="86" customFormat="1" x14ac:dyDescent="0.25">
      <c r="A113" s="74">
        <f>+A112+1</f>
        <v>2</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ref="A114:A119" si="1">+A113+1</f>
        <v>3</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1"/>
        <v>4</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1"/>
        <v>5</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f t="shared" si="1"/>
        <v>6</v>
      </c>
      <c r="B117" s="75"/>
      <c r="C117" s="76"/>
      <c r="D117" s="75"/>
      <c r="E117" s="77"/>
      <c r="F117" s="78"/>
      <c r="G117" s="78"/>
      <c r="H117" s="78"/>
      <c r="I117" s="81"/>
      <c r="J117" s="81"/>
      <c r="K117" s="81"/>
      <c r="L117" s="81"/>
      <c r="M117" s="82"/>
      <c r="N117" s="82"/>
      <c r="O117" s="83"/>
      <c r="P117" s="83"/>
      <c r="Q117" s="84"/>
      <c r="R117" s="85"/>
      <c r="S117" s="85"/>
      <c r="T117" s="85"/>
      <c r="U117" s="85"/>
      <c r="V117" s="85"/>
      <c r="W117" s="85"/>
      <c r="X117" s="85"/>
      <c r="Y117" s="85"/>
      <c r="Z117" s="85"/>
    </row>
    <row r="118" spans="1:26" s="86" customFormat="1" x14ac:dyDescent="0.25">
      <c r="A118" s="74">
        <f t="shared" si="1"/>
        <v>7</v>
      </c>
      <c r="B118" s="75"/>
      <c r="C118" s="76"/>
      <c r="D118" s="75"/>
      <c r="E118" s="77"/>
      <c r="F118" s="78"/>
      <c r="G118" s="78"/>
      <c r="H118" s="78"/>
      <c r="I118" s="81"/>
      <c r="J118" s="81"/>
      <c r="K118" s="81"/>
      <c r="L118" s="81"/>
      <c r="M118" s="82"/>
      <c r="N118" s="82"/>
      <c r="O118" s="83"/>
      <c r="P118" s="83"/>
      <c r="Q118" s="84"/>
      <c r="R118" s="85"/>
      <c r="S118" s="85"/>
      <c r="T118" s="85"/>
      <c r="U118" s="85"/>
      <c r="V118" s="85"/>
      <c r="W118" s="85"/>
      <c r="X118" s="85"/>
      <c r="Y118" s="85"/>
      <c r="Z118" s="85"/>
    </row>
    <row r="119" spans="1:26" s="86" customFormat="1" x14ac:dyDescent="0.25">
      <c r="A119" s="74">
        <f t="shared" si="1"/>
        <v>8</v>
      </c>
      <c r="B119" s="75"/>
      <c r="C119" s="76"/>
      <c r="D119" s="75"/>
      <c r="E119" s="77"/>
      <c r="F119" s="78"/>
      <c r="G119" s="78"/>
      <c r="H119" s="78"/>
      <c r="I119" s="81"/>
      <c r="J119" s="81"/>
      <c r="K119" s="81"/>
      <c r="L119" s="81"/>
      <c r="M119" s="82"/>
      <c r="N119" s="82"/>
      <c r="O119" s="83"/>
      <c r="P119" s="83"/>
      <c r="Q119" s="84"/>
      <c r="R119" s="85"/>
      <c r="S119" s="85"/>
      <c r="T119" s="85"/>
      <c r="U119" s="85"/>
      <c r="V119" s="85"/>
      <c r="W119" s="85"/>
      <c r="X119" s="85"/>
      <c r="Y119" s="85"/>
      <c r="Z119" s="85"/>
    </row>
    <row r="120" spans="1:26" s="86" customFormat="1" x14ac:dyDescent="0.25">
      <c r="A120" s="74"/>
      <c r="B120" s="87" t="s">
        <v>15</v>
      </c>
      <c r="C120" s="76"/>
      <c r="D120" s="75"/>
      <c r="E120" s="77"/>
      <c r="F120" s="78"/>
      <c r="G120" s="78"/>
      <c r="H120" s="78"/>
      <c r="I120" s="81"/>
      <c r="J120" s="81"/>
      <c r="K120" s="88">
        <f t="shared" ref="K120:N120" si="2">SUM(K112:K119)</f>
        <v>0</v>
      </c>
      <c r="L120" s="88">
        <f t="shared" si="2"/>
        <v>0</v>
      </c>
      <c r="M120" s="89">
        <f t="shared" si="2"/>
        <v>0</v>
      </c>
      <c r="N120" s="88">
        <f t="shared" si="2"/>
        <v>0</v>
      </c>
      <c r="O120" s="83"/>
      <c r="P120" s="83"/>
      <c r="Q120" s="90"/>
    </row>
    <row r="121" spans="1:26" x14ac:dyDescent="0.25">
      <c r="E121" s="91"/>
    </row>
    <row r="122" spans="1:26" ht="18.75" x14ac:dyDescent="0.25">
      <c r="B122" s="94" t="s">
        <v>31</v>
      </c>
      <c r="C122" s="10">
        <f>+K120</f>
        <v>0</v>
      </c>
      <c r="H122" s="96"/>
      <c r="I122" s="96"/>
      <c r="J122" s="96"/>
      <c r="K122" s="96"/>
      <c r="L122" s="96"/>
      <c r="M122" s="96"/>
    </row>
    <row r="124" spans="1:26" ht="15.75" thickBot="1" x14ac:dyDescent="0.3"/>
    <row r="125" spans="1:26" ht="37.15" customHeight="1" thickBot="1" x14ac:dyDescent="0.3">
      <c r="B125" s="11" t="s">
        <v>48</v>
      </c>
      <c r="C125" s="12" t="s">
        <v>49</v>
      </c>
      <c r="D125" s="11" t="s">
        <v>50</v>
      </c>
      <c r="E125" s="12" t="s">
        <v>54</v>
      </c>
    </row>
    <row r="126" spans="1:26" ht="41.45" customHeight="1" x14ac:dyDescent="0.25">
      <c r="B126" s="8" t="s">
        <v>123</v>
      </c>
      <c r="C126" s="102">
        <v>20</v>
      </c>
      <c r="D126" s="102"/>
      <c r="E126" s="452">
        <f>+D126+D127+D128</f>
        <v>0</v>
      </c>
    </row>
    <row r="127" spans="1:26" x14ac:dyDescent="0.25">
      <c r="B127" s="8" t="s">
        <v>124</v>
      </c>
      <c r="C127" s="185">
        <v>30</v>
      </c>
      <c r="D127" s="185">
        <v>0</v>
      </c>
      <c r="E127" s="453"/>
    </row>
    <row r="128" spans="1:26" ht="15.75" thickBot="1" x14ac:dyDescent="0.3">
      <c r="B128" s="8" t="s">
        <v>125</v>
      </c>
      <c r="C128" s="103">
        <v>40</v>
      </c>
      <c r="D128" s="103">
        <v>0</v>
      </c>
      <c r="E128" s="454"/>
    </row>
    <row r="130" spans="2:17" ht="15.75" thickBot="1" x14ac:dyDescent="0.3"/>
    <row r="131" spans="2:17" ht="27" thickBot="1" x14ac:dyDescent="0.3">
      <c r="B131" s="432" t="s">
        <v>51</v>
      </c>
      <c r="C131" s="433"/>
      <c r="D131" s="433"/>
      <c r="E131" s="433"/>
      <c r="F131" s="433"/>
      <c r="G131" s="433"/>
      <c r="H131" s="433"/>
      <c r="I131" s="433"/>
      <c r="J131" s="433"/>
      <c r="K131" s="433"/>
      <c r="L131" s="433"/>
      <c r="M131" s="433"/>
      <c r="N131" s="434"/>
    </row>
    <row r="133" spans="2:17" ht="76.5" customHeight="1" x14ac:dyDescent="0.25">
      <c r="B133" s="197" t="s">
        <v>0</v>
      </c>
      <c r="C133" s="197" t="s">
        <v>38</v>
      </c>
      <c r="D133" s="197" t="s">
        <v>39</v>
      </c>
      <c r="E133" s="197" t="s">
        <v>112</v>
      </c>
      <c r="F133" s="197" t="s">
        <v>114</v>
      </c>
      <c r="G133" s="197" t="s">
        <v>115</v>
      </c>
      <c r="H133" s="197" t="s">
        <v>116</v>
      </c>
      <c r="I133" s="197" t="s">
        <v>113</v>
      </c>
      <c r="J133" s="441" t="s">
        <v>117</v>
      </c>
      <c r="K133" s="445"/>
      <c r="L133" s="442"/>
      <c r="M133" s="197" t="s">
        <v>121</v>
      </c>
      <c r="N133" s="197" t="s">
        <v>40</v>
      </c>
      <c r="O133" s="197" t="s">
        <v>41</v>
      </c>
      <c r="P133" s="441" t="s">
        <v>3</v>
      </c>
      <c r="Q133" s="442"/>
    </row>
    <row r="134" spans="2:17" ht="60.75" customHeight="1" x14ac:dyDescent="0.25">
      <c r="B134" s="101" t="s">
        <v>129</v>
      </c>
      <c r="C134" s="100"/>
      <c r="D134" s="98"/>
      <c r="E134" s="98"/>
      <c r="F134" s="98"/>
      <c r="G134" s="98"/>
      <c r="H134" s="98"/>
      <c r="I134" s="43"/>
      <c r="J134" s="43" t="s">
        <v>118</v>
      </c>
      <c r="K134" s="100" t="s">
        <v>119</v>
      </c>
      <c r="L134" s="98" t="s">
        <v>120</v>
      </c>
      <c r="M134" s="69"/>
      <c r="N134" s="69"/>
      <c r="O134" s="69"/>
      <c r="P134" s="451"/>
      <c r="Q134" s="451"/>
    </row>
    <row r="135" spans="2:17" ht="60.75" customHeight="1" x14ac:dyDescent="0.25">
      <c r="B135" s="101" t="s">
        <v>130</v>
      </c>
      <c r="C135" s="100"/>
      <c r="D135" s="98"/>
      <c r="E135" s="98"/>
      <c r="F135" s="98"/>
      <c r="G135" s="98"/>
      <c r="H135" s="98"/>
      <c r="I135" s="43"/>
      <c r="J135" s="43"/>
      <c r="K135" s="100"/>
      <c r="L135" s="98"/>
      <c r="M135" s="69"/>
      <c r="N135" s="69"/>
      <c r="O135" s="69"/>
      <c r="P135" s="185"/>
      <c r="Q135" s="185"/>
    </row>
    <row r="136" spans="2:17" ht="33.6" customHeight="1" x14ac:dyDescent="0.25">
      <c r="B136" s="101" t="s">
        <v>131</v>
      </c>
      <c r="C136" s="100"/>
      <c r="D136" s="98"/>
      <c r="E136" s="98"/>
      <c r="F136" s="98"/>
      <c r="G136" s="98"/>
      <c r="H136" s="98"/>
      <c r="I136" s="43"/>
      <c r="J136" s="43"/>
      <c r="K136" s="98"/>
      <c r="L136" s="98"/>
      <c r="M136" s="69"/>
      <c r="N136" s="69"/>
      <c r="O136" s="69"/>
      <c r="P136" s="451"/>
      <c r="Q136" s="451"/>
    </row>
    <row r="140" spans="2:17" ht="54" customHeight="1" x14ac:dyDescent="0.25">
      <c r="B140" s="21" t="s">
        <v>32</v>
      </c>
      <c r="C140" s="21" t="s">
        <v>48</v>
      </c>
      <c r="D140" s="197" t="s">
        <v>49</v>
      </c>
      <c r="E140" s="21" t="s">
        <v>50</v>
      </c>
      <c r="F140" s="304" t="s">
        <v>55</v>
      </c>
    </row>
    <row r="141" spans="2:17" ht="120.75" customHeight="1" x14ac:dyDescent="0.2">
      <c r="B141" s="468" t="s">
        <v>52</v>
      </c>
      <c r="C141" s="104" t="s">
        <v>126</v>
      </c>
      <c r="D141" s="185">
        <v>25</v>
      </c>
      <c r="E141" s="185"/>
      <c r="F141" s="427">
        <f>+E141+E142+E143</f>
        <v>0</v>
      </c>
      <c r="G141" s="105"/>
    </row>
    <row r="142" spans="2:17" ht="76.150000000000006" customHeight="1" x14ac:dyDescent="0.2">
      <c r="B142" s="468"/>
      <c r="C142" s="104" t="s">
        <v>127</v>
      </c>
      <c r="D142" s="189">
        <v>25</v>
      </c>
      <c r="E142" s="185"/>
      <c r="F142" s="469"/>
      <c r="G142" s="105"/>
    </row>
    <row r="143" spans="2:17" ht="69" customHeight="1" x14ac:dyDescent="0.2">
      <c r="B143" s="468"/>
      <c r="C143" s="104" t="s">
        <v>128</v>
      </c>
      <c r="D143" s="185">
        <v>10</v>
      </c>
      <c r="E143" s="185"/>
      <c r="F143" s="428"/>
      <c r="G143" s="105"/>
    </row>
    <row r="144" spans="2:17" x14ac:dyDescent="0.25">
      <c r="C144" s="42"/>
    </row>
    <row r="147" spans="2:5" x14ac:dyDescent="0.25">
      <c r="B147" s="68" t="s">
        <v>56</v>
      </c>
    </row>
    <row r="150" spans="2:5" x14ac:dyDescent="0.25">
      <c r="B150" s="22" t="s">
        <v>32</v>
      </c>
      <c r="C150" s="22" t="s">
        <v>57</v>
      </c>
      <c r="D150" s="21" t="s">
        <v>50</v>
      </c>
      <c r="E150" s="21" t="s">
        <v>15</v>
      </c>
    </row>
    <row r="151" spans="2:5" ht="28.5" x14ac:dyDescent="0.25">
      <c r="B151" s="70" t="s">
        <v>58</v>
      </c>
      <c r="C151" s="71">
        <v>40</v>
      </c>
      <c r="D151" s="185">
        <f>+E126</f>
        <v>0</v>
      </c>
      <c r="E151" s="424">
        <f>+D151+D152</f>
        <v>0</v>
      </c>
    </row>
    <row r="152" spans="2:5" ht="57" x14ac:dyDescent="0.25">
      <c r="B152" s="70" t="s">
        <v>59</v>
      </c>
      <c r="C152" s="71">
        <v>60</v>
      </c>
      <c r="D152" s="185">
        <f>+F141</f>
        <v>0</v>
      </c>
      <c r="E152" s="425"/>
    </row>
  </sheetData>
  <mergeCells count="97">
    <mergeCell ref="E151:E152"/>
    <mergeCell ref="B131:N131"/>
    <mergeCell ref="J133:L133"/>
    <mergeCell ref="P133:Q133"/>
    <mergeCell ref="P134:Q134"/>
    <mergeCell ref="P136:Q136"/>
    <mergeCell ref="B141:B143"/>
    <mergeCell ref="F141:F143"/>
    <mergeCell ref="E126:E128"/>
    <mergeCell ref="H92:H95"/>
    <mergeCell ref="I92:I95"/>
    <mergeCell ref="M92:M95"/>
    <mergeCell ref="N92:N95"/>
    <mergeCell ref="B98:N98"/>
    <mergeCell ref="D101:E101"/>
    <mergeCell ref="D102:E102"/>
    <mergeCell ref="B105:P105"/>
    <mergeCell ref="B108:N108"/>
    <mergeCell ref="O92:O95"/>
    <mergeCell ref="P92:Q95"/>
    <mergeCell ref="B92:B95"/>
    <mergeCell ref="C92:C95"/>
    <mergeCell ref="D92:D95"/>
    <mergeCell ref="E92:E95"/>
    <mergeCell ref="F92:F95"/>
    <mergeCell ref="G92:G95"/>
    <mergeCell ref="P89:Q91"/>
    <mergeCell ref="B89:B91"/>
    <mergeCell ref="C89:C91"/>
    <mergeCell ref="D89:D91"/>
    <mergeCell ref="E89:E91"/>
    <mergeCell ref="F89:F91"/>
    <mergeCell ref="G89:G91"/>
    <mergeCell ref="H89:H91"/>
    <mergeCell ref="I89:I91"/>
    <mergeCell ref="M89:M91"/>
    <mergeCell ref="N89:N91"/>
    <mergeCell ref="O89:O91"/>
    <mergeCell ref="P86:Q88"/>
    <mergeCell ref="B86:B88"/>
    <mergeCell ref="C86:C88"/>
    <mergeCell ref="D86:D88"/>
    <mergeCell ref="E86:E88"/>
    <mergeCell ref="F86:F88"/>
    <mergeCell ref="G86:G88"/>
    <mergeCell ref="H86:H88"/>
    <mergeCell ref="I86:I88"/>
    <mergeCell ref="M86:M88"/>
    <mergeCell ref="N86:N88"/>
    <mergeCell ref="O86:O88"/>
    <mergeCell ref="M81:M85"/>
    <mergeCell ref="N81:N85"/>
    <mergeCell ref="O81:O85"/>
    <mergeCell ref="P81:Q85"/>
    <mergeCell ref="J82:J83"/>
    <mergeCell ref="K82:K83"/>
    <mergeCell ref="L82:L83"/>
    <mergeCell ref="O79:O80"/>
    <mergeCell ref="P79:Q80"/>
    <mergeCell ref="B81:B85"/>
    <mergeCell ref="C81:C85"/>
    <mergeCell ref="D81:D85"/>
    <mergeCell ref="E81:E85"/>
    <mergeCell ref="F81:F85"/>
    <mergeCell ref="G81:G85"/>
    <mergeCell ref="H81:H85"/>
    <mergeCell ref="I81:I85"/>
    <mergeCell ref="G79:G80"/>
    <mergeCell ref="H79:H80"/>
    <mergeCell ref="I79:I80"/>
    <mergeCell ref="J79:L79"/>
    <mergeCell ref="M79:M80"/>
    <mergeCell ref="N79:N80"/>
    <mergeCell ref="C61:N61"/>
    <mergeCell ref="B63:N63"/>
    <mergeCell ref="O66:P66"/>
    <mergeCell ref="O67:P68"/>
    <mergeCell ref="B74:Q74"/>
    <mergeCell ref="B79:B80"/>
    <mergeCell ref="C79:C80"/>
    <mergeCell ref="D79:D80"/>
    <mergeCell ref="E79:E80"/>
    <mergeCell ref="F79:F80"/>
    <mergeCell ref="B57:B58"/>
    <mergeCell ref="C57:C58"/>
    <mergeCell ref="D57:E57"/>
    <mergeCell ref="B2:P2"/>
    <mergeCell ref="B4:P4"/>
    <mergeCell ref="C6:N6"/>
    <mergeCell ref="C7:N7"/>
    <mergeCell ref="C8:N8"/>
    <mergeCell ref="C9:N9"/>
    <mergeCell ref="C10:E10"/>
    <mergeCell ref="E42:E43"/>
    <mergeCell ref="M47:N47"/>
    <mergeCell ref="B14:C24"/>
    <mergeCell ref="B25:C25"/>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s>
  <pageMargins left="0.7" right="0.7" top="0.75" bottom="0.75" header="0.3" footer="0.3"/>
  <pageSetup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51"/>
  <sheetViews>
    <sheetView topLeftCell="F31" zoomScale="80" zoomScaleNormal="80" workbookViewId="0">
      <selection activeCell="Q51" sqref="Q51:Q5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907</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1065</v>
      </c>
      <c r="D10" s="422"/>
      <c r="E10" s="423"/>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63"/>
      <c r="I14" s="56"/>
      <c r="J14" s="56"/>
      <c r="K14" s="56"/>
      <c r="L14" s="56"/>
      <c r="M14" s="56"/>
      <c r="N14" s="55"/>
    </row>
    <row r="15" spans="2:16" x14ac:dyDescent="0.25">
      <c r="B15" s="495"/>
      <c r="C15" s="496"/>
      <c r="D15" s="303">
        <v>2</v>
      </c>
      <c r="E15" s="3">
        <v>313242150</v>
      </c>
      <c r="F15" s="131">
        <v>150</v>
      </c>
      <c r="G15" s="63"/>
      <c r="I15" s="57"/>
      <c r="J15" s="57"/>
      <c r="K15" s="57"/>
      <c r="L15" s="57"/>
      <c r="M15" s="57"/>
      <c r="N15" s="55"/>
    </row>
    <row r="16" spans="2:16" x14ac:dyDescent="0.25">
      <c r="B16" s="495"/>
      <c r="C16" s="496"/>
      <c r="D16" s="303">
        <v>7</v>
      </c>
      <c r="E16" s="3">
        <v>626484300</v>
      </c>
      <c r="F16" s="131">
        <v>300</v>
      </c>
      <c r="G16" s="63"/>
      <c r="I16" s="57"/>
      <c r="J16" s="57"/>
      <c r="K16" s="57"/>
      <c r="L16" s="57"/>
      <c r="M16" s="57"/>
      <c r="N16" s="55"/>
    </row>
    <row r="17" spans="1:14" x14ac:dyDescent="0.25">
      <c r="B17" s="495"/>
      <c r="C17" s="496"/>
      <c r="D17" s="303">
        <v>11</v>
      </c>
      <c r="E17" s="3">
        <v>488338350</v>
      </c>
      <c r="F17" s="131">
        <v>210</v>
      </c>
      <c r="G17" s="63"/>
      <c r="I17" s="57"/>
      <c r="J17" s="57"/>
      <c r="K17" s="57"/>
      <c r="L17" s="57"/>
      <c r="M17" s="57"/>
      <c r="N17" s="55"/>
    </row>
    <row r="18" spans="1:14" x14ac:dyDescent="0.25">
      <c r="B18" s="495"/>
      <c r="C18" s="496"/>
      <c r="D18" s="303">
        <v>12</v>
      </c>
      <c r="E18" s="3">
        <v>208828100</v>
      </c>
      <c r="F18" s="131">
        <v>100</v>
      </c>
      <c r="G18" s="63"/>
      <c r="I18" s="57"/>
      <c r="J18" s="57"/>
      <c r="K18" s="57"/>
      <c r="L18" s="57"/>
      <c r="M18" s="57"/>
      <c r="N18" s="55"/>
    </row>
    <row r="19" spans="1:14" x14ac:dyDescent="0.25">
      <c r="B19" s="495"/>
      <c r="C19" s="496"/>
      <c r="D19" s="303">
        <v>13</v>
      </c>
      <c r="E19" s="3">
        <v>721799950</v>
      </c>
      <c r="F19" s="131">
        <v>290</v>
      </c>
      <c r="G19" s="63"/>
      <c r="I19" s="57"/>
      <c r="J19" s="57"/>
      <c r="K19" s="57"/>
      <c r="L19" s="57"/>
      <c r="M19" s="57"/>
      <c r="N19" s="55"/>
    </row>
    <row r="20" spans="1:14" x14ac:dyDescent="0.25">
      <c r="B20" s="495"/>
      <c r="C20" s="496"/>
      <c r="D20" s="303">
        <v>14</v>
      </c>
      <c r="E20" s="3">
        <v>651117800</v>
      </c>
      <c r="F20" s="131">
        <v>280</v>
      </c>
      <c r="G20" s="63"/>
      <c r="I20" s="57"/>
      <c r="J20" s="57"/>
      <c r="K20" s="57"/>
      <c r="L20" s="57"/>
      <c r="M20" s="57"/>
      <c r="N20" s="55"/>
    </row>
    <row r="21" spans="1:14" x14ac:dyDescent="0.25">
      <c r="B21" s="495"/>
      <c r="C21" s="496"/>
      <c r="D21" s="303">
        <v>16</v>
      </c>
      <c r="E21" s="3">
        <v>1755833774</v>
      </c>
      <c r="F21" s="131">
        <v>718</v>
      </c>
      <c r="G21" s="63"/>
      <c r="I21" s="57"/>
      <c r="J21" s="57"/>
      <c r="K21" s="57"/>
      <c r="L21" s="57"/>
      <c r="M21" s="57"/>
      <c r="N21" s="55"/>
    </row>
    <row r="22" spans="1:14" x14ac:dyDescent="0.25">
      <c r="B22" s="495"/>
      <c r="C22" s="496"/>
      <c r="D22" s="303">
        <v>20</v>
      </c>
      <c r="E22" s="3">
        <v>902973570</v>
      </c>
      <c r="F22" s="131">
        <v>390</v>
      </c>
      <c r="G22" s="63"/>
      <c r="I22" s="57"/>
      <c r="J22" s="57"/>
      <c r="K22" s="57"/>
      <c r="L22" s="57"/>
      <c r="M22" s="57"/>
      <c r="N22" s="55"/>
    </row>
    <row r="23" spans="1:14" x14ac:dyDescent="0.25">
      <c r="B23" s="495"/>
      <c r="C23" s="496"/>
      <c r="D23" s="303">
        <v>21</v>
      </c>
      <c r="E23" s="3">
        <v>1200917298</v>
      </c>
      <c r="F23" s="131">
        <v>546</v>
      </c>
      <c r="G23" s="63"/>
      <c r="I23" s="57"/>
      <c r="J23" s="57"/>
      <c r="K23" s="57"/>
      <c r="L23" s="57"/>
      <c r="M23" s="57"/>
      <c r="N23" s="55"/>
    </row>
    <row r="24" spans="1:14" x14ac:dyDescent="0.25">
      <c r="B24" s="497"/>
      <c r="C24" s="498"/>
      <c r="D24" s="303">
        <v>22</v>
      </c>
      <c r="E24" s="3">
        <v>417652200</v>
      </c>
      <c r="F24" s="131">
        <v>200</v>
      </c>
      <c r="G24" s="63"/>
      <c r="I24" s="57"/>
      <c r="J24" s="57"/>
      <c r="K24" s="57"/>
      <c r="L24" s="57"/>
      <c r="M24" s="57"/>
      <c r="N24" s="55"/>
    </row>
    <row r="25" spans="1:14" x14ac:dyDescent="0.25">
      <c r="B25" s="476" t="s">
        <v>13</v>
      </c>
      <c r="C25" s="477"/>
      <c r="D25" s="303"/>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+F20*80%</f>
        <v>224</v>
      </c>
      <c r="D27" s="57"/>
      <c r="E27" s="4">
        <f>+E20</f>
        <v>651117800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771</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256" t="s">
        <v>139</v>
      </c>
      <c r="C34" s="245"/>
      <c r="D34" s="69"/>
      <c r="E34" s="42"/>
      <c r="F34" s="42"/>
      <c r="G34" s="42"/>
      <c r="H34" s="42"/>
      <c r="I34" s="54"/>
      <c r="J34" s="54"/>
      <c r="K34" s="54"/>
      <c r="L34" s="54"/>
      <c r="M34" s="54"/>
      <c r="N34" s="55"/>
    </row>
    <row r="35" spans="1:14" x14ac:dyDescent="0.25">
      <c r="A35" s="65"/>
      <c r="B35" s="69" t="s">
        <v>140</v>
      </c>
      <c r="C35" s="246"/>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4">
        <f>+D42+D43</f>
        <v>0</v>
      </c>
      <c r="F42" s="42"/>
      <c r="G42" s="42"/>
      <c r="H42" s="42"/>
      <c r="I42" s="54"/>
      <c r="J42" s="54"/>
      <c r="K42" s="54"/>
      <c r="L42" s="54"/>
      <c r="M42" s="54"/>
      <c r="N42" s="55"/>
    </row>
    <row r="43" spans="1:14" ht="57" x14ac:dyDescent="0.25">
      <c r="A43" s="65"/>
      <c r="B43" s="70" t="s">
        <v>143</v>
      </c>
      <c r="C43" s="71">
        <v>60</v>
      </c>
      <c r="D43" s="185">
        <f>+F150</f>
        <v>0</v>
      </c>
      <c r="E43" s="425"/>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6" t="s">
        <v>34</v>
      </c>
      <c r="N47" s="426"/>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907</v>
      </c>
      <c r="C51" s="75" t="s">
        <v>907</v>
      </c>
      <c r="D51" s="76" t="s">
        <v>667</v>
      </c>
      <c r="E51" s="247">
        <v>103</v>
      </c>
      <c r="F51" s="78" t="s">
        <v>135</v>
      </c>
      <c r="G51" s="79"/>
      <c r="H51" s="81">
        <v>40557</v>
      </c>
      <c r="I51" s="81">
        <v>40908</v>
      </c>
      <c r="J51" s="81" t="s">
        <v>136</v>
      </c>
      <c r="K51" s="134">
        <v>0</v>
      </c>
      <c r="L51" s="134">
        <v>11</v>
      </c>
      <c r="M51" s="139">
        <v>925</v>
      </c>
      <c r="N51" s="82"/>
      <c r="O51" s="83">
        <v>590840437</v>
      </c>
      <c r="P51" s="83" t="s">
        <v>909</v>
      </c>
      <c r="Q51" s="84"/>
      <c r="R51" s="85"/>
      <c r="S51" s="85"/>
      <c r="T51" s="85"/>
      <c r="U51" s="85"/>
      <c r="V51" s="85"/>
      <c r="W51" s="85"/>
      <c r="X51" s="85"/>
      <c r="Y51" s="85"/>
      <c r="Z51" s="85"/>
    </row>
    <row r="52" spans="1:26" s="86" customFormat="1" ht="45" x14ac:dyDescent="0.25">
      <c r="A52" s="74">
        <f>+A51+1</f>
        <v>2</v>
      </c>
      <c r="B52" s="75" t="s">
        <v>907</v>
      </c>
      <c r="C52" s="75" t="s">
        <v>907</v>
      </c>
      <c r="D52" s="76" t="s">
        <v>667</v>
      </c>
      <c r="E52" s="138">
        <v>72</v>
      </c>
      <c r="F52" s="78" t="s">
        <v>135</v>
      </c>
      <c r="G52" s="79"/>
      <c r="H52" s="81">
        <v>41327</v>
      </c>
      <c r="I52" s="81">
        <v>41639</v>
      </c>
      <c r="J52" s="81" t="s">
        <v>136</v>
      </c>
      <c r="K52" s="134">
        <v>0</v>
      </c>
      <c r="L52" s="134">
        <v>11</v>
      </c>
      <c r="M52" s="139">
        <v>715</v>
      </c>
      <c r="N52" s="82"/>
      <c r="O52" s="83">
        <v>715532002</v>
      </c>
      <c r="P52" s="83" t="s">
        <v>910</v>
      </c>
      <c r="Q52" s="84"/>
      <c r="R52" s="85"/>
      <c r="S52" s="85"/>
      <c r="T52" s="85"/>
      <c r="U52" s="85"/>
      <c r="V52" s="85"/>
      <c r="W52" s="85"/>
      <c r="X52" s="85"/>
      <c r="Y52" s="85"/>
      <c r="Z52" s="85"/>
    </row>
    <row r="53" spans="1:26" s="86" customFormat="1" ht="45" x14ac:dyDescent="0.25">
      <c r="A53" s="74">
        <f t="shared" ref="A53:A54" si="0">+A52+1</f>
        <v>3</v>
      </c>
      <c r="B53" s="75" t="s">
        <v>907</v>
      </c>
      <c r="C53" s="75" t="s">
        <v>907</v>
      </c>
      <c r="D53" s="76" t="s">
        <v>667</v>
      </c>
      <c r="E53" s="138">
        <v>2</v>
      </c>
      <c r="F53" s="78" t="s">
        <v>135</v>
      </c>
      <c r="G53" s="79"/>
      <c r="H53" s="81">
        <v>40924</v>
      </c>
      <c r="I53" s="81">
        <v>41273</v>
      </c>
      <c r="J53" s="81" t="s">
        <v>136</v>
      </c>
      <c r="K53" s="134">
        <v>0</v>
      </c>
      <c r="L53" s="134">
        <v>11</v>
      </c>
      <c r="M53" s="139">
        <v>854</v>
      </c>
      <c r="N53" s="135"/>
      <c r="O53" s="83">
        <v>931912024</v>
      </c>
      <c r="P53" s="83" t="s">
        <v>911</v>
      </c>
      <c r="Q53" s="84"/>
      <c r="R53" s="85"/>
      <c r="S53" s="85"/>
      <c r="T53" s="85"/>
      <c r="U53" s="85"/>
      <c r="V53" s="85"/>
      <c r="W53" s="85"/>
      <c r="X53" s="85"/>
      <c r="Y53" s="85"/>
      <c r="Z53" s="85"/>
    </row>
    <row r="54" spans="1:26" s="86" customFormat="1" ht="45" x14ac:dyDescent="0.25">
      <c r="A54" s="74">
        <f t="shared" si="0"/>
        <v>4</v>
      </c>
      <c r="B54" s="75" t="s">
        <v>907</v>
      </c>
      <c r="C54" s="75" t="s">
        <v>907</v>
      </c>
      <c r="D54" s="75" t="s">
        <v>249</v>
      </c>
      <c r="E54" s="138">
        <v>79</v>
      </c>
      <c r="F54" s="78" t="s">
        <v>135</v>
      </c>
      <c r="G54" s="79"/>
      <c r="H54" s="81">
        <v>41662</v>
      </c>
      <c r="I54" s="81">
        <v>41942</v>
      </c>
      <c r="J54" s="81" t="s">
        <v>136</v>
      </c>
      <c r="K54" s="134">
        <v>0</v>
      </c>
      <c r="L54" s="134">
        <v>9</v>
      </c>
      <c r="M54" s="139">
        <v>742</v>
      </c>
      <c r="N54" s="82"/>
      <c r="O54" s="83">
        <v>893914246</v>
      </c>
      <c r="P54" s="83" t="s">
        <v>912</v>
      </c>
      <c r="Q54" s="84"/>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27" t="s">
        <v>27</v>
      </c>
      <c r="C57" s="427" t="s">
        <v>26</v>
      </c>
      <c r="D57" s="429" t="s">
        <v>33</v>
      </c>
      <c r="E57" s="429"/>
    </row>
    <row r="58" spans="1:26" x14ac:dyDescent="0.25">
      <c r="B58" s="428"/>
      <c r="C58" s="428"/>
      <c r="D58" s="188" t="s">
        <v>135</v>
      </c>
      <c r="E58" s="93" t="s">
        <v>136</v>
      </c>
    </row>
    <row r="59" spans="1:26" ht="30.6" customHeight="1" x14ac:dyDescent="0.25">
      <c r="B59" s="94" t="s">
        <v>20</v>
      </c>
      <c r="C59" s="95">
        <f>+K55</f>
        <v>0</v>
      </c>
      <c r="D59" s="185"/>
      <c r="E59" s="244" t="s">
        <v>167</v>
      </c>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39"/>
      <c r="D61" s="439"/>
      <c r="E61" s="439"/>
      <c r="F61" s="439"/>
      <c r="G61" s="439"/>
      <c r="H61" s="439"/>
      <c r="I61" s="439"/>
      <c r="J61" s="439"/>
      <c r="K61" s="439"/>
      <c r="L61" s="439"/>
      <c r="M61" s="439"/>
      <c r="N61" s="439"/>
    </row>
    <row r="62" spans="1:26" ht="28.15" customHeight="1" thickBot="1" x14ac:dyDescent="0.3"/>
    <row r="63" spans="1:26" ht="27" thickBot="1" x14ac:dyDescent="0.3">
      <c r="B63" s="440" t="s">
        <v>100</v>
      </c>
      <c r="C63" s="440"/>
      <c r="D63" s="440"/>
      <c r="E63" s="440"/>
      <c r="F63" s="440"/>
      <c r="G63" s="440"/>
      <c r="H63" s="440"/>
      <c r="I63" s="440"/>
      <c r="J63" s="440"/>
      <c r="K63" s="440"/>
      <c r="L63" s="440"/>
      <c r="M63" s="440"/>
      <c r="N63" s="440"/>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41" t="s">
        <v>3</v>
      </c>
      <c r="P66" s="442"/>
      <c r="Q66" s="197" t="s">
        <v>17</v>
      </c>
    </row>
    <row r="67" spans="2:17" x14ac:dyDescent="0.25">
      <c r="B67" s="98" t="s">
        <v>253</v>
      </c>
      <c r="C67" s="98" t="s">
        <v>254</v>
      </c>
      <c r="D67" s="43" t="s">
        <v>1066</v>
      </c>
      <c r="E67" s="43">
        <v>80</v>
      </c>
      <c r="F67" s="99" t="s">
        <v>195</v>
      </c>
      <c r="G67" s="99" t="s">
        <v>135</v>
      </c>
      <c r="H67" s="99" t="s">
        <v>195</v>
      </c>
      <c r="I67" s="98" t="s">
        <v>195</v>
      </c>
      <c r="J67" s="98" t="s">
        <v>135</v>
      </c>
      <c r="K67" s="69" t="s">
        <v>135</v>
      </c>
      <c r="L67" s="69" t="s">
        <v>135</v>
      </c>
      <c r="M67" s="69" t="s">
        <v>135</v>
      </c>
      <c r="N67" s="69" t="s">
        <v>135</v>
      </c>
      <c r="O67" s="523" t="s">
        <v>1067</v>
      </c>
      <c r="P67" s="431"/>
      <c r="Q67" s="69" t="s">
        <v>135</v>
      </c>
    </row>
    <row r="68" spans="2:17" x14ac:dyDescent="0.25">
      <c r="B68" s="98" t="s">
        <v>255</v>
      </c>
      <c r="C68" s="98" t="s">
        <v>256</v>
      </c>
      <c r="D68" s="43" t="s">
        <v>1068</v>
      </c>
      <c r="E68" s="43">
        <v>200</v>
      </c>
      <c r="F68" s="99" t="s">
        <v>195</v>
      </c>
      <c r="G68" s="99" t="s">
        <v>195</v>
      </c>
      <c r="H68" s="99" t="s">
        <v>195</v>
      </c>
      <c r="I68" s="98" t="s">
        <v>135</v>
      </c>
      <c r="J68" s="98" t="s">
        <v>135</v>
      </c>
      <c r="K68" s="69" t="s">
        <v>135</v>
      </c>
      <c r="L68" s="69" t="s">
        <v>135</v>
      </c>
      <c r="M68" s="69" t="s">
        <v>135</v>
      </c>
      <c r="N68" s="69" t="s">
        <v>135</v>
      </c>
      <c r="O68" s="430" t="s">
        <v>1069</v>
      </c>
      <c r="P68" s="431"/>
      <c r="Q68" s="69" t="s">
        <v>135</v>
      </c>
    </row>
    <row r="69" spans="2:17" x14ac:dyDescent="0.25">
      <c r="B69" s="44" t="s">
        <v>1</v>
      </c>
    </row>
    <row r="70" spans="2:17" x14ac:dyDescent="0.25">
      <c r="B70" s="44" t="s">
        <v>36</v>
      </c>
    </row>
    <row r="71" spans="2:17" x14ac:dyDescent="0.25">
      <c r="B71" s="44" t="s">
        <v>61</v>
      </c>
    </row>
    <row r="74" spans="2:17" ht="26.25" x14ac:dyDescent="0.25">
      <c r="B74" s="435" t="s">
        <v>37</v>
      </c>
      <c r="C74" s="436"/>
      <c r="D74" s="436"/>
      <c r="E74" s="436"/>
      <c r="F74" s="436"/>
      <c r="G74" s="436"/>
      <c r="H74" s="436"/>
      <c r="I74" s="436"/>
      <c r="J74" s="436"/>
      <c r="K74" s="436"/>
      <c r="L74" s="436"/>
      <c r="M74" s="436"/>
      <c r="N74" s="436"/>
      <c r="O74" s="436"/>
      <c r="P74" s="436"/>
      <c r="Q74" s="436"/>
    </row>
    <row r="79" spans="2:17" ht="76.5" customHeight="1" x14ac:dyDescent="0.25">
      <c r="B79" s="443" t="s">
        <v>0</v>
      </c>
      <c r="C79" s="443" t="s">
        <v>38</v>
      </c>
      <c r="D79" s="443" t="s">
        <v>39</v>
      </c>
      <c r="E79" s="443" t="s">
        <v>112</v>
      </c>
      <c r="F79" s="443" t="s">
        <v>114</v>
      </c>
      <c r="G79" s="443" t="s">
        <v>115</v>
      </c>
      <c r="H79" s="443" t="s">
        <v>116</v>
      </c>
      <c r="I79" s="443" t="s">
        <v>113</v>
      </c>
      <c r="J79" s="441" t="s">
        <v>117</v>
      </c>
      <c r="K79" s="445"/>
      <c r="L79" s="442"/>
      <c r="M79" s="443" t="s">
        <v>121</v>
      </c>
      <c r="N79" s="443" t="s">
        <v>40</v>
      </c>
      <c r="O79" s="443" t="s">
        <v>41</v>
      </c>
      <c r="P79" s="447" t="s">
        <v>3</v>
      </c>
      <c r="Q79" s="448"/>
    </row>
    <row r="80" spans="2:17" ht="76.5" customHeight="1" x14ac:dyDescent="0.25">
      <c r="B80" s="444"/>
      <c r="C80" s="444"/>
      <c r="D80" s="444"/>
      <c r="E80" s="444"/>
      <c r="F80" s="444"/>
      <c r="G80" s="444"/>
      <c r="H80" s="444"/>
      <c r="I80" s="444"/>
      <c r="J80" s="197" t="s">
        <v>118</v>
      </c>
      <c r="K80" s="197" t="s">
        <v>261</v>
      </c>
      <c r="L80" s="197" t="s">
        <v>120</v>
      </c>
      <c r="M80" s="444"/>
      <c r="N80" s="444"/>
      <c r="O80" s="444"/>
      <c r="P80" s="449"/>
      <c r="Q80" s="450"/>
    </row>
    <row r="81" spans="2:17" ht="302.25" customHeight="1" x14ac:dyDescent="0.25">
      <c r="B81" s="457" t="s">
        <v>42</v>
      </c>
      <c r="C81" s="457" t="s">
        <v>1070</v>
      </c>
      <c r="D81" s="457" t="s">
        <v>1071</v>
      </c>
      <c r="E81" s="457">
        <v>1117493806</v>
      </c>
      <c r="F81" s="457" t="s">
        <v>1072</v>
      </c>
      <c r="G81" s="457" t="s">
        <v>1073</v>
      </c>
      <c r="H81" s="457">
        <v>41117</v>
      </c>
      <c r="I81" s="457" t="s">
        <v>195</v>
      </c>
      <c r="J81" s="101" t="s">
        <v>915</v>
      </c>
      <c r="K81" s="101" t="s">
        <v>1074</v>
      </c>
      <c r="L81" s="152" t="s">
        <v>1075</v>
      </c>
      <c r="M81" s="424" t="s">
        <v>135</v>
      </c>
      <c r="N81" s="424" t="s">
        <v>135</v>
      </c>
      <c r="O81" s="424" t="s">
        <v>135</v>
      </c>
      <c r="P81" s="417"/>
      <c r="Q81" s="418"/>
    </row>
    <row r="82" spans="2:17" ht="38.25" customHeight="1" x14ac:dyDescent="0.25">
      <c r="B82" s="467"/>
      <c r="C82" s="467"/>
      <c r="D82" s="467"/>
      <c r="E82" s="467"/>
      <c r="F82" s="467"/>
      <c r="G82" s="467"/>
      <c r="H82" s="467"/>
      <c r="I82" s="467"/>
      <c r="J82" s="457" t="s">
        <v>471</v>
      </c>
      <c r="K82" s="463" t="s">
        <v>1076</v>
      </c>
      <c r="L82" s="504" t="s">
        <v>1077</v>
      </c>
      <c r="M82" s="453"/>
      <c r="N82" s="453"/>
      <c r="O82" s="453"/>
      <c r="P82" s="508"/>
      <c r="Q82" s="509"/>
    </row>
    <row r="83" spans="2:17" ht="25.5" customHeight="1" x14ac:dyDescent="0.25">
      <c r="B83" s="467"/>
      <c r="C83" s="467"/>
      <c r="D83" s="467"/>
      <c r="E83" s="467"/>
      <c r="F83" s="467"/>
      <c r="G83" s="467"/>
      <c r="H83" s="467"/>
      <c r="I83" s="467"/>
      <c r="J83" s="458"/>
      <c r="K83" s="458"/>
      <c r="L83" s="506"/>
      <c r="M83" s="453"/>
      <c r="N83" s="453"/>
      <c r="O83" s="453"/>
      <c r="P83" s="508"/>
      <c r="Q83" s="509"/>
    </row>
    <row r="84" spans="2:17" ht="102.75" customHeight="1" x14ac:dyDescent="0.25">
      <c r="B84" s="467"/>
      <c r="C84" s="467"/>
      <c r="D84" s="467"/>
      <c r="E84" s="467"/>
      <c r="F84" s="467"/>
      <c r="G84" s="467"/>
      <c r="H84" s="467"/>
      <c r="I84" s="467"/>
      <c r="J84" s="248" t="s">
        <v>1078</v>
      </c>
      <c r="K84" s="248" t="s">
        <v>1079</v>
      </c>
      <c r="L84" s="193" t="s">
        <v>1080</v>
      </c>
      <c r="M84" s="453"/>
      <c r="N84" s="453"/>
      <c r="O84" s="453"/>
      <c r="P84" s="508"/>
      <c r="Q84" s="509"/>
    </row>
    <row r="85" spans="2:17" ht="104.25" customHeight="1" x14ac:dyDescent="0.25">
      <c r="B85" s="458"/>
      <c r="C85" s="458"/>
      <c r="D85" s="458"/>
      <c r="E85" s="458"/>
      <c r="F85" s="458"/>
      <c r="G85" s="458"/>
      <c r="H85" s="458"/>
      <c r="I85" s="458"/>
      <c r="J85" s="248" t="s">
        <v>920</v>
      </c>
      <c r="K85" s="248" t="s">
        <v>1081</v>
      </c>
      <c r="L85" s="193" t="s">
        <v>1082</v>
      </c>
      <c r="M85" s="425"/>
      <c r="N85" s="425"/>
      <c r="O85" s="425"/>
      <c r="P85" s="419"/>
      <c r="Q85" s="420"/>
    </row>
    <row r="86" spans="2:17" ht="127.5" customHeight="1" x14ac:dyDescent="0.25">
      <c r="B86" s="457" t="s">
        <v>43</v>
      </c>
      <c r="C86" s="486" t="s">
        <v>1070</v>
      </c>
      <c r="D86" s="457" t="s">
        <v>971</v>
      </c>
      <c r="E86" s="457">
        <v>12264292</v>
      </c>
      <c r="F86" s="457" t="s">
        <v>444</v>
      </c>
      <c r="G86" s="457" t="s">
        <v>290</v>
      </c>
      <c r="H86" s="463">
        <v>40116</v>
      </c>
      <c r="I86" s="457">
        <v>115925</v>
      </c>
      <c r="J86" s="101" t="s">
        <v>915</v>
      </c>
      <c r="K86" s="248" t="s">
        <v>972</v>
      </c>
      <c r="L86" s="193" t="s">
        <v>973</v>
      </c>
      <c r="M86" s="424" t="s">
        <v>135</v>
      </c>
      <c r="N86" s="424" t="s">
        <v>135</v>
      </c>
      <c r="O86" s="424" t="s">
        <v>135</v>
      </c>
      <c r="P86" s="417"/>
      <c r="Q86" s="418"/>
    </row>
    <row r="87" spans="2:17" ht="75" customHeight="1" x14ac:dyDescent="0.25">
      <c r="B87" s="467"/>
      <c r="C87" s="516"/>
      <c r="D87" s="467"/>
      <c r="E87" s="467"/>
      <c r="F87" s="467"/>
      <c r="G87" s="467"/>
      <c r="H87" s="467"/>
      <c r="I87" s="467"/>
      <c r="J87" s="101" t="s">
        <v>974</v>
      </c>
      <c r="K87" s="101" t="s">
        <v>975</v>
      </c>
      <c r="L87" s="152" t="s">
        <v>976</v>
      </c>
      <c r="M87" s="453"/>
      <c r="N87" s="453"/>
      <c r="O87" s="453"/>
      <c r="P87" s="508"/>
      <c r="Q87" s="509"/>
    </row>
    <row r="88" spans="2:17" ht="56.25" customHeight="1" x14ac:dyDescent="0.25">
      <c r="B88" s="458"/>
      <c r="C88" s="487"/>
      <c r="D88" s="458"/>
      <c r="E88" s="458"/>
      <c r="F88" s="458"/>
      <c r="G88" s="458"/>
      <c r="H88" s="458"/>
      <c r="I88" s="458"/>
      <c r="J88" s="249" t="s">
        <v>977</v>
      </c>
      <c r="K88" s="249" t="s">
        <v>978</v>
      </c>
      <c r="L88" s="249" t="s">
        <v>979</v>
      </c>
      <c r="M88" s="425"/>
      <c r="N88" s="425"/>
      <c r="O88" s="425"/>
      <c r="P88" s="419"/>
      <c r="Q88" s="420"/>
    </row>
    <row r="89" spans="2:17" ht="279.75" customHeight="1" x14ac:dyDescent="0.25">
      <c r="B89" s="424" t="s">
        <v>42</v>
      </c>
      <c r="C89" s="424" t="s">
        <v>624</v>
      </c>
      <c r="D89" s="501" t="s">
        <v>1083</v>
      </c>
      <c r="E89" s="424">
        <v>40756425</v>
      </c>
      <c r="F89" s="501" t="s">
        <v>1084</v>
      </c>
      <c r="G89" s="504" t="s">
        <v>1085</v>
      </c>
      <c r="H89" s="459">
        <v>40352</v>
      </c>
      <c r="I89" s="424" t="s">
        <v>195</v>
      </c>
      <c r="J89" s="101" t="s">
        <v>915</v>
      </c>
      <c r="K89" s="101" t="s">
        <v>1086</v>
      </c>
      <c r="L89" s="152" t="s">
        <v>1087</v>
      </c>
      <c r="M89" s="424" t="s">
        <v>135</v>
      </c>
      <c r="N89" s="424" t="s">
        <v>135</v>
      </c>
      <c r="O89" s="424" t="s">
        <v>135</v>
      </c>
      <c r="P89" s="417"/>
      <c r="Q89" s="418"/>
    </row>
    <row r="90" spans="2:17" ht="36" customHeight="1" x14ac:dyDescent="0.25">
      <c r="B90" s="453"/>
      <c r="C90" s="453"/>
      <c r="D90" s="502"/>
      <c r="E90" s="453"/>
      <c r="F90" s="502"/>
      <c r="G90" s="502"/>
      <c r="H90" s="453"/>
      <c r="I90" s="453"/>
      <c r="J90" s="457" t="s">
        <v>915</v>
      </c>
      <c r="K90" s="457" t="s">
        <v>1088</v>
      </c>
      <c r="L90" s="457" t="s">
        <v>1089</v>
      </c>
      <c r="M90" s="453"/>
      <c r="N90" s="453"/>
      <c r="O90" s="453"/>
      <c r="P90" s="508"/>
      <c r="Q90" s="509"/>
    </row>
    <row r="91" spans="2:17" ht="35.25" customHeight="1" x14ac:dyDescent="0.25">
      <c r="B91" s="425"/>
      <c r="C91" s="425"/>
      <c r="D91" s="503"/>
      <c r="E91" s="425"/>
      <c r="F91" s="503"/>
      <c r="G91" s="503"/>
      <c r="H91" s="425"/>
      <c r="I91" s="425"/>
      <c r="J91" s="458"/>
      <c r="K91" s="458"/>
      <c r="L91" s="458"/>
      <c r="M91" s="425"/>
      <c r="N91" s="425"/>
      <c r="O91" s="425"/>
      <c r="P91" s="419"/>
      <c r="Q91" s="420"/>
    </row>
    <row r="92" spans="2:17" ht="180.75" customHeight="1" x14ac:dyDescent="0.25">
      <c r="B92" s="457" t="s">
        <v>43</v>
      </c>
      <c r="C92" s="457" t="s">
        <v>624</v>
      </c>
      <c r="D92" s="457" t="s">
        <v>1090</v>
      </c>
      <c r="E92" s="457">
        <v>1097722222</v>
      </c>
      <c r="F92" s="457" t="s">
        <v>1091</v>
      </c>
      <c r="G92" s="457" t="s">
        <v>1092</v>
      </c>
      <c r="H92" s="457">
        <v>41543</v>
      </c>
      <c r="I92" s="457">
        <v>139986</v>
      </c>
      <c r="J92" s="101" t="s">
        <v>915</v>
      </c>
      <c r="K92" s="101" t="s">
        <v>1024</v>
      </c>
      <c r="L92" s="193" t="s">
        <v>1058</v>
      </c>
      <c r="M92" s="424" t="s">
        <v>135</v>
      </c>
      <c r="N92" s="424" t="s">
        <v>135</v>
      </c>
      <c r="O92" s="424" t="s">
        <v>135</v>
      </c>
      <c r="P92" s="417"/>
      <c r="Q92" s="418"/>
    </row>
    <row r="93" spans="2:17" ht="199.5" customHeight="1" x14ac:dyDescent="0.25">
      <c r="B93" s="467"/>
      <c r="C93" s="467"/>
      <c r="D93" s="467"/>
      <c r="E93" s="467"/>
      <c r="F93" s="467"/>
      <c r="G93" s="467"/>
      <c r="H93" s="467"/>
      <c r="I93" s="467"/>
      <c r="J93" s="101" t="s">
        <v>1093</v>
      </c>
      <c r="K93" s="101" t="s">
        <v>1094</v>
      </c>
      <c r="L93" s="152" t="s">
        <v>1095</v>
      </c>
      <c r="M93" s="453"/>
      <c r="N93" s="453"/>
      <c r="O93" s="453" t="s">
        <v>135</v>
      </c>
      <c r="P93" s="508"/>
      <c r="Q93" s="509"/>
    </row>
    <row r="94" spans="2:17" ht="66.75" customHeight="1" x14ac:dyDescent="0.25">
      <c r="B94" s="458"/>
      <c r="C94" s="458"/>
      <c r="D94" s="458"/>
      <c r="E94" s="458"/>
      <c r="F94" s="458"/>
      <c r="G94" s="458"/>
      <c r="H94" s="458"/>
      <c r="I94" s="458"/>
      <c r="J94" s="101" t="s">
        <v>1096</v>
      </c>
      <c r="K94" s="101" t="s">
        <v>1097</v>
      </c>
      <c r="L94" s="152" t="s">
        <v>1098</v>
      </c>
      <c r="M94" s="425"/>
      <c r="N94" s="425"/>
      <c r="O94" s="425"/>
      <c r="P94" s="419"/>
      <c r="Q94" s="420"/>
    </row>
    <row r="96" spans="2:17" ht="15.75" thickBot="1" x14ac:dyDescent="0.3"/>
    <row r="97" spans="1:26" ht="27" thickBot="1" x14ac:dyDescent="0.3">
      <c r="B97" s="432" t="s">
        <v>45</v>
      </c>
      <c r="C97" s="433"/>
      <c r="D97" s="433"/>
      <c r="E97" s="433"/>
      <c r="F97" s="433"/>
      <c r="G97" s="433"/>
      <c r="H97" s="433"/>
      <c r="I97" s="433"/>
      <c r="J97" s="433"/>
      <c r="K97" s="433"/>
      <c r="L97" s="433"/>
      <c r="M97" s="433"/>
      <c r="N97" s="434"/>
    </row>
    <row r="100" spans="1:26" ht="46.15" customHeight="1" x14ac:dyDescent="0.25">
      <c r="B100" s="9" t="s">
        <v>32</v>
      </c>
      <c r="C100" s="9" t="s">
        <v>46</v>
      </c>
      <c r="D100" s="441" t="s">
        <v>3</v>
      </c>
      <c r="E100" s="442"/>
    </row>
    <row r="101" spans="1:26" ht="46.9" customHeight="1" x14ac:dyDescent="0.25">
      <c r="B101" s="101" t="s">
        <v>122</v>
      </c>
      <c r="C101" s="185"/>
      <c r="D101" s="451"/>
      <c r="E101" s="451"/>
    </row>
    <row r="104" spans="1:26" ht="26.25" x14ac:dyDescent="0.25">
      <c r="B104" s="435" t="s">
        <v>63</v>
      </c>
      <c r="C104" s="436"/>
      <c r="D104" s="436"/>
      <c r="E104" s="436"/>
      <c r="F104" s="436"/>
      <c r="G104" s="436"/>
      <c r="H104" s="436"/>
      <c r="I104" s="436"/>
      <c r="J104" s="436"/>
      <c r="K104" s="436"/>
      <c r="L104" s="436"/>
      <c r="M104" s="436"/>
      <c r="N104" s="436"/>
      <c r="O104" s="436"/>
      <c r="P104" s="436"/>
    </row>
    <row r="106" spans="1:26" ht="15.75" thickBot="1" x14ac:dyDescent="0.3"/>
    <row r="107" spans="1:26" ht="27" thickBot="1" x14ac:dyDescent="0.3">
      <c r="B107" s="432" t="s">
        <v>53</v>
      </c>
      <c r="C107" s="433"/>
      <c r="D107" s="433"/>
      <c r="E107" s="433"/>
      <c r="F107" s="433"/>
      <c r="G107" s="433"/>
      <c r="H107" s="433"/>
      <c r="I107" s="433"/>
      <c r="J107" s="433"/>
      <c r="K107" s="433"/>
      <c r="L107" s="433"/>
      <c r="M107" s="433"/>
      <c r="N107" s="434"/>
    </row>
    <row r="109" spans="1:26" ht="15.75" thickBot="1" x14ac:dyDescent="0.3">
      <c r="M109" s="73"/>
      <c r="N109" s="73"/>
    </row>
    <row r="110" spans="1:26" s="54" customFormat="1" ht="109.5" customHeight="1" x14ac:dyDescent="0.25">
      <c r="B110" s="18" t="s">
        <v>144</v>
      </c>
      <c r="C110" s="18" t="s">
        <v>145</v>
      </c>
      <c r="D110" s="18" t="s">
        <v>146</v>
      </c>
      <c r="E110" s="18" t="s">
        <v>44</v>
      </c>
      <c r="F110" s="18" t="s">
        <v>21</v>
      </c>
      <c r="G110" s="18" t="s">
        <v>99</v>
      </c>
      <c r="H110" s="18" t="s">
        <v>16</v>
      </c>
      <c r="I110" s="18" t="s">
        <v>9</v>
      </c>
      <c r="J110" s="18" t="s">
        <v>30</v>
      </c>
      <c r="K110" s="18" t="s">
        <v>60</v>
      </c>
      <c r="L110" s="18" t="s">
        <v>19</v>
      </c>
      <c r="M110" s="17" t="s">
        <v>25</v>
      </c>
      <c r="N110" s="18" t="s">
        <v>147</v>
      </c>
      <c r="O110" s="18" t="s">
        <v>35</v>
      </c>
      <c r="P110" s="192" t="s">
        <v>10</v>
      </c>
      <c r="Q110" s="192" t="s">
        <v>18</v>
      </c>
    </row>
    <row r="111" spans="1:26" s="86" customFormat="1" x14ac:dyDescent="0.25">
      <c r="A111" s="74">
        <v>1</v>
      </c>
      <c r="B111" s="75"/>
      <c r="C111" s="76"/>
      <c r="D111" s="75"/>
      <c r="E111" s="77"/>
      <c r="F111" s="78"/>
      <c r="G111" s="79"/>
      <c r="H111" s="80"/>
      <c r="I111" s="81"/>
      <c r="J111" s="81"/>
      <c r="K111" s="81"/>
      <c r="L111" s="81"/>
      <c r="M111" s="82"/>
      <c r="N111" s="82">
        <f>+M111*G111</f>
        <v>0</v>
      </c>
      <c r="O111" s="83"/>
      <c r="P111" s="83"/>
      <c r="Q111" s="84"/>
      <c r="R111" s="85"/>
      <c r="S111" s="85"/>
      <c r="T111" s="85"/>
      <c r="U111" s="85"/>
      <c r="V111" s="85"/>
      <c r="W111" s="85"/>
      <c r="X111" s="85"/>
      <c r="Y111" s="85"/>
      <c r="Z111" s="85"/>
    </row>
    <row r="112" spans="1:26" s="86" customFormat="1" x14ac:dyDescent="0.25">
      <c r="A112" s="74">
        <f>+A111+1</f>
        <v>2</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ref="A113:A118" si="1">+A112+1</f>
        <v>3</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si="1"/>
        <v>4</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1"/>
        <v>5</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1"/>
        <v>6</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f t="shared" si="1"/>
        <v>7</v>
      </c>
      <c r="B117" s="75"/>
      <c r="C117" s="76"/>
      <c r="D117" s="75"/>
      <c r="E117" s="77"/>
      <c r="F117" s="78"/>
      <c r="G117" s="78"/>
      <c r="H117" s="78"/>
      <c r="I117" s="81"/>
      <c r="J117" s="81"/>
      <c r="K117" s="81"/>
      <c r="L117" s="81"/>
      <c r="M117" s="82"/>
      <c r="N117" s="82"/>
      <c r="O117" s="83"/>
      <c r="P117" s="83"/>
      <c r="Q117" s="84"/>
      <c r="R117" s="85"/>
      <c r="S117" s="85"/>
      <c r="T117" s="85"/>
      <c r="U117" s="85"/>
      <c r="V117" s="85"/>
      <c r="W117" s="85"/>
      <c r="X117" s="85"/>
      <c r="Y117" s="85"/>
      <c r="Z117" s="85"/>
    </row>
    <row r="118" spans="1:26" s="86" customFormat="1" x14ac:dyDescent="0.25">
      <c r="A118" s="74">
        <f t="shared" si="1"/>
        <v>8</v>
      </c>
      <c r="B118" s="75"/>
      <c r="C118" s="76"/>
      <c r="D118" s="75"/>
      <c r="E118" s="77"/>
      <c r="F118" s="78"/>
      <c r="G118" s="78"/>
      <c r="H118" s="78"/>
      <c r="I118" s="81"/>
      <c r="J118" s="81"/>
      <c r="K118" s="81"/>
      <c r="L118" s="81"/>
      <c r="M118" s="82"/>
      <c r="N118" s="82"/>
      <c r="O118" s="83"/>
      <c r="P118" s="83"/>
      <c r="Q118" s="84"/>
      <c r="R118" s="85"/>
      <c r="S118" s="85"/>
      <c r="T118" s="85"/>
      <c r="U118" s="85"/>
      <c r="V118" s="85"/>
      <c r="W118" s="85"/>
      <c r="X118" s="85"/>
      <c r="Y118" s="85"/>
      <c r="Z118" s="85"/>
    </row>
    <row r="119" spans="1:26" s="86" customFormat="1" x14ac:dyDescent="0.25">
      <c r="A119" s="74"/>
      <c r="B119" s="87" t="s">
        <v>15</v>
      </c>
      <c r="C119" s="76"/>
      <c r="D119" s="75"/>
      <c r="E119" s="77"/>
      <c r="F119" s="78"/>
      <c r="G119" s="78"/>
      <c r="H119" s="78"/>
      <c r="I119" s="81"/>
      <c r="J119" s="81"/>
      <c r="K119" s="88">
        <f t="shared" ref="K119:N119" si="2">SUM(K111:K118)</f>
        <v>0</v>
      </c>
      <c r="L119" s="88">
        <f t="shared" si="2"/>
        <v>0</v>
      </c>
      <c r="M119" s="89">
        <f t="shared" si="2"/>
        <v>0</v>
      </c>
      <c r="N119" s="88">
        <f t="shared" si="2"/>
        <v>0</v>
      </c>
      <c r="O119" s="83"/>
      <c r="P119" s="83"/>
      <c r="Q119" s="90"/>
    </row>
    <row r="120" spans="1:26" x14ac:dyDescent="0.25">
      <c r="E120" s="91"/>
    </row>
    <row r="121" spans="1:26" ht="18.75" x14ac:dyDescent="0.25">
      <c r="B121" s="94" t="s">
        <v>31</v>
      </c>
      <c r="C121" s="10">
        <f>+K119</f>
        <v>0</v>
      </c>
      <c r="H121" s="96"/>
      <c r="I121" s="96"/>
      <c r="J121" s="96"/>
      <c r="K121" s="96"/>
      <c r="L121" s="96"/>
      <c r="M121" s="96"/>
    </row>
    <row r="123" spans="1:26" ht="15.75" thickBot="1" x14ac:dyDescent="0.3"/>
    <row r="124" spans="1:26" ht="37.15" customHeight="1" thickBot="1" x14ac:dyDescent="0.3">
      <c r="B124" s="11" t="s">
        <v>48</v>
      </c>
      <c r="C124" s="12" t="s">
        <v>49</v>
      </c>
      <c r="D124" s="11" t="s">
        <v>50</v>
      </c>
      <c r="E124" s="12" t="s">
        <v>54</v>
      </c>
    </row>
    <row r="125" spans="1:26" ht="41.45" customHeight="1" x14ac:dyDescent="0.25">
      <c r="B125" s="8" t="s">
        <v>123</v>
      </c>
      <c r="C125" s="102">
        <v>20</v>
      </c>
      <c r="D125" s="102"/>
      <c r="E125" s="452">
        <f>+D125+D126+D127</f>
        <v>0</v>
      </c>
    </row>
    <row r="126" spans="1:26" x14ac:dyDescent="0.25">
      <c r="B126" s="8" t="s">
        <v>124</v>
      </c>
      <c r="C126" s="185">
        <v>30</v>
      </c>
      <c r="D126" s="185">
        <v>0</v>
      </c>
      <c r="E126" s="453"/>
    </row>
    <row r="127" spans="1:26" ht="15.75" thickBot="1" x14ac:dyDescent="0.3">
      <c r="B127" s="8" t="s">
        <v>125</v>
      </c>
      <c r="C127" s="103">
        <v>40</v>
      </c>
      <c r="D127" s="103">
        <v>0</v>
      </c>
      <c r="E127" s="454"/>
    </row>
    <row r="129" spans="2:17" ht="15.75" thickBot="1" x14ac:dyDescent="0.3"/>
    <row r="130" spans="2:17" ht="27" thickBot="1" x14ac:dyDescent="0.3">
      <c r="B130" s="432" t="s">
        <v>51</v>
      </c>
      <c r="C130" s="433"/>
      <c r="D130" s="433"/>
      <c r="E130" s="433"/>
      <c r="F130" s="433"/>
      <c r="G130" s="433"/>
      <c r="H130" s="433"/>
      <c r="I130" s="433"/>
      <c r="J130" s="433"/>
      <c r="K130" s="433"/>
      <c r="L130" s="433"/>
      <c r="M130" s="433"/>
      <c r="N130" s="434"/>
    </row>
    <row r="132" spans="2:17" ht="76.5" customHeight="1" x14ac:dyDescent="0.25">
      <c r="B132" s="197" t="s">
        <v>0</v>
      </c>
      <c r="C132" s="197" t="s">
        <v>38</v>
      </c>
      <c r="D132" s="197" t="s">
        <v>39</v>
      </c>
      <c r="E132" s="197" t="s">
        <v>112</v>
      </c>
      <c r="F132" s="197" t="s">
        <v>114</v>
      </c>
      <c r="G132" s="197" t="s">
        <v>115</v>
      </c>
      <c r="H132" s="197" t="s">
        <v>116</v>
      </c>
      <c r="I132" s="197" t="s">
        <v>113</v>
      </c>
      <c r="J132" s="441" t="s">
        <v>117</v>
      </c>
      <c r="K132" s="445"/>
      <c r="L132" s="442"/>
      <c r="M132" s="197" t="s">
        <v>121</v>
      </c>
      <c r="N132" s="197" t="s">
        <v>40</v>
      </c>
      <c r="O132" s="197" t="s">
        <v>41</v>
      </c>
      <c r="P132" s="441" t="s">
        <v>3</v>
      </c>
      <c r="Q132" s="442"/>
    </row>
    <row r="133" spans="2:17" ht="60.75" customHeight="1" x14ac:dyDescent="0.25">
      <c r="B133" s="100"/>
      <c r="C133" s="100"/>
      <c r="D133" s="98"/>
      <c r="E133" s="98"/>
      <c r="F133" s="98"/>
      <c r="G133" s="98"/>
      <c r="H133" s="98"/>
      <c r="I133" s="43"/>
      <c r="J133" s="43"/>
      <c r="K133" s="100"/>
      <c r="L133" s="98"/>
      <c r="M133" s="69"/>
      <c r="N133" s="69"/>
      <c r="O133" s="69"/>
      <c r="P133" s="451"/>
      <c r="Q133" s="451"/>
    </row>
    <row r="134" spans="2:17" ht="60.75" customHeight="1" x14ac:dyDescent="0.25">
      <c r="B134" s="100"/>
      <c r="C134" s="100"/>
      <c r="D134" s="98"/>
      <c r="E134" s="98"/>
      <c r="F134" s="98"/>
      <c r="G134" s="98"/>
      <c r="H134" s="98"/>
      <c r="I134" s="43"/>
      <c r="J134" s="43"/>
      <c r="K134" s="100"/>
      <c r="L134" s="98"/>
      <c r="M134" s="69"/>
      <c r="N134" s="69"/>
      <c r="O134" s="69"/>
      <c r="P134" s="185"/>
      <c r="Q134" s="185"/>
    </row>
    <row r="135" spans="2:17" ht="33.6" customHeight="1" x14ac:dyDescent="0.25">
      <c r="B135" s="100"/>
      <c r="C135" s="100"/>
      <c r="D135" s="98"/>
      <c r="E135" s="98"/>
      <c r="F135" s="98"/>
      <c r="G135" s="98"/>
      <c r="H135" s="98"/>
      <c r="I135" s="43"/>
      <c r="J135" s="43"/>
      <c r="K135" s="98"/>
      <c r="L135" s="98"/>
      <c r="M135" s="69"/>
      <c r="N135" s="69"/>
      <c r="O135" s="69"/>
      <c r="P135" s="451"/>
      <c r="Q135" s="451"/>
    </row>
    <row r="139" spans="2:17" ht="54" customHeight="1" x14ac:dyDescent="0.25">
      <c r="B139" s="21" t="s">
        <v>32</v>
      </c>
      <c r="C139" s="21" t="s">
        <v>48</v>
      </c>
      <c r="D139" s="197" t="s">
        <v>49</v>
      </c>
      <c r="E139" s="21" t="s">
        <v>50</v>
      </c>
      <c r="F139" s="304" t="s">
        <v>55</v>
      </c>
    </row>
    <row r="140" spans="2:17" ht="120.75" customHeight="1" x14ac:dyDescent="0.2">
      <c r="B140" s="468" t="s">
        <v>52</v>
      </c>
      <c r="C140" s="104" t="s">
        <v>126</v>
      </c>
      <c r="D140" s="185">
        <v>25</v>
      </c>
      <c r="E140" s="185"/>
      <c r="F140" s="427">
        <f>+E140+E141+E142</f>
        <v>0</v>
      </c>
      <c r="G140" s="105"/>
    </row>
    <row r="141" spans="2:17" ht="76.150000000000006" customHeight="1" x14ac:dyDescent="0.2">
      <c r="B141" s="468"/>
      <c r="C141" s="104" t="s">
        <v>127</v>
      </c>
      <c r="D141" s="189">
        <v>25</v>
      </c>
      <c r="E141" s="185"/>
      <c r="F141" s="469"/>
      <c r="G141" s="105"/>
    </row>
    <row r="142" spans="2:17" ht="69" customHeight="1" x14ac:dyDescent="0.2">
      <c r="B142" s="468"/>
      <c r="C142" s="104" t="s">
        <v>128</v>
      </c>
      <c r="D142" s="185">
        <v>10</v>
      </c>
      <c r="E142" s="185"/>
      <c r="F142" s="428"/>
      <c r="G142" s="105"/>
    </row>
    <row r="143" spans="2:17" x14ac:dyDescent="0.25">
      <c r="C143" s="42"/>
    </row>
    <row r="146" spans="2:5" x14ac:dyDescent="0.25">
      <c r="B146" s="68" t="s">
        <v>56</v>
      </c>
    </row>
    <row r="149" spans="2:5" x14ac:dyDescent="0.25">
      <c r="B149" s="22" t="s">
        <v>32</v>
      </c>
      <c r="C149" s="22" t="s">
        <v>57</v>
      </c>
      <c r="D149" s="21" t="s">
        <v>50</v>
      </c>
      <c r="E149" s="21" t="s">
        <v>15</v>
      </c>
    </row>
    <row r="150" spans="2:5" ht="28.5" x14ac:dyDescent="0.25">
      <c r="B150" s="70" t="s">
        <v>58</v>
      </c>
      <c r="C150" s="71">
        <v>40</v>
      </c>
      <c r="D150" s="185">
        <f>+E125</f>
        <v>0</v>
      </c>
      <c r="E150" s="424">
        <f>+D150+D151</f>
        <v>0</v>
      </c>
    </row>
    <row r="151" spans="2:5" ht="57" x14ac:dyDescent="0.25">
      <c r="B151" s="70" t="s">
        <v>59</v>
      </c>
      <c r="C151" s="71">
        <v>60</v>
      </c>
      <c r="D151" s="185">
        <f>+F140</f>
        <v>0</v>
      </c>
      <c r="E151" s="425"/>
    </row>
  </sheetData>
  <mergeCells count="101">
    <mergeCell ref="P132:Q132"/>
    <mergeCell ref="P133:Q133"/>
    <mergeCell ref="P135:Q135"/>
    <mergeCell ref="B140:B142"/>
    <mergeCell ref="F140:F142"/>
    <mergeCell ref="B97:N97"/>
    <mergeCell ref="D100:E100"/>
    <mergeCell ref="D101:E101"/>
    <mergeCell ref="B104:P104"/>
    <mergeCell ref="B107:N107"/>
    <mergeCell ref="E125:E127"/>
    <mergeCell ref="B92:B94"/>
    <mergeCell ref="C92:C94"/>
    <mergeCell ref="D92:D94"/>
    <mergeCell ref="E92:E94"/>
    <mergeCell ref="F92:F94"/>
    <mergeCell ref="G92:G94"/>
    <mergeCell ref="E150:E151"/>
    <mergeCell ref="B130:N130"/>
    <mergeCell ref="J132:L132"/>
    <mergeCell ref="N89:N91"/>
    <mergeCell ref="O89:O91"/>
    <mergeCell ref="P89:Q91"/>
    <mergeCell ref="J90:J91"/>
    <mergeCell ref="K90:K91"/>
    <mergeCell ref="L90:L91"/>
    <mergeCell ref="H92:H94"/>
    <mergeCell ref="I92:I94"/>
    <mergeCell ref="M92:M94"/>
    <mergeCell ref="N92:N94"/>
    <mergeCell ref="O92:O94"/>
    <mergeCell ref="P92:Q94"/>
    <mergeCell ref="B89:B91"/>
    <mergeCell ref="C89:C91"/>
    <mergeCell ref="D89:D91"/>
    <mergeCell ref="E89:E91"/>
    <mergeCell ref="F89:F91"/>
    <mergeCell ref="G89:G91"/>
    <mergeCell ref="H86:H88"/>
    <mergeCell ref="I86:I88"/>
    <mergeCell ref="M86:M88"/>
    <mergeCell ref="H89:H91"/>
    <mergeCell ref="I89:I91"/>
    <mergeCell ref="M89:M91"/>
    <mergeCell ref="N86:N88"/>
    <mergeCell ref="O86:O88"/>
    <mergeCell ref="P86:Q88"/>
    <mergeCell ref="B86:B88"/>
    <mergeCell ref="C86:C88"/>
    <mergeCell ref="D86:D88"/>
    <mergeCell ref="E86:E88"/>
    <mergeCell ref="F86:F88"/>
    <mergeCell ref="G86:G88"/>
    <mergeCell ref="N81:N85"/>
    <mergeCell ref="O81:O85"/>
    <mergeCell ref="P81:Q85"/>
    <mergeCell ref="J82:J83"/>
    <mergeCell ref="K82:K83"/>
    <mergeCell ref="L82:L83"/>
    <mergeCell ref="P79:Q80"/>
    <mergeCell ref="B81:B85"/>
    <mergeCell ref="C81:C85"/>
    <mergeCell ref="D81:D85"/>
    <mergeCell ref="E81:E85"/>
    <mergeCell ref="F81:F85"/>
    <mergeCell ref="G81:G85"/>
    <mergeCell ref="H81:H85"/>
    <mergeCell ref="I81:I85"/>
    <mergeCell ref="M81:M85"/>
    <mergeCell ref="H79:H80"/>
    <mergeCell ref="I79:I80"/>
    <mergeCell ref="J79:L79"/>
    <mergeCell ref="M79:M80"/>
    <mergeCell ref="N79:N80"/>
    <mergeCell ref="O79:O80"/>
    <mergeCell ref="B79:B80"/>
    <mergeCell ref="C79:C80"/>
    <mergeCell ref="D79:D80"/>
    <mergeCell ref="E79:E80"/>
    <mergeCell ref="F79:F80"/>
    <mergeCell ref="G79:G80"/>
    <mergeCell ref="C61:N61"/>
    <mergeCell ref="B63:N63"/>
    <mergeCell ref="O66:P66"/>
    <mergeCell ref="O67:P67"/>
    <mergeCell ref="O68:P68"/>
    <mergeCell ref="B74:Q74"/>
    <mergeCell ref="C10:E10"/>
    <mergeCell ref="E42:E43"/>
    <mergeCell ref="M47:N47"/>
    <mergeCell ref="B57:B58"/>
    <mergeCell ref="C57:C58"/>
    <mergeCell ref="D57:E57"/>
    <mergeCell ref="B2:P2"/>
    <mergeCell ref="B4:P4"/>
    <mergeCell ref="C6:N6"/>
    <mergeCell ref="C7:N7"/>
    <mergeCell ref="C8:N8"/>
    <mergeCell ref="C9:N9"/>
    <mergeCell ref="B14:C24"/>
    <mergeCell ref="B25:C25"/>
  </mergeCells>
  <dataValidations count="2">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63"/>
  <sheetViews>
    <sheetView topLeftCell="F44" zoomScale="70" zoomScaleNormal="70" workbookViewId="0">
      <selection activeCell="Q51" sqref="Q51:Q5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907</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1099</v>
      </c>
      <c r="D10" s="422"/>
      <c r="E10" s="423"/>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63"/>
      <c r="I14" s="56"/>
      <c r="J14" s="56"/>
      <c r="K14" s="56"/>
      <c r="L14" s="56"/>
      <c r="M14" s="56"/>
      <c r="N14" s="55"/>
    </row>
    <row r="15" spans="2:16" x14ac:dyDescent="0.25">
      <c r="B15" s="495"/>
      <c r="C15" s="496"/>
      <c r="D15" s="303">
        <v>2</v>
      </c>
      <c r="E15" s="3">
        <v>313242150</v>
      </c>
      <c r="F15" s="131">
        <v>150</v>
      </c>
      <c r="G15" s="63"/>
      <c r="I15" s="57"/>
      <c r="J15" s="57"/>
      <c r="K15" s="57"/>
      <c r="L15" s="57"/>
      <c r="M15" s="57"/>
      <c r="N15" s="55"/>
    </row>
    <row r="16" spans="2:16" x14ac:dyDescent="0.25">
      <c r="B16" s="495"/>
      <c r="C16" s="496"/>
      <c r="D16" s="303">
        <v>7</v>
      </c>
      <c r="E16" s="3">
        <v>626484300</v>
      </c>
      <c r="F16" s="131">
        <v>300</v>
      </c>
      <c r="G16" s="63"/>
      <c r="I16" s="57"/>
      <c r="J16" s="57"/>
      <c r="K16" s="57"/>
      <c r="L16" s="57"/>
      <c r="M16" s="57"/>
      <c r="N16" s="55"/>
    </row>
    <row r="17" spans="1:14" x14ac:dyDescent="0.25">
      <c r="B17" s="495"/>
      <c r="C17" s="496"/>
      <c r="D17" s="303">
        <v>11</v>
      </c>
      <c r="E17" s="3">
        <v>488338350</v>
      </c>
      <c r="F17" s="131">
        <v>210</v>
      </c>
      <c r="G17" s="63"/>
      <c r="I17" s="57"/>
      <c r="J17" s="57"/>
      <c r="K17" s="57"/>
      <c r="L17" s="57"/>
      <c r="M17" s="57"/>
      <c r="N17" s="55"/>
    </row>
    <row r="18" spans="1:14" x14ac:dyDescent="0.25">
      <c r="B18" s="495"/>
      <c r="C18" s="496"/>
      <c r="D18" s="303">
        <v>12</v>
      </c>
      <c r="E18" s="3">
        <v>208828100</v>
      </c>
      <c r="F18" s="131">
        <v>100</v>
      </c>
      <c r="G18" s="63"/>
      <c r="I18" s="57"/>
      <c r="J18" s="57"/>
      <c r="K18" s="57"/>
      <c r="L18" s="57"/>
      <c r="M18" s="57"/>
      <c r="N18" s="55"/>
    </row>
    <row r="19" spans="1:14" x14ac:dyDescent="0.25">
      <c r="B19" s="495"/>
      <c r="C19" s="496"/>
      <c r="D19" s="303">
        <v>13</v>
      </c>
      <c r="E19" s="3">
        <v>721799950</v>
      </c>
      <c r="F19" s="131">
        <v>290</v>
      </c>
      <c r="G19" s="63"/>
      <c r="I19" s="57"/>
      <c r="J19" s="57"/>
      <c r="K19" s="57"/>
      <c r="L19" s="57"/>
      <c r="M19" s="57"/>
      <c r="N19" s="55"/>
    </row>
    <row r="20" spans="1:14" x14ac:dyDescent="0.25">
      <c r="B20" s="495"/>
      <c r="C20" s="496"/>
      <c r="D20" s="303">
        <v>14</v>
      </c>
      <c r="E20" s="3">
        <v>651117800</v>
      </c>
      <c r="F20" s="131">
        <v>280</v>
      </c>
      <c r="G20" s="63"/>
      <c r="I20" s="57"/>
      <c r="J20" s="57"/>
      <c r="K20" s="57"/>
      <c r="L20" s="57"/>
      <c r="M20" s="57"/>
      <c r="N20" s="55"/>
    </row>
    <row r="21" spans="1:14" x14ac:dyDescent="0.25">
      <c r="B21" s="495"/>
      <c r="C21" s="496"/>
      <c r="D21" s="303">
        <v>16</v>
      </c>
      <c r="E21" s="3">
        <v>1755833774</v>
      </c>
      <c r="F21" s="131">
        <v>718</v>
      </c>
      <c r="G21" s="63"/>
      <c r="I21" s="57"/>
      <c r="J21" s="57"/>
      <c r="K21" s="57"/>
      <c r="L21" s="57"/>
      <c r="M21" s="57"/>
      <c r="N21" s="55"/>
    </row>
    <row r="22" spans="1:14" x14ac:dyDescent="0.25">
      <c r="B22" s="495"/>
      <c r="C22" s="496"/>
      <c r="D22" s="303">
        <v>20</v>
      </c>
      <c r="E22" s="3">
        <v>902973570</v>
      </c>
      <c r="F22" s="131">
        <v>390</v>
      </c>
      <c r="G22" s="63"/>
      <c r="I22" s="57"/>
      <c r="J22" s="57"/>
      <c r="K22" s="57"/>
      <c r="L22" s="57"/>
      <c r="M22" s="57"/>
      <c r="N22" s="55"/>
    </row>
    <row r="23" spans="1:14" x14ac:dyDescent="0.25">
      <c r="B23" s="495"/>
      <c r="C23" s="496"/>
      <c r="D23" s="303">
        <v>21</v>
      </c>
      <c r="E23" s="3">
        <v>1200917298</v>
      </c>
      <c r="F23" s="131">
        <v>546</v>
      </c>
      <c r="G23" s="63"/>
      <c r="I23" s="57"/>
      <c r="J23" s="57"/>
      <c r="K23" s="57"/>
      <c r="L23" s="57"/>
      <c r="M23" s="57"/>
      <c r="N23" s="55"/>
    </row>
    <row r="24" spans="1:14" x14ac:dyDescent="0.25">
      <c r="B24" s="497"/>
      <c r="C24" s="498"/>
      <c r="D24" s="303">
        <v>22</v>
      </c>
      <c r="E24" s="3">
        <v>417652200</v>
      </c>
      <c r="F24" s="131">
        <v>200</v>
      </c>
      <c r="G24" s="63"/>
      <c r="I24" s="57"/>
      <c r="J24" s="57"/>
      <c r="K24" s="57"/>
      <c r="L24" s="57"/>
      <c r="M24" s="57"/>
      <c r="N24" s="55"/>
    </row>
    <row r="25" spans="1:14" x14ac:dyDescent="0.25">
      <c r="B25" s="476" t="s">
        <v>13</v>
      </c>
      <c r="C25" s="477"/>
      <c r="D25" s="303"/>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+F21*80%</f>
        <v>574.4</v>
      </c>
      <c r="D27" s="57"/>
      <c r="E27" s="4">
        <f>+E21</f>
        <v>1755833774</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771</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309" t="s">
        <v>68</v>
      </c>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4">
        <f>+D42+D43</f>
        <v>0</v>
      </c>
      <c r="F42" s="42"/>
      <c r="G42" s="42"/>
      <c r="H42" s="42"/>
      <c r="I42" s="54"/>
      <c r="J42" s="54"/>
      <c r="K42" s="54"/>
      <c r="L42" s="54"/>
      <c r="M42" s="54"/>
      <c r="N42" s="55"/>
    </row>
    <row r="43" spans="1:14" ht="57" x14ac:dyDescent="0.25">
      <c r="A43" s="65"/>
      <c r="B43" s="70" t="s">
        <v>143</v>
      </c>
      <c r="C43" s="71">
        <v>60</v>
      </c>
      <c r="D43" s="185">
        <f>+F162</f>
        <v>0</v>
      </c>
      <c r="E43" s="425"/>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6" t="s">
        <v>34</v>
      </c>
      <c r="N47" s="426"/>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907</v>
      </c>
      <c r="C51" s="75" t="s">
        <v>907</v>
      </c>
      <c r="D51" s="76" t="s">
        <v>667</v>
      </c>
      <c r="E51" s="247">
        <v>103</v>
      </c>
      <c r="F51" s="78" t="s">
        <v>135</v>
      </c>
      <c r="G51" s="79"/>
      <c r="H51" s="81">
        <v>40557</v>
      </c>
      <c r="I51" s="81">
        <v>40908</v>
      </c>
      <c r="J51" s="81" t="s">
        <v>136</v>
      </c>
      <c r="K51" s="134">
        <v>0</v>
      </c>
      <c r="L51" s="134">
        <v>11</v>
      </c>
      <c r="M51" s="139">
        <v>925</v>
      </c>
      <c r="N51" s="82"/>
      <c r="O51" s="83">
        <v>590840437</v>
      </c>
      <c r="P51" s="83" t="s">
        <v>909</v>
      </c>
      <c r="Q51" s="84"/>
      <c r="R51" s="85"/>
      <c r="S51" s="85"/>
      <c r="T51" s="85"/>
      <c r="U51" s="85"/>
      <c r="V51" s="85"/>
      <c r="W51" s="85"/>
      <c r="X51" s="85"/>
      <c r="Y51" s="85"/>
      <c r="Z51" s="85"/>
    </row>
    <row r="52" spans="1:26" s="86" customFormat="1" ht="45" x14ac:dyDescent="0.25">
      <c r="A52" s="74">
        <f>+A51+1</f>
        <v>2</v>
      </c>
      <c r="B52" s="75" t="s">
        <v>907</v>
      </c>
      <c r="C52" s="75" t="s">
        <v>907</v>
      </c>
      <c r="D52" s="76" t="s">
        <v>667</v>
      </c>
      <c r="E52" s="138">
        <v>72</v>
      </c>
      <c r="F52" s="78" t="s">
        <v>135</v>
      </c>
      <c r="G52" s="79"/>
      <c r="H52" s="81">
        <v>41327</v>
      </c>
      <c r="I52" s="81">
        <v>41639</v>
      </c>
      <c r="J52" s="81" t="s">
        <v>136</v>
      </c>
      <c r="K52" s="134">
        <v>0</v>
      </c>
      <c r="L52" s="134">
        <v>11</v>
      </c>
      <c r="M52" s="139">
        <v>715</v>
      </c>
      <c r="N52" s="82"/>
      <c r="O52" s="83">
        <v>715532002</v>
      </c>
      <c r="P52" s="83" t="s">
        <v>910</v>
      </c>
      <c r="Q52" s="84"/>
      <c r="R52" s="85"/>
      <c r="S52" s="85"/>
      <c r="T52" s="85"/>
      <c r="U52" s="85"/>
      <c r="V52" s="85"/>
      <c r="W52" s="85"/>
      <c r="X52" s="85"/>
      <c r="Y52" s="85"/>
      <c r="Z52" s="85"/>
    </row>
    <row r="53" spans="1:26" s="86" customFormat="1" ht="45" x14ac:dyDescent="0.25">
      <c r="A53" s="74">
        <f t="shared" ref="A53:A54" si="0">+A52+1</f>
        <v>3</v>
      </c>
      <c r="B53" s="75" t="s">
        <v>907</v>
      </c>
      <c r="C53" s="75" t="s">
        <v>907</v>
      </c>
      <c r="D53" s="76" t="s">
        <v>667</v>
      </c>
      <c r="E53" s="138">
        <v>2</v>
      </c>
      <c r="F53" s="78" t="s">
        <v>135</v>
      </c>
      <c r="G53" s="79"/>
      <c r="H53" s="81">
        <v>40924</v>
      </c>
      <c r="I53" s="81">
        <v>41273</v>
      </c>
      <c r="J53" s="81" t="s">
        <v>136</v>
      </c>
      <c r="K53" s="134">
        <v>0</v>
      </c>
      <c r="L53" s="134">
        <v>11</v>
      </c>
      <c r="M53" s="139">
        <v>854</v>
      </c>
      <c r="N53" s="135"/>
      <c r="O53" s="83">
        <v>931912024</v>
      </c>
      <c r="P53" s="83" t="s">
        <v>911</v>
      </c>
      <c r="Q53" s="84"/>
      <c r="R53" s="85"/>
      <c r="S53" s="85"/>
      <c r="T53" s="85"/>
      <c r="U53" s="85"/>
      <c r="V53" s="85"/>
      <c r="W53" s="85"/>
      <c r="X53" s="85"/>
      <c r="Y53" s="85"/>
      <c r="Z53" s="85"/>
    </row>
    <row r="54" spans="1:26" s="86" customFormat="1" ht="45" x14ac:dyDescent="0.25">
      <c r="A54" s="74">
        <f t="shared" si="0"/>
        <v>4</v>
      </c>
      <c r="B54" s="75" t="s">
        <v>907</v>
      </c>
      <c r="C54" s="75" t="s">
        <v>907</v>
      </c>
      <c r="D54" s="75" t="s">
        <v>249</v>
      </c>
      <c r="E54" s="138">
        <v>79</v>
      </c>
      <c r="F54" s="78" t="s">
        <v>135</v>
      </c>
      <c r="G54" s="79"/>
      <c r="H54" s="81">
        <v>41662</v>
      </c>
      <c r="I54" s="81">
        <v>41942</v>
      </c>
      <c r="J54" s="81" t="s">
        <v>136</v>
      </c>
      <c r="K54" s="134">
        <v>0</v>
      </c>
      <c r="L54" s="134">
        <v>9</v>
      </c>
      <c r="M54" s="139">
        <v>742</v>
      </c>
      <c r="N54" s="82"/>
      <c r="O54" s="83">
        <v>893914246</v>
      </c>
      <c r="P54" s="83" t="s">
        <v>912</v>
      </c>
      <c r="Q54" s="84"/>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27" t="s">
        <v>27</v>
      </c>
      <c r="C57" s="427" t="s">
        <v>26</v>
      </c>
      <c r="D57" s="429" t="s">
        <v>33</v>
      </c>
      <c r="E57" s="429"/>
    </row>
    <row r="58" spans="1:26" x14ac:dyDescent="0.25">
      <c r="B58" s="428"/>
      <c r="C58" s="428"/>
      <c r="D58" s="188" t="s">
        <v>135</v>
      </c>
      <c r="E58" s="93" t="s">
        <v>136</v>
      </c>
    </row>
    <row r="59" spans="1:26" ht="30.6" customHeight="1" x14ac:dyDescent="0.25">
      <c r="B59" s="94" t="s">
        <v>20</v>
      </c>
      <c r="C59" s="95">
        <f>+K55</f>
        <v>0</v>
      </c>
      <c r="D59" s="185"/>
      <c r="E59" s="244" t="s">
        <v>771</v>
      </c>
      <c r="F59" s="96"/>
      <c r="G59" s="96"/>
      <c r="H59" s="96"/>
      <c r="I59" s="96"/>
      <c r="J59" s="96"/>
      <c r="K59" s="96"/>
      <c r="L59" s="96"/>
      <c r="M59" s="96"/>
    </row>
    <row r="60" spans="1:26" ht="30" customHeight="1" x14ac:dyDescent="0.25">
      <c r="B60" s="94" t="s">
        <v>24</v>
      </c>
      <c r="C60" s="95">
        <f>+M55</f>
        <v>3236</v>
      </c>
      <c r="D60" s="185" t="s">
        <v>68</v>
      </c>
      <c r="E60" s="69"/>
    </row>
    <row r="61" spans="1:26" x14ac:dyDescent="0.25">
      <c r="B61" s="97"/>
      <c r="C61" s="439"/>
      <c r="D61" s="439"/>
      <c r="E61" s="439"/>
      <c r="F61" s="439"/>
      <c r="G61" s="439"/>
      <c r="H61" s="439"/>
      <c r="I61" s="439"/>
      <c r="J61" s="439"/>
      <c r="K61" s="439"/>
      <c r="L61" s="439"/>
      <c r="M61" s="439"/>
      <c r="N61" s="439"/>
    </row>
    <row r="62" spans="1:26" ht="28.15" customHeight="1" thickBot="1" x14ac:dyDescent="0.3"/>
    <row r="63" spans="1:26" ht="27" thickBot="1" x14ac:dyDescent="0.3">
      <c r="B63" s="440" t="s">
        <v>100</v>
      </c>
      <c r="C63" s="440"/>
      <c r="D63" s="440"/>
      <c r="E63" s="440"/>
      <c r="F63" s="440"/>
      <c r="G63" s="440"/>
      <c r="H63" s="440"/>
      <c r="I63" s="440"/>
      <c r="J63" s="440"/>
      <c r="K63" s="440"/>
      <c r="L63" s="440"/>
      <c r="M63" s="440"/>
      <c r="N63" s="440"/>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41" t="s">
        <v>3</v>
      </c>
      <c r="P66" s="442"/>
      <c r="Q66" s="197" t="s">
        <v>17</v>
      </c>
    </row>
    <row r="67" spans="2:17" x14ac:dyDescent="0.25">
      <c r="B67" s="98"/>
      <c r="C67" s="98"/>
      <c r="D67" s="43"/>
      <c r="E67" s="43"/>
      <c r="F67" s="99"/>
      <c r="G67" s="99"/>
      <c r="H67" s="99"/>
      <c r="I67" s="98"/>
      <c r="J67" s="98"/>
      <c r="K67" s="69"/>
      <c r="L67" s="69"/>
      <c r="M67" s="69"/>
      <c r="N67" s="69"/>
      <c r="O67" s="430"/>
      <c r="P67" s="431"/>
      <c r="Q67" s="69"/>
    </row>
    <row r="68" spans="2:17" x14ac:dyDescent="0.25">
      <c r="B68" s="98"/>
      <c r="C68" s="98"/>
      <c r="D68" s="43"/>
      <c r="E68" s="43"/>
      <c r="F68" s="99"/>
      <c r="G68" s="99"/>
      <c r="H68" s="99"/>
      <c r="I68" s="98"/>
      <c r="J68" s="98"/>
      <c r="K68" s="69"/>
      <c r="L68" s="69"/>
      <c r="M68" s="69"/>
      <c r="N68" s="69"/>
      <c r="O68" s="182"/>
      <c r="P68" s="183"/>
      <c r="Q68" s="69"/>
    </row>
    <row r="69" spans="2:17" x14ac:dyDescent="0.25">
      <c r="B69" s="98"/>
      <c r="C69" s="98"/>
      <c r="D69" s="43"/>
      <c r="E69" s="43"/>
      <c r="F69" s="99"/>
      <c r="G69" s="99"/>
      <c r="H69" s="99"/>
      <c r="I69" s="98"/>
      <c r="J69" s="98"/>
      <c r="K69" s="69"/>
      <c r="L69" s="69"/>
      <c r="M69" s="69"/>
      <c r="N69" s="69"/>
      <c r="O69" s="182"/>
      <c r="P69" s="183"/>
      <c r="Q69" s="69"/>
    </row>
    <row r="70" spans="2:17" x14ac:dyDescent="0.25">
      <c r="B70" s="98"/>
      <c r="C70" s="98"/>
      <c r="D70" s="43"/>
      <c r="E70" s="43"/>
      <c r="F70" s="99"/>
      <c r="G70" s="99"/>
      <c r="H70" s="99"/>
      <c r="I70" s="98"/>
      <c r="J70" s="98"/>
      <c r="K70" s="69"/>
      <c r="L70" s="69"/>
      <c r="M70" s="69"/>
      <c r="N70" s="69"/>
      <c r="O70" s="182"/>
      <c r="P70" s="183"/>
      <c r="Q70" s="69"/>
    </row>
    <row r="71" spans="2:17" x14ac:dyDescent="0.25">
      <c r="B71" s="98"/>
      <c r="C71" s="98"/>
      <c r="D71" s="43"/>
      <c r="E71" s="43"/>
      <c r="F71" s="99"/>
      <c r="G71" s="99"/>
      <c r="H71" s="99"/>
      <c r="I71" s="98"/>
      <c r="J71" s="98"/>
      <c r="K71" s="69"/>
      <c r="L71" s="69"/>
      <c r="M71" s="69"/>
      <c r="N71" s="69"/>
      <c r="O71" s="430"/>
      <c r="P71" s="431"/>
      <c r="Q71" s="69"/>
    </row>
    <row r="72" spans="2:17" x14ac:dyDescent="0.25">
      <c r="B72" s="44" t="s">
        <v>1</v>
      </c>
    </row>
    <row r="73" spans="2:17" x14ac:dyDescent="0.25">
      <c r="B73" s="44" t="s">
        <v>36</v>
      </c>
    </row>
    <row r="74" spans="2:17" x14ac:dyDescent="0.25">
      <c r="B74" s="44" t="s">
        <v>61</v>
      </c>
    </row>
    <row r="77" spans="2:17" ht="26.25" x14ac:dyDescent="0.25">
      <c r="B77" s="435" t="s">
        <v>37</v>
      </c>
      <c r="C77" s="436"/>
      <c r="D77" s="436"/>
      <c r="E77" s="436"/>
      <c r="F77" s="436"/>
      <c r="G77" s="436"/>
      <c r="H77" s="436"/>
      <c r="I77" s="436"/>
      <c r="J77" s="436"/>
      <c r="K77" s="436"/>
      <c r="L77" s="436"/>
      <c r="M77" s="436"/>
      <c r="N77" s="436"/>
      <c r="O77" s="436"/>
      <c r="P77" s="436"/>
      <c r="Q77" s="436"/>
    </row>
    <row r="82" spans="2:17" ht="76.5" customHeight="1" x14ac:dyDescent="0.25">
      <c r="B82" s="443" t="s">
        <v>0</v>
      </c>
      <c r="C82" s="443" t="s">
        <v>38</v>
      </c>
      <c r="D82" s="443" t="s">
        <v>39</v>
      </c>
      <c r="E82" s="443" t="s">
        <v>112</v>
      </c>
      <c r="F82" s="443" t="s">
        <v>114</v>
      </c>
      <c r="G82" s="443" t="s">
        <v>115</v>
      </c>
      <c r="H82" s="443" t="s">
        <v>116</v>
      </c>
      <c r="I82" s="443" t="s">
        <v>113</v>
      </c>
      <c r="J82" s="441" t="s">
        <v>117</v>
      </c>
      <c r="K82" s="445"/>
      <c r="L82" s="442"/>
      <c r="M82" s="443" t="s">
        <v>121</v>
      </c>
      <c r="N82" s="443" t="s">
        <v>40</v>
      </c>
      <c r="O82" s="443" t="s">
        <v>41</v>
      </c>
      <c r="P82" s="447" t="s">
        <v>3</v>
      </c>
      <c r="Q82" s="448"/>
    </row>
    <row r="83" spans="2:17" ht="76.5" customHeight="1" x14ac:dyDescent="0.25">
      <c r="B83" s="444"/>
      <c r="C83" s="444"/>
      <c r="D83" s="444"/>
      <c r="E83" s="444"/>
      <c r="F83" s="444"/>
      <c r="G83" s="444"/>
      <c r="H83" s="444"/>
      <c r="I83" s="444"/>
      <c r="J83" s="197" t="s">
        <v>118</v>
      </c>
      <c r="K83" s="197" t="s">
        <v>261</v>
      </c>
      <c r="L83" s="197" t="s">
        <v>120</v>
      </c>
      <c r="M83" s="444"/>
      <c r="N83" s="444"/>
      <c r="O83" s="444"/>
      <c r="P83" s="449"/>
      <c r="Q83" s="450"/>
    </row>
    <row r="84" spans="2:17" ht="339.75" customHeight="1" x14ac:dyDescent="0.25">
      <c r="B84" s="457" t="s">
        <v>42</v>
      </c>
      <c r="C84" s="486" t="s">
        <v>1100</v>
      </c>
      <c r="D84" s="486" t="s">
        <v>1101</v>
      </c>
      <c r="E84" s="424">
        <v>40094271</v>
      </c>
      <c r="F84" s="504" t="s">
        <v>1102</v>
      </c>
      <c r="G84" s="504" t="s">
        <v>1073</v>
      </c>
      <c r="H84" s="463">
        <v>41390</v>
      </c>
      <c r="I84" s="424" t="s">
        <v>195</v>
      </c>
      <c r="J84" s="101" t="s">
        <v>915</v>
      </c>
      <c r="K84" s="101" t="s">
        <v>1086</v>
      </c>
      <c r="L84" s="152" t="s">
        <v>1103</v>
      </c>
      <c r="M84" s="424" t="s">
        <v>135</v>
      </c>
      <c r="N84" s="424" t="s">
        <v>135</v>
      </c>
      <c r="O84" s="424" t="s">
        <v>135</v>
      </c>
      <c r="P84" s="417"/>
      <c r="Q84" s="418"/>
    </row>
    <row r="85" spans="2:17" ht="158.25" customHeight="1" x14ac:dyDescent="0.25">
      <c r="B85" s="467"/>
      <c r="C85" s="516"/>
      <c r="D85" s="516"/>
      <c r="E85" s="453"/>
      <c r="F85" s="505"/>
      <c r="G85" s="505"/>
      <c r="H85" s="507"/>
      <c r="I85" s="453"/>
      <c r="J85" s="457" t="s">
        <v>1059</v>
      </c>
      <c r="K85" s="463" t="s">
        <v>1104</v>
      </c>
      <c r="L85" s="504" t="s">
        <v>1105</v>
      </c>
      <c r="M85" s="453"/>
      <c r="N85" s="453"/>
      <c r="O85" s="453"/>
      <c r="P85" s="508"/>
      <c r="Q85" s="509"/>
    </row>
    <row r="86" spans="2:17" ht="40.5" customHeight="1" x14ac:dyDescent="0.25">
      <c r="B86" s="458"/>
      <c r="C86" s="487"/>
      <c r="D86" s="487"/>
      <c r="E86" s="425"/>
      <c r="F86" s="506"/>
      <c r="G86" s="506"/>
      <c r="H86" s="460"/>
      <c r="I86" s="425"/>
      <c r="J86" s="458"/>
      <c r="K86" s="458"/>
      <c r="L86" s="506"/>
      <c r="M86" s="425"/>
      <c r="N86" s="425"/>
      <c r="O86" s="425"/>
      <c r="P86" s="419"/>
      <c r="Q86" s="420"/>
    </row>
    <row r="87" spans="2:17" ht="310.5" customHeight="1" x14ac:dyDescent="0.25">
      <c r="B87" s="457" t="s">
        <v>42</v>
      </c>
      <c r="C87" s="486" t="s">
        <v>1100</v>
      </c>
      <c r="D87" s="457" t="s">
        <v>1106</v>
      </c>
      <c r="E87" s="457">
        <v>52211158</v>
      </c>
      <c r="F87" s="457" t="s">
        <v>1107</v>
      </c>
      <c r="G87" s="457" t="s">
        <v>262</v>
      </c>
      <c r="H87" s="463">
        <v>40634</v>
      </c>
      <c r="I87" s="457" t="s">
        <v>195</v>
      </c>
      <c r="J87" s="101" t="s">
        <v>915</v>
      </c>
      <c r="K87" s="248" t="s">
        <v>1024</v>
      </c>
      <c r="L87" s="193" t="s">
        <v>1087</v>
      </c>
      <c r="M87" s="424" t="s">
        <v>135</v>
      </c>
      <c r="N87" s="424" t="s">
        <v>135</v>
      </c>
      <c r="O87" s="424" t="s">
        <v>135</v>
      </c>
      <c r="P87" s="417"/>
      <c r="Q87" s="418"/>
    </row>
    <row r="88" spans="2:17" ht="200.25" customHeight="1" x14ac:dyDescent="0.25">
      <c r="B88" s="467"/>
      <c r="C88" s="516"/>
      <c r="D88" s="467"/>
      <c r="E88" s="467"/>
      <c r="F88" s="467"/>
      <c r="G88" s="467"/>
      <c r="H88" s="467"/>
      <c r="I88" s="467"/>
      <c r="J88" s="101" t="s">
        <v>915</v>
      </c>
      <c r="K88" s="101" t="s">
        <v>1108</v>
      </c>
      <c r="L88" s="152" t="s">
        <v>1109</v>
      </c>
      <c r="M88" s="453"/>
      <c r="N88" s="453"/>
      <c r="O88" s="453"/>
      <c r="P88" s="508"/>
      <c r="Q88" s="509"/>
    </row>
    <row r="89" spans="2:17" ht="90" customHeight="1" x14ac:dyDescent="0.25">
      <c r="B89" s="458"/>
      <c r="C89" s="487"/>
      <c r="D89" s="458"/>
      <c r="E89" s="458"/>
      <c r="F89" s="458"/>
      <c r="G89" s="458"/>
      <c r="H89" s="458"/>
      <c r="I89" s="458"/>
      <c r="J89" s="249" t="s">
        <v>1110</v>
      </c>
      <c r="K89" s="249" t="s">
        <v>1111</v>
      </c>
      <c r="L89" s="249" t="s">
        <v>1112</v>
      </c>
      <c r="M89" s="425"/>
      <c r="N89" s="425"/>
      <c r="O89" s="425"/>
      <c r="P89" s="419"/>
      <c r="Q89" s="420"/>
    </row>
    <row r="90" spans="2:17" ht="102" customHeight="1" x14ac:dyDescent="0.25">
      <c r="B90" s="424" t="s">
        <v>42</v>
      </c>
      <c r="C90" s="424" t="s">
        <v>1100</v>
      </c>
      <c r="D90" s="501" t="s">
        <v>1113</v>
      </c>
      <c r="E90" s="424">
        <v>17641889</v>
      </c>
      <c r="F90" s="501" t="s">
        <v>729</v>
      </c>
      <c r="G90" s="504" t="s">
        <v>262</v>
      </c>
      <c r="H90" s="459">
        <v>39990</v>
      </c>
      <c r="I90" s="424">
        <v>51457</v>
      </c>
      <c r="J90" s="101" t="s">
        <v>1114</v>
      </c>
      <c r="K90" s="101" t="s">
        <v>1115</v>
      </c>
      <c r="L90" s="152" t="s">
        <v>1116</v>
      </c>
      <c r="M90" s="424" t="s">
        <v>135</v>
      </c>
      <c r="N90" s="424" t="s">
        <v>135</v>
      </c>
      <c r="O90" s="424" t="s">
        <v>135</v>
      </c>
      <c r="P90" s="417"/>
      <c r="Q90" s="418"/>
    </row>
    <row r="91" spans="2:17" ht="87.75" customHeight="1" x14ac:dyDescent="0.25">
      <c r="B91" s="453"/>
      <c r="C91" s="453"/>
      <c r="D91" s="502"/>
      <c r="E91" s="453"/>
      <c r="F91" s="502"/>
      <c r="G91" s="502"/>
      <c r="H91" s="453"/>
      <c r="I91" s="453"/>
      <c r="J91" s="457" t="s">
        <v>915</v>
      </c>
      <c r="K91" s="457" t="s">
        <v>693</v>
      </c>
      <c r="L91" s="524" t="s">
        <v>1117</v>
      </c>
      <c r="M91" s="453"/>
      <c r="N91" s="453"/>
      <c r="O91" s="453"/>
      <c r="P91" s="508"/>
      <c r="Q91" s="509"/>
    </row>
    <row r="92" spans="2:17" ht="277.5" customHeight="1" x14ac:dyDescent="0.25">
      <c r="B92" s="425"/>
      <c r="C92" s="425"/>
      <c r="D92" s="503"/>
      <c r="E92" s="425"/>
      <c r="F92" s="503"/>
      <c r="G92" s="503"/>
      <c r="H92" s="425"/>
      <c r="I92" s="425"/>
      <c r="J92" s="458"/>
      <c r="K92" s="458"/>
      <c r="L92" s="525"/>
      <c r="M92" s="425"/>
      <c r="N92" s="425"/>
      <c r="O92" s="425"/>
      <c r="P92" s="419"/>
      <c r="Q92" s="420"/>
    </row>
    <row r="93" spans="2:17" ht="102.75" customHeight="1" x14ac:dyDescent="0.25">
      <c r="B93" s="457" t="s">
        <v>43</v>
      </c>
      <c r="C93" s="457" t="s">
        <v>1100</v>
      </c>
      <c r="D93" s="457" t="s">
        <v>1118</v>
      </c>
      <c r="E93" s="457">
        <v>1117498813</v>
      </c>
      <c r="F93" s="457" t="s">
        <v>1119</v>
      </c>
      <c r="G93" s="457" t="s">
        <v>300</v>
      </c>
      <c r="H93" s="463">
        <v>41258</v>
      </c>
      <c r="I93" s="424">
        <v>133116</v>
      </c>
      <c r="J93" s="101" t="s">
        <v>1120</v>
      </c>
      <c r="K93" s="101" t="s">
        <v>1121</v>
      </c>
      <c r="L93" s="193" t="s">
        <v>289</v>
      </c>
      <c r="M93" s="424" t="s">
        <v>135</v>
      </c>
      <c r="N93" s="424" t="s">
        <v>135</v>
      </c>
      <c r="O93" s="424" t="s">
        <v>135</v>
      </c>
      <c r="P93" s="417"/>
      <c r="Q93" s="418"/>
    </row>
    <row r="94" spans="2:17" ht="123" customHeight="1" x14ac:dyDescent="0.25">
      <c r="B94" s="458"/>
      <c r="C94" s="458"/>
      <c r="D94" s="458"/>
      <c r="E94" s="458"/>
      <c r="F94" s="458"/>
      <c r="G94" s="458"/>
      <c r="H94" s="464"/>
      <c r="I94" s="425"/>
      <c r="J94" s="101" t="s">
        <v>238</v>
      </c>
      <c r="K94" s="101" t="s">
        <v>1122</v>
      </c>
      <c r="L94" s="152" t="s">
        <v>1123</v>
      </c>
      <c r="M94" s="425"/>
      <c r="N94" s="425" t="s">
        <v>135</v>
      </c>
      <c r="O94" s="425"/>
      <c r="P94" s="419"/>
      <c r="Q94" s="420"/>
    </row>
    <row r="95" spans="2:17" ht="123" customHeight="1" x14ac:dyDescent="0.25">
      <c r="B95" s="457" t="s">
        <v>43</v>
      </c>
      <c r="C95" s="457" t="s">
        <v>1100</v>
      </c>
      <c r="D95" s="457" t="s">
        <v>1124</v>
      </c>
      <c r="E95" s="457">
        <v>30508734</v>
      </c>
      <c r="F95" s="457" t="s">
        <v>1119</v>
      </c>
      <c r="G95" s="457" t="s">
        <v>300</v>
      </c>
      <c r="H95" s="463">
        <v>41255</v>
      </c>
      <c r="I95" s="518" t="s">
        <v>1555</v>
      </c>
      <c r="J95" s="101" t="s">
        <v>915</v>
      </c>
      <c r="K95" s="101" t="s">
        <v>1125</v>
      </c>
      <c r="L95" s="152" t="s">
        <v>1126</v>
      </c>
      <c r="M95" s="424" t="s">
        <v>135</v>
      </c>
      <c r="N95" s="424" t="s">
        <v>135</v>
      </c>
      <c r="O95" s="424" t="s">
        <v>135</v>
      </c>
      <c r="P95" s="417"/>
      <c r="Q95" s="418"/>
    </row>
    <row r="96" spans="2:17" ht="237.75" customHeight="1" x14ac:dyDescent="0.25">
      <c r="B96" s="458"/>
      <c r="C96" s="458"/>
      <c r="D96" s="458"/>
      <c r="E96" s="458"/>
      <c r="F96" s="458"/>
      <c r="G96" s="458"/>
      <c r="H96" s="458"/>
      <c r="I96" s="520"/>
      <c r="J96" s="101" t="s">
        <v>915</v>
      </c>
      <c r="K96" s="101" t="s">
        <v>1127</v>
      </c>
      <c r="L96" s="152" t="s">
        <v>1128</v>
      </c>
      <c r="M96" s="425"/>
      <c r="N96" s="425"/>
      <c r="O96" s="425"/>
      <c r="P96" s="419"/>
      <c r="Q96" s="420"/>
    </row>
    <row r="97" spans="2:17" ht="340.5" customHeight="1" x14ac:dyDescent="0.25">
      <c r="B97" s="457" t="s">
        <v>42</v>
      </c>
      <c r="C97" s="457" t="s">
        <v>1129</v>
      </c>
      <c r="D97" s="457" t="s">
        <v>1130</v>
      </c>
      <c r="E97" s="457">
        <v>40600153</v>
      </c>
      <c r="F97" s="457" t="s">
        <v>1131</v>
      </c>
      <c r="G97" s="457" t="s">
        <v>1132</v>
      </c>
      <c r="H97" s="463">
        <v>37603</v>
      </c>
      <c r="I97" s="457" t="s">
        <v>195</v>
      </c>
      <c r="J97" s="101" t="s">
        <v>915</v>
      </c>
      <c r="K97" s="101" t="s">
        <v>1133</v>
      </c>
      <c r="L97" s="152" t="s">
        <v>1134</v>
      </c>
      <c r="M97" s="424" t="s">
        <v>135</v>
      </c>
      <c r="N97" s="424" t="s">
        <v>135</v>
      </c>
      <c r="O97" s="424" t="s">
        <v>135</v>
      </c>
      <c r="P97" s="186"/>
      <c r="Q97" s="250"/>
    </row>
    <row r="98" spans="2:17" ht="123" customHeight="1" x14ac:dyDescent="0.25">
      <c r="B98" s="458"/>
      <c r="C98" s="458"/>
      <c r="D98" s="458"/>
      <c r="E98" s="458"/>
      <c r="F98" s="458"/>
      <c r="G98" s="458"/>
      <c r="H98" s="458"/>
      <c r="I98" s="458"/>
      <c r="J98" s="101" t="s">
        <v>915</v>
      </c>
      <c r="K98" s="101" t="s">
        <v>1135</v>
      </c>
      <c r="L98" s="152" t="s">
        <v>1136</v>
      </c>
      <c r="M98" s="425"/>
      <c r="N98" s="425"/>
      <c r="O98" s="425"/>
      <c r="P98" s="186"/>
      <c r="Q98" s="250"/>
    </row>
    <row r="99" spans="2:17" ht="47.25" customHeight="1" x14ac:dyDescent="0.25">
      <c r="B99" s="457" t="s">
        <v>42</v>
      </c>
      <c r="C99" s="457" t="s">
        <v>1129</v>
      </c>
      <c r="D99" s="457" t="s">
        <v>1137</v>
      </c>
      <c r="E99" s="457">
        <v>52260291</v>
      </c>
      <c r="F99" s="457" t="s">
        <v>1119</v>
      </c>
      <c r="G99" s="457" t="s">
        <v>1138</v>
      </c>
      <c r="H99" s="463">
        <v>35651</v>
      </c>
      <c r="I99" s="424">
        <v>119643</v>
      </c>
      <c r="J99" s="101" t="s">
        <v>1139</v>
      </c>
      <c r="K99" s="101" t="s">
        <v>1140</v>
      </c>
      <c r="L99" s="152" t="s">
        <v>1141</v>
      </c>
      <c r="M99" s="424" t="s">
        <v>135</v>
      </c>
      <c r="N99" s="424" t="s">
        <v>135</v>
      </c>
      <c r="O99" s="424" t="s">
        <v>135</v>
      </c>
      <c r="P99" s="488"/>
      <c r="Q99" s="489"/>
    </row>
    <row r="100" spans="2:17" ht="45.75" customHeight="1" x14ac:dyDescent="0.25">
      <c r="B100" s="467"/>
      <c r="C100" s="467"/>
      <c r="D100" s="467"/>
      <c r="E100" s="467"/>
      <c r="F100" s="467"/>
      <c r="G100" s="467"/>
      <c r="H100" s="517"/>
      <c r="I100" s="453"/>
      <c r="J100" s="101" t="s">
        <v>1139</v>
      </c>
      <c r="K100" s="101" t="s">
        <v>1142</v>
      </c>
      <c r="L100" s="152" t="s">
        <v>1143</v>
      </c>
      <c r="M100" s="453"/>
      <c r="N100" s="453"/>
      <c r="O100" s="453"/>
      <c r="P100" s="521"/>
      <c r="Q100" s="522"/>
    </row>
    <row r="101" spans="2:17" ht="381.75" customHeight="1" x14ac:dyDescent="0.25">
      <c r="B101" s="458"/>
      <c r="C101" s="458"/>
      <c r="D101" s="458"/>
      <c r="E101" s="458"/>
      <c r="F101" s="458"/>
      <c r="G101" s="458"/>
      <c r="H101" s="464"/>
      <c r="I101" s="425"/>
      <c r="J101" s="101" t="s">
        <v>915</v>
      </c>
      <c r="K101" s="101" t="s">
        <v>699</v>
      </c>
      <c r="L101" s="152" t="s">
        <v>1144</v>
      </c>
      <c r="M101" s="425"/>
      <c r="N101" s="425"/>
      <c r="O101" s="425"/>
      <c r="P101" s="490"/>
      <c r="Q101" s="491"/>
    </row>
    <row r="102" spans="2:17" ht="225" customHeight="1" x14ac:dyDescent="0.25">
      <c r="B102" s="248" t="s">
        <v>43</v>
      </c>
      <c r="C102" s="191" t="s">
        <v>1129</v>
      </c>
      <c r="D102" s="191" t="s">
        <v>1145</v>
      </c>
      <c r="E102" s="191">
        <v>40784250</v>
      </c>
      <c r="F102" s="191" t="s">
        <v>1146</v>
      </c>
      <c r="G102" s="191" t="s">
        <v>1147</v>
      </c>
      <c r="H102" s="251" t="s">
        <v>1148</v>
      </c>
      <c r="I102" s="181">
        <v>134565</v>
      </c>
      <c r="J102" s="101" t="s">
        <v>915</v>
      </c>
      <c r="K102" s="167" t="s">
        <v>916</v>
      </c>
      <c r="L102" s="152" t="s">
        <v>1149</v>
      </c>
      <c r="M102" s="185" t="s">
        <v>135</v>
      </c>
      <c r="N102" s="185" t="s">
        <v>135</v>
      </c>
      <c r="O102" s="185" t="s">
        <v>135</v>
      </c>
      <c r="P102" s="523"/>
      <c r="Q102" s="526"/>
    </row>
    <row r="103" spans="2:17" ht="123" customHeight="1" x14ac:dyDescent="0.25">
      <c r="B103" s="457" t="s">
        <v>43</v>
      </c>
      <c r="C103" s="457" t="s">
        <v>1129</v>
      </c>
      <c r="D103" s="457" t="s">
        <v>1150</v>
      </c>
      <c r="E103" s="457">
        <v>12197731</v>
      </c>
      <c r="F103" s="457" t="s">
        <v>444</v>
      </c>
      <c r="G103" s="457" t="s">
        <v>374</v>
      </c>
      <c r="H103" s="463">
        <v>39345</v>
      </c>
      <c r="I103" s="424">
        <v>140199</v>
      </c>
      <c r="J103" s="101" t="s">
        <v>1151</v>
      </c>
      <c r="K103" s="101" t="s">
        <v>1152</v>
      </c>
      <c r="L103" s="152" t="s">
        <v>1153</v>
      </c>
      <c r="M103" s="424" t="s">
        <v>135</v>
      </c>
      <c r="N103" s="424" t="s">
        <v>135</v>
      </c>
      <c r="O103" s="424" t="s">
        <v>135</v>
      </c>
      <c r="P103" s="417"/>
      <c r="Q103" s="418"/>
    </row>
    <row r="104" spans="2:17" ht="123" customHeight="1" x14ac:dyDescent="0.25">
      <c r="B104" s="458"/>
      <c r="C104" s="458"/>
      <c r="D104" s="458"/>
      <c r="E104" s="458"/>
      <c r="F104" s="458"/>
      <c r="G104" s="458"/>
      <c r="H104" s="464"/>
      <c r="I104" s="425"/>
      <c r="J104" s="101" t="s">
        <v>1154</v>
      </c>
      <c r="K104" s="101" t="s">
        <v>1155</v>
      </c>
      <c r="L104" s="152" t="s">
        <v>1156</v>
      </c>
      <c r="M104" s="425"/>
      <c r="N104" s="425"/>
      <c r="O104" s="425"/>
      <c r="P104" s="419"/>
      <c r="Q104" s="420"/>
    </row>
    <row r="105" spans="2:17" ht="341.25" customHeight="1" x14ac:dyDescent="0.25">
      <c r="B105" s="457" t="s">
        <v>43</v>
      </c>
      <c r="C105" s="457" t="s">
        <v>1129</v>
      </c>
      <c r="D105" s="457" t="s">
        <v>1157</v>
      </c>
      <c r="E105" s="457">
        <v>1013603321</v>
      </c>
      <c r="F105" s="457" t="s">
        <v>444</v>
      </c>
      <c r="G105" s="457" t="s">
        <v>1158</v>
      </c>
      <c r="H105" s="463">
        <v>41320</v>
      </c>
      <c r="I105" s="424">
        <v>135471</v>
      </c>
      <c r="J105" s="101" t="s">
        <v>1159</v>
      </c>
      <c r="K105" s="101" t="s">
        <v>1160</v>
      </c>
      <c r="L105" s="152" t="s">
        <v>1161</v>
      </c>
      <c r="M105" s="424" t="s">
        <v>135</v>
      </c>
      <c r="N105" s="424" t="s">
        <v>135</v>
      </c>
      <c r="O105" s="424" t="s">
        <v>135</v>
      </c>
      <c r="P105" s="417"/>
      <c r="Q105" s="418"/>
    </row>
    <row r="106" spans="2:17" ht="270.75" customHeight="1" x14ac:dyDescent="0.25">
      <c r="B106" s="458"/>
      <c r="C106" s="458"/>
      <c r="D106" s="458"/>
      <c r="E106" s="458"/>
      <c r="F106" s="458"/>
      <c r="G106" s="458"/>
      <c r="H106" s="464"/>
      <c r="I106" s="425"/>
      <c r="J106" s="101" t="s">
        <v>915</v>
      </c>
      <c r="K106" s="101" t="s">
        <v>1162</v>
      </c>
      <c r="L106" s="152" t="s">
        <v>1163</v>
      </c>
      <c r="M106" s="425"/>
      <c r="N106" s="425"/>
      <c r="O106" s="425"/>
      <c r="P106" s="419"/>
      <c r="Q106" s="420"/>
    </row>
    <row r="108" spans="2:17" ht="15.75" thickBot="1" x14ac:dyDescent="0.3"/>
    <row r="109" spans="2:17" ht="27" thickBot="1" x14ac:dyDescent="0.3">
      <c r="B109" s="432" t="s">
        <v>45</v>
      </c>
      <c r="C109" s="433"/>
      <c r="D109" s="433"/>
      <c r="E109" s="433"/>
      <c r="F109" s="433"/>
      <c r="G109" s="433"/>
      <c r="H109" s="433"/>
      <c r="I109" s="433"/>
      <c r="J109" s="433"/>
      <c r="K109" s="433"/>
      <c r="L109" s="433"/>
      <c r="M109" s="433"/>
      <c r="N109" s="434"/>
    </row>
    <row r="112" spans="2:17" ht="46.15" customHeight="1" x14ac:dyDescent="0.25">
      <c r="B112" s="9" t="s">
        <v>32</v>
      </c>
      <c r="C112" s="9" t="s">
        <v>46</v>
      </c>
      <c r="D112" s="441" t="s">
        <v>3</v>
      </c>
      <c r="E112" s="442"/>
    </row>
    <row r="113" spans="1:26" ht="46.9" customHeight="1" x14ac:dyDescent="0.25">
      <c r="B113" s="101" t="s">
        <v>122</v>
      </c>
      <c r="C113" s="185"/>
      <c r="D113" s="451"/>
      <c r="E113" s="451"/>
    </row>
    <row r="116" spans="1:26" ht="26.25" x14ac:dyDescent="0.25">
      <c r="B116" s="435" t="s">
        <v>63</v>
      </c>
      <c r="C116" s="436"/>
      <c r="D116" s="436"/>
      <c r="E116" s="436"/>
      <c r="F116" s="436"/>
      <c r="G116" s="436"/>
      <c r="H116" s="436"/>
      <c r="I116" s="436"/>
      <c r="J116" s="436"/>
      <c r="K116" s="436"/>
      <c r="L116" s="436"/>
      <c r="M116" s="436"/>
      <c r="N116" s="436"/>
      <c r="O116" s="436"/>
      <c r="P116" s="436"/>
    </row>
    <row r="118" spans="1:26" ht="15.75" thickBot="1" x14ac:dyDescent="0.3"/>
    <row r="119" spans="1:26" ht="27" thickBot="1" x14ac:dyDescent="0.3">
      <c r="B119" s="432" t="s">
        <v>53</v>
      </c>
      <c r="C119" s="433"/>
      <c r="D119" s="433"/>
      <c r="E119" s="433"/>
      <c r="F119" s="433"/>
      <c r="G119" s="433"/>
      <c r="H119" s="433"/>
      <c r="I119" s="433"/>
      <c r="J119" s="433"/>
      <c r="K119" s="433"/>
      <c r="L119" s="433"/>
      <c r="M119" s="433"/>
      <c r="N119" s="434"/>
    </row>
    <row r="121" spans="1:26" ht="15.75" thickBot="1" x14ac:dyDescent="0.3">
      <c r="M121" s="73"/>
      <c r="N121" s="73"/>
    </row>
    <row r="122" spans="1:26" s="54" customFormat="1" ht="109.5" customHeight="1" x14ac:dyDescent="0.25">
      <c r="B122" s="18" t="s">
        <v>144</v>
      </c>
      <c r="C122" s="18" t="s">
        <v>145</v>
      </c>
      <c r="D122" s="18" t="s">
        <v>146</v>
      </c>
      <c r="E122" s="18" t="s">
        <v>44</v>
      </c>
      <c r="F122" s="18" t="s">
        <v>21</v>
      </c>
      <c r="G122" s="18" t="s">
        <v>99</v>
      </c>
      <c r="H122" s="18" t="s">
        <v>16</v>
      </c>
      <c r="I122" s="18" t="s">
        <v>9</v>
      </c>
      <c r="J122" s="18" t="s">
        <v>30</v>
      </c>
      <c r="K122" s="18" t="s">
        <v>60</v>
      </c>
      <c r="L122" s="18" t="s">
        <v>19</v>
      </c>
      <c r="M122" s="17" t="s">
        <v>25</v>
      </c>
      <c r="N122" s="18" t="s">
        <v>147</v>
      </c>
      <c r="O122" s="18" t="s">
        <v>35</v>
      </c>
      <c r="P122" s="192" t="s">
        <v>10</v>
      </c>
      <c r="Q122" s="192" t="s">
        <v>18</v>
      </c>
    </row>
    <row r="123" spans="1:26" s="86" customFormat="1" x14ac:dyDescent="0.25">
      <c r="A123" s="74">
        <v>1</v>
      </c>
      <c r="B123" s="75"/>
      <c r="C123" s="76"/>
      <c r="D123" s="75"/>
      <c r="E123" s="77"/>
      <c r="F123" s="78"/>
      <c r="G123" s="79"/>
      <c r="H123" s="80"/>
      <c r="I123" s="81"/>
      <c r="J123" s="81"/>
      <c r="K123" s="81"/>
      <c r="L123" s="81"/>
      <c r="M123" s="82"/>
      <c r="N123" s="82">
        <f>+M123*G123</f>
        <v>0</v>
      </c>
      <c r="O123" s="83"/>
      <c r="P123" s="83"/>
      <c r="Q123" s="84"/>
      <c r="R123" s="85"/>
      <c r="S123" s="85"/>
      <c r="T123" s="85"/>
      <c r="U123" s="85"/>
      <c r="V123" s="85"/>
      <c r="W123" s="85"/>
      <c r="X123" s="85"/>
      <c r="Y123" s="85"/>
      <c r="Z123" s="85"/>
    </row>
    <row r="124" spans="1:26" s="86" customFormat="1" x14ac:dyDescent="0.25">
      <c r="A124" s="74">
        <f>+A123+1</f>
        <v>2</v>
      </c>
      <c r="B124" s="75"/>
      <c r="C124" s="76"/>
      <c r="D124" s="75"/>
      <c r="E124" s="77"/>
      <c r="F124" s="78"/>
      <c r="G124" s="78"/>
      <c r="H124" s="78"/>
      <c r="I124" s="81"/>
      <c r="J124" s="81"/>
      <c r="K124" s="81"/>
      <c r="L124" s="81"/>
      <c r="M124" s="82"/>
      <c r="N124" s="82"/>
      <c r="O124" s="83"/>
      <c r="P124" s="83"/>
      <c r="Q124" s="84"/>
      <c r="R124" s="85"/>
      <c r="S124" s="85"/>
      <c r="T124" s="85"/>
      <c r="U124" s="85"/>
      <c r="V124" s="85"/>
      <c r="W124" s="85"/>
      <c r="X124" s="85"/>
      <c r="Y124" s="85"/>
      <c r="Z124" s="85"/>
    </row>
    <row r="125" spans="1:26" s="86" customFormat="1" x14ac:dyDescent="0.25">
      <c r="A125" s="74">
        <f t="shared" ref="A125:A130" si="1">+A124+1</f>
        <v>3</v>
      </c>
      <c r="B125" s="75"/>
      <c r="C125" s="76"/>
      <c r="D125" s="75"/>
      <c r="E125" s="77"/>
      <c r="F125" s="78"/>
      <c r="G125" s="78"/>
      <c r="H125" s="78"/>
      <c r="I125" s="81"/>
      <c r="J125" s="81"/>
      <c r="K125" s="81"/>
      <c r="L125" s="81"/>
      <c r="M125" s="82"/>
      <c r="N125" s="82"/>
      <c r="O125" s="83"/>
      <c r="P125" s="83"/>
      <c r="Q125" s="84"/>
      <c r="R125" s="85"/>
      <c r="S125" s="85"/>
      <c r="T125" s="85"/>
      <c r="U125" s="85"/>
      <c r="V125" s="85"/>
      <c r="W125" s="85"/>
      <c r="X125" s="85"/>
      <c r="Y125" s="85"/>
      <c r="Z125" s="85"/>
    </row>
    <row r="126" spans="1:26" s="86" customFormat="1" x14ac:dyDescent="0.25">
      <c r="A126" s="74">
        <f t="shared" si="1"/>
        <v>4</v>
      </c>
      <c r="B126" s="75"/>
      <c r="C126" s="76"/>
      <c r="D126" s="75"/>
      <c r="E126" s="77"/>
      <c r="F126" s="78"/>
      <c r="G126" s="78"/>
      <c r="H126" s="78"/>
      <c r="I126" s="81"/>
      <c r="J126" s="81"/>
      <c r="K126" s="81"/>
      <c r="L126" s="81"/>
      <c r="M126" s="82"/>
      <c r="N126" s="82"/>
      <c r="O126" s="83"/>
      <c r="P126" s="83"/>
      <c r="Q126" s="84"/>
      <c r="R126" s="85"/>
      <c r="S126" s="85"/>
      <c r="T126" s="85"/>
      <c r="U126" s="85"/>
      <c r="V126" s="85"/>
      <c r="W126" s="85"/>
      <c r="X126" s="85"/>
      <c r="Y126" s="85"/>
      <c r="Z126" s="85"/>
    </row>
    <row r="127" spans="1:26" s="86" customFormat="1" x14ac:dyDescent="0.25">
      <c r="A127" s="74">
        <f t="shared" si="1"/>
        <v>5</v>
      </c>
      <c r="B127" s="75"/>
      <c r="C127" s="76"/>
      <c r="D127" s="75"/>
      <c r="E127" s="77"/>
      <c r="F127" s="78"/>
      <c r="G127" s="78"/>
      <c r="H127" s="78"/>
      <c r="I127" s="81"/>
      <c r="J127" s="81"/>
      <c r="K127" s="81"/>
      <c r="L127" s="81"/>
      <c r="M127" s="82"/>
      <c r="N127" s="82"/>
      <c r="O127" s="83"/>
      <c r="P127" s="83"/>
      <c r="Q127" s="84"/>
      <c r="R127" s="85"/>
      <c r="S127" s="85"/>
      <c r="T127" s="85"/>
      <c r="U127" s="85"/>
      <c r="V127" s="85"/>
      <c r="W127" s="85"/>
      <c r="X127" s="85"/>
      <c r="Y127" s="85"/>
      <c r="Z127" s="85"/>
    </row>
    <row r="128" spans="1:26" s="86" customFormat="1" x14ac:dyDescent="0.25">
      <c r="A128" s="74">
        <f t="shared" si="1"/>
        <v>6</v>
      </c>
      <c r="B128" s="75"/>
      <c r="C128" s="76"/>
      <c r="D128" s="75"/>
      <c r="E128" s="77"/>
      <c r="F128" s="78"/>
      <c r="G128" s="78"/>
      <c r="H128" s="78"/>
      <c r="I128" s="81"/>
      <c r="J128" s="81"/>
      <c r="K128" s="81"/>
      <c r="L128" s="81"/>
      <c r="M128" s="82"/>
      <c r="N128" s="82"/>
      <c r="O128" s="83"/>
      <c r="P128" s="83"/>
      <c r="Q128" s="84"/>
      <c r="R128" s="85"/>
      <c r="S128" s="85"/>
      <c r="T128" s="85"/>
      <c r="U128" s="85"/>
      <c r="V128" s="85"/>
      <c r="W128" s="85"/>
      <c r="X128" s="85"/>
      <c r="Y128" s="85"/>
      <c r="Z128" s="85"/>
    </row>
    <row r="129" spans="1:26" s="86" customFormat="1" x14ac:dyDescent="0.25">
      <c r="A129" s="74">
        <f t="shared" si="1"/>
        <v>7</v>
      </c>
      <c r="B129" s="75"/>
      <c r="C129" s="76"/>
      <c r="D129" s="75"/>
      <c r="E129" s="77"/>
      <c r="F129" s="78"/>
      <c r="G129" s="78"/>
      <c r="H129" s="78"/>
      <c r="I129" s="81"/>
      <c r="J129" s="81"/>
      <c r="K129" s="81"/>
      <c r="L129" s="81"/>
      <c r="M129" s="82"/>
      <c r="N129" s="82"/>
      <c r="O129" s="83"/>
      <c r="P129" s="83"/>
      <c r="Q129" s="84"/>
      <c r="R129" s="85"/>
      <c r="S129" s="85"/>
      <c r="T129" s="85"/>
      <c r="U129" s="85"/>
      <c r="V129" s="85"/>
      <c r="W129" s="85"/>
      <c r="X129" s="85"/>
      <c r="Y129" s="85"/>
      <c r="Z129" s="85"/>
    </row>
    <row r="130" spans="1:26" s="86" customFormat="1" x14ac:dyDescent="0.25">
      <c r="A130" s="74">
        <f t="shared" si="1"/>
        <v>8</v>
      </c>
      <c r="B130" s="75"/>
      <c r="C130" s="76"/>
      <c r="D130" s="75"/>
      <c r="E130" s="77"/>
      <c r="F130" s="78"/>
      <c r="G130" s="78"/>
      <c r="H130" s="78"/>
      <c r="I130" s="81"/>
      <c r="J130" s="81"/>
      <c r="K130" s="81"/>
      <c r="L130" s="81"/>
      <c r="M130" s="82"/>
      <c r="N130" s="82"/>
      <c r="O130" s="83"/>
      <c r="P130" s="83"/>
      <c r="Q130" s="84"/>
      <c r="R130" s="85"/>
      <c r="S130" s="85"/>
      <c r="T130" s="85"/>
      <c r="U130" s="85"/>
      <c r="V130" s="85"/>
      <c r="W130" s="85"/>
      <c r="X130" s="85"/>
      <c r="Y130" s="85"/>
      <c r="Z130" s="85"/>
    </row>
    <row r="131" spans="1:26" s="86" customFormat="1" x14ac:dyDescent="0.25">
      <c r="A131" s="74"/>
      <c r="B131" s="87" t="s">
        <v>15</v>
      </c>
      <c r="C131" s="76"/>
      <c r="D131" s="75"/>
      <c r="E131" s="77"/>
      <c r="F131" s="78"/>
      <c r="G131" s="78"/>
      <c r="H131" s="78"/>
      <c r="I131" s="81"/>
      <c r="J131" s="81"/>
      <c r="K131" s="88">
        <f t="shared" ref="K131:N131" si="2">SUM(K123:K130)</f>
        <v>0</v>
      </c>
      <c r="L131" s="88">
        <f t="shared" si="2"/>
        <v>0</v>
      </c>
      <c r="M131" s="89">
        <f t="shared" si="2"/>
        <v>0</v>
      </c>
      <c r="N131" s="88">
        <f t="shared" si="2"/>
        <v>0</v>
      </c>
      <c r="O131" s="83"/>
      <c r="P131" s="83"/>
      <c r="Q131" s="90"/>
    </row>
    <row r="132" spans="1:26" x14ac:dyDescent="0.25">
      <c r="E132" s="91"/>
    </row>
    <row r="133" spans="1:26" ht="18.75" x14ac:dyDescent="0.25">
      <c r="B133" s="94" t="s">
        <v>31</v>
      </c>
      <c r="C133" s="10">
        <f>+K131</f>
        <v>0</v>
      </c>
      <c r="H133" s="96"/>
      <c r="I133" s="96"/>
      <c r="J133" s="96"/>
      <c r="K133" s="96"/>
      <c r="L133" s="96"/>
      <c r="M133" s="96"/>
    </row>
    <row r="135" spans="1:26" ht="15.75" thickBot="1" x14ac:dyDescent="0.3"/>
    <row r="136" spans="1:26" ht="37.15" customHeight="1" thickBot="1" x14ac:dyDescent="0.3">
      <c r="B136" s="11" t="s">
        <v>48</v>
      </c>
      <c r="C136" s="12" t="s">
        <v>49</v>
      </c>
      <c r="D136" s="11" t="s">
        <v>50</v>
      </c>
      <c r="E136" s="12" t="s">
        <v>54</v>
      </c>
    </row>
    <row r="137" spans="1:26" ht="41.45" customHeight="1" x14ac:dyDescent="0.25">
      <c r="B137" s="8" t="s">
        <v>123</v>
      </c>
      <c r="C137" s="102">
        <v>20</v>
      </c>
      <c r="D137" s="102"/>
      <c r="E137" s="452">
        <f>+D137+D138+D139</f>
        <v>0</v>
      </c>
    </row>
    <row r="138" spans="1:26" x14ac:dyDescent="0.25">
      <c r="B138" s="8" t="s">
        <v>124</v>
      </c>
      <c r="C138" s="185">
        <v>30</v>
      </c>
      <c r="D138" s="185">
        <v>0</v>
      </c>
      <c r="E138" s="453"/>
    </row>
    <row r="139" spans="1:26" ht="15.75" thickBot="1" x14ac:dyDescent="0.3">
      <c r="B139" s="8" t="s">
        <v>125</v>
      </c>
      <c r="C139" s="103">
        <v>40</v>
      </c>
      <c r="D139" s="103">
        <v>0</v>
      </c>
      <c r="E139" s="454"/>
    </row>
    <row r="141" spans="1:26" ht="15.75" thickBot="1" x14ac:dyDescent="0.3"/>
    <row r="142" spans="1:26" ht="27" thickBot="1" x14ac:dyDescent="0.3">
      <c r="B142" s="432" t="s">
        <v>51</v>
      </c>
      <c r="C142" s="433"/>
      <c r="D142" s="433"/>
      <c r="E142" s="433"/>
      <c r="F142" s="433"/>
      <c r="G142" s="433"/>
      <c r="H142" s="433"/>
      <c r="I142" s="433"/>
      <c r="J142" s="433"/>
      <c r="K142" s="433"/>
      <c r="L142" s="433"/>
      <c r="M142" s="433"/>
      <c r="N142" s="434"/>
    </row>
    <row r="144" spans="1:26" ht="76.5" customHeight="1" x14ac:dyDescent="0.25">
      <c r="B144" s="197" t="s">
        <v>0</v>
      </c>
      <c r="C144" s="197" t="s">
        <v>38</v>
      </c>
      <c r="D144" s="197" t="s">
        <v>39</v>
      </c>
      <c r="E144" s="197" t="s">
        <v>112</v>
      </c>
      <c r="F144" s="197" t="s">
        <v>114</v>
      </c>
      <c r="G144" s="197" t="s">
        <v>115</v>
      </c>
      <c r="H144" s="197" t="s">
        <v>116</v>
      </c>
      <c r="I144" s="197" t="s">
        <v>113</v>
      </c>
      <c r="J144" s="441" t="s">
        <v>117</v>
      </c>
      <c r="K144" s="445"/>
      <c r="L144" s="442"/>
      <c r="M144" s="197" t="s">
        <v>121</v>
      </c>
      <c r="N144" s="197" t="s">
        <v>40</v>
      </c>
      <c r="O144" s="197" t="s">
        <v>41</v>
      </c>
      <c r="P144" s="441" t="s">
        <v>3</v>
      </c>
      <c r="Q144" s="442"/>
    </row>
    <row r="145" spans="2:17" ht="60.75" customHeight="1" x14ac:dyDescent="0.25">
      <c r="B145" s="100"/>
      <c r="C145" s="100"/>
      <c r="D145" s="98"/>
      <c r="E145" s="98"/>
      <c r="F145" s="98"/>
      <c r="G145" s="98"/>
      <c r="H145" s="98"/>
      <c r="I145" s="43"/>
      <c r="J145" s="43"/>
      <c r="K145" s="100"/>
      <c r="L145" s="98"/>
      <c r="M145" s="69"/>
      <c r="N145" s="69"/>
      <c r="O145" s="69"/>
      <c r="P145" s="451"/>
      <c r="Q145" s="451"/>
    </row>
    <row r="146" spans="2:17" ht="60.75" customHeight="1" x14ac:dyDescent="0.25">
      <c r="B146" s="100"/>
      <c r="C146" s="100"/>
      <c r="D146" s="98"/>
      <c r="E146" s="98"/>
      <c r="F146" s="98"/>
      <c r="G146" s="98"/>
      <c r="H146" s="98"/>
      <c r="I146" s="43"/>
      <c r="J146" s="43"/>
      <c r="K146" s="100"/>
      <c r="L146" s="98"/>
      <c r="M146" s="69"/>
      <c r="N146" s="69"/>
      <c r="O146" s="69"/>
      <c r="P146" s="185"/>
      <c r="Q146" s="185"/>
    </row>
    <row r="147" spans="2:17" ht="33.6" customHeight="1" x14ac:dyDescent="0.25">
      <c r="B147" s="100"/>
      <c r="C147" s="100"/>
      <c r="D147" s="98"/>
      <c r="E147" s="98"/>
      <c r="F147" s="98"/>
      <c r="G147" s="98"/>
      <c r="H147" s="98"/>
      <c r="I147" s="43"/>
      <c r="J147" s="43"/>
      <c r="K147" s="98"/>
      <c r="L147" s="98"/>
      <c r="M147" s="69"/>
      <c r="N147" s="69"/>
      <c r="O147" s="69"/>
      <c r="P147" s="451"/>
      <c r="Q147" s="451"/>
    </row>
    <row r="151" spans="2:17" ht="54" customHeight="1" x14ac:dyDescent="0.25">
      <c r="B151" s="21" t="s">
        <v>32</v>
      </c>
      <c r="C151" s="21" t="s">
        <v>48</v>
      </c>
      <c r="D151" s="197" t="s">
        <v>49</v>
      </c>
      <c r="E151" s="21" t="s">
        <v>50</v>
      </c>
      <c r="F151" s="304" t="s">
        <v>55</v>
      </c>
    </row>
    <row r="152" spans="2:17" ht="120.75" customHeight="1" x14ac:dyDescent="0.2">
      <c r="B152" s="468" t="s">
        <v>52</v>
      </c>
      <c r="C152" s="104" t="s">
        <v>126</v>
      </c>
      <c r="D152" s="185">
        <v>25</v>
      </c>
      <c r="E152" s="185"/>
      <c r="F152" s="427">
        <f>+E152+E153+E154</f>
        <v>0</v>
      </c>
      <c r="G152" s="105"/>
    </row>
    <row r="153" spans="2:17" ht="76.150000000000006" customHeight="1" x14ac:dyDescent="0.2">
      <c r="B153" s="468"/>
      <c r="C153" s="104" t="s">
        <v>127</v>
      </c>
      <c r="D153" s="189">
        <v>25</v>
      </c>
      <c r="E153" s="185"/>
      <c r="F153" s="469"/>
      <c r="G153" s="105"/>
    </row>
    <row r="154" spans="2:17" ht="69" customHeight="1" x14ac:dyDescent="0.2">
      <c r="B154" s="468"/>
      <c r="C154" s="104" t="s">
        <v>128</v>
      </c>
      <c r="D154" s="185">
        <v>10</v>
      </c>
      <c r="E154" s="185"/>
      <c r="F154" s="428"/>
      <c r="G154" s="105"/>
    </row>
    <row r="155" spans="2:17" x14ac:dyDescent="0.25">
      <c r="C155" s="42"/>
    </row>
    <row r="158" spans="2:17" x14ac:dyDescent="0.25">
      <c r="B158" s="68" t="s">
        <v>56</v>
      </c>
    </row>
    <row r="161" spans="2:5" x14ac:dyDescent="0.25">
      <c r="B161" s="22" t="s">
        <v>32</v>
      </c>
      <c r="C161" s="22" t="s">
        <v>57</v>
      </c>
      <c r="D161" s="21" t="s">
        <v>50</v>
      </c>
      <c r="E161" s="21" t="s">
        <v>15</v>
      </c>
    </row>
    <row r="162" spans="2:5" ht="28.5" x14ac:dyDescent="0.25">
      <c r="B162" s="70" t="s">
        <v>58</v>
      </c>
      <c r="C162" s="71">
        <v>40</v>
      </c>
      <c r="D162" s="185">
        <f>+E137</f>
        <v>0</v>
      </c>
      <c r="E162" s="424">
        <f>+D162+D163</f>
        <v>0</v>
      </c>
    </row>
    <row r="163" spans="2:5" ht="57" x14ac:dyDescent="0.25">
      <c r="B163" s="70" t="s">
        <v>59</v>
      </c>
      <c r="C163" s="71">
        <v>60</v>
      </c>
      <c r="D163" s="185">
        <f>+F152</f>
        <v>0</v>
      </c>
      <c r="E163" s="425"/>
    </row>
  </sheetData>
  <mergeCells count="161">
    <mergeCell ref="B105:B106"/>
    <mergeCell ref="C105:C106"/>
    <mergeCell ref="D105:D106"/>
    <mergeCell ref="E105:E106"/>
    <mergeCell ref="F105:F106"/>
    <mergeCell ref="G105:G106"/>
    <mergeCell ref="E162:E163"/>
    <mergeCell ref="B142:N142"/>
    <mergeCell ref="J144:L144"/>
    <mergeCell ref="H105:H106"/>
    <mergeCell ref="I105:I106"/>
    <mergeCell ref="M105:M106"/>
    <mergeCell ref="N105:N106"/>
    <mergeCell ref="P144:Q144"/>
    <mergeCell ref="P145:Q145"/>
    <mergeCell ref="P147:Q147"/>
    <mergeCell ref="B152:B154"/>
    <mergeCell ref="F152:F154"/>
    <mergeCell ref="B109:N109"/>
    <mergeCell ref="D112:E112"/>
    <mergeCell ref="D113:E113"/>
    <mergeCell ref="B116:P116"/>
    <mergeCell ref="B119:N119"/>
    <mergeCell ref="E137:E139"/>
    <mergeCell ref="B103:B104"/>
    <mergeCell ref="C103:C104"/>
    <mergeCell ref="D103:D104"/>
    <mergeCell ref="E103:E104"/>
    <mergeCell ref="F103:F104"/>
    <mergeCell ref="G103:G104"/>
    <mergeCell ref="H103:H104"/>
    <mergeCell ref="I103:I104"/>
    <mergeCell ref="G99:G101"/>
    <mergeCell ref="H99:H101"/>
    <mergeCell ref="I99:I101"/>
    <mergeCell ref="B99:B101"/>
    <mergeCell ref="C99:C101"/>
    <mergeCell ref="D99:D101"/>
    <mergeCell ref="E99:E101"/>
    <mergeCell ref="F99:F101"/>
    <mergeCell ref="O105:O106"/>
    <mergeCell ref="P105:Q106"/>
    <mergeCell ref="H97:H98"/>
    <mergeCell ref="I97:I98"/>
    <mergeCell ref="M97:M98"/>
    <mergeCell ref="N97:N98"/>
    <mergeCell ref="O97:O98"/>
    <mergeCell ref="P99:Q101"/>
    <mergeCell ref="P102:Q102"/>
    <mergeCell ref="M99:M101"/>
    <mergeCell ref="N99:N101"/>
    <mergeCell ref="O99:O101"/>
    <mergeCell ref="M103:M104"/>
    <mergeCell ref="N103:N104"/>
    <mergeCell ref="O103:O104"/>
    <mergeCell ref="P103:Q104"/>
    <mergeCell ref="B97:B98"/>
    <mergeCell ref="C97:C98"/>
    <mergeCell ref="D97:D98"/>
    <mergeCell ref="E97:E98"/>
    <mergeCell ref="F97:F98"/>
    <mergeCell ref="G97:G98"/>
    <mergeCell ref="N95:N96"/>
    <mergeCell ref="O95:O96"/>
    <mergeCell ref="P95:Q96"/>
    <mergeCell ref="B95:B96"/>
    <mergeCell ref="C95:C96"/>
    <mergeCell ref="D95:D96"/>
    <mergeCell ref="E95:E96"/>
    <mergeCell ref="F95:F96"/>
    <mergeCell ref="G95:G96"/>
    <mergeCell ref="B93:B94"/>
    <mergeCell ref="C93:C94"/>
    <mergeCell ref="D93:D94"/>
    <mergeCell ref="E93:E94"/>
    <mergeCell ref="F93:F94"/>
    <mergeCell ref="G93:G94"/>
    <mergeCell ref="H95:H96"/>
    <mergeCell ref="I95:I96"/>
    <mergeCell ref="M95:M96"/>
    <mergeCell ref="N90:N92"/>
    <mergeCell ref="O90:O92"/>
    <mergeCell ref="P90:Q92"/>
    <mergeCell ref="J91:J92"/>
    <mergeCell ref="K91:K92"/>
    <mergeCell ref="L91:L92"/>
    <mergeCell ref="H93:H94"/>
    <mergeCell ref="I93:I94"/>
    <mergeCell ref="M93:M94"/>
    <mergeCell ref="N93:N94"/>
    <mergeCell ref="O93:O94"/>
    <mergeCell ref="P93:Q94"/>
    <mergeCell ref="B90:B92"/>
    <mergeCell ref="C90:C92"/>
    <mergeCell ref="D90:D92"/>
    <mergeCell ref="E90:E92"/>
    <mergeCell ref="F90:F92"/>
    <mergeCell ref="G90:G92"/>
    <mergeCell ref="H87:H89"/>
    <mergeCell ref="I87:I89"/>
    <mergeCell ref="M87:M89"/>
    <mergeCell ref="H90:H92"/>
    <mergeCell ref="I90:I92"/>
    <mergeCell ref="M90:M92"/>
    <mergeCell ref="N87:N89"/>
    <mergeCell ref="O87:O89"/>
    <mergeCell ref="P87:Q89"/>
    <mergeCell ref="B87:B89"/>
    <mergeCell ref="C87:C89"/>
    <mergeCell ref="D87:D89"/>
    <mergeCell ref="E87:E89"/>
    <mergeCell ref="F87:F89"/>
    <mergeCell ref="G87:G89"/>
    <mergeCell ref="N84:N86"/>
    <mergeCell ref="O84:O86"/>
    <mergeCell ref="P84:Q86"/>
    <mergeCell ref="J85:J86"/>
    <mergeCell ref="K85:K86"/>
    <mergeCell ref="L85:L86"/>
    <mergeCell ref="P82:Q83"/>
    <mergeCell ref="B84:B86"/>
    <mergeCell ref="C84:C86"/>
    <mergeCell ref="D84:D86"/>
    <mergeCell ref="E84:E86"/>
    <mergeCell ref="F84:F86"/>
    <mergeCell ref="G84:G86"/>
    <mergeCell ref="H84:H86"/>
    <mergeCell ref="I84:I86"/>
    <mergeCell ref="M84:M86"/>
    <mergeCell ref="H82:H83"/>
    <mergeCell ref="I82:I83"/>
    <mergeCell ref="J82:L82"/>
    <mergeCell ref="M82:M83"/>
    <mergeCell ref="N82:N83"/>
    <mergeCell ref="O82:O83"/>
    <mergeCell ref="B82:B83"/>
    <mergeCell ref="C82:C83"/>
    <mergeCell ref="D82:D83"/>
    <mergeCell ref="E82:E83"/>
    <mergeCell ref="F82:F83"/>
    <mergeCell ref="G82:G83"/>
    <mergeCell ref="C61:N61"/>
    <mergeCell ref="B63:N63"/>
    <mergeCell ref="O66:P66"/>
    <mergeCell ref="O67:P67"/>
    <mergeCell ref="O71:P71"/>
    <mergeCell ref="B77:Q77"/>
    <mergeCell ref="C10:E10"/>
    <mergeCell ref="E42:E43"/>
    <mergeCell ref="M47:N47"/>
    <mergeCell ref="B57:B58"/>
    <mergeCell ref="C57:C58"/>
    <mergeCell ref="D57:E57"/>
    <mergeCell ref="B2:P2"/>
    <mergeCell ref="B4:P4"/>
    <mergeCell ref="C6:N6"/>
    <mergeCell ref="C7:N7"/>
    <mergeCell ref="C8:N8"/>
    <mergeCell ref="C9:N9"/>
    <mergeCell ref="B14:C24"/>
    <mergeCell ref="B25:C25"/>
  </mergeCells>
  <dataValidations count="2">
    <dataValidation type="list" allowBlank="1" showInputMessage="1" showErrorMessage="1" sqref="WVE983079 A65575 IS65575 SO65575 ACK65575 AMG65575 AWC65575 BFY65575 BPU65575 BZQ65575 CJM65575 CTI65575 DDE65575 DNA65575 DWW65575 EGS65575 EQO65575 FAK65575 FKG65575 FUC65575 GDY65575 GNU65575 GXQ65575 HHM65575 HRI65575 IBE65575 ILA65575 IUW65575 JES65575 JOO65575 JYK65575 KIG65575 KSC65575 LBY65575 LLU65575 LVQ65575 MFM65575 MPI65575 MZE65575 NJA65575 NSW65575 OCS65575 OMO65575 OWK65575 PGG65575 PQC65575 PZY65575 QJU65575 QTQ65575 RDM65575 RNI65575 RXE65575 SHA65575 SQW65575 TAS65575 TKO65575 TUK65575 UEG65575 UOC65575 UXY65575 VHU65575 VRQ65575 WBM65575 WLI65575 WVE65575 A131111 IS131111 SO131111 ACK131111 AMG131111 AWC131111 BFY131111 BPU131111 BZQ131111 CJM131111 CTI131111 DDE131111 DNA131111 DWW131111 EGS131111 EQO131111 FAK131111 FKG131111 FUC131111 GDY131111 GNU131111 GXQ131111 HHM131111 HRI131111 IBE131111 ILA131111 IUW131111 JES131111 JOO131111 JYK131111 KIG131111 KSC131111 LBY131111 LLU131111 LVQ131111 MFM131111 MPI131111 MZE131111 NJA131111 NSW131111 OCS131111 OMO131111 OWK131111 PGG131111 PQC131111 PZY131111 QJU131111 QTQ131111 RDM131111 RNI131111 RXE131111 SHA131111 SQW131111 TAS131111 TKO131111 TUK131111 UEG131111 UOC131111 UXY131111 VHU131111 VRQ131111 WBM131111 WLI131111 WVE131111 A196647 IS196647 SO196647 ACK196647 AMG196647 AWC196647 BFY196647 BPU196647 BZQ196647 CJM196647 CTI196647 DDE196647 DNA196647 DWW196647 EGS196647 EQO196647 FAK196647 FKG196647 FUC196647 GDY196647 GNU196647 GXQ196647 HHM196647 HRI196647 IBE196647 ILA196647 IUW196647 JES196647 JOO196647 JYK196647 KIG196647 KSC196647 LBY196647 LLU196647 LVQ196647 MFM196647 MPI196647 MZE196647 NJA196647 NSW196647 OCS196647 OMO196647 OWK196647 PGG196647 PQC196647 PZY196647 QJU196647 QTQ196647 RDM196647 RNI196647 RXE196647 SHA196647 SQW196647 TAS196647 TKO196647 TUK196647 UEG196647 UOC196647 UXY196647 VHU196647 VRQ196647 WBM196647 WLI196647 WVE196647 A262183 IS262183 SO262183 ACK262183 AMG262183 AWC262183 BFY262183 BPU262183 BZQ262183 CJM262183 CTI262183 DDE262183 DNA262183 DWW262183 EGS262183 EQO262183 FAK262183 FKG262183 FUC262183 GDY262183 GNU262183 GXQ262183 HHM262183 HRI262183 IBE262183 ILA262183 IUW262183 JES262183 JOO262183 JYK262183 KIG262183 KSC262183 LBY262183 LLU262183 LVQ262183 MFM262183 MPI262183 MZE262183 NJA262183 NSW262183 OCS262183 OMO262183 OWK262183 PGG262183 PQC262183 PZY262183 QJU262183 QTQ262183 RDM262183 RNI262183 RXE262183 SHA262183 SQW262183 TAS262183 TKO262183 TUK262183 UEG262183 UOC262183 UXY262183 VHU262183 VRQ262183 WBM262183 WLI262183 WVE262183 A327719 IS327719 SO327719 ACK327719 AMG327719 AWC327719 BFY327719 BPU327719 BZQ327719 CJM327719 CTI327719 DDE327719 DNA327719 DWW327719 EGS327719 EQO327719 FAK327719 FKG327719 FUC327719 GDY327719 GNU327719 GXQ327719 HHM327719 HRI327719 IBE327719 ILA327719 IUW327719 JES327719 JOO327719 JYK327719 KIG327719 KSC327719 LBY327719 LLU327719 LVQ327719 MFM327719 MPI327719 MZE327719 NJA327719 NSW327719 OCS327719 OMO327719 OWK327719 PGG327719 PQC327719 PZY327719 QJU327719 QTQ327719 RDM327719 RNI327719 RXE327719 SHA327719 SQW327719 TAS327719 TKO327719 TUK327719 UEG327719 UOC327719 UXY327719 VHU327719 VRQ327719 WBM327719 WLI327719 WVE327719 A393255 IS393255 SO393255 ACK393255 AMG393255 AWC393255 BFY393255 BPU393255 BZQ393255 CJM393255 CTI393255 DDE393255 DNA393255 DWW393255 EGS393255 EQO393255 FAK393255 FKG393255 FUC393255 GDY393255 GNU393255 GXQ393255 HHM393255 HRI393255 IBE393255 ILA393255 IUW393255 JES393255 JOO393255 JYK393255 KIG393255 KSC393255 LBY393255 LLU393255 LVQ393255 MFM393255 MPI393255 MZE393255 NJA393255 NSW393255 OCS393255 OMO393255 OWK393255 PGG393255 PQC393255 PZY393255 QJU393255 QTQ393255 RDM393255 RNI393255 RXE393255 SHA393255 SQW393255 TAS393255 TKO393255 TUK393255 UEG393255 UOC393255 UXY393255 VHU393255 VRQ393255 WBM393255 WLI393255 WVE393255 A458791 IS458791 SO458791 ACK458791 AMG458791 AWC458791 BFY458791 BPU458791 BZQ458791 CJM458791 CTI458791 DDE458791 DNA458791 DWW458791 EGS458791 EQO458791 FAK458791 FKG458791 FUC458791 GDY458791 GNU458791 GXQ458791 HHM458791 HRI458791 IBE458791 ILA458791 IUW458791 JES458791 JOO458791 JYK458791 KIG458791 KSC458791 LBY458791 LLU458791 LVQ458791 MFM458791 MPI458791 MZE458791 NJA458791 NSW458791 OCS458791 OMO458791 OWK458791 PGG458791 PQC458791 PZY458791 QJU458791 QTQ458791 RDM458791 RNI458791 RXE458791 SHA458791 SQW458791 TAS458791 TKO458791 TUK458791 UEG458791 UOC458791 UXY458791 VHU458791 VRQ458791 WBM458791 WLI458791 WVE458791 A524327 IS524327 SO524327 ACK524327 AMG524327 AWC524327 BFY524327 BPU524327 BZQ524327 CJM524327 CTI524327 DDE524327 DNA524327 DWW524327 EGS524327 EQO524327 FAK524327 FKG524327 FUC524327 GDY524327 GNU524327 GXQ524327 HHM524327 HRI524327 IBE524327 ILA524327 IUW524327 JES524327 JOO524327 JYK524327 KIG524327 KSC524327 LBY524327 LLU524327 LVQ524327 MFM524327 MPI524327 MZE524327 NJA524327 NSW524327 OCS524327 OMO524327 OWK524327 PGG524327 PQC524327 PZY524327 QJU524327 QTQ524327 RDM524327 RNI524327 RXE524327 SHA524327 SQW524327 TAS524327 TKO524327 TUK524327 UEG524327 UOC524327 UXY524327 VHU524327 VRQ524327 WBM524327 WLI524327 WVE524327 A589863 IS589863 SO589863 ACK589863 AMG589863 AWC589863 BFY589863 BPU589863 BZQ589863 CJM589863 CTI589863 DDE589863 DNA589863 DWW589863 EGS589863 EQO589863 FAK589863 FKG589863 FUC589863 GDY589863 GNU589863 GXQ589863 HHM589863 HRI589863 IBE589863 ILA589863 IUW589863 JES589863 JOO589863 JYK589863 KIG589863 KSC589863 LBY589863 LLU589863 LVQ589863 MFM589863 MPI589863 MZE589863 NJA589863 NSW589863 OCS589863 OMO589863 OWK589863 PGG589863 PQC589863 PZY589863 QJU589863 QTQ589863 RDM589863 RNI589863 RXE589863 SHA589863 SQW589863 TAS589863 TKO589863 TUK589863 UEG589863 UOC589863 UXY589863 VHU589863 VRQ589863 WBM589863 WLI589863 WVE589863 A655399 IS655399 SO655399 ACK655399 AMG655399 AWC655399 BFY655399 BPU655399 BZQ655399 CJM655399 CTI655399 DDE655399 DNA655399 DWW655399 EGS655399 EQO655399 FAK655399 FKG655399 FUC655399 GDY655399 GNU655399 GXQ655399 HHM655399 HRI655399 IBE655399 ILA655399 IUW655399 JES655399 JOO655399 JYK655399 KIG655399 KSC655399 LBY655399 LLU655399 LVQ655399 MFM655399 MPI655399 MZE655399 NJA655399 NSW655399 OCS655399 OMO655399 OWK655399 PGG655399 PQC655399 PZY655399 QJU655399 QTQ655399 RDM655399 RNI655399 RXE655399 SHA655399 SQW655399 TAS655399 TKO655399 TUK655399 UEG655399 UOC655399 UXY655399 VHU655399 VRQ655399 WBM655399 WLI655399 WVE655399 A720935 IS720935 SO720935 ACK720935 AMG720935 AWC720935 BFY720935 BPU720935 BZQ720935 CJM720935 CTI720935 DDE720935 DNA720935 DWW720935 EGS720935 EQO720935 FAK720935 FKG720935 FUC720935 GDY720935 GNU720935 GXQ720935 HHM720935 HRI720935 IBE720935 ILA720935 IUW720935 JES720935 JOO720935 JYK720935 KIG720935 KSC720935 LBY720935 LLU720935 LVQ720935 MFM720935 MPI720935 MZE720935 NJA720935 NSW720935 OCS720935 OMO720935 OWK720935 PGG720935 PQC720935 PZY720935 QJU720935 QTQ720935 RDM720935 RNI720935 RXE720935 SHA720935 SQW720935 TAS720935 TKO720935 TUK720935 UEG720935 UOC720935 UXY720935 VHU720935 VRQ720935 WBM720935 WLI720935 WVE720935 A786471 IS786471 SO786471 ACK786471 AMG786471 AWC786471 BFY786471 BPU786471 BZQ786471 CJM786471 CTI786471 DDE786471 DNA786471 DWW786471 EGS786471 EQO786471 FAK786471 FKG786471 FUC786471 GDY786471 GNU786471 GXQ786471 HHM786471 HRI786471 IBE786471 ILA786471 IUW786471 JES786471 JOO786471 JYK786471 KIG786471 KSC786471 LBY786471 LLU786471 LVQ786471 MFM786471 MPI786471 MZE786471 NJA786471 NSW786471 OCS786471 OMO786471 OWK786471 PGG786471 PQC786471 PZY786471 QJU786471 QTQ786471 RDM786471 RNI786471 RXE786471 SHA786471 SQW786471 TAS786471 TKO786471 TUK786471 UEG786471 UOC786471 UXY786471 VHU786471 VRQ786471 WBM786471 WLI786471 WVE786471 A852007 IS852007 SO852007 ACK852007 AMG852007 AWC852007 BFY852007 BPU852007 BZQ852007 CJM852007 CTI852007 DDE852007 DNA852007 DWW852007 EGS852007 EQO852007 FAK852007 FKG852007 FUC852007 GDY852007 GNU852007 GXQ852007 HHM852007 HRI852007 IBE852007 ILA852007 IUW852007 JES852007 JOO852007 JYK852007 KIG852007 KSC852007 LBY852007 LLU852007 LVQ852007 MFM852007 MPI852007 MZE852007 NJA852007 NSW852007 OCS852007 OMO852007 OWK852007 PGG852007 PQC852007 PZY852007 QJU852007 QTQ852007 RDM852007 RNI852007 RXE852007 SHA852007 SQW852007 TAS852007 TKO852007 TUK852007 UEG852007 UOC852007 UXY852007 VHU852007 VRQ852007 WBM852007 WLI852007 WVE852007 A917543 IS917543 SO917543 ACK917543 AMG917543 AWC917543 BFY917543 BPU917543 BZQ917543 CJM917543 CTI917543 DDE917543 DNA917543 DWW917543 EGS917543 EQO917543 FAK917543 FKG917543 FUC917543 GDY917543 GNU917543 GXQ917543 HHM917543 HRI917543 IBE917543 ILA917543 IUW917543 JES917543 JOO917543 JYK917543 KIG917543 KSC917543 LBY917543 LLU917543 LVQ917543 MFM917543 MPI917543 MZE917543 NJA917543 NSW917543 OCS917543 OMO917543 OWK917543 PGG917543 PQC917543 PZY917543 QJU917543 QTQ917543 RDM917543 RNI917543 RXE917543 SHA917543 SQW917543 TAS917543 TKO917543 TUK917543 UEG917543 UOC917543 UXY917543 VHU917543 VRQ917543 WBM917543 WLI917543 WVE917543 A983079 IS983079 SO983079 ACK983079 AMG983079 AWC983079 BFY983079 BPU983079 BZQ983079 CJM983079 CTI983079 DDE983079 DNA983079 DWW983079 EGS983079 EQO983079 FAK983079 FKG983079 FUC983079 GDY983079 GNU983079 GXQ983079 HHM983079 HRI983079 IBE983079 ILA983079 IUW983079 JES983079 JOO983079 JYK983079 KIG983079 KSC983079 LBY983079 LLU983079 LVQ983079 MFM983079 MPI983079 MZE983079 NJA983079 NSW983079 OCS983079 OMO983079 OWK983079 PGG983079 PQC983079 PZY983079 QJU983079 QTQ983079 RDM983079 RNI983079 RXE983079 SHA983079 SQW983079 TAS983079 TKO983079 TUK983079 UEG983079 UOC983079 UXY983079 VHU983079 VRQ983079 WBM983079 WLI983079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 type="decimal" allowBlank="1" showInputMessage="1" showErrorMessage="1" sqref="WVH983079 WLL983079 C65575 IV65575 SR65575 ACN65575 AMJ65575 AWF65575 BGB65575 BPX65575 BZT65575 CJP65575 CTL65575 DDH65575 DND65575 DWZ65575 EGV65575 EQR65575 FAN65575 FKJ65575 FUF65575 GEB65575 GNX65575 GXT65575 HHP65575 HRL65575 IBH65575 ILD65575 IUZ65575 JEV65575 JOR65575 JYN65575 KIJ65575 KSF65575 LCB65575 LLX65575 LVT65575 MFP65575 MPL65575 MZH65575 NJD65575 NSZ65575 OCV65575 OMR65575 OWN65575 PGJ65575 PQF65575 QAB65575 QJX65575 QTT65575 RDP65575 RNL65575 RXH65575 SHD65575 SQZ65575 TAV65575 TKR65575 TUN65575 UEJ65575 UOF65575 UYB65575 VHX65575 VRT65575 WBP65575 WLL65575 WVH65575 C131111 IV131111 SR131111 ACN131111 AMJ131111 AWF131111 BGB131111 BPX131111 BZT131111 CJP131111 CTL131111 DDH131111 DND131111 DWZ131111 EGV131111 EQR131111 FAN131111 FKJ131111 FUF131111 GEB131111 GNX131111 GXT131111 HHP131111 HRL131111 IBH131111 ILD131111 IUZ131111 JEV131111 JOR131111 JYN131111 KIJ131111 KSF131111 LCB131111 LLX131111 LVT131111 MFP131111 MPL131111 MZH131111 NJD131111 NSZ131111 OCV131111 OMR131111 OWN131111 PGJ131111 PQF131111 QAB131111 QJX131111 QTT131111 RDP131111 RNL131111 RXH131111 SHD131111 SQZ131111 TAV131111 TKR131111 TUN131111 UEJ131111 UOF131111 UYB131111 VHX131111 VRT131111 WBP131111 WLL131111 WVH131111 C196647 IV196647 SR196647 ACN196647 AMJ196647 AWF196647 BGB196647 BPX196647 BZT196647 CJP196647 CTL196647 DDH196647 DND196647 DWZ196647 EGV196647 EQR196647 FAN196647 FKJ196647 FUF196647 GEB196647 GNX196647 GXT196647 HHP196647 HRL196647 IBH196647 ILD196647 IUZ196647 JEV196647 JOR196647 JYN196647 KIJ196647 KSF196647 LCB196647 LLX196647 LVT196647 MFP196647 MPL196647 MZH196647 NJD196647 NSZ196647 OCV196647 OMR196647 OWN196647 PGJ196647 PQF196647 QAB196647 QJX196647 QTT196647 RDP196647 RNL196647 RXH196647 SHD196647 SQZ196647 TAV196647 TKR196647 TUN196647 UEJ196647 UOF196647 UYB196647 VHX196647 VRT196647 WBP196647 WLL196647 WVH196647 C262183 IV262183 SR262183 ACN262183 AMJ262183 AWF262183 BGB262183 BPX262183 BZT262183 CJP262183 CTL262183 DDH262183 DND262183 DWZ262183 EGV262183 EQR262183 FAN262183 FKJ262183 FUF262183 GEB262183 GNX262183 GXT262183 HHP262183 HRL262183 IBH262183 ILD262183 IUZ262183 JEV262183 JOR262183 JYN262183 KIJ262183 KSF262183 LCB262183 LLX262183 LVT262183 MFP262183 MPL262183 MZH262183 NJD262183 NSZ262183 OCV262183 OMR262183 OWN262183 PGJ262183 PQF262183 QAB262183 QJX262183 QTT262183 RDP262183 RNL262183 RXH262183 SHD262183 SQZ262183 TAV262183 TKR262183 TUN262183 UEJ262183 UOF262183 UYB262183 VHX262183 VRT262183 WBP262183 WLL262183 WVH262183 C327719 IV327719 SR327719 ACN327719 AMJ327719 AWF327719 BGB327719 BPX327719 BZT327719 CJP327719 CTL327719 DDH327719 DND327719 DWZ327719 EGV327719 EQR327719 FAN327719 FKJ327719 FUF327719 GEB327719 GNX327719 GXT327719 HHP327719 HRL327719 IBH327719 ILD327719 IUZ327719 JEV327719 JOR327719 JYN327719 KIJ327719 KSF327719 LCB327719 LLX327719 LVT327719 MFP327719 MPL327719 MZH327719 NJD327719 NSZ327719 OCV327719 OMR327719 OWN327719 PGJ327719 PQF327719 QAB327719 QJX327719 QTT327719 RDP327719 RNL327719 RXH327719 SHD327719 SQZ327719 TAV327719 TKR327719 TUN327719 UEJ327719 UOF327719 UYB327719 VHX327719 VRT327719 WBP327719 WLL327719 WVH327719 C393255 IV393255 SR393255 ACN393255 AMJ393255 AWF393255 BGB393255 BPX393255 BZT393255 CJP393255 CTL393255 DDH393255 DND393255 DWZ393255 EGV393255 EQR393255 FAN393255 FKJ393255 FUF393255 GEB393255 GNX393255 GXT393255 HHP393255 HRL393255 IBH393255 ILD393255 IUZ393255 JEV393255 JOR393255 JYN393255 KIJ393255 KSF393255 LCB393255 LLX393255 LVT393255 MFP393255 MPL393255 MZH393255 NJD393255 NSZ393255 OCV393255 OMR393255 OWN393255 PGJ393255 PQF393255 QAB393255 QJX393255 QTT393255 RDP393255 RNL393255 RXH393255 SHD393255 SQZ393255 TAV393255 TKR393255 TUN393255 UEJ393255 UOF393255 UYB393255 VHX393255 VRT393255 WBP393255 WLL393255 WVH393255 C458791 IV458791 SR458791 ACN458791 AMJ458791 AWF458791 BGB458791 BPX458791 BZT458791 CJP458791 CTL458791 DDH458791 DND458791 DWZ458791 EGV458791 EQR458791 FAN458791 FKJ458791 FUF458791 GEB458791 GNX458791 GXT458791 HHP458791 HRL458791 IBH458791 ILD458791 IUZ458791 JEV458791 JOR458791 JYN458791 KIJ458791 KSF458791 LCB458791 LLX458791 LVT458791 MFP458791 MPL458791 MZH458791 NJD458791 NSZ458791 OCV458791 OMR458791 OWN458791 PGJ458791 PQF458791 QAB458791 QJX458791 QTT458791 RDP458791 RNL458791 RXH458791 SHD458791 SQZ458791 TAV458791 TKR458791 TUN458791 UEJ458791 UOF458791 UYB458791 VHX458791 VRT458791 WBP458791 WLL458791 WVH458791 C524327 IV524327 SR524327 ACN524327 AMJ524327 AWF524327 BGB524327 BPX524327 BZT524327 CJP524327 CTL524327 DDH524327 DND524327 DWZ524327 EGV524327 EQR524327 FAN524327 FKJ524327 FUF524327 GEB524327 GNX524327 GXT524327 HHP524327 HRL524327 IBH524327 ILD524327 IUZ524327 JEV524327 JOR524327 JYN524327 KIJ524327 KSF524327 LCB524327 LLX524327 LVT524327 MFP524327 MPL524327 MZH524327 NJD524327 NSZ524327 OCV524327 OMR524327 OWN524327 PGJ524327 PQF524327 QAB524327 QJX524327 QTT524327 RDP524327 RNL524327 RXH524327 SHD524327 SQZ524327 TAV524327 TKR524327 TUN524327 UEJ524327 UOF524327 UYB524327 VHX524327 VRT524327 WBP524327 WLL524327 WVH524327 C589863 IV589863 SR589863 ACN589863 AMJ589863 AWF589863 BGB589863 BPX589863 BZT589863 CJP589863 CTL589863 DDH589863 DND589863 DWZ589863 EGV589863 EQR589863 FAN589863 FKJ589863 FUF589863 GEB589863 GNX589863 GXT589863 HHP589863 HRL589863 IBH589863 ILD589863 IUZ589863 JEV589863 JOR589863 JYN589863 KIJ589863 KSF589863 LCB589863 LLX589863 LVT589863 MFP589863 MPL589863 MZH589863 NJD589863 NSZ589863 OCV589863 OMR589863 OWN589863 PGJ589863 PQF589863 QAB589863 QJX589863 QTT589863 RDP589863 RNL589863 RXH589863 SHD589863 SQZ589863 TAV589863 TKR589863 TUN589863 UEJ589863 UOF589863 UYB589863 VHX589863 VRT589863 WBP589863 WLL589863 WVH589863 C655399 IV655399 SR655399 ACN655399 AMJ655399 AWF655399 BGB655399 BPX655399 BZT655399 CJP655399 CTL655399 DDH655399 DND655399 DWZ655399 EGV655399 EQR655399 FAN655399 FKJ655399 FUF655399 GEB655399 GNX655399 GXT655399 HHP655399 HRL655399 IBH655399 ILD655399 IUZ655399 JEV655399 JOR655399 JYN655399 KIJ655399 KSF655399 LCB655399 LLX655399 LVT655399 MFP655399 MPL655399 MZH655399 NJD655399 NSZ655399 OCV655399 OMR655399 OWN655399 PGJ655399 PQF655399 QAB655399 QJX655399 QTT655399 RDP655399 RNL655399 RXH655399 SHD655399 SQZ655399 TAV655399 TKR655399 TUN655399 UEJ655399 UOF655399 UYB655399 VHX655399 VRT655399 WBP655399 WLL655399 WVH655399 C720935 IV720935 SR720935 ACN720935 AMJ720935 AWF720935 BGB720935 BPX720935 BZT720935 CJP720935 CTL720935 DDH720935 DND720935 DWZ720935 EGV720935 EQR720935 FAN720935 FKJ720935 FUF720935 GEB720935 GNX720935 GXT720935 HHP720935 HRL720935 IBH720935 ILD720935 IUZ720935 JEV720935 JOR720935 JYN720935 KIJ720935 KSF720935 LCB720935 LLX720935 LVT720935 MFP720935 MPL720935 MZH720935 NJD720935 NSZ720935 OCV720935 OMR720935 OWN720935 PGJ720935 PQF720935 QAB720935 QJX720935 QTT720935 RDP720935 RNL720935 RXH720935 SHD720935 SQZ720935 TAV720935 TKR720935 TUN720935 UEJ720935 UOF720935 UYB720935 VHX720935 VRT720935 WBP720935 WLL720935 WVH720935 C786471 IV786471 SR786471 ACN786471 AMJ786471 AWF786471 BGB786471 BPX786471 BZT786471 CJP786471 CTL786471 DDH786471 DND786471 DWZ786471 EGV786471 EQR786471 FAN786471 FKJ786471 FUF786471 GEB786471 GNX786471 GXT786471 HHP786471 HRL786471 IBH786471 ILD786471 IUZ786471 JEV786471 JOR786471 JYN786471 KIJ786471 KSF786471 LCB786471 LLX786471 LVT786471 MFP786471 MPL786471 MZH786471 NJD786471 NSZ786471 OCV786471 OMR786471 OWN786471 PGJ786471 PQF786471 QAB786471 QJX786471 QTT786471 RDP786471 RNL786471 RXH786471 SHD786471 SQZ786471 TAV786471 TKR786471 TUN786471 UEJ786471 UOF786471 UYB786471 VHX786471 VRT786471 WBP786471 WLL786471 WVH786471 C852007 IV852007 SR852007 ACN852007 AMJ852007 AWF852007 BGB852007 BPX852007 BZT852007 CJP852007 CTL852007 DDH852007 DND852007 DWZ852007 EGV852007 EQR852007 FAN852007 FKJ852007 FUF852007 GEB852007 GNX852007 GXT852007 HHP852007 HRL852007 IBH852007 ILD852007 IUZ852007 JEV852007 JOR852007 JYN852007 KIJ852007 KSF852007 LCB852007 LLX852007 LVT852007 MFP852007 MPL852007 MZH852007 NJD852007 NSZ852007 OCV852007 OMR852007 OWN852007 PGJ852007 PQF852007 QAB852007 QJX852007 QTT852007 RDP852007 RNL852007 RXH852007 SHD852007 SQZ852007 TAV852007 TKR852007 TUN852007 UEJ852007 UOF852007 UYB852007 VHX852007 VRT852007 WBP852007 WLL852007 WVH852007 C917543 IV917543 SR917543 ACN917543 AMJ917543 AWF917543 BGB917543 BPX917543 BZT917543 CJP917543 CTL917543 DDH917543 DND917543 DWZ917543 EGV917543 EQR917543 FAN917543 FKJ917543 FUF917543 GEB917543 GNX917543 GXT917543 HHP917543 HRL917543 IBH917543 ILD917543 IUZ917543 JEV917543 JOR917543 JYN917543 KIJ917543 KSF917543 LCB917543 LLX917543 LVT917543 MFP917543 MPL917543 MZH917543 NJD917543 NSZ917543 OCV917543 OMR917543 OWN917543 PGJ917543 PQF917543 QAB917543 QJX917543 QTT917543 RDP917543 RNL917543 RXH917543 SHD917543 SQZ917543 TAV917543 TKR917543 TUN917543 UEJ917543 UOF917543 UYB917543 VHX917543 VRT917543 WBP917543 WLL917543 WVH917543 C983079 IV983079 SR983079 ACN983079 AMJ983079 AWF983079 BGB983079 BPX983079 BZT983079 CJP983079 CTL983079 DDH983079 DND983079 DWZ983079 EGV983079 EQR983079 FAN983079 FKJ983079 FUF983079 GEB983079 GNX983079 GXT983079 HHP983079 HRL983079 IBH983079 ILD983079 IUZ983079 JEV983079 JOR983079 JYN983079 KIJ983079 KSF983079 LCB983079 LLX983079 LVT983079 MFP983079 MPL983079 MZH983079 NJD983079 NSZ983079 OCV983079 OMR983079 OWN983079 PGJ983079 PQF983079 QAB983079 QJX983079 QTT983079 RDP983079 RNL983079 RXH983079 SHD983079 SQZ983079 TAV983079 TKR983079 TUN983079 UEJ983079 UOF983079 UYB983079 VHX983079 VRT983079 WBP983079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9"/>
  <sheetViews>
    <sheetView topLeftCell="G50" zoomScale="80" zoomScaleNormal="80" workbookViewId="0">
      <selection activeCell="Q51" sqref="Q51:Q5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907</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1164</v>
      </c>
      <c r="D10" s="422"/>
      <c r="E10" s="423"/>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63"/>
      <c r="I14" s="56"/>
      <c r="J14" s="56"/>
      <c r="K14" s="56"/>
      <c r="L14" s="56"/>
      <c r="M14" s="56"/>
      <c r="N14" s="55"/>
    </row>
    <row r="15" spans="2:16" x14ac:dyDescent="0.25">
      <c r="B15" s="495"/>
      <c r="C15" s="496"/>
      <c r="D15" s="303">
        <v>2</v>
      </c>
      <c r="E15" s="3">
        <v>313242150</v>
      </c>
      <c r="F15" s="131">
        <v>150</v>
      </c>
      <c r="G15" s="63"/>
      <c r="I15" s="57"/>
      <c r="J15" s="57"/>
      <c r="K15" s="57"/>
      <c r="L15" s="57"/>
      <c r="M15" s="57"/>
      <c r="N15" s="55"/>
    </row>
    <row r="16" spans="2:16" x14ac:dyDescent="0.25">
      <c r="B16" s="495"/>
      <c r="C16" s="496"/>
      <c r="D16" s="303">
        <v>7</v>
      </c>
      <c r="E16" s="3">
        <v>626484300</v>
      </c>
      <c r="F16" s="131">
        <v>300</v>
      </c>
      <c r="G16" s="63"/>
      <c r="I16" s="57"/>
      <c r="J16" s="57"/>
      <c r="K16" s="57"/>
      <c r="L16" s="57"/>
      <c r="M16" s="57"/>
      <c r="N16" s="55"/>
    </row>
    <row r="17" spans="1:14" x14ac:dyDescent="0.25">
      <c r="B17" s="495"/>
      <c r="C17" s="496"/>
      <c r="D17" s="303">
        <v>11</v>
      </c>
      <c r="E17" s="3">
        <v>488338350</v>
      </c>
      <c r="F17" s="131">
        <v>210</v>
      </c>
      <c r="G17" s="63"/>
      <c r="I17" s="57"/>
      <c r="J17" s="57"/>
      <c r="K17" s="57"/>
      <c r="L17" s="57"/>
      <c r="M17" s="57"/>
      <c r="N17" s="55"/>
    </row>
    <row r="18" spans="1:14" x14ac:dyDescent="0.25">
      <c r="B18" s="495"/>
      <c r="C18" s="496"/>
      <c r="D18" s="303">
        <v>12</v>
      </c>
      <c r="E18" s="3">
        <v>208828100</v>
      </c>
      <c r="F18" s="131">
        <v>100</v>
      </c>
      <c r="G18" s="63"/>
      <c r="I18" s="57"/>
      <c r="J18" s="57"/>
      <c r="K18" s="57"/>
      <c r="L18" s="57"/>
      <c r="M18" s="57"/>
      <c r="N18" s="55"/>
    </row>
    <row r="19" spans="1:14" x14ac:dyDescent="0.25">
      <c r="B19" s="495"/>
      <c r="C19" s="496"/>
      <c r="D19" s="303">
        <v>13</v>
      </c>
      <c r="E19" s="3">
        <v>721799950</v>
      </c>
      <c r="F19" s="131">
        <v>290</v>
      </c>
      <c r="G19" s="63"/>
      <c r="I19" s="57"/>
      <c r="J19" s="57"/>
      <c r="K19" s="57"/>
      <c r="L19" s="57"/>
      <c r="M19" s="57"/>
      <c r="N19" s="55"/>
    </row>
    <row r="20" spans="1:14" x14ac:dyDescent="0.25">
      <c r="B20" s="495"/>
      <c r="C20" s="496"/>
      <c r="D20" s="303">
        <v>14</v>
      </c>
      <c r="E20" s="3">
        <v>651117800</v>
      </c>
      <c r="F20" s="131">
        <v>280</v>
      </c>
      <c r="G20" s="63"/>
      <c r="I20" s="57"/>
      <c r="J20" s="57"/>
      <c r="K20" s="57"/>
      <c r="L20" s="57"/>
      <c r="M20" s="57"/>
      <c r="N20" s="55"/>
    </row>
    <row r="21" spans="1:14" x14ac:dyDescent="0.25">
      <c r="B21" s="495"/>
      <c r="C21" s="496"/>
      <c r="D21" s="303">
        <v>16</v>
      </c>
      <c r="E21" s="3">
        <v>1755833774</v>
      </c>
      <c r="F21" s="131">
        <v>718</v>
      </c>
      <c r="G21" s="63"/>
      <c r="I21" s="57"/>
      <c r="J21" s="57"/>
      <c r="K21" s="57"/>
      <c r="L21" s="57"/>
      <c r="M21" s="57"/>
      <c r="N21" s="55"/>
    </row>
    <row r="22" spans="1:14" x14ac:dyDescent="0.25">
      <c r="B22" s="495"/>
      <c r="C22" s="496"/>
      <c r="D22" s="303">
        <v>20</v>
      </c>
      <c r="E22" s="3">
        <v>902973570</v>
      </c>
      <c r="F22" s="131">
        <v>390</v>
      </c>
      <c r="G22" s="63"/>
      <c r="I22" s="57"/>
      <c r="J22" s="57"/>
      <c r="K22" s="57"/>
      <c r="L22" s="57"/>
      <c r="M22" s="57"/>
      <c r="N22" s="55"/>
    </row>
    <row r="23" spans="1:14" x14ac:dyDescent="0.25">
      <c r="B23" s="495"/>
      <c r="C23" s="496"/>
      <c r="D23" s="303">
        <v>21</v>
      </c>
      <c r="E23" s="3">
        <v>1200917298</v>
      </c>
      <c r="F23" s="131">
        <v>546</v>
      </c>
      <c r="G23" s="63"/>
      <c r="I23" s="57"/>
      <c r="J23" s="57"/>
      <c r="K23" s="57"/>
      <c r="L23" s="57"/>
      <c r="M23" s="57"/>
      <c r="N23" s="55"/>
    </row>
    <row r="24" spans="1:14" x14ac:dyDescent="0.25">
      <c r="B24" s="497"/>
      <c r="C24" s="498"/>
      <c r="D24" s="303">
        <v>22</v>
      </c>
      <c r="E24" s="3">
        <v>417652200</v>
      </c>
      <c r="F24" s="131">
        <v>200</v>
      </c>
      <c r="G24" s="63"/>
      <c r="I24" s="57"/>
      <c r="J24" s="57"/>
      <c r="K24" s="57"/>
      <c r="L24" s="57"/>
      <c r="M24" s="57"/>
      <c r="N24" s="55"/>
    </row>
    <row r="25" spans="1:14" x14ac:dyDescent="0.25">
      <c r="B25" s="476" t="s">
        <v>13</v>
      </c>
      <c r="C25" s="477"/>
      <c r="D25" s="303"/>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+F22*80%</f>
        <v>312</v>
      </c>
      <c r="D27" s="57"/>
      <c r="E27" s="4">
        <f>+E22</f>
        <v>902973570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771</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245"/>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4">
        <f>+D42+D43</f>
        <v>0</v>
      </c>
      <c r="F42" s="42"/>
      <c r="G42" s="42"/>
      <c r="H42" s="42"/>
      <c r="I42" s="54"/>
      <c r="J42" s="54"/>
      <c r="K42" s="54"/>
      <c r="L42" s="54"/>
      <c r="M42" s="54"/>
      <c r="N42" s="55"/>
    </row>
    <row r="43" spans="1:14" ht="57" x14ac:dyDescent="0.25">
      <c r="A43" s="65"/>
      <c r="B43" s="70" t="s">
        <v>143</v>
      </c>
      <c r="C43" s="71">
        <v>60</v>
      </c>
      <c r="D43" s="185">
        <f>+F148</f>
        <v>0</v>
      </c>
      <c r="E43" s="425"/>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6" t="s">
        <v>34</v>
      </c>
      <c r="N47" s="426"/>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907</v>
      </c>
      <c r="C51" s="75" t="s">
        <v>907</v>
      </c>
      <c r="D51" s="76" t="s">
        <v>667</v>
      </c>
      <c r="E51" s="247">
        <v>103</v>
      </c>
      <c r="F51" s="78" t="s">
        <v>135</v>
      </c>
      <c r="G51" s="79"/>
      <c r="H51" s="81">
        <v>40557</v>
      </c>
      <c r="I51" s="81">
        <v>40908</v>
      </c>
      <c r="J51" s="81" t="s">
        <v>136</v>
      </c>
      <c r="K51" s="134">
        <v>0</v>
      </c>
      <c r="L51" s="134">
        <v>11</v>
      </c>
      <c r="M51" s="139">
        <v>925</v>
      </c>
      <c r="N51" s="82"/>
      <c r="O51" s="83">
        <v>590840437</v>
      </c>
      <c r="P51" s="83" t="s">
        <v>909</v>
      </c>
      <c r="Q51" s="84"/>
      <c r="R51" s="85"/>
      <c r="S51" s="85"/>
      <c r="T51" s="85"/>
      <c r="U51" s="85"/>
      <c r="V51" s="85"/>
      <c r="W51" s="85"/>
      <c r="X51" s="85"/>
      <c r="Y51" s="85"/>
      <c r="Z51" s="85"/>
    </row>
    <row r="52" spans="1:26" s="86" customFormat="1" ht="45" x14ac:dyDescent="0.25">
      <c r="A52" s="74">
        <f>+A51+1</f>
        <v>2</v>
      </c>
      <c r="B52" s="75" t="s">
        <v>907</v>
      </c>
      <c r="C52" s="75" t="s">
        <v>907</v>
      </c>
      <c r="D52" s="76" t="s">
        <v>667</v>
      </c>
      <c r="E52" s="138">
        <v>72</v>
      </c>
      <c r="F52" s="78" t="s">
        <v>135</v>
      </c>
      <c r="G52" s="79"/>
      <c r="H52" s="81">
        <v>41327</v>
      </c>
      <c r="I52" s="81">
        <v>41639</v>
      </c>
      <c r="J52" s="81" t="s">
        <v>136</v>
      </c>
      <c r="K52" s="134">
        <v>0</v>
      </c>
      <c r="L52" s="134">
        <v>11</v>
      </c>
      <c r="M52" s="139">
        <v>715</v>
      </c>
      <c r="N52" s="82"/>
      <c r="O52" s="83">
        <v>715532002</v>
      </c>
      <c r="P52" s="83" t="s">
        <v>910</v>
      </c>
      <c r="Q52" s="84"/>
      <c r="R52" s="85"/>
      <c r="S52" s="85"/>
      <c r="T52" s="85"/>
      <c r="U52" s="85"/>
      <c r="V52" s="85"/>
      <c r="W52" s="85"/>
      <c r="X52" s="85"/>
      <c r="Y52" s="85"/>
      <c r="Z52" s="85"/>
    </row>
    <row r="53" spans="1:26" s="86" customFormat="1" ht="45" x14ac:dyDescent="0.25">
      <c r="A53" s="74">
        <f t="shared" ref="A53:A54" si="0">+A52+1</f>
        <v>3</v>
      </c>
      <c r="B53" s="75" t="s">
        <v>907</v>
      </c>
      <c r="C53" s="75" t="s">
        <v>907</v>
      </c>
      <c r="D53" s="76" t="s">
        <v>667</v>
      </c>
      <c r="E53" s="138">
        <v>2</v>
      </c>
      <c r="F53" s="78" t="s">
        <v>135</v>
      </c>
      <c r="G53" s="79"/>
      <c r="H53" s="81">
        <v>40924</v>
      </c>
      <c r="I53" s="81">
        <v>41273</v>
      </c>
      <c r="J53" s="81" t="s">
        <v>136</v>
      </c>
      <c r="K53" s="134">
        <v>0</v>
      </c>
      <c r="L53" s="134">
        <v>11</v>
      </c>
      <c r="M53" s="139">
        <v>854</v>
      </c>
      <c r="N53" s="135"/>
      <c r="O53" s="83">
        <v>931912024</v>
      </c>
      <c r="P53" s="83" t="s">
        <v>911</v>
      </c>
      <c r="Q53" s="84"/>
      <c r="R53" s="85"/>
      <c r="S53" s="85"/>
      <c r="T53" s="85"/>
      <c r="U53" s="85"/>
      <c r="V53" s="85"/>
      <c r="W53" s="85"/>
      <c r="X53" s="85"/>
      <c r="Y53" s="85"/>
      <c r="Z53" s="85"/>
    </row>
    <row r="54" spans="1:26" s="86" customFormat="1" ht="45" x14ac:dyDescent="0.25">
      <c r="A54" s="74">
        <f t="shared" si="0"/>
        <v>4</v>
      </c>
      <c r="B54" s="75" t="s">
        <v>907</v>
      </c>
      <c r="C54" s="75" t="s">
        <v>907</v>
      </c>
      <c r="D54" s="75" t="s">
        <v>249</v>
      </c>
      <c r="E54" s="138">
        <v>79</v>
      </c>
      <c r="F54" s="78" t="s">
        <v>135</v>
      </c>
      <c r="G54" s="79"/>
      <c r="H54" s="81">
        <v>41662</v>
      </c>
      <c r="I54" s="81">
        <v>41942</v>
      </c>
      <c r="J54" s="81" t="s">
        <v>136</v>
      </c>
      <c r="K54" s="134">
        <v>0</v>
      </c>
      <c r="L54" s="134">
        <v>9</v>
      </c>
      <c r="M54" s="139">
        <v>742</v>
      </c>
      <c r="N54" s="82"/>
      <c r="O54" s="83">
        <v>893914246</v>
      </c>
      <c r="P54" s="83" t="s">
        <v>912</v>
      </c>
      <c r="Q54" s="84"/>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27" t="s">
        <v>27</v>
      </c>
      <c r="C57" s="427" t="s">
        <v>26</v>
      </c>
      <c r="D57" s="429" t="s">
        <v>33</v>
      </c>
      <c r="E57" s="429"/>
    </row>
    <row r="58" spans="1:26" x14ac:dyDescent="0.25">
      <c r="B58" s="428"/>
      <c r="C58" s="428"/>
      <c r="D58" s="188" t="s">
        <v>135</v>
      </c>
      <c r="E58" s="93" t="s">
        <v>136</v>
      </c>
    </row>
    <row r="59" spans="1:26" ht="30.6" customHeight="1" x14ac:dyDescent="0.25">
      <c r="B59" s="94" t="s">
        <v>20</v>
      </c>
      <c r="C59" s="95">
        <f>+K55</f>
        <v>0</v>
      </c>
      <c r="D59" s="185"/>
      <c r="E59" s="244" t="s">
        <v>167</v>
      </c>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39"/>
      <c r="D61" s="439"/>
      <c r="E61" s="439"/>
      <c r="F61" s="439"/>
      <c r="G61" s="439"/>
      <c r="H61" s="439"/>
      <c r="I61" s="439"/>
      <c r="J61" s="439"/>
      <c r="K61" s="439"/>
      <c r="L61" s="439"/>
      <c r="M61" s="439"/>
      <c r="N61" s="439"/>
    </row>
    <row r="62" spans="1:26" ht="28.15" customHeight="1" thickBot="1" x14ac:dyDescent="0.3"/>
    <row r="63" spans="1:26" ht="27" thickBot="1" x14ac:dyDescent="0.3">
      <c r="B63" s="440" t="s">
        <v>100</v>
      </c>
      <c r="C63" s="440"/>
      <c r="D63" s="440"/>
      <c r="E63" s="440"/>
      <c r="F63" s="440"/>
      <c r="G63" s="440"/>
      <c r="H63" s="440"/>
      <c r="I63" s="440"/>
      <c r="J63" s="440"/>
      <c r="K63" s="440"/>
      <c r="L63" s="440"/>
      <c r="M63" s="440"/>
      <c r="N63" s="440"/>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41" t="s">
        <v>3</v>
      </c>
      <c r="P66" s="442"/>
      <c r="Q66" s="197" t="s">
        <v>17</v>
      </c>
    </row>
    <row r="67" spans="2:17" x14ac:dyDescent="0.25">
      <c r="B67" s="98"/>
      <c r="C67" s="98"/>
      <c r="D67" s="43"/>
      <c r="E67" s="43"/>
      <c r="F67" s="99"/>
      <c r="G67" s="99"/>
      <c r="H67" s="99"/>
      <c r="I67" s="98"/>
      <c r="J67" s="98"/>
      <c r="K67" s="69"/>
      <c r="L67" s="69"/>
      <c r="M67" s="69"/>
      <c r="N67" s="69"/>
      <c r="O67" s="430"/>
      <c r="P67" s="431"/>
      <c r="Q67" s="69"/>
    </row>
    <row r="68" spans="2:17" x14ac:dyDescent="0.25">
      <c r="B68" s="98"/>
      <c r="C68" s="98"/>
      <c r="D68" s="43"/>
      <c r="E68" s="43"/>
      <c r="F68" s="99"/>
      <c r="G68" s="99"/>
      <c r="H68" s="99"/>
      <c r="I68" s="98"/>
      <c r="J68" s="98"/>
      <c r="K68" s="69"/>
      <c r="L68" s="69"/>
      <c r="M68" s="69"/>
      <c r="N68" s="69"/>
      <c r="O68" s="430"/>
      <c r="P68" s="431"/>
      <c r="Q68" s="69"/>
    </row>
    <row r="69" spans="2:17" x14ac:dyDescent="0.25">
      <c r="B69" s="44" t="s">
        <v>1</v>
      </c>
    </row>
    <row r="70" spans="2:17" x14ac:dyDescent="0.25">
      <c r="B70" s="44" t="s">
        <v>36</v>
      </c>
    </row>
    <row r="71" spans="2:17" x14ac:dyDescent="0.25">
      <c r="B71" s="44" t="s">
        <v>61</v>
      </c>
    </row>
    <row r="74" spans="2:17" ht="26.25" x14ac:dyDescent="0.25">
      <c r="B74" s="435" t="s">
        <v>37</v>
      </c>
      <c r="C74" s="436"/>
      <c r="D74" s="436"/>
      <c r="E74" s="436"/>
      <c r="F74" s="436"/>
      <c r="G74" s="436"/>
      <c r="H74" s="436"/>
      <c r="I74" s="436"/>
      <c r="J74" s="436"/>
      <c r="K74" s="436"/>
      <c r="L74" s="436"/>
      <c r="M74" s="436"/>
      <c r="N74" s="436"/>
      <c r="O74" s="436"/>
      <c r="P74" s="436"/>
      <c r="Q74" s="436"/>
    </row>
    <row r="79" spans="2:17" ht="76.5" customHeight="1" x14ac:dyDescent="0.25">
      <c r="B79" s="443" t="s">
        <v>0</v>
      </c>
      <c r="C79" s="443" t="s">
        <v>38</v>
      </c>
      <c r="D79" s="443" t="s">
        <v>39</v>
      </c>
      <c r="E79" s="443" t="s">
        <v>112</v>
      </c>
      <c r="F79" s="443" t="s">
        <v>114</v>
      </c>
      <c r="G79" s="443" t="s">
        <v>115</v>
      </c>
      <c r="H79" s="443" t="s">
        <v>116</v>
      </c>
      <c r="I79" s="443" t="s">
        <v>113</v>
      </c>
      <c r="J79" s="441" t="s">
        <v>117</v>
      </c>
      <c r="K79" s="445"/>
      <c r="L79" s="442"/>
      <c r="M79" s="443" t="s">
        <v>121</v>
      </c>
      <c r="N79" s="443" t="s">
        <v>40</v>
      </c>
      <c r="O79" s="443" t="s">
        <v>41</v>
      </c>
      <c r="P79" s="447" t="s">
        <v>3</v>
      </c>
      <c r="Q79" s="448"/>
    </row>
    <row r="80" spans="2:17" ht="76.5" customHeight="1" x14ac:dyDescent="0.25">
      <c r="B80" s="444"/>
      <c r="C80" s="444"/>
      <c r="D80" s="444"/>
      <c r="E80" s="444"/>
      <c r="F80" s="444"/>
      <c r="G80" s="444"/>
      <c r="H80" s="444"/>
      <c r="I80" s="444"/>
      <c r="J80" s="197" t="s">
        <v>118</v>
      </c>
      <c r="K80" s="197" t="s">
        <v>261</v>
      </c>
      <c r="L80" s="197" t="s">
        <v>120</v>
      </c>
      <c r="M80" s="444"/>
      <c r="N80" s="444"/>
      <c r="O80" s="444"/>
      <c r="P80" s="449"/>
      <c r="Q80" s="450"/>
    </row>
    <row r="81" spans="2:17" ht="295.5" customHeight="1" x14ac:dyDescent="0.25">
      <c r="B81" s="457" t="s">
        <v>42</v>
      </c>
      <c r="C81" s="457" t="s">
        <v>1018</v>
      </c>
      <c r="D81" s="457" t="s">
        <v>1165</v>
      </c>
      <c r="E81" s="457">
        <v>30515407</v>
      </c>
      <c r="F81" s="457" t="s">
        <v>1166</v>
      </c>
      <c r="G81" s="457" t="s">
        <v>1073</v>
      </c>
      <c r="H81" s="463">
        <v>31184</v>
      </c>
      <c r="I81" s="457" t="s">
        <v>195</v>
      </c>
      <c r="J81" s="101" t="s">
        <v>915</v>
      </c>
      <c r="K81" s="101" t="s">
        <v>693</v>
      </c>
      <c r="L81" s="152" t="s">
        <v>1025</v>
      </c>
      <c r="M81" s="424" t="s">
        <v>135</v>
      </c>
      <c r="N81" s="424" t="s">
        <v>135</v>
      </c>
      <c r="O81" s="424" t="s">
        <v>135</v>
      </c>
      <c r="P81" s="417"/>
      <c r="Q81" s="418"/>
    </row>
    <row r="82" spans="2:17" ht="38.25" customHeight="1" x14ac:dyDescent="0.25">
      <c r="B82" s="467"/>
      <c r="C82" s="467"/>
      <c r="D82" s="458"/>
      <c r="E82" s="458"/>
      <c r="F82" s="458"/>
      <c r="G82" s="458"/>
      <c r="H82" s="464"/>
      <c r="I82" s="458"/>
      <c r="J82" s="248" t="s">
        <v>1167</v>
      </c>
      <c r="K82" s="252" t="s">
        <v>1168</v>
      </c>
      <c r="L82" s="248" t="s">
        <v>1169</v>
      </c>
      <c r="M82" s="453"/>
      <c r="N82" s="453"/>
      <c r="O82" s="453"/>
      <c r="P82" s="508"/>
      <c r="Q82" s="509"/>
    </row>
    <row r="83" spans="2:17" ht="45.75" customHeight="1" x14ac:dyDescent="0.25">
      <c r="B83" s="457" t="s">
        <v>43</v>
      </c>
      <c r="C83" s="486" t="s">
        <v>1018</v>
      </c>
      <c r="D83" s="457" t="s">
        <v>1170</v>
      </c>
      <c r="E83" s="457">
        <v>52979020</v>
      </c>
      <c r="F83" s="457" t="s">
        <v>444</v>
      </c>
      <c r="G83" s="457" t="s">
        <v>1171</v>
      </c>
      <c r="H83" s="463">
        <v>40165</v>
      </c>
      <c r="I83" s="457">
        <v>113329</v>
      </c>
      <c r="J83" s="248" t="s">
        <v>1172</v>
      </c>
      <c r="K83" s="248" t="s">
        <v>1173</v>
      </c>
      <c r="L83" s="193" t="s">
        <v>1174</v>
      </c>
      <c r="M83" s="424" t="s">
        <v>135</v>
      </c>
      <c r="N83" s="424" t="s">
        <v>135</v>
      </c>
      <c r="O83" s="424" t="s">
        <v>135</v>
      </c>
      <c r="P83" s="417"/>
      <c r="Q83" s="418"/>
    </row>
    <row r="84" spans="2:17" ht="75" customHeight="1" x14ac:dyDescent="0.25">
      <c r="B84" s="458"/>
      <c r="C84" s="487"/>
      <c r="D84" s="458"/>
      <c r="E84" s="458"/>
      <c r="F84" s="458"/>
      <c r="G84" s="458"/>
      <c r="H84" s="464"/>
      <c r="I84" s="458"/>
      <c r="J84" s="101" t="s">
        <v>1175</v>
      </c>
      <c r="K84" s="101" t="s">
        <v>1176</v>
      </c>
      <c r="L84" s="152" t="s">
        <v>1177</v>
      </c>
      <c r="M84" s="453"/>
      <c r="N84" s="453"/>
      <c r="O84" s="453"/>
      <c r="P84" s="508"/>
      <c r="Q84" s="509"/>
    </row>
    <row r="85" spans="2:17" ht="80.25" customHeight="1" x14ac:dyDescent="0.25">
      <c r="B85" s="424" t="s">
        <v>42</v>
      </c>
      <c r="C85" s="424" t="s">
        <v>1018</v>
      </c>
      <c r="D85" s="504" t="s">
        <v>1178</v>
      </c>
      <c r="E85" s="424">
        <v>18129735</v>
      </c>
      <c r="F85" s="504" t="s">
        <v>1179</v>
      </c>
      <c r="G85" s="504" t="s">
        <v>1180</v>
      </c>
      <c r="H85" s="459">
        <v>41838</v>
      </c>
      <c r="I85" s="424" t="s">
        <v>195</v>
      </c>
      <c r="J85" s="101" t="s">
        <v>1181</v>
      </c>
      <c r="K85" s="101" t="s">
        <v>1182</v>
      </c>
      <c r="L85" s="152" t="s">
        <v>1183</v>
      </c>
      <c r="M85" s="424" t="s">
        <v>135</v>
      </c>
      <c r="N85" s="424" t="s">
        <v>135</v>
      </c>
      <c r="O85" s="424" t="s">
        <v>135</v>
      </c>
      <c r="P85" s="417"/>
      <c r="Q85" s="418"/>
    </row>
    <row r="86" spans="2:17" ht="291" customHeight="1" x14ac:dyDescent="0.25">
      <c r="B86" s="453"/>
      <c r="C86" s="425"/>
      <c r="D86" s="502"/>
      <c r="E86" s="453"/>
      <c r="F86" s="502"/>
      <c r="G86" s="502"/>
      <c r="H86" s="453"/>
      <c r="I86" s="453"/>
      <c r="J86" s="101" t="s">
        <v>915</v>
      </c>
      <c r="K86" s="190" t="s">
        <v>1184</v>
      </c>
      <c r="L86" s="193" t="s">
        <v>1185</v>
      </c>
      <c r="M86" s="453"/>
      <c r="N86" s="453"/>
      <c r="O86" s="453"/>
      <c r="P86" s="508"/>
      <c r="Q86" s="509"/>
    </row>
    <row r="87" spans="2:17" ht="81.75" customHeight="1" x14ac:dyDescent="0.25">
      <c r="B87" s="457" t="s">
        <v>43</v>
      </c>
      <c r="C87" s="457" t="s">
        <v>1186</v>
      </c>
      <c r="D87" s="457" t="s">
        <v>1187</v>
      </c>
      <c r="E87" s="457">
        <v>40075376</v>
      </c>
      <c r="F87" s="457" t="s">
        <v>1119</v>
      </c>
      <c r="G87" s="457" t="s">
        <v>1188</v>
      </c>
      <c r="H87" s="463">
        <v>40468</v>
      </c>
      <c r="I87" s="518" t="s">
        <v>1556</v>
      </c>
      <c r="J87" s="101" t="s">
        <v>1046</v>
      </c>
      <c r="K87" s="101" t="s">
        <v>1189</v>
      </c>
      <c r="L87" s="193" t="s">
        <v>1190</v>
      </c>
      <c r="M87" s="424" t="s">
        <v>135</v>
      </c>
      <c r="N87" s="424" t="s">
        <v>135</v>
      </c>
      <c r="O87" s="424" t="s">
        <v>135</v>
      </c>
      <c r="P87" s="417"/>
      <c r="Q87" s="418"/>
    </row>
    <row r="88" spans="2:17" ht="182.25" customHeight="1" x14ac:dyDescent="0.25">
      <c r="B88" s="467"/>
      <c r="C88" s="467"/>
      <c r="D88" s="467"/>
      <c r="E88" s="467"/>
      <c r="F88" s="467"/>
      <c r="G88" s="467"/>
      <c r="H88" s="517"/>
      <c r="I88" s="519"/>
      <c r="J88" s="101" t="s">
        <v>1009</v>
      </c>
      <c r="K88" s="101" t="s">
        <v>1191</v>
      </c>
      <c r="L88" s="152" t="s">
        <v>1192</v>
      </c>
      <c r="M88" s="453"/>
      <c r="N88" s="453"/>
      <c r="O88" s="453"/>
      <c r="P88" s="508"/>
      <c r="Q88" s="509"/>
    </row>
    <row r="89" spans="2:17" ht="45.75" customHeight="1" x14ac:dyDescent="0.25">
      <c r="B89" s="467"/>
      <c r="C89" s="467"/>
      <c r="D89" s="467"/>
      <c r="E89" s="467"/>
      <c r="F89" s="467"/>
      <c r="G89" s="467"/>
      <c r="H89" s="517"/>
      <c r="I89" s="519"/>
      <c r="J89" s="101" t="s">
        <v>872</v>
      </c>
      <c r="K89" s="101" t="s">
        <v>1193</v>
      </c>
      <c r="L89" s="152" t="s">
        <v>1194</v>
      </c>
      <c r="M89" s="453"/>
      <c r="N89" s="453"/>
      <c r="O89" s="453"/>
      <c r="P89" s="508"/>
      <c r="Q89" s="509"/>
    </row>
    <row r="90" spans="2:17" ht="76.5" customHeight="1" x14ac:dyDescent="0.25">
      <c r="B90" s="458"/>
      <c r="C90" s="458"/>
      <c r="D90" s="458"/>
      <c r="E90" s="458"/>
      <c r="F90" s="458"/>
      <c r="G90" s="458"/>
      <c r="H90" s="464"/>
      <c r="I90" s="520"/>
      <c r="J90" s="101" t="s">
        <v>667</v>
      </c>
      <c r="K90" s="101" t="s">
        <v>1195</v>
      </c>
      <c r="L90" s="152" t="s">
        <v>1196</v>
      </c>
      <c r="M90" s="425"/>
      <c r="N90" s="425"/>
      <c r="O90" s="425"/>
      <c r="P90" s="419"/>
      <c r="Q90" s="420"/>
    </row>
    <row r="91" spans="2:17" ht="129.75" customHeight="1" x14ac:dyDescent="0.25">
      <c r="B91" s="457" t="s">
        <v>43</v>
      </c>
      <c r="C91" s="457" t="s">
        <v>1186</v>
      </c>
      <c r="D91" s="457" t="s">
        <v>1197</v>
      </c>
      <c r="E91" s="457">
        <v>41916507</v>
      </c>
      <c r="F91" s="457" t="s">
        <v>1119</v>
      </c>
      <c r="G91" s="457" t="s">
        <v>1198</v>
      </c>
      <c r="H91" s="463">
        <v>39696</v>
      </c>
      <c r="I91" s="527" t="s">
        <v>1557</v>
      </c>
      <c r="J91" s="101" t="s">
        <v>1199</v>
      </c>
      <c r="K91" s="101" t="s">
        <v>1200</v>
      </c>
      <c r="L91" s="152" t="s">
        <v>1201</v>
      </c>
      <c r="M91" s="424" t="s">
        <v>135</v>
      </c>
      <c r="N91" s="424" t="s">
        <v>135</v>
      </c>
      <c r="O91" s="424" t="s">
        <v>135</v>
      </c>
      <c r="P91" s="417"/>
      <c r="Q91" s="418"/>
    </row>
    <row r="92" spans="2:17" ht="103.5" customHeight="1" x14ac:dyDescent="0.25">
      <c r="B92" s="458"/>
      <c r="C92" s="458"/>
      <c r="D92" s="458"/>
      <c r="E92" s="458"/>
      <c r="F92" s="458"/>
      <c r="G92" s="458"/>
      <c r="H92" s="458"/>
      <c r="I92" s="528"/>
      <c r="J92" s="101" t="s">
        <v>1202</v>
      </c>
      <c r="K92" s="101" t="s">
        <v>1203</v>
      </c>
      <c r="L92" s="152" t="s">
        <v>1204</v>
      </c>
      <c r="M92" s="425"/>
      <c r="N92" s="425"/>
      <c r="O92" s="425"/>
      <c r="P92" s="419"/>
      <c r="Q92" s="420"/>
    </row>
    <row r="94" spans="2:17" ht="15.75" thickBot="1" x14ac:dyDescent="0.3"/>
    <row r="95" spans="2:17" ht="27" thickBot="1" x14ac:dyDescent="0.3">
      <c r="B95" s="432" t="s">
        <v>45</v>
      </c>
      <c r="C95" s="433"/>
      <c r="D95" s="433"/>
      <c r="E95" s="433"/>
      <c r="F95" s="433"/>
      <c r="G95" s="433"/>
      <c r="H95" s="433"/>
      <c r="I95" s="433"/>
      <c r="J95" s="433"/>
      <c r="K95" s="433"/>
      <c r="L95" s="433"/>
      <c r="M95" s="433"/>
      <c r="N95" s="434"/>
    </row>
    <row r="98" spans="1:26" ht="46.15" customHeight="1" x14ac:dyDescent="0.25">
      <c r="B98" s="9" t="s">
        <v>32</v>
      </c>
      <c r="C98" s="9" t="s">
        <v>46</v>
      </c>
      <c r="D98" s="441" t="s">
        <v>3</v>
      </c>
      <c r="E98" s="442"/>
    </row>
    <row r="99" spans="1:26" ht="46.9" customHeight="1" x14ac:dyDescent="0.25">
      <c r="B99" s="101" t="s">
        <v>122</v>
      </c>
      <c r="C99" s="185"/>
      <c r="D99" s="451"/>
      <c r="E99" s="451"/>
    </row>
    <row r="102" spans="1:26" ht="26.25" x14ac:dyDescent="0.25">
      <c r="B102" s="435" t="s">
        <v>63</v>
      </c>
      <c r="C102" s="436"/>
      <c r="D102" s="436"/>
      <c r="E102" s="436"/>
      <c r="F102" s="436"/>
      <c r="G102" s="436"/>
      <c r="H102" s="436"/>
      <c r="I102" s="436"/>
      <c r="J102" s="436"/>
      <c r="K102" s="436"/>
      <c r="L102" s="436"/>
      <c r="M102" s="436"/>
      <c r="N102" s="436"/>
      <c r="O102" s="436"/>
      <c r="P102" s="436"/>
    </row>
    <row r="104" spans="1:26" ht="15.75" thickBot="1" x14ac:dyDescent="0.3"/>
    <row r="105" spans="1:26" ht="27" thickBot="1" x14ac:dyDescent="0.3">
      <c r="B105" s="432" t="s">
        <v>53</v>
      </c>
      <c r="C105" s="433"/>
      <c r="D105" s="433"/>
      <c r="E105" s="433"/>
      <c r="F105" s="433"/>
      <c r="G105" s="433"/>
      <c r="H105" s="433"/>
      <c r="I105" s="433"/>
      <c r="J105" s="433"/>
      <c r="K105" s="433"/>
      <c r="L105" s="433"/>
      <c r="M105" s="433"/>
      <c r="N105" s="434"/>
    </row>
    <row r="107" spans="1:26" ht="15.75" thickBot="1" x14ac:dyDescent="0.3">
      <c r="M107" s="73"/>
      <c r="N107" s="73"/>
    </row>
    <row r="108" spans="1:26" s="54" customFormat="1" ht="109.5" customHeight="1" x14ac:dyDescent="0.25">
      <c r="B108" s="18" t="s">
        <v>144</v>
      </c>
      <c r="C108" s="18" t="s">
        <v>145</v>
      </c>
      <c r="D108" s="18" t="s">
        <v>146</v>
      </c>
      <c r="E108" s="18" t="s">
        <v>44</v>
      </c>
      <c r="F108" s="18" t="s">
        <v>21</v>
      </c>
      <c r="G108" s="18" t="s">
        <v>99</v>
      </c>
      <c r="H108" s="18" t="s">
        <v>16</v>
      </c>
      <c r="I108" s="18" t="s">
        <v>9</v>
      </c>
      <c r="J108" s="18" t="s">
        <v>30</v>
      </c>
      <c r="K108" s="18" t="s">
        <v>60</v>
      </c>
      <c r="L108" s="18" t="s">
        <v>19</v>
      </c>
      <c r="M108" s="17" t="s">
        <v>25</v>
      </c>
      <c r="N108" s="18" t="s">
        <v>147</v>
      </c>
      <c r="O108" s="18" t="s">
        <v>35</v>
      </c>
      <c r="P108" s="192" t="s">
        <v>10</v>
      </c>
      <c r="Q108" s="192" t="s">
        <v>18</v>
      </c>
    </row>
    <row r="109" spans="1:26" s="86" customFormat="1" x14ac:dyDescent="0.25">
      <c r="A109" s="74">
        <v>1</v>
      </c>
      <c r="B109" s="75"/>
      <c r="C109" s="76"/>
      <c r="D109" s="75"/>
      <c r="E109" s="77"/>
      <c r="F109" s="78"/>
      <c r="G109" s="79"/>
      <c r="H109" s="80"/>
      <c r="I109" s="81"/>
      <c r="J109" s="81"/>
      <c r="K109" s="81"/>
      <c r="L109" s="81"/>
      <c r="M109" s="82"/>
      <c r="N109" s="82">
        <f>+M109*G109</f>
        <v>0</v>
      </c>
      <c r="O109" s="83"/>
      <c r="P109" s="83"/>
      <c r="Q109" s="84"/>
      <c r="R109" s="85"/>
      <c r="S109" s="85"/>
      <c r="T109" s="85"/>
      <c r="U109" s="85"/>
      <c r="V109" s="85"/>
      <c r="W109" s="85"/>
      <c r="X109" s="85"/>
      <c r="Y109" s="85"/>
      <c r="Z109" s="85"/>
    </row>
    <row r="110" spans="1:26" s="86" customFormat="1" x14ac:dyDescent="0.25">
      <c r="A110" s="74">
        <f>+A109+1</f>
        <v>2</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f t="shared" ref="A111:A116" si="1">+A110+1</f>
        <v>3</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si="1"/>
        <v>4</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si="1"/>
        <v>5</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si="1"/>
        <v>6</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1"/>
        <v>7</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1"/>
        <v>8</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c r="B117" s="87" t="s">
        <v>15</v>
      </c>
      <c r="C117" s="76"/>
      <c r="D117" s="75"/>
      <c r="E117" s="77"/>
      <c r="F117" s="78"/>
      <c r="G117" s="78"/>
      <c r="H117" s="78"/>
      <c r="I117" s="81"/>
      <c r="J117" s="81"/>
      <c r="K117" s="88">
        <f t="shared" ref="K117:N117" si="2">SUM(K109:K116)</f>
        <v>0</v>
      </c>
      <c r="L117" s="88">
        <f t="shared" si="2"/>
        <v>0</v>
      </c>
      <c r="M117" s="89">
        <f t="shared" si="2"/>
        <v>0</v>
      </c>
      <c r="N117" s="88">
        <f t="shared" si="2"/>
        <v>0</v>
      </c>
      <c r="O117" s="83"/>
      <c r="P117" s="83"/>
      <c r="Q117" s="90"/>
    </row>
    <row r="118" spans="1:26" x14ac:dyDescent="0.25">
      <c r="E118" s="91"/>
    </row>
    <row r="119" spans="1:26" ht="18.75" x14ac:dyDescent="0.25">
      <c r="B119" s="94" t="s">
        <v>31</v>
      </c>
      <c r="C119" s="10">
        <f>+K117</f>
        <v>0</v>
      </c>
      <c r="H119" s="96"/>
      <c r="I119" s="96"/>
      <c r="J119" s="96"/>
      <c r="K119" s="96"/>
      <c r="L119" s="96"/>
      <c r="M119" s="96"/>
    </row>
    <row r="121" spans="1:26" ht="15.75" thickBot="1" x14ac:dyDescent="0.3"/>
    <row r="122" spans="1:26" ht="37.15" customHeight="1" thickBot="1" x14ac:dyDescent="0.3">
      <c r="B122" s="11" t="s">
        <v>48</v>
      </c>
      <c r="C122" s="12" t="s">
        <v>49</v>
      </c>
      <c r="D122" s="11" t="s">
        <v>50</v>
      </c>
      <c r="E122" s="12" t="s">
        <v>54</v>
      </c>
    </row>
    <row r="123" spans="1:26" ht="41.45" customHeight="1" x14ac:dyDescent="0.25">
      <c r="B123" s="8" t="s">
        <v>123</v>
      </c>
      <c r="C123" s="102">
        <v>20</v>
      </c>
      <c r="D123" s="102"/>
      <c r="E123" s="452">
        <f>+D123+D124+D125</f>
        <v>0</v>
      </c>
    </row>
    <row r="124" spans="1:26" x14ac:dyDescent="0.25">
      <c r="B124" s="8" t="s">
        <v>124</v>
      </c>
      <c r="C124" s="185">
        <v>30</v>
      </c>
      <c r="D124" s="185">
        <v>0</v>
      </c>
      <c r="E124" s="453"/>
    </row>
    <row r="125" spans="1:26" ht="15.75" thickBot="1" x14ac:dyDescent="0.3">
      <c r="B125" s="8" t="s">
        <v>125</v>
      </c>
      <c r="C125" s="103">
        <v>40</v>
      </c>
      <c r="D125" s="103">
        <v>0</v>
      </c>
      <c r="E125" s="454"/>
    </row>
    <row r="127" spans="1:26" ht="15.75" thickBot="1" x14ac:dyDescent="0.3"/>
    <row r="128" spans="1:26" ht="27" thickBot="1" x14ac:dyDescent="0.3">
      <c r="B128" s="432" t="s">
        <v>51</v>
      </c>
      <c r="C128" s="433"/>
      <c r="D128" s="433"/>
      <c r="E128" s="433"/>
      <c r="F128" s="433"/>
      <c r="G128" s="433"/>
      <c r="H128" s="433"/>
      <c r="I128" s="433"/>
      <c r="J128" s="433"/>
      <c r="K128" s="433"/>
      <c r="L128" s="433"/>
      <c r="M128" s="433"/>
      <c r="N128" s="434"/>
    </row>
    <row r="130" spans="2:17" ht="76.5" customHeight="1" x14ac:dyDescent="0.25">
      <c r="B130" s="197" t="s">
        <v>0</v>
      </c>
      <c r="C130" s="197" t="s">
        <v>38</v>
      </c>
      <c r="D130" s="197" t="s">
        <v>39</v>
      </c>
      <c r="E130" s="197" t="s">
        <v>112</v>
      </c>
      <c r="F130" s="197" t="s">
        <v>114</v>
      </c>
      <c r="G130" s="197" t="s">
        <v>115</v>
      </c>
      <c r="H130" s="197" t="s">
        <v>116</v>
      </c>
      <c r="I130" s="197" t="s">
        <v>113</v>
      </c>
      <c r="J130" s="441" t="s">
        <v>117</v>
      </c>
      <c r="K130" s="445"/>
      <c r="L130" s="442"/>
      <c r="M130" s="197" t="s">
        <v>121</v>
      </c>
      <c r="N130" s="197" t="s">
        <v>40</v>
      </c>
      <c r="O130" s="197" t="s">
        <v>41</v>
      </c>
      <c r="P130" s="441" t="s">
        <v>3</v>
      </c>
      <c r="Q130" s="442"/>
    </row>
    <row r="131" spans="2:17" ht="60.75" customHeight="1" x14ac:dyDescent="0.25">
      <c r="B131" s="100"/>
      <c r="C131" s="100"/>
      <c r="D131" s="98"/>
      <c r="E131" s="98"/>
      <c r="F131" s="98"/>
      <c r="G131" s="98"/>
      <c r="H131" s="98"/>
      <c r="I131" s="43"/>
      <c r="J131" s="43"/>
      <c r="K131" s="100"/>
      <c r="L131" s="98"/>
      <c r="M131" s="69"/>
      <c r="N131" s="69"/>
      <c r="O131" s="69"/>
      <c r="P131" s="451"/>
      <c r="Q131" s="451"/>
    </row>
    <row r="132" spans="2:17" ht="60.75" customHeight="1" x14ac:dyDescent="0.25">
      <c r="B132" s="100"/>
      <c r="C132" s="100"/>
      <c r="D132" s="98"/>
      <c r="E132" s="98"/>
      <c r="F132" s="98"/>
      <c r="G132" s="98"/>
      <c r="H132" s="98"/>
      <c r="I132" s="43"/>
      <c r="J132" s="43"/>
      <c r="K132" s="100"/>
      <c r="L132" s="98"/>
      <c r="M132" s="69"/>
      <c r="N132" s="69"/>
      <c r="O132" s="69"/>
      <c r="P132" s="185"/>
      <c r="Q132" s="185"/>
    </row>
    <row r="133" spans="2:17" ht="33.6" customHeight="1" x14ac:dyDescent="0.25">
      <c r="B133" s="100"/>
      <c r="C133" s="100"/>
      <c r="D133" s="98"/>
      <c r="E133" s="98"/>
      <c r="F133" s="98"/>
      <c r="G133" s="98"/>
      <c r="H133" s="98"/>
      <c r="I133" s="43"/>
      <c r="J133" s="43"/>
      <c r="K133" s="98"/>
      <c r="L133" s="98"/>
      <c r="M133" s="69"/>
      <c r="N133" s="69"/>
      <c r="O133" s="69"/>
      <c r="P133" s="451"/>
      <c r="Q133" s="451"/>
    </row>
    <row r="137" spans="2:17" ht="54" customHeight="1" x14ac:dyDescent="0.25">
      <c r="B137" s="21" t="s">
        <v>32</v>
      </c>
      <c r="C137" s="21" t="s">
        <v>48</v>
      </c>
      <c r="D137" s="197" t="s">
        <v>49</v>
      </c>
      <c r="E137" s="21" t="s">
        <v>50</v>
      </c>
      <c r="F137" s="304" t="s">
        <v>55</v>
      </c>
      <c r="G137" s="105"/>
    </row>
    <row r="138" spans="2:17" ht="120.75" customHeight="1" x14ac:dyDescent="0.2">
      <c r="B138" s="468" t="s">
        <v>52</v>
      </c>
      <c r="C138" s="104" t="s">
        <v>126</v>
      </c>
      <c r="D138" s="185">
        <v>25</v>
      </c>
      <c r="E138" s="185"/>
      <c r="F138" s="427">
        <f>+E138+E139+E140</f>
        <v>0</v>
      </c>
      <c r="G138" s="105"/>
    </row>
    <row r="139" spans="2:17" ht="76.150000000000006" customHeight="1" x14ac:dyDescent="0.2">
      <c r="B139" s="468"/>
      <c r="C139" s="104" t="s">
        <v>127</v>
      </c>
      <c r="D139" s="189">
        <v>25</v>
      </c>
      <c r="E139" s="185"/>
      <c r="F139" s="469"/>
      <c r="G139" s="105"/>
    </row>
    <row r="140" spans="2:17" ht="69" customHeight="1" x14ac:dyDescent="0.2">
      <c r="B140" s="468"/>
      <c r="C140" s="104" t="s">
        <v>128</v>
      </c>
      <c r="D140" s="185">
        <v>10</v>
      </c>
      <c r="E140" s="185"/>
      <c r="F140" s="428"/>
      <c r="G140" s="105"/>
    </row>
    <row r="141" spans="2:17" x14ac:dyDescent="0.25">
      <c r="C141" s="42"/>
    </row>
    <row r="144" spans="2:17" x14ac:dyDescent="0.25">
      <c r="B144" s="68" t="s">
        <v>56</v>
      </c>
    </row>
    <row r="147" spans="2:5" x14ac:dyDescent="0.25">
      <c r="B147" s="22" t="s">
        <v>32</v>
      </c>
      <c r="C147" s="22" t="s">
        <v>57</v>
      </c>
      <c r="D147" s="21" t="s">
        <v>50</v>
      </c>
      <c r="E147" s="21" t="s">
        <v>15</v>
      </c>
    </row>
    <row r="148" spans="2:5" ht="28.5" x14ac:dyDescent="0.25">
      <c r="B148" s="70" t="s">
        <v>58</v>
      </c>
      <c r="C148" s="71">
        <v>40</v>
      </c>
      <c r="D148" s="185">
        <f>+E123</f>
        <v>0</v>
      </c>
      <c r="E148" s="424">
        <f>+D148+D149</f>
        <v>0</v>
      </c>
    </row>
    <row r="149" spans="2:5" ht="57" x14ac:dyDescent="0.25">
      <c r="B149" s="70" t="s">
        <v>59</v>
      </c>
      <c r="C149" s="71">
        <v>60</v>
      </c>
      <c r="D149" s="185">
        <f>+F138</f>
        <v>0</v>
      </c>
      <c r="E149" s="425"/>
    </row>
  </sheetData>
  <mergeCells count="107">
    <mergeCell ref="E148:E149"/>
    <mergeCell ref="J130:L130"/>
    <mergeCell ref="P130:Q130"/>
    <mergeCell ref="P131:Q131"/>
    <mergeCell ref="P133:Q133"/>
    <mergeCell ref="B138:B140"/>
    <mergeCell ref="F138:F140"/>
    <mergeCell ref="D98:E98"/>
    <mergeCell ref="D99:E99"/>
    <mergeCell ref="B102:P102"/>
    <mergeCell ref="B105:N105"/>
    <mergeCell ref="E123:E125"/>
    <mergeCell ref="B128:N128"/>
    <mergeCell ref="I91:I92"/>
    <mergeCell ref="M91:M92"/>
    <mergeCell ref="N91:N92"/>
    <mergeCell ref="O91:O92"/>
    <mergeCell ref="P91:Q92"/>
    <mergeCell ref="B95:N95"/>
    <mergeCell ref="N87:N90"/>
    <mergeCell ref="O87:O90"/>
    <mergeCell ref="P87:Q90"/>
    <mergeCell ref="B91:B92"/>
    <mergeCell ref="C91:C92"/>
    <mergeCell ref="D91:D92"/>
    <mergeCell ref="E91:E92"/>
    <mergeCell ref="F91:F92"/>
    <mergeCell ref="G91:G92"/>
    <mergeCell ref="H91:H92"/>
    <mergeCell ref="B85:B86"/>
    <mergeCell ref="C85:C86"/>
    <mergeCell ref="D85:D86"/>
    <mergeCell ref="E85:E86"/>
    <mergeCell ref="F85:F86"/>
    <mergeCell ref="P85:Q86"/>
    <mergeCell ref="B87:B90"/>
    <mergeCell ref="C87:C90"/>
    <mergeCell ref="D87:D90"/>
    <mergeCell ref="E87:E90"/>
    <mergeCell ref="F87:F90"/>
    <mergeCell ref="G87:G90"/>
    <mergeCell ref="H87:H90"/>
    <mergeCell ref="I87:I90"/>
    <mergeCell ref="M87:M90"/>
    <mergeCell ref="G85:G86"/>
    <mergeCell ref="H85:H86"/>
    <mergeCell ref="I85:I86"/>
    <mergeCell ref="M85:M86"/>
    <mergeCell ref="N85:N86"/>
    <mergeCell ref="O85:O86"/>
    <mergeCell ref="P81:Q82"/>
    <mergeCell ref="B83:B84"/>
    <mergeCell ref="C83:C84"/>
    <mergeCell ref="D83:D84"/>
    <mergeCell ref="E83:E84"/>
    <mergeCell ref="F83:F84"/>
    <mergeCell ref="G83:G84"/>
    <mergeCell ref="H83:H84"/>
    <mergeCell ref="I83:I84"/>
    <mergeCell ref="M83:M84"/>
    <mergeCell ref="N83:N84"/>
    <mergeCell ref="O83:O84"/>
    <mergeCell ref="P83:Q84"/>
    <mergeCell ref="P79:Q80"/>
    <mergeCell ref="B81:B82"/>
    <mergeCell ref="C81:C82"/>
    <mergeCell ref="D81:D82"/>
    <mergeCell ref="E81:E82"/>
    <mergeCell ref="F81:F82"/>
    <mergeCell ref="G81:G82"/>
    <mergeCell ref="H81:H82"/>
    <mergeCell ref="I81:I82"/>
    <mergeCell ref="M81:M82"/>
    <mergeCell ref="H79:H80"/>
    <mergeCell ref="I79:I80"/>
    <mergeCell ref="J79:L79"/>
    <mergeCell ref="M79:M80"/>
    <mergeCell ref="N79:N80"/>
    <mergeCell ref="O79:O80"/>
    <mergeCell ref="B79:B80"/>
    <mergeCell ref="C79:C80"/>
    <mergeCell ref="D79:D80"/>
    <mergeCell ref="E79:E80"/>
    <mergeCell ref="F79:F80"/>
    <mergeCell ref="G79:G80"/>
    <mergeCell ref="N81:N82"/>
    <mergeCell ref="O81:O82"/>
    <mergeCell ref="O67:P67"/>
    <mergeCell ref="O68:P68"/>
    <mergeCell ref="B74:Q74"/>
    <mergeCell ref="C10:E10"/>
    <mergeCell ref="E42:E43"/>
    <mergeCell ref="M47:N47"/>
    <mergeCell ref="B57:B58"/>
    <mergeCell ref="C57:C58"/>
    <mergeCell ref="D57:E57"/>
    <mergeCell ref="B14:C24"/>
    <mergeCell ref="B25:C25"/>
    <mergeCell ref="B2:P2"/>
    <mergeCell ref="B4:P4"/>
    <mergeCell ref="C6:N6"/>
    <mergeCell ref="C7:N7"/>
    <mergeCell ref="C8:N8"/>
    <mergeCell ref="C9:N9"/>
    <mergeCell ref="C61:N61"/>
    <mergeCell ref="B63:N63"/>
    <mergeCell ref="O66:P66"/>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s>
  <pageMargins left="0.7" right="0.7" top="0.75" bottom="0.75" header="0.3" footer="0.3"/>
  <pageSetup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53"/>
  <sheetViews>
    <sheetView topLeftCell="F29" zoomScale="80" zoomScaleNormal="80" workbookViewId="0">
      <selection activeCell="Q51" sqref="Q51:Q5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907</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1205</v>
      </c>
      <c r="D10" s="422"/>
      <c r="E10" s="423"/>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63"/>
      <c r="I14" s="56"/>
      <c r="J14" s="56"/>
      <c r="K14" s="56"/>
      <c r="L14" s="56"/>
      <c r="M14" s="56"/>
      <c r="N14" s="55"/>
    </row>
    <row r="15" spans="2:16" x14ac:dyDescent="0.25">
      <c r="B15" s="495"/>
      <c r="C15" s="496"/>
      <c r="D15" s="303">
        <v>2</v>
      </c>
      <c r="E15" s="3">
        <v>313242150</v>
      </c>
      <c r="F15" s="131">
        <v>150</v>
      </c>
      <c r="G15" s="63"/>
      <c r="I15" s="57"/>
      <c r="J15" s="57"/>
      <c r="K15" s="57"/>
      <c r="L15" s="57"/>
      <c r="M15" s="57"/>
      <c r="N15" s="55"/>
    </row>
    <row r="16" spans="2:16" x14ac:dyDescent="0.25">
      <c r="B16" s="495"/>
      <c r="C16" s="496"/>
      <c r="D16" s="303">
        <v>7</v>
      </c>
      <c r="E16" s="3">
        <v>626484300</v>
      </c>
      <c r="F16" s="131">
        <v>300</v>
      </c>
      <c r="G16" s="63"/>
      <c r="I16" s="57"/>
      <c r="J16" s="57"/>
      <c r="K16" s="57"/>
      <c r="L16" s="57"/>
      <c r="M16" s="57"/>
      <c r="N16" s="55"/>
    </row>
    <row r="17" spans="1:14" x14ac:dyDescent="0.25">
      <c r="B17" s="495"/>
      <c r="C17" s="496"/>
      <c r="D17" s="303">
        <v>11</v>
      </c>
      <c r="E17" s="3">
        <v>488338350</v>
      </c>
      <c r="F17" s="131">
        <v>210</v>
      </c>
      <c r="G17" s="63"/>
      <c r="I17" s="57"/>
      <c r="J17" s="57"/>
      <c r="K17" s="57"/>
      <c r="L17" s="57"/>
      <c r="M17" s="57"/>
      <c r="N17" s="55"/>
    </row>
    <row r="18" spans="1:14" x14ac:dyDescent="0.25">
      <c r="B18" s="495"/>
      <c r="C18" s="496"/>
      <c r="D18" s="303">
        <v>12</v>
      </c>
      <c r="E18" s="3">
        <v>208828100</v>
      </c>
      <c r="F18" s="131">
        <v>100</v>
      </c>
      <c r="G18" s="63"/>
      <c r="I18" s="57"/>
      <c r="J18" s="57"/>
      <c r="K18" s="57"/>
      <c r="L18" s="57"/>
      <c r="M18" s="57"/>
      <c r="N18" s="55"/>
    </row>
    <row r="19" spans="1:14" x14ac:dyDescent="0.25">
      <c r="B19" s="495"/>
      <c r="C19" s="496"/>
      <c r="D19" s="303">
        <v>13</v>
      </c>
      <c r="E19" s="3">
        <v>721799950</v>
      </c>
      <c r="F19" s="131">
        <v>290</v>
      </c>
      <c r="G19" s="63"/>
      <c r="I19" s="57"/>
      <c r="J19" s="57"/>
      <c r="K19" s="57"/>
      <c r="L19" s="57"/>
      <c r="M19" s="57"/>
      <c r="N19" s="55"/>
    </row>
    <row r="20" spans="1:14" x14ac:dyDescent="0.25">
      <c r="B20" s="495"/>
      <c r="C20" s="496"/>
      <c r="D20" s="303">
        <v>14</v>
      </c>
      <c r="E20" s="3">
        <v>651117800</v>
      </c>
      <c r="F20" s="131">
        <v>280</v>
      </c>
      <c r="G20" s="63"/>
      <c r="I20" s="57"/>
      <c r="J20" s="57"/>
      <c r="K20" s="57"/>
      <c r="L20" s="57"/>
      <c r="M20" s="57"/>
      <c r="N20" s="55"/>
    </row>
    <row r="21" spans="1:14" x14ac:dyDescent="0.25">
      <c r="B21" s="495"/>
      <c r="C21" s="496"/>
      <c r="D21" s="303">
        <v>16</v>
      </c>
      <c r="E21" s="3">
        <v>1755833774</v>
      </c>
      <c r="F21" s="131">
        <v>718</v>
      </c>
      <c r="G21" s="63"/>
      <c r="I21" s="57"/>
      <c r="J21" s="57"/>
      <c r="K21" s="57"/>
      <c r="L21" s="57"/>
      <c r="M21" s="57"/>
      <c r="N21" s="55"/>
    </row>
    <row r="22" spans="1:14" x14ac:dyDescent="0.25">
      <c r="B22" s="495"/>
      <c r="C22" s="496"/>
      <c r="D22" s="303">
        <v>20</v>
      </c>
      <c r="E22" s="3">
        <v>902973570</v>
      </c>
      <c r="F22" s="131">
        <v>390</v>
      </c>
      <c r="G22" s="63"/>
      <c r="I22" s="57"/>
      <c r="J22" s="57"/>
      <c r="K22" s="57"/>
      <c r="L22" s="57"/>
      <c r="M22" s="57"/>
      <c r="N22" s="55"/>
    </row>
    <row r="23" spans="1:14" x14ac:dyDescent="0.25">
      <c r="B23" s="495"/>
      <c r="C23" s="496"/>
      <c r="D23" s="303">
        <v>21</v>
      </c>
      <c r="E23" s="3">
        <v>1200917298</v>
      </c>
      <c r="F23" s="131">
        <v>546</v>
      </c>
      <c r="G23" s="63"/>
      <c r="I23" s="57"/>
      <c r="J23" s="57"/>
      <c r="K23" s="57"/>
      <c r="L23" s="57"/>
      <c r="M23" s="57"/>
      <c r="N23" s="55"/>
    </row>
    <row r="24" spans="1:14" x14ac:dyDescent="0.25">
      <c r="B24" s="497"/>
      <c r="C24" s="498"/>
      <c r="D24" s="303">
        <v>22</v>
      </c>
      <c r="E24" s="3">
        <v>417652200</v>
      </c>
      <c r="F24" s="131">
        <v>200</v>
      </c>
      <c r="G24" s="63"/>
      <c r="I24" s="57"/>
      <c r="J24" s="57"/>
      <c r="K24" s="57"/>
      <c r="L24" s="57"/>
      <c r="M24" s="57"/>
      <c r="N24" s="55"/>
    </row>
    <row r="25" spans="1:14" x14ac:dyDescent="0.25">
      <c r="B25" s="476" t="s">
        <v>13</v>
      </c>
      <c r="C25" s="477"/>
      <c r="D25" s="303"/>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+F23*80%</f>
        <v>436.8</v>
      </c>
      <c r="D27" s="57"/>
      <c r="E27" s="4">
        <f>+E23</f>
        <v>1200917298</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771</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309" t="s">
        <v>68</v>
      </c>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4">
        <f>+D42+D43</f>
        <v>0</v>
      </c>
      <c r="F42" s="42"/>
      <c r="G42" s="42"/>
      <c r="H42" s="42"/>
      <c r="I42" s="54"/>
      <c r="J42" s="54"/>
      <c r="K42" s="54"/>
      <c r="L42" s="54"/>
      <c r="M42" s="54"/>
      <c r="N42" s="55"/>
    </row>
    <row r="43" spans="1:14" ht="57" x14ac:dyDescent="0.25">
      <c r="A43" s="65"/>
      <c r="B43" s="70" t="s">
        <v>143</v>
      </c>
      <c r="C43" s="71">
        <v>60</v>
      </c>
      <c r="D43" s="185">
        <f>+F152</f>
        <v>0</v>
      </c>
      <c r="E43" s="425"/>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6" t="s">
        <v>34</v>
      </c>
      <c r="N47" s="426"/>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907</v>
      </c>
      <c r="C51" s="75" t="s">
        <v>907</v>
      </c>
      <c r="D51" s="76" t="s">
        <v>667</v>
      </c>
      <c r="E51" s="247">
        <v>103</v>
      </c>
      <c r="F51" s="78" t="s">
        <v>135</v>
      </c>
      <c r="G51" s="79"/>
      <c r="H51" s="81">
        <v>40557</v>
      </c>
      <c r="I51" s="81">
        <v>40908</v>
      </c>
      <c r="J51" s="81" t="s">
        <v>136</v>
      </c>
      <c r="K51" s="134">
        <v>0</v>
      </c>
      <c r="L51" s="134">
        <v>11</v>
      </c>
      <c r="M51" s="139">
        <v>925</v>
      </c>
      <c r="N51" s="82"/>
      <c r="O51" s="83">
        <v>590840437</v>
      </c>
      <c r="P51" s="83" t="s">
        <v>909</v>
      </c>
      <c r="Q51" s="84"/>
      <c r="R51" s="85"/>
      <c r="S51" s="85"/>
      <c r="T51" s="85"/>
      <c r="U51" s="85"/>
      <c r="V51" s="85"/>
      <c r="W51" s="85"/>
      <c r="X51" s="85"/>
      <c r="Y51" s="85"/>
      <c r="Z51" s="85"/>
    </row>
    <row r="52" spans="1:26" s="86" customFormat="1" ht="45" x14ac:dyDescent="0.25">
      <c r="A52" s="74">
        <f>+A51+1</f>
        <v>2</v>
      </c>
      <c r="B52" s="75" t="s">
        <v>907</v>
      </c>
      <c r="C52" s="75" t="s">
        <v>907</v>
      </c>
      <c r="D52" s="76" t="s">
        <v>667</v>
      </c>
      <c r="E52" s="138">
        <v>72</v>
      </c>
      <c r="F52" s="78" t="s">
        <v>135</v>
      </c>
      <c r="G52" s="79"/>
      <c r="H52" s="81">
        <v>41327</v>
      </c>
      <c r="I52" s="81">
        <v>41639</v>
      </c>
      <c r="J52" s="81" t="s">
        <v>136</v>
      </c>
      <c r="K52" s="134">
        <v>0</v>
      </c>
      <c r="L52" s="134">
        <v>11</v>
      </c>
      <c r="M52" s="139">
        <v>715</v>
      </c>
      <c r="N52" s="82"/>
      <c r="O52" s="83">
        <v>715532002</v>
      </c>
      <c r="P52" s="83" t="s">
        <v>910</v>
      </c>
      <c r="Q52" s="84"/>
      <c r="R52" s="85"/>
      <c r="S52" s="85"/>
      <c r="T52" s="85"/>
      <c r="U52" s="85"/>
      <c r="V52" s="85"/>
      <c r="W52" s="85"/>
      <c r="X52" s="85"/>
      <c r="Y52" s="85"/>
      <c r="Z52" s="85"/>
    </row>
    <row r="53" spans="1:26" s="86" customFormat="1" ht="45" x14ac:dyDescent="0.25">
      <c r="A53" s="74">
        <f t="shared" ref="A53:A54" si="0">+A52+1</f>
        <v>3</v>
      </c>
      <c r="B53" s="75" t="s">
        <v>907</v>
      </c>
      <c r="C53" s="75" t="s">
        <v>907</v>
      </c>
      <c r="D53" s="76" t="s">
        <v>667</v>
      </c>
      <c r="E53" s="138">
        <v>2</v>
      </c>
      <c r="F53" s="78" t="s">
        <v>135</v>
      </c>
      <c r="G53" s="79"/>
      <c r="H53" s="81">
        <v>40924</v>
      </c>
      <c r="I53" s="81">
        <v>41273</v>
      </c>
      <c r="J53" s="81" t="s">
        <v>136</v>
      </c>
      <c r="K53" s="134">
        <v>0</v>
      </c>
      <c r="L53" s="134">
        <v>11</v>
      </c>
      <c r="M53" s="139">
        <v>854</v>
      </c>
      <c r="N53" s="135"/>
      <c r="O53" s="83">
        <v>931912024</v>
      </c>
      <c r="P53" s="83" t="s">
        <v>911</v>
      </c>
      <c r="Q53" s="84"/>
      <c r="R53" s="85"/>
      <c r="S53" s="85"/>
      <c r="T53" s="85"/>
      <c r="U53" s="85"/>
      <c r="V53" s="85"/>
      <c r="W53" s="85"/>
      <c r="X53" s="85"/>
      <c r="Y53" s="85"/>
      <c r="Z53" s="85"/>
    </row>
    <row r="54" spans="1:26" s="86" customFormat="1" ht="45" x14ac:dyDescent="0.25">
      <c r="A54" s="74">
        <f t="shared" si="0"/>
        <v>4</v>
      </c>
      <c r="B54" s="75" t="s">
        <v>907</v>
      </c>
      <c r="C54" s="75" t="s">
        <v>907</v>
      </c>
      <c r="D54" s="75" t="s">
        <v>249</v>
      </c>
      <c r="E54" s="138">
        <v>79</v>
      </c>
      <c r="F54" s="78" t="s">
        <v>135</v>
      </c>
      <c r="G54" s="79"/>
      <c r="H54" s="81">
        <v>41662</v>
      </c>
      <c r="I54" s="81">
        <v>41942</v>
      </c>
      <c r="J54" s="81" t="s">
        <v>136</v>
      </c>
      <c r="K54" s="134">
        <v>0</v>
      </c>
      <c r="L54" s="134">
        <v>9</v>
      </c>
      <c r="M54" s="139">
        <v>742</v>
      </c>
      <c r="N54" s="82"/>
      <c r="O54" s="83">
        <v>893914246</v>
      </c>
      <c r="P54" s="83" t="s">
        <v>912</v>
      </c>
      <c r="Q54" s="84"/>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27" t="s">
        <v>27</v>
      </c>
      <c r="C57" s="427" t="s">
        <v>26</v>
      </c>
      <c r="D57" s="429" t="s">
        <v>33</v>
      </c>
      <c r="E57" s="429"/>
    </row>
    <row r="58" spans="1:26" x14ac:dyDescent="0.25">
      <c r="B58" s="428"/>
      <c r="C58" s="428"/>
      <c r="D58" s="188" t="s">
        <v>135</v>
      </c>
      <c r="E58" s="93" t="s">
        <v>136</v>
      </c>
    </row>
    <row r="59" spans="1:26" ht="30.6" customHeight="1" x14ac:dyDescent="0.25">
      <c r="B59" s="94" t="s">
        <v>20</v>
      </c>
      <c r="C59" s="95">
        <f>+K55</f>
        <v>0</v>
      </c>
      <c r="D59" s="185" t="s">
        <v>167</v>
      </c>
      <c r="E59" s="69"/>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39"/>
      <c r="D61" s="439"/>
      <c r="E61" s="439"/>
      <c r="F61" s="439"/>
      <c r="G61" s="439"/>
      <c r="H61" s="439"/>
      <c r="I61" s="439"/>
      <c r="J61" s="439"/>
      <c r="K61" s="439"/>
      <c r="L61" s="439"/>
      <c r="M61" s="439"/>
      <c r="N61" s="439"/>
    </row>
    <row r="62" spans="1:26" ht="28.15" customHeight="1" thickBot="1" x14ac:dyDescent="0.3"/>
    <row r="63" spans="1:26" ht="27" thickBot="1" x14ac:dyDescent="0.3">
      <c r="B63" s="440" t="s">
        <v>100</v>
      </c>
      <c r="C63" s="440"/>
      <c r="D63" s="440"/>
      <c r="E63" s="440"/>
      <c r="F63" s="440"/>
      <c r="G63" s="440"/>
      <c r="H63" s="440"/>
      <c r="I63" s="440"/>
      <c r="J63" s="440"/>
      <c r="K63" s="440"/>
      <c r="L63" s="440"/>
      <c r="M63" s="440"/>
      <c r="N63" s="440"/>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41" t="s">
        <v>3</v>
      </c>
      <c r="P66" s="442"/>
      <c r="Q66" s="197" t="s">
        <v>17</v>
      </c>
    </row>
    <row r="67" spans="2:17" x14ac:dyDescent="0.25">
      <c r="B67" s="98"/>
      <c r="C67" s="98"/>
      <c r="D67" s="43"/>
      <c r="E67" s="43"/>
      <c r="F67" s="99"/>
      <c r="G67" s="99"/>
      <c r="H67" s="99"/>
      <c r="I67" s="98"/>
      <c r="J67" s="98"/>
      <c r="K67" s="69"/>
      <c r="L67" s="69"/>
      <c r="M67" s="69"/>
      <c r="N67" s="69"/>
      <c r="O67" s="430"/>
      <c r="P67" s="431"/>
      <c r="Q67" s="69"/>
    </row>
    <row r="68" spans="2:17" x14ac:dyDescent="0.25">
      <c r="B68" s="98"/>
      <c r="C68" s="98"/>
      <c r="D68" s="43"/>
      <c r="E68" s="43"/>
      <c r="F68" s="99"/>
      <c r="G68" s="99"/>
      <c r="H68" s="99"/>
      <c r="I68" s="98"/>
      <c r="J68" s="98"/>
      <c r="K68" s="69"/>
      <c r="L68" s="69"/>
      <c r="M68" s="69"/>
      <c r="N68" s="69"/>
      <c r="O68" s="430"/>
      <c r="P68" s="431"/>
      <c r="Q68" s="69"/>
    </row>
    <row r="69" spans="2:17" x14ac:dyDescent="0.25">
      <c r="B69" s="44" t="s">
        <v>1</v>
      </c>
    </row>
    <row r="70" spans="2:17" x14ac:dyDescent="0.25">
      <c r="B70" s="44" t="s">
        <v>36</v>
      </c>
    </row>
    <row r="71" spans="2:17" x14ac:dyDescent="0.25">
      <c r="B71" s="44" t="s">
        <v>61</v>
      </c>
    </row>
    <row r="74" spans="2:17" ht="26.25" x14ac:dyDescent="0.25">
      <c r="B74" s="435" t="s">
        <v>37</v>
      </c>
      <c r="C74" s="436"/>
      <c r="D74" s="436"/>
      <c r="E74" s="436"/>
      <c r="F74" s="436"/>
      <c r="G74" s="436"/>
      <c r="H74" s="436"/>
      <c r="I74" s="436"/>
      <c r="J74" s="436"/>
      <c r="K74" s="436"/>
      <c r="L74" s="436"/>
      <c r="M74" s="436"/>
      <c r="N74" s="436"/>
      <c r="O74" s="436"/>
      <c r="P74" s="436"/>
      <c r="Q74" s="436"/>
    </row>
    <row r="79" spans="2:17" ht="76.5" customHeight="1" x14ac:dyDescent="0.25">
      <c r="B79" s="443" t="s">
        <v>0</v>
      </c>
      <c r="C79" s="443" t="s">
        <v>38</v>
      </c>
      <c r="D79" s="443" t="s">
        <v>39</v>
      </c>
      <c r="E79" s="443" t="s">
        <v>112</v>
      </c>
      <c r="F79" s="443" t="s">
        <v>114</v>
      </c>
      <c r="G79" s="443" t="s">
        <v>115</v>
      </c>
      <c r="H79" s="443" t="s">
        <v>116</v>
      </c>
      <c r="I79" s="443" t="s">
        <v>113</v>
      </c>
      <c r="J79" s="441" t="s">
        <v>117</v>
      </c>
      <c r="K79" s="445"/>
      <c r="L79" s="442"/>
      <c r="M79" s="443" t="s">
        <v>121</v>
      </c>
      <c r="N79" s="443" t="s">
        <v>40</v>
      </c>
      <c r="O79" s="443" t="s">
        <v>41</v>
      </c>
      <c r="P79" s="447" t="s">
        <v>3</v>
      </c>
      <c r="Q79" s="448"/>
    </row>
    <row r="80" spans="2:17" ht="76.5" customHeight="1" x14ac:dyDescent="0.25">
      <c r="B80" s="444"/>
      <c r="C80" s="444"/>
      <c r="D80" s="444"/>
      <c r="E80" s="444"/>
      <c r="F80" s="444"/>
      <c r="G80" s="444"/>
      <c r="H80" s="444"/>
      <c r="I80" s="444"/>
      <c r="J80" s="197" t="s">
        <v>118</v>
      </c>
      <c r="K80" s="197" t="s">
        <v>261</v>
      </c>
      <c r="L80" s="197" t="s">
        <v>120</v>
      </c>
      <c r="M80" s="444"/>
      <c r="N80" s="444"/>
      <c r="O80" s="444"/>
      <c r="P80" s="449"/>
      <c r="Q80" s="450"/>
    </row>
    <row r="81" spans="2:17" ht="279.75" customHeight="1" x14ac:dyDescent="0.25">
      <c r="B81" s="457" t="s">
        <v>42</v>
      </c>
      <c r="C81" s="486" t="s">
        <v>1206</v>
      </c>
      <c r="D81" s="457" t="s">
        <v>1207</v>
      </c>
      <c r="E81" s="457">
        <v>40626741</v>
      </c>
      <c r="F81" s="457" t="s">
        <v>741</v>
      </c>
      <c r="G81" s="457" t="s">
        <v>1073</v>
      </c>
      <c r="H81" s="463">
        <v>41698</v>
      </c>
      <c r="I81" s="457" t="s">
        <v>195</v>
      </c>
      <c r="J81" s="101" t="s">
        <v>915</v>
      </c>
      <c r="K81" s="101" t="s">
        <v>1086</v>
      </c>
      <c r="L81" s="152" t="s">
        <v>1208</v>
      </c>
      <c r="M81" s="424" t="s">
        <v>135</v>
      </c>
      <c r="N81" s="424" t="s">
        <v>135</v>
      </c>
      <c r="O81" s="424" t="s">
        <v>135</v>
      </c>
      <c r="P81" s="417"/>
      <c r="Q81" s="418"/>
    </row>
    <row r="82" spans="2:17" ht="113.25" customHeight="1" x14ac:dyDescent="0.25">
      <c r="B82" s="467"/>
      <c r="C82" s="487"/>
      <c r="D82" s="458"/>
      <c r="E82" s="458"/>
      <c r="F82" s="458"/>
      <c r="G82" s="458"/>
      <c r="H82" s="464"/>
      <c r="I82" s="458"/>
      <c r="J82" s="101" t="s">
        <v>915</v>
      </c>
      <c r="K82" s="252" t="s">
        <v>1209</v>
      </c>
      <c r="L82" s="248" t="s">
        <v>1210</v>
      </c>
      <c r="M82" s="453"/>
      <c r="N82" s="453"/>
      <c r="O82" s="453"/>
      <c r="P82" s="508"/>
      <c r="Q82" s="509"/>
    </row>
    <row r="83" spans="2:17" ht="45.75" customHeight="1" x14ac:dyDescent="0.25">
      <c r="B83" s="457" t="s">
        <v>43</v>
      </c>
      <c r="C83" s="486" t="s">
        <v>1206</v>
      </c>
      <c r="D83" s="457" t="s">
        <v>1170</v>
      </c>
      <c r="E83" s="457">
        <v>52979020</v>
      </c>
      <c r="F83" s="457" t="s">
        <v>444</v>
      </c>
      <c r="G83" s="457" t="s">
        <v>1171</v>
      </c>
      <c r="H83" s="463">
        <v>40165</v>
      </c>
      <c r="I83" s="457">
        <v>113329</v>
      </c>
      <c r="J83" s="248" t="s">
        <v>1172</v>
      </c>
      <c r="K83" s="248" t="s">
        <v>1173</v>
      </c>
      <c r="L83" s="193" t="s">
        <v>1174</v>
      </c>
      <c r="M83" s="424" t="s">
        <v>135</v>
      </c>
      <c r="N83" s="424" t="s">
        <v>135</v>
      </c>
      <c r="O83" s="424" t="s">
        <v>135</v>
      </c>
      <c r="P83" s="417"/>
      <c r="Q83" s="418"/>
    </row>
    <row r="84" spans="2:17" ht="75" customHeight="1" x14ac:dyDescent="0.25">
      <c r="B84" s="458"/>
      <c r="C84" s="487"/>
      <c r="D84" s="458"/>
      <c r="E84" s="458"/>
      <c r="F84" s="458"/>
      <c r="G84" s="458"/>
      <c r="H84" s="464"/>
      <c r="I84" s="458"/>
      <c r="J84" s="101" t="s">
        <v>1175</v>
      </c>
      <c r="K84" s="101" t="s">
        <v>1176</v>
      </c>
      <c r="L84" s="152" t="s">
        <v>1177</v>
      </c>
      <c r="M84" s="453"/>
      <c r="N84" s="453"/>
      <c r="O84" s="453"/>
      <c r="P84" s="508"/>
      <c r="Q84" s="509"/>
    </row>
    <row r="85" spans="2:17" ht="113.25" customHeight="1" x14ac:dyDescent="0.25">
      <c r="B85" s="424" t="s">
        <v>42</v>
      </c>
      <c r="C85" s="424" t="s">
        <v>1211</v>
      </c>
      <c r="D85" s="504" t="s">
        <v>1212</v>
      </c>
      <c r="E85" s="424">
        <v>40610320</v>
      </c>
      <c r="F85" s="504" t="s">
        <v>1213</v>
      </c>
      <c r="G85" s="504" t="s">
        <v>1214</v>
      </c>
      <c r="H85" s="459">
        <v>40367</v>
      </c>
      <c r="I85" s="424" t="s">
        <v>195</v>
      </c>
      <c r="J85" s="101" t="s">
        <v>915</v>
      </c>
      <c r="K85" s="101" t="s">
        <v>1215</v>
      </c>
      <c r="L85" s="152" t="s">
        <v>1216</v>
      </c>
      <c r="M85" s="424" t="s">
        <v>135</v>
      </c>
      <c r="N85" s="424" t="s">
        <v>135</v>
      </c>
      <c r="O85" s="424" t="s">
        <v>135</v>
      </c>
      <c r="P85" s="417"/>
      <c r="Q85" s="418"/>
    </row>
    <row r="86" spans="2:17" ht="298.5" customHeight="1" x14ac:dyDescent="0.25">
      <c r="B86" s="453"/>
      <c r="C86" s="425"/>
      <c r="D86" s="502"/>
      <c r="E86" s="453"/>
      <c r="F86" s="502"/>
      <c r="G86" s="502"/>
      <c r="H86" s="453"/>
      <c r="I86" s="453"/>
      <c r="J86" s="101" t="s">
        <v>915</v>
      </c>
      <c r="K86" s="190" t="s">
        <v>1184</v>
      </c>
      <c r="L86" s="152" t="s">
        <v>1217</v>
      </c>
      <c r="M86" s="453"/>
      <c r="N86" s="453"/>
      <c r="O86" s="453"/>
      <c r="P86" s="508"/>
      <c r="Q86" s="509"/>
    </row>
    <row r="87" spans="2:17" ht="99" customHeight="1" x14ac:dyDescent="0.25">
      <c r="B87" s="457" t="s">
        <v>42</v>
      </c>
      <c r="C87" s="457" t="s">
        <v>1211</v>
      </c>
      <c r="D87" s="457" t="s">
        <v>1218</v>
      </c>
      <c r="E87" s="457">
        <v>97426199</v>
      </c>
      <c r="F87" s="457" t="s">
        <v>1219</v>
      </c>
      <c r="G87" s="457" t="s">
        <v>1214</v>
      </c>
      <c r="H87" s="463">
        <v>41819</v>
      </c>
      <c r="I87" s="457"/>
      <c r="J87" s="101" t="s">
        <v>1220</v>
      </c>
      <c r="K87" s="101" t="s">
        <v>1221</v>
      </c>
      <c r="L87" s="193" t="s">
        <v>1222</v>
      </c>
      <c r="M87" s="424" t="s">
        <v>135</v>
      </c>
      <c r="N87" s="424" t="s">
        <v>135</v>
      </c>
      <c r="O87" s="424" t="s">
        <v>135</v>
      </c>
      <c r="P87" s="417"/>
      <c r="Q87" s="418"/>
    </row>
    <row r="88" spans="2:17" ht="355.5" customHeight="1" x14ac:dyDescent="0.25">
      <c r="B88" s="458"/>
      <c r="C88" s="458"/>
      <c r="D88" s="458"/>
      <c r="E88" s="458"/>
      <c r="F88" s="458"/>
      <c r="G88" s="458"/>
      <c r="H88" s="464"/>
      <c r="I88" s="458"/>
      <c r="J88" s="101" t="s">
        <v>915</v>
      </c>
      <c r="K88" s="101" t="s">
        <v>1086</v>
      </c>
      <c r="L88" s="152" t="s">
        <v>1558</v>
      </c>
      <c r="M88" s="425"/>
      <c r="N88" s="425"/>
      <c r="O88" s="425"/>
      <c r="P88" s="419"/>
      <c r="Q88" s="420"/>
    </row>
    <row r="89" spans="2:17" ht="73.5" customHeight="1" x14ac:dyDescent="0.25">
      <c r="B89" s="457" t="s">
        <v>43</v>
      </c>
      <c r="C89" s="457" t="s">
        <v>1211</v>
      </c>
      <c r="D89" s="457" t="s">
        <v>1223</v>
      </c>
      <c r="E89" s="457">
        <v>40768076</v>
      </c>
      <c r="F89" s="457" t="s">
        <v>1224</v>
      </c>
      <c r="G89" s="457" t="s">
        <v>1225</v>
      </c>
      <c r="H89" s="457" t="s">
        <v>1226</v>
      </c>
      <c r="I89" s="457">
        <v>117073</v>
      </c>
      <c r="J89" s="101" t="s">
        <v>1046</v>
      </c>
      <c r="K89" s="101" t="s">
        <v>1227</v>
      </c>
      <c r="L89" s="152" t="s">
        <v>1228</v>
      </c>
      <c r="M89" s="424" t="s">
        <v>135</v>
      </c>
      <c r="N89" s="424" t="s">
        <v>135</v>
      </c>
      <c r="O89" s="424" t="s">
        <v>135</v>
      </c>
      <c r="P89" s="417"/>
      <c r="Q89" s="418"/>
    </row>
    <row r="90" spans="2:17" ht="70.5" customHeight="1" x14ac:dyDescent="0.25">
      <c r="B90" s="467"/>
      <c r="C90" s="467"/>
      <c r="D90" s="467"/>
      <c r="E90" s="467"/>
      <c r="F90" s="467"/>
      <c r="G90" s="467"/>
      <c r="H90" s="467"/>
      <c r="I90" s="467"/>
      <c r="J90" s="101" t="s">
        <v>1046</v>
      </c>
      <c r="K90" s="101" t="s">
        <v>1229</v>
      </c>
      <c r="L90" s="152" t="s">
        <v>1230</v>
      </c>
      <c r="M90" s="453"/>
      <c r="N90" s="453"/>
      <c r="O90" s="453"/>
      <c r="P90" s="508"/>
      <c r="Q90" s="509"/>
    </row>
    <row r="91" spans="2:17" ht="42" customHeight="1" x14ac:dyDescent="0.25">
      <c r="B91" s="458"/>
      <c r="C91" s="458"/>
      <c r="D91" s="458"/>
      <c r="E91" s="458"/>
      <c r="F91" s="458"/>
      <c r="G91" s="458"/>
      <c r="H91" s="458"/>
      <c r="I91" s="458"/>
      <c r="J91" s="101" t="s">
        <v>1231</v>
      </c>
      <c r="K91" s="101" t="s">
        <v>1232</v>
      </c>
      <c r="L91" s="152" t="s">
        <v>1233</v>
      </c>
      <c r="M91" s="425"/>
      <c r="N91" s="425"/>
      <c r="O91" s="425"/>
      <c r="P91" s="419"/>
      <c r="Q91" s="420"/>
    </row>
    <row r="92" spans="2:17" ht="186.75" customHeight="1" x14ac:dyDescent="0.25">
      <c r="B92" s="457" t="s">
        <v>43</v>
      </c>
      <c r="C92" s="457" t="s">
        <v>1211</v>
      </c>
      <c r="D92" s="457" t="s">
        <v>1234</v>
      </c>
      <c r="E92" s="457">
        <v>80871829</v>
      </c>
      <c r="F92" s="457" t="s">
        <v>1235</v>
      </c>
      <c r="G92" s="457" t="s">
        <v>1236</v>
      </c>
      <c r="H92" s="463">
        <v>40096</v>
      </c>
      <c r="I92" s="457" t="s">
        <v>1237</v>
      </c>
      <c r="J92" s="101" t="s">
        <v>915</v>
      </c>
      <c r="K92" s="101" t="s">
        <v>1238</v>
      </c>
      <c r="L92" s="152" t="s">
        <v>1239</v>
      </c>
      <c r="M92" s="424" t="s">
        <v>135</v>
      </c>
      <c r="N92" s="424" t="s">
        <v>135</v>
      </c>
      <c r="O92" s="424" t="s">
        <v>135</v>
      </c>
      <c r="P92" s="417"/>
      <c r="Q92" s="418"/>
    </row>
    <row r="93" spans="2:17" ht="194.25" customHeight="1" x14ac:dyDescent="0.25">
      <c r="B93" s="467"/>
      <c r="C93" s="467"/>
      <c r="D93" s="467"/>
      <c r="E93" s="467"/>
      <c r="F93" s="467"/>
      <c r="G93" s="467"/>
      <c r="H93" s="517"/>
      <c r="I93" s="467"/>
      <c r="J93" s="101" t="s">
        <v>1240</v>
      </c>
      <c r="K93" s="101" t="s">
        <v>1241</v>
      </c>
      <c r="L93" s="152" t="s">
        <v>1242</v>
      </c>
      <c r="M93" s="453"/>
      <c r="N93" s="453"/>
      <c r="O93" s="453"/>
      <c r="P93" s="508"/>
      <c r="Q93" s="509"/>
    </row>
    <row r="94" spans="2:17" ht="63.75" customHeight="1" x14ac:dyDescent="0.25">
      <c r="B94" s="458"/>
      <c r="C94" s="458"/>
      <c r="D94" s="458"/>
      <c r="E94" s="458"/>
      <c r="F94" s="458"/>
      <c r="G94" s="458"/>
      <c r="H94" s="464"/>
      <c r="I94" s="458"/>
      <c r="J94" s="101" t="s">
        <v>1243</v>
      </c>
      <c r="K94" s="101" t="s">
        <v>1244</v>
      </c>
      <c r="L94" s="152" t="s">
        <v>1245</v>
      </c>
      <c r="M94" s="425"/>
      <c r="N94" s="425"/>
      <c r="O94" s="425"/>
      <c r="P94" s="419"/>
      <c r="Q94" s="420"/>
    </row>
    <row r="95" spans="2:17" ht="183.75" customHeight="1" x14ac:dyDescent="0.25">
      <c r="B95" s="457" t="s">
        <v>43</v>
      </c>
      <c r="C95" s="457" t="s">
        <v>1211</v>
      </c>
      <c r="D95" s="457" t="s">
        <v>1246</v>
      </c>
      <c r="E95" s="457">
        <v>35587834</v>
      </c>
      <c r="F95" s="457" t="s">
        <v>1235</v>
      </c>
      <c r="G95" s="457" t="s">
        <v>1247</v>
      </c>
      <c r="H95" s="463">
        <v>41355</v>
      </c>
      <c r="I95" s="457" t="s">
        <v>1248</v>
      </c>
      <c r="J95" s="101" t="s">
        <v>915</v>
      </c>
      <c r="K95" s="101" t="s">
        <v>1249</v>
      </c>
      <c r="L95" s="152" t="s">
        <v>1250</v>
      </c>
      <c r="M95" s="424" t="s">
        <v>135</v>
      </c>
      <c r="N95" s="424" t="s">
        <v>135</v>
      </c>
      <c r="O95" s="424" t="s">
        <v>135</v>
      </c>
      <c r="P95" s="417"/>
      <c r="Q95" s="418"/>
    </row>
    <row r="96" spans="2:17" ht="59.25" customHeight="1" x14ac:dyDescent="0.25">
      <c r="B96" s="458"/>
      <c r="C96" s="458"/>
      <c r="D96" s="458"/>
      <c r="E96" s="458"/>
      <c r="F96" s="458"/>
      <c r="G96" s="458"/>
      <c r="H96" s="464"/>
      <c r="I96" s="458"/>
      <c r="J96" s="101" t="s">
        <v>1251</v>
      </c>
      <c r="K96" s="101" t="s">
        <v>1252</v>
      </c>
      <c r="L96" s="152" t="s">
        <v>1253</v>
      </c>
      <c r="M96" s="425"/>
      <c r="N96" s="425"/>
      <c r="O96" s="425"/>
      <c r="P96" s="419"/>
      <c r="Q96" s="420"/>
    </row>
    <row r="98" spans="2:17" ht="15.75" thickBot="1" x14ac:dyDescent="0.3"/>
    <row r="99" spans="2:17" ht="27" thickBot="1" x14ac:dyDescent="0.3">
      <c r="B99" s="432" t="s">
        <v>45</v>
      </c>
      <c r="C99" s="433"/>
      <c r="D99" s="433"/>
      <c r="E99" s="433"/>
      <c r="F99" s="433"/>
      <c r="G99" s="433"/>
      <c r="H99" s="433"/>
      <c r="I99" s="433"/>
      <c r="J99" s="433"/>
      <c r="K99" s="433"/>
      <c r="L99" s="433"/>
      <c r="M99" s="433"/>
      <c r="N99" s="434"/>
    </row>
    <row r="102" spans="2:17" ht="46.15" customHeight="1" x14ac:dyDescent="0.25">
      <c r="B102" s="9" t="s">
        <v>32</v>
      </c>
      <c r="C102" s="9" t="s">
        <v>46</v>
      </c>
      <c r="D102" s="441" t="s">
        <v>3</v>
      </c>
      <c r="E102" s="442"/>
    </row>
    <row r="103" spans="2:17" ht="46.9" customHeight="1" x14ac:dyDescent="0.25">
      <c r="B103" s="101" t="s">
        <v>122</v>
      </c>
      <c r="C103" s="185"/>
      <c r="D103" s="451"/>
      <c r="E103" s="451"/>
    </row>
    <row r="106" spans="2:17" ht="26.25" x14ac:dyDescent="0.25">
      <c r="B106" s="435" t="s">
        <v>63</v>
      </c>
      <c r="C106" s="436"/>
      <c r="D106" s="436"/>
      <c r="E106" s="436"/>
      <c r="F106" s="436"/>
      <c r="G106" s="436"/>
      <c r="H106" s="436"/>
      <c r="I106" s="436"/>
      <c r="J106" s="436"/>
      <c r="K106" s="436"/>
      <c r="L106" s="436"/>
      <c r="M106" s="436"/>
      <c r="N106" s="436"/>
      <c r="O106" s="436"/>
      <c r="P106" s="436"/>
    </row>
    <row r="108" spans="2:17" ht="15.75" thickBot="1" x14ac:dyDescent="0.3"/>
    <row r="109" spans="2:17" ht="27" thickBot="1" x14ac:dyDescent="0.3">
      <c r="B109" s="432" t="s">
        <v>53</v>
      </c>
      <c r="C109" s="433"/>
      <c r="D109" s="433"/>
      <c r="E109" s="433"/>
      <c r="F109" s="433"/>
      <c r="G109" s="433"/>
      <c r="H109" s="433"/>
      <c r="I109" s="433"/>
      <c r="J109" s="433"/>
      <c r="K109" s="433"/>
      <c r="L109" s="433"/>
      <c r="M109" s="433"/>
      <c r="N109" s="434"/>
    </row>
    <row r="111" spans="2:17" ht="15.75" thickBot="1" x14ac:dyDescent="0.3">
      <c r="M111" s="73"/>
      <c r="N111" s="73"/>
    </row>
    <row r="112" spans="2:17" s="54" customFormat="1" ht="109.5" customHeight="1" x14ac:dyDescent="0.25">
      <c r="B112" s="18" t="s">
        <v>144</v>
      </c>
      <c r="C112" s="18" t="s">
        <v>145</v>
      </c>
      <c r="D112" s="18" t="s">
        <v>146</v>
      </c>
      <c r="E112" s="18" t="s">
        <v>44</v>
      </c>
      <c r="F112" s="18" t="s">
        <v>21</v>
      </c>
      <c r="G112" s="18" t="s">
        <v>99</v>
      </c>
      <c r="H112" s="18" t="s">
        <v>16</v>
      </c>
      <c r="I112" s="18" t="s">
        <v>9</v>
      </c>
      <c r="J112" s="18" t="s">
        <v>30</v>
      </c>
      <c r="K112" s="18" t="s">
        <v>60</v>
      </c>
      <c r="L112" s="18" t="s">
        <v>19</v>
      </c>
      <c r="M112" s="17" t="s">
        <v>25</v>
      </c>
      <c r="N112" s="18" t="s">
        <v>147</v>
      </c>
      <c r="O112" s="18" t="s">
        <v>35</v>
      </c>
      <c r="P112" s="192" t="s">
        <v>10</v>
      </c>
      <c r="Q112" s="192" t="s">
        <v>18</v>
      </c>
    </row>
    <row r="113" spans="1:26" s="86" customFormat="1" x14ac:dyDescent="0.25">
      <c r="A113" s="74">
        <v>1</v>
      </c>
      <c r="B113" s="75"/>
      <c r="C113" s="76"/>
      <c r="D113" s="75"/>
      <c r="E113" s="77"/>
      <c r="F113" s="78"/>
      <c r="G113" s="79"/>
      <c r="H113" s="80"/>
      <c r="I113" s="81"/>
      <c r="J113" s="81"/>
      <c r="K113" s="81"/>
      <c r="L113" s="81"/>
      <c r="M113" s="82"/>
      <c r="N113" s="82">
        <f>+M113*G113</f>
        <v>0</v>
      </c>
      <c r="O113" s="83"/>
      <c r="P113" s="83"/>
      <c r="Q113" s="84"/>
      <c r="R113" s="85"/>
      <c r="S113" s="85"/>
      <c r="T113" s="85"/>
      <c r="U113" s="85"/>
      <c r="V113" s="85"/>
      <c r="W113" s="85"/>
      <c r="X113" s="85"/>
      <c r="Y113" s="85"/>
      <c r="Z113" s="85"/>
    </row>
    <row r="114" spans="1:26" s="86" customFormat="1" x14ac:dyDescent="0.25">
      <c r="A114" s="74">
        <f>+A113+1</f>
        <v>2</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ref="A115:A120" si="1">+A114+1</f>
        <v>3</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1"/>
        <v>4</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f t="shared" si="1"/>
        <v>5</v>
      </c>
      <c r="B117" s="75"/>
      <c r="C117" s="76"/>
      <c r="D117" s="75"/>
      <c r="E117" s="77"/>
      <c r="F117" s="78"/>
      <c r="G117" s="78"/>
      <c r="H117" s="78"/>
      <c r="I117" s="81"/>
      <c r="J117" s="81"/>
      <c r="K117" s="81"/>
      <c r="L117" s="81"/>
      <c r="M117" s="82"/>
      <c r="N117" s="82"/>
      <c r="O117" s="83"/>
      <c r="P117" s="83"/>
      <c r="Q117" s="84"/>
      <c r="R117" s="85"/>
      <c r="S117" s="85"/>
      <c r="T117" s="85"/>
      <c r="U117" s="85"/>
      <c r="V117" s="85"/>
      <c r="W117" s="85"/>
      <c r="X117" s="85"/>
      <c r="Y117" s="85"/>
      <c r="Z117" s="85"/>
    </row>
    <row r="118" spans="1:26" s="86" customFormat="1" x14ac:dyDescent="0.25">
      <c r="A118" s="74">
        <f t="shared" si="1"/>
        <v>6</v>
      </c>
      <c r="B118" s="75"/>
      <c r="C118" s="76"/>
      <c r="D118" s="75"/>
      <c r="E118" s="77"/>
      <c r="F118" s="78"/>
      <c r="G118" s="78"/>
      <c r="H118" s="78"/>
      <c r="I118" s="81"/>
      <c r="J118" s="81"/>
      <c r="K118" s="81"/>
      <c r="L118" s="81"/>
      <c r="M118" s="82"/>
      <c r="N118" s="82"/>
      <c r="O118" s="83"/>
      <c r="P118" s="83"/>
      <c r="Q118" s="84"/>
      <c r="R118" s="85"/>
      <c r="S118" s="85"/>
      <c r="T118" s="85"/>
      <c r="U118" s="85"/>
      <c r="V118" s="85"/>
      <c r="W118" s="85"/>
      <c r="X118" s="85"/>
      <c r="Y118" s="85"/>
      <c r="Z118" s="85"/>
    </row>
    <row r="119" spans="1:26" s="86" customFormat="1" x14ac:dyDescent="0.25">
      <c r="A119" s="74">
        <f t="shared" si="1"/>
        <v>7</v>
      </c>
      <c r="B119" s="75"/>
      <c r="C119" s="76"/>
      <c r="D119" s="75"/>
      <c r="E119" s="77"/>
      <c r="F119" s="78"/>
      <c r="G119" s="78"/>
      <c r="H119" s="78"/>
      <c r="I119" s="81"/>
      <c r="J119" s="81"/>
      <c r="K119" s="81"/>
      <c r="L119" s="81"/>
      <c r="M119" s="82"/>
      <c r="N119" s="82"/>
      <c r="O119" s="83"/>
      <c r="P119" s="83"/>
      <c r="Q119" s="84"/>
      <c r="R119" s="85"/>
      <c r="S119" s="85"/>
      <c r="T119" s="85"/>
      <c r="U119" s="85"/>
      <c r="V119" s="85"/>
      <c r="W119" s="85"/>
      <c r="X119" s="85"/>
      <c r="Y119" s="85"/>
      <c r="Z119" s="85"/>
    </row>
    <row r="120" spans="1:26" s="86" customFormat="1" x14ac:dyDescent="0.25">
      <c r="A120" s="74">
        <f t="shared" si="1"/>
        <v>8</v>
      </c>
      <c r="B120" s="75"/>
      <c r="C120" s="76"/>
      <c r="D120" s="75"/>
      <c r="E120" s="77"/>
      <c r="F120" s="78"/>
      <c r="G120" s="78"/>
      <c r="H120" s="78"/>
      <c r="I120" s="81"/>
      <c r="J120" s="81"/>
      <c r="K120" s="81"/>
      <c r="L120" s="81"/>
      <c r="M120" s="82"/>
      <c r="N120" s="82"/>
      <c r="O120" s="83"/>
      <c r="P120" s="83"/>
      <c r="Q120" s="84"/>
      <c r="R120" s="85"/>
      <c r="S120" s="85"/>
      <c r="T120" s="85"/>
      <c r="U120" s="85"/>
      <c r="V120" s="85"/>
      <c r="W120" s="85"/>
      <c r="X120" s="85"/>
      <c r="Y120" s="85"/>
      <c r="Z120" s="85"/>
    </row>
    <row r="121" spans="1:26" s="86" customFormat="1" x14ac:dyDescent="0.25">
      <c r="A121" s="74"/>
      <c r="B121" s="87" t="s">
        <v>15</v>
      </c>
      <c r="C121" s="76"/>
      <c r="D121" s="75"/>
      <c r="E121" s="77"/>
      <c r="F121" s="78"/>
      <c r="G121" s="78"/>
      <c r="H121" s="78"/>
      <c r="I121" s="81"/>
      <c r="J121" s="81"/>
      <c r="K121" s="88">
        <f t="shared" ref="K121:N121" si="2">SUM(K113:K120)</f>
        <v>0</v>
      </c>
      <c r="L121" s="88">
        <f t="shared" si="2"/>
        <v>0</v>
      </c>
      <c r="M121" s="89">
        <f t="shared" si="2"/>
        <v>0</v>
      </c>
      <c r="N121" s="88">
        <f t="shared" si="2"/>
        <v>0</v>
      </c>
      <c r="O121" s="83"/>
      <c r="P121" s="83"/>
      <c r="Q121" s="90"/>
    </row>
    <row r="122" spans="1:26" x14ac:dyDescent="0.25">
      <c r="E122" s="91"/>
    </row>
    <row r="123" spans="1:26" ht="18.75" x14ac:dyDescent="0.25">
      <c r="B123" s="94" t="s">
        <v>31</v>
      </c>
      <c r="C123" s="10">
        <f>+K121</f>
        <v>0</v>
      </c>
      <c r="H123" s="96"/>
      <c r="I123" s="96"/>
      <c r="J123" s="96"/>
      <c r="K123" s="96"/>
      <c r="L123" s="96"/>
      <c r="M123" s="96"/>
    </row>
    <row r="125" spans="1:26" ht="15.75" thickBot="1" x14ac:dyDescent="0.3"/>
    <row r="126" spans="1:26" ht="37.15" customHeight="1" thickBot="1" x14ac:dyDescent="0.3">
      <c r="B126" s="11" t="s">
        <v>48</v>
      </c>
      <c r="C126" s="12" t="s">
        <v>49</v>
      </c>
      <c r="D126" s="11" t="s">
        <v>50</v>
      </c>
      <c r="E126" s="12" t="s">
        <v>54</v>
      </c>
    </row>
    <row r="127" spans="1:26" ht="41.45" customHeight="1" x14ac:dyDescent="0.25">
      <c r="B127" s="8" t="s">
        <v>123</v>
      </c>
      <c r="C127" s="102">
        <v>20</v>
      </c>
      <c r="D127" s="102"/>
      <c r="E127" s="452">
        <f>+D127+D128+D129</f>
        <v>0</v>
      </c>
    </row>
    <row r="128" spans="1:26" x14ac:dyDescent="0.25">
      <c r="B128" s="8" t="s">
        <v>124</v>
      </c>
      <c r="C128" s="185">
        <v>30</v>
      </c>
      <c r="D128" s="185">
        <v>0</v>
      </c>
      <c r="E128" s="453"/>
    </row>
    <row r="129" spans="2:17" ht="15.75" thickBot="1" x14ac:dyDescent="0.3">
      <c r="B129" s="8" t="s">
        <v>125</v>
      </c>
      <c r="C129" s="103">
        <v>40</v>
      </c>
      <c r="D129" s="103">
        <v>0</v>
      </c>
      <c r="E129" s="454"/>
    </row>
    <row r="131" spans="2:17" ht="15.75" thickBot="1" x14ac:dyDescent="0.3"/>
    <row r="132" spans="2:17" ht="27" thickBot="1" x14ac:dyDescent="0.3">
      <c r="B132" s="432" t="s">
        <v>51</v>
      </c>
      <c r="C132" s="433"/>
      <c r="D132" s="433"/>
      <c r="E132" s="433"/>
      <c r="F132" s="433"/>
      <c r="G132" s="433"/>
      <c r="H132" s="433"/>
      <c r="I132" s="433"/>
      <c r="J132" s="433"/>
      <c r="K132" s="433"/>
      <c r="L132" s="433"/>
      <c r="M132" s="433"/>
      <c r="N132" s="434"/>
    </row>
    <row r="134" spans="2:17" ht="76.5" customHeight="1" x14ac:dyDescent="0.25">
      <c r="B134" s="197" t="s">
        <v>0</v>
      </c>
      <c r="C134" s="197" t="s">
        <v>38</v>
      </c>
      <c r="D134" s="197" t="s">
        <v>39</v>
      </c>
      <c r="E134" s="197" t="s">
        <v>112</v>
      </c>
      <c r="F134" s="197" t="s">
        <v>114</v>
      </c>
      <c r="G134" s="197" t="s">
        <v>115</v>
      </c>
      <c r="H134" s="197" t="s">
        <v>116</v>
      </c>
      <c r="I134" s="197" t="s">
        <v>113</v>
      </c>
      <c r="J134" s="441" t="s">
        <v>117</v>
      </c>
      <c r="K134" s="445"/>
      <c r="L134" s="442"/>
      <c r="M134" s="197" t="s">
        <v>121</v>
      </c>
      <c r="N134" s="197" t="s">
        <v>40</v>
      </c>
      <c r="O134" s="197" t="s">
        <v>41</v>
      </c>
      <c r="P134" s="441" t="s">
        <v>3</v>
      </c>
      <c r="Q134" s="442"/>
    </row>
    <row r="135" spans="2:17" ht="60.75" customHeight="1" x14ac:dyDescent="0.25">
      <c r="B135" s="100"/>
      <c r="C135" s="100"/>
      <c r="D135" s="98"/>
      <c r="E135" s="98"/>
      <c r="F135" s="98"/>
      <c r="G135" s="98"/>
      <c r="H135" s="98"/>
      <c r="I135" s="43"/>
      <c r="J135" s="43"/>
      <c r="K135" s="100"/>
      <c r="L135" s="98"/>
      <c r="M135" s="69"/>
      <c r="N135" s="69"/>
      <c r="O135" s="69"/>
      <c r="P135" s="451"/>
      <c r="Q135" s="451"/>
    </row>
    <row r="136" spans="2:17" ht="60.75" customHeight="1" x14ac:dyDescent="0.25">
      <c r="B136" s="100"/>
      <c r="C136" s="100"/>
      <c r="D136" s="98"/>
      <c r="E136" s="98"/>
      <c r="F136" s="98"/>
      <c r="G136" s="98"/>
      <c r="H136" s="98"/>
      <c r="I136" s="43"/>
      <c r="J136" s="43"/>
      <c r="K136" s="100"/>
      <c r="L136" s="98"/>
      <c r="M136" s="69"/>
      <c r="N136" s="69"/>
      <c r="O136" s="69"/>
      <c r="P136" s="185"/>
      <c r="Q136" s="185"/>
    </row>
    <row r="137" spans="2:17" ht="33.6" customHeight="1" x14ac:dyDescent="0.25">
      <c r="B137" s="100"/>
      <c r="C137" s="100"/>
      <c r="D137" s="98"/>
      <c r="E137" s="98"/>
      <c r="F137" s="98"/>
      <c r="G137" s="98"/>
      <c r="H137" s="98"/>
      <c r="I137" s="43"/>
      <c r="J137" s="43"/>
      <c r="K137" s="98"/>
      <c r="L137" s="98"/>
      <c r="M137" s="69"/>
      <c r="N137" s="69"/>
      <c r="O137" s="69"/>
      <c r="P137" s="451"/>
      <c r="Q137" s="451"/>
    </row>
    <row r="141" spans="2:17" ht="54" customHeight="1" x14ac:dyDescent="0.25">
      <c r="B141" s="21" t="s">
        <v>32</v>
      </c>
      <c r="C141" s="21" t="s">
        <v>48</v>
      </c>
      <c r="D141" s="197" t="s">
        <v>49</v>
      </c>
      <c r="E141" s="21" t="s">
        <v>50</v>
      </c>
      <c r="F141" s="304" t="s">
        <v>55</v>
      </c>
    </row>
    <row r="142" spans="2:17" ht="120.75" customHeight="1" x14ac:dyDescent="0.2">
      <c r="B142" s="468" t="s">
        <v>52</v>
      </c>
      <c r="C142" s="104" t="s">
        <v>126</v>
      </c>
      <c r="D142" s="185">
        <v>25</v>
      </c>
      <c r="E142" s="185"/>
      <c r="F142" s="427">
        <f>+E142+E143+E144</f>
        <v>0</v>
      </c>
      <c r="G142" s="105"/>
    </row>
    <row r="143" spans="2:17" ht="76.150000000000006" customHeight="1" x14ac:dyDescent="0.2">
      <c r="B143" s="468"/>
      <c r="C143" s="104" t="s">
        <v>127</v>
      </c>
      <c r="D143" s="189">
        <v>25</v>
      </c>
      <c r="E143" s="185"/>
      <c r="F143" s="469"/>
      <c r="G143" s="105"/>
    </row>
    <row r="144" spans="2:17" ht="69" customHeight="1" x14ac:dyDescent="0.2">
      <c r="B144" s="468"/>
      <c r="C144" s="104" t="s">
        <v>128</v>
      </c>
      <c r="D144" s="185">
        <v>10</v>
      </c>
      <c r="E144" s="185"/>
      <c r="F144" s="428"/>
      <c r="G144" s="105"/>
    </row>
    <row r="145" spans="2:5" x14ac:dyDescent="0.25">
      <c r="C145" s="42"/>
    </row>
    <row r="148" spans="2:5" x14ac:dyDescent="0.25">
      <c r="B148" s="68" t="s">
        <v>56</v>
      </c>
    </row>
    <row r="151" spans="2:5" x14ac:dyDescent="0.25">
      <c r="B151" s="22" t="s">
        <v>32</v>
      </c>
      <c r="C151" s="22" t="s">
        <v>57</v>
      </c>
      <c r="D151" s="21" t="s">
        <v>50</v>
      </c>
      <c r="E151" s="21" t="s">
        <v>15</v>
      </c>
    </row>
    <row r="152" spans="2:5" ht="28.5" x14ac:dyDescent="0.25">
      <c r="B152" s="70" t="s">
        <v>58</v>
      </c>
      <c r="C152" s="71">
        <v>40</v>
      </c>
      <c r="D152" s="185">
        <f>+E127</f>
        <v>0</v>
      </c>
      <c r="E152" s="424">
        <f>+D152+D153</f>
        <v>0</v>
      </c>
    </row>
    <row r="153" spans="2:5" ht="57" x14ac:dyDescent="0.25">
      <c r="B153" s="70" t="s">
        <v>59</v>
      </c>
      <c r="C153" s="71">
        <v>60</v>
      </c>
      <c r="D153" s="185">
        <f>+F142</f>
        <v>0</v>
      </c>
      <c r="E153" s="425"/>
    </row>
  </sheetData>
  <mergeCells count="131">
    <mergeCell ref="P92:Q94"/>
    <mergeCell ref="B92:B94"/>
    <mergeCell ref="C92:C94"/>
    <mergeCell ref="D92:D94"/>
    <mergeCell ref="E152:E153"/>
    <mergeCell ref="B132:N132"/>
    <mergeCell ref="J134:L134"/>
    <mergeCell ref="P134:Q134"/>
    <mergeCell ref="P135:Q135"/>
    <mergeCell ref="P137:Q137"/>
    <mergeCell ref="B142:B144"/>
    <mergeCell ref="F142:F144"/>
    <mergeCell ref="B99:N99"/>
    <mergeCell ref="D102:E102"/>
    <mergeCell ref="D103:E103"/>
    <mergeCell ref="B106:P106"/>
    <mergeCell ref="B109:N109"/>
    <mergeCell ref="E127:E129"/>
    <mergeCell ref="H95:H96"/>
    <mergeCell ref="I95:I96"/>
    <mergeCell ref="M95:M96"/>
    <mergeCell ref="N95:N96"/>
    <mergeCell ref="O95:O96"/>
    <mergeCell ref="P95:Q96"/>
    <mergeCell ref="B95:B96"/>
    <mergeCell ref="C95:C96"/>
    <mergeCell ref="D95:D96"/>
    <mergeCell ref="E95:E96"/>
    <mergeCell ref="F95:F96"/>
    <mergeCell ref="G95:G96"/>
    <mergeCell ref="N81:N82"/>
    <mergeCell ref="G87:G88"/>
    <mergeCell ref="H87:H88"/>
    <mergeCell ref="I87:I88"/>
    <mergeCell ref="M87:M88"/>
    <mergeCell ref="N87:N88"/>
    <mergeCell ref="N83:N84"/>
    <mergeCell ref="C83:C84"/>
    <mergeCell ref="D83:D84"/>
    <mergeCell ref="E83:E84"/>
    <mergeCell ref="F83:F84"/>
    <mergeCell ref="G83:G84"/>
    <mergeCell ref="H83:H84"/>
    <mergeCell ref="I83:I84"/>
    <mergeCell ref="M83:M84"/>
    <mergeCell ref="P85:Q86"/>
    <mergeCell ref="B89:B91"/>
    <mergeCell ref="C89:C91"/>
    <mergeCell ref="D89:D91"/>
    <mergeCell ref="E89:E91"/>
    <mergeCell ref="F89:F91"/>
    <mergeCell ref="G89:G91"/>
    <mergeCell ref="H89:H91"/>
    <mergeCell ref="I89:I91"/>
    <mergeCell ref="G85:G86"/>
    <mergeCell ref="H85:H86"/>
    <mergeCell ref="I85:I86"/>
    <mergeCell ref="M85:M86"/>
    <mergeCell ref="N85:N86"/>
    <mergeCell ref="O85:O86"/>
    <mergeCell ref="M89:M91"/>
    <mergeCell ref="N89:N91"/>
    <mergeCell ref="B85:B86"/>
    <mergeCell ref="O83:O84"/>
    <mergeCell ref="P83:Q84"/>
    <mergeCell ref="E92:E94"/>
    <mergeCell ref="F92:F94"/>
    <mergeCell ref="B87:B88"/>
    <mergeCell ref="C87:C88"/>
    <mergeCell ref="D87:D88"/>
    <mergeCell ref="E87:E88"/>
    <mergeCell ref="F87:F88"/>
    <mergeCell ref="C85:C86"/>
    <mergeCell ref="D85:D86"/>
    <mergeCell ref="E85:E86"/>
    <mergeCell ref="F85:F86"/>
    <mergeCell ref="O87:O88"/>
    <mergeCell ref="P87:Q88"/>
    <mergeCell ref="O89:O91"/>
    <mergeCell ref="P89:Q91"/>
    <mergeCell ref="G92:G94"/>
    <mergeCell ref="H92:H94"/>
    <mergeCell ref="I92:I94"/>
    <mergeCell ref="M92:M94"/>
    <mergeCell ref="N92:N94"/>
    <mergeCell ref="O92:O94"/>
    <mergeCell ref="B83:B84"/>
    <mergeCell ref="P79:Q80"/>
    <mergeCell ref="B81:B82"/>
    <mergeCell ref="C81:C82"/>
    <mergeCell ref="D81:D82"/>
    <mergeCell ref="E81:E82"/>
    <mergeCell ref="F81:F82"/>
    <mergeCell ref="G81:G82"/>
    <mergeCell ref="H81:H82"/>
    <mergeCell ref="I81:I82"/>
    <mergeCell ref="M81:M82"/>
    <mergeCell ref="H79:H80"/>
    <mergeCell ref="I79:I80"/>
    <mergeCell ref="J79:L79"/>
    <mergeCell ref="M79:M80"/>
    <mergeCell ref="N79:N80"/>
    <mergeCell ref="O79:O80"/>
    <mergeCell ref="B79:B80"/>
    <mergeCell ref="C79:C80"/>
    <mergeCell ref="D79:D80"/>
    <mergeCell ref="E79:E80"/>
    <mergeCell ref="F79:F80"/>
    <mergeCell ref="O81:O82"/>
    <mergeCell ref="P81:Q82"/>
    <mergeCell ref="G79:G80"/>
    <mergeCell ref="O67:P67"/>
    <mergeCell ref="O68:P68"/>
    <mergeCell ref="B74:Q74"/>
    <mergeCell ref="C10:E10"/>
    <mergeCell ref="E42:E43"/>
    <mergeCell ref="M47:N47"/>
    <mergeCell ref="B57:B58"/>
    <mergeCell ref="C57:C58"/>
    <mergeCell ref="B2:P2"/>
    <mergeCell ref="B4:P4"/>
    <mergeCell ref="C6:N6"/>
    <mergeCell ref="C7:N7"/>
    <mergeCell ref="C8:N8"/>
    <mergeCell ref="C9:N9"/>
    <mergeCell ref="C61:N61"/>
    <mergeCell ref="B63:N63"/>
    <mergeCell ref="O66:P66"/>
    <mergeCell ref="D57:E57"/>
    <mergeCell ref="B14:C24"/>
    <mergeCell ref="B25:C25"/>
  </mergeCells>
  <dataValidations count="2">
    <dataValidation type="decimal" allowBlank="1" showInputMessage="1" showErrorMessage="1" sqref="WVH983069 WLL983069 C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C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C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C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C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C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C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C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C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C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C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C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C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C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C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 type="list" allowBlank="1" showInputMessage="1" showErrorMessage="1" sqref="WVE983069 A65565 IS65565 SO65565 ACK65565 AMG65565 AWC65565 BFY65565 BPU65565 BZQ65565 CJM65565 CTI65565 DDE65565 DNA65565 DWW65565 EGS65565 EQO65565 FAK65565 FKG65565 FUC65565 GDY65565 GNU65565 GXQ65565 HHM65565 HRI65565 IBE65565 ILA65565 IUW65565 JES65565 JOO65565 JYK65565 KIG65565 KSC65565 LBY65565 LLU65565 LVQ65565 MFM65565 MPI65565 MZE65565 NJA65565 NSW65565 OCS65565 OMO65565 OWK65565 PGG65565 PQC65565 PZY65565 QJU65565 QTQ65565 RDM65565 RNI65565 RXE65565 SHA65565 SQW65565 TAS65565 TKO65565 TUK65565 UEG65565 UOC65565 UXY65565 VHU65565 VRQ65565 WBM65565 WLI65565 WVE65565 A131101 IS131101 SO131101 ACK131101 AMG131101 AWC131101 BFY131101 BPU131101 BZQ131101 CJM131101 CTI131101 DDE131101 DNA131101 DWW131101 EGS131101 EQO131101 FAK131101 FKG131101 FUC131101 GDY131101 GNU131101 GXQ131101 HHM131101 HRI131101 IBE131101 ILA131101 IUW131101 JES131101 JOO131101 JYK131101 KIG131101 KSC131101 LBY131101 LLU131101 LVQ131101 MFM131101 MPI131101 MZE131101 NJA131101 NSW131101 OCS131101 OMO131101 OWK131101 PGG131101 PQC131101 PZY131101 QJU131101 QTQ131101 RDM131101 RNI131101 RXE131101 SHA131101 SQW131101 TAS131101 TKO131101 TUK131101 UEG131101 UOC131101 UXY131101 VHU131101 VRQ131101 WBM131101 WLI131101 WVE131101 A196637 IS196637 SO196637 ACK196637 AMG196637 AWC196637 BFY196637 BPU196637 BZQ196637 CJM196637 CTI196637 DDE196637 DNA196637 DWW196637 EGS196637 EQO196637 FAK196637 FKG196637 FUC196637 GDY196637 GNU196637 GXQ196637 HHM196637 HRI196637 IBE196637 ILA196637 IUW196637 JES196637 JOO196637 JYK196637 KIG196637 KSC196637 LBY196637 LLU196637 LVQ196637 MFM196637 MPI196637 MZE196637 NJA196637 NSW196637 OCS196637 OMO196637 OWK196637 PGG196637 PQC196637 PZY196637 QJU196637 QTQ196637 RDM196637 RNI196637 RXE196637 SHA196637 SQW196637 TAS196637 TKO196637 TUK196637 UEG196637 UOC196637 UXY196637 VHU196637 VRQ196637 WBM196637 WLI196637 WVE196637 A262173 IS262173 SO262173 ACK262173 AMG262173 AWC262173 BFY262173 BPU262173 BZQ262173 CJM262173 CTI262173 DDE262173 DNA262173 DWW262173 EGS262173 EQO262173 FAK262173 FKG262173 FUC262173 GDY262173 GNU262173 GXQ262173 HHM262173 HRI262173 IBE262173 ILA262173 IUW262173 JES262173 JOO262173 JYK262173 KIG262173 KSC262173 LBY262173 LLU262173 LVQ262173 MFM262173 MPI262173 MZE262173 NJA262173 NSW262173 OCS262173 OMO262173 OWK262173 PGG262173 PQC262173 PZY262173 QJU262173 QTQ262173 RDM262173 RNI262173 RXE262173 SHA262173 SQW262173 TAS262173 TKO262173 TUK262173 UEG262173 UOC262173 UXY262173 VHU262173 VRQ262173 WBM262173 WLI262173 WVE262173 A327709 IS327709 SO327709 ACK327709 AMG327709 AWC327709 BFY327709 BPU327709 BZQ327709 CJM327709 CTI327709 DDE327709 DNA327709 DWW327709 EGS327709 EQO327709 FAK327709 FKG327709 FUC327709 GDY327709 GNU327709 GXQ327709 HHM327709 HRI327709 IBE327709 ILA327709 IUW327709 JES327709 JOO327709 JYK327709 KIG327709 KSC327709 LBY327709 LLU327709 LVQ327709 MFM327709 MPI327709 MZE327709 NJA327709 NSW327709 OCS327709 OMO327709 OWK327709 PGG327709 PQC327709 PZY327709 QJU327709 QTQ327709 RDM327709 RNI327709 RXE327709 SHA327709 SQW327709 TAS327709 TKO327709 TUK327709 UEG327709 UOC327709 UXY327709 VHU327709 VRQ327709 WBM327709 WLI327709 WVE327709 A393245 IS393245 SO393245 ACK393245 AMG393245 AWC393245 BFY393245 BPU393245 BZQ393245 CJM393245 CTI393245 DDE393245 DNA393245 DWW393245 EGS393245 EQO393245 FAK393245 FKG393245 FUC393245 GDY393245 GNU393245 GXQ393245 HHM393245 HRI393245 IBE393245 ILA393245 IUW393245 JES393245 JOO393245 JYK393245 KIG393245 KSC393245 LBY393245 LLU393245 LVQ393245 MFM393245 MPI393245 MZE393245 NJA393245 NSW393245 OCS393245 OMO393245 OWK393245 PGG393245 PQC393245 PZY393245 QJU393245 QTQ393245 RDM393245 RNI393245 RXE393245 SHA393245 SQW393245 TAS393245 TKO393245 TUK393245 UEG393245 UOC393245 UXY393245 VHU393245 VRQ393245 WBM393245 WLI393245 WVE393245 A458781 IS458781 SO458781 ACK458781 AMG458781 AWC458781 BFY458781 BPU458781 BZQ458781 CJM458781 CTI458781 DDE458781 DNA458781 DWW458781 EGS458781 EQO458781 FAK458781 FKG458781 FUC458781 GDY458781 GNU458781 GXQ458781 HHM458781 HRI458781 IBE458781 ILA458781 IUW458781 JES458781 JOO458781 JYK458781 KIG458781 KSC458781 LBY458781 LLU458781 LVQ458781 MFM458781 MPI458781 MZE458781 NJA458781 NSW458781 OCS458781 OMO458781 OWK458781 PGG458781 PQC458781 PZY458781 QJU458781 QTQ458781 RDM458781 RNI458781 RXE458781 SHA458781 SQW458781 TAS458781 TKO458781 TUK458781 UEG458781 UOC458781 UXY458781 VHU458781 VRQ458781 WBM458781 WLI458781 WVE458781 A524317 IS524317 SO524317 ACK524317 AMG524317 AWC524317 BFY524317 BPU524317 BZQ524317 CJM524317 CTI524317 DDE524317 DNA524317 DWW524317 EGS524317 EQO524317 FAK524317 FKG524317 FUC524317 GDY524317 GNU524317 GXQ524317 HHM524317 HRI524317 IBE524317 ILA524317 IUW524317 JES524317 JOO524317 JYK524317 KIG524317 KSC524317 LBY524317 LLU524317 LVQ524317 MFM524317 MPI524317 MZE524317 NJA524317 NSW524317 OCS524317 OMO524317 OWK524317 PGG524317 PQC524317 PZY524317 QJU524317 QTQ524317 RDM524317 RNI524317 RXE524317 SHA524317 SQW524317 TAS524317 TKO524317 TUK524317 UEG524317 UOC524317 UXY524317 VHU524317 VRQ524317 WBM524317 WLI524317 WVE524317 A589853 IS589853 SO589853 ACK589853 AMG589853 AWC589853 BFY589853 BPU589853 BZQ589853 CJM589853 CTI589853 DDE589853 DNA589853 DWW589853 EGS589853 EQO589853 FAK589853 FKG589853 FUC589853 GDY589853 GNU589853 GXQ589853 HHM589853 HRI589853 IBE589853 ILA589853 IUW589853 JES589853 JOO589853 JYK589853 KIG589853 KSC589853 LBY589853 LLU589853 LVQ589853 MFM589853 MPI589853 MZE589853 NJA589853 NSW589853 OCS589853 OMO589853 OWK589853 PGG589853 PQC589853 PZY589853 QJU589853 QTQ589853 RDM589853 RNI589853 RXE589853 SHA589853 SQW589853 TAS589853 TKO589853 TUK589853 UEG589853 UOC589853 UXY589853 VHU589853 VRQ589853 WBM589853 WLI589853 WVE589853 A655389 IS655389 SO655389 ACK655389 AMG655389 AWC655389 BFY655389 BPU655389 BZQ655389 CJM655389 CTI655389 DDE655389 DNA655389 DWW655389 EGS655389 EQO655389 FAK655389 FKG655389 FUC655389 GDY655389 GNU655389 GXQ655389 HHM655389 HRI655389 IBE655389 ILA655389 IUW655389 JES655389 JOO655389 JYK655389 KIG655389 KSC655389 LBY655389 LLU655389 LVQ655389 MFM655389 MPI655389 MZE655389 NJA655389 NSW655389 OCS655389 OMO655389 OWK655389 PGG655389 PQC655389 PZY655389 QJU655389 QTQ655389 RDM655389 RNI655389 RXE655389 SHA655389 SQW655389 TAS655389 TKO655389 TUK655389 UEG655389 UOC655389 UXY655389 VHU655389 VRQ655389 WBM655389 WLI655389 WVE655389 A720925 IS720925 SO720925 ACK720925 AMG720925 AWC720925 BFY720925 BPU720925 BZQ720925 CJM720925 CTI720925 DDE720925 DNA720925 DWW720925 EGS720925 EQO720925 FAK720925 FKG720925 FUC720925 GDY720925 GNU720925 GXQ720925 HHM720925 HRI720925 IBE720925 ILA720925 IUW720925 JES720925 JOO720925 JYK720925 KIG720925 KSC720925 LBY720925 LLU720925 LVQ720925 MFM720925 MPI720925 MZE720925 NJA720925 NSW720925 OCS720925 OMO720925 OWK720925 PGG720925 PQC720925 PZY720925 QJU720925 QTQ720925 RDM720925 RNI720925 RXE720925 SHA720925 SQW720925 TAS720925 TKO720925 TUK720925 UEG720925 UOC720925 UXY720925 VHU720925 VRQ720925 WBM720925 WLI720925 WVE720925 A786461 IS786461 SO786461 ACK786461 AMG786461 AWC786461 BFY786461 BPU786461 BZQ786461 CJM786461 CTI786461 DDE786461 DNA786461 DWW786461 EGS786461 EQO786461 FAK786461 FKG786461 FUC786461 GDY786461 GNU786461 GXQ786461 HHM786461 HRI786461 IBE786461 ILA786461 IUW786461 JES786461 JOO786461 JYK786461 KIG786461 KSC786461 LBY786461 LLU786461 LVQ786461 MFM786461 MPI786461 MZE786461 NJA786461 NSW786461 OCS786461 OMO786461 OWK786461 PGG786461 PQC786461 PZY786461 QJU786461 QTQ786461 RDM786461 RNI786461 RXE786461 SHA786461 SQW786461 TAS786461 TKO786461 TUK786461 UEG786461 UOC786461 UXY786461 VHU786461 VRQ786461 WBM786461 WLI786461 WVE786461 A851997 IS851997 SO851997 ACK851997 AMG851997 AWC851997 BFY851997 BPU851997 BZQ851997 CJM851997 CTI851997 DDE851997 DNA851997 DWW851997 EGS851997 EQO851997 FAK851997 FKG851997 FUC851997 GDY851997 GNU851997 GXQ851997 HHM851997 HRI851997 IBE851997 ILA851997 IUW851997 JES851997 JOO851997 JYK851997 KIG851997 KSC851997 LBY851997 LLU851997 LVQ851997 MFM851997 MPI851997 MZE851997 NJA851997 NSW851997 OCS851997 OMO851997 OWK851997 PGG851997 PQC851997 PZY851997 QJU851997 QTQ851997 RDM851997 RNI851997 RXE851997 SHA851997 SQW851997 TAS851997 TKO851997 TUK851997 UEG851997 UOC851997 UXY851997 VHU851997 VRQ851997 WBM851997 WLI851997 WVE851997 A917533 IS917533 SO917533 ACK917533 AMG917533 AWC917533 BFY917533 BPU917533 BZQ917533 CJM917533 CTI917533 DDE917533 DNA917533 DWW917533 EGS917533 EQO917533 FAK917533 FKG917533 FUC917533 GDY917533 GNU917533 GXQ917533 HHM917533 HRI917533 IBE917533 ILA917533 IUW917533 JES917533 JOO917533 JYK917533 KIG917533 KSC917533 LBY917533 LLU917533 LVQ917533 MFM917533 MPI917533 MZE917533 NJA917533 NSW917533 OCS917533 OMO917533 OWK917533 PGG917533 PQC917533 PZY917533 QJU917533 QTQ917533 RDM917533 RNI917533 RXE917533 SHA917533 SQW917533 TAS917533 TKO917533 TUK917533 UEG917533 UOC917533 UXY917533 VHU917533 VRQ917533 WBM917533 WLI917533 WVE917533 A983069 IS983069 SO983069 ACK983069 AMG983069 AWC983069 BFY983069 BPU983069 BZQ983069 CJM983069 CTI983069 DDE983069 DNA983069 DWW983069 EGS983069 EQO983069 FAK983069 FKG983069 FUC983069 GDY983069 GNU983069 GXQ983069 HHM983069 HRI983069 IBE983069 ILA983069 IUW983069 JES983069 JOO983069 JYK983069 KIG983069 KSC983069 LBY983069 LLU983069 LVQ983069 MFM983069 MPI983069 MZE983069 NJA983069 NSW983069 OCS983069 OMO983069 OWK983069 PGG983069 PQC983069 PZY983069 QJU983069 QTQ983069 RDM983069 RNI983069 RXE983069 SHA983069 SQW983069 TAS983069 TKO983069 TUK983069 UEG983069 UOC983069 UXY983069 VHU983069 VRQ983069 WBM983069 WLI983069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s>
  <pageMargins left="0.7" right="0.7" top="0.75" bottom="0.75" header="0.3" footer="0.3"/>
  <pageSetup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3"/>
  <sheetViews>
    <sheetView topLeftCell="G47" zoomScale="80" zoomScaleNormal="80" workbookViewId="0">
      <selection activeCell="Q51" sqref="Q51:Q5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907</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1254</v>
      </c>
      <c r="D10" s="422"/>
      <c r="E10" s="423"/>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63"/>
      <c r="I14" s="56"/>
      <c r="J14" s="56"/>
      <c r="K14" s="56"/>
      <c r="L14" s="56"/>
      <c r="M14" s="56"/>
      <c r="N14" s="55"/>
    </row>
    <row r="15" spans="2:16" x14ac:dyDescent="0.25">
      <c r="B15" s="495"/>
      <c r="C15" s="496"/>
      <c r="D15" s="303">
        <v>2</v>
      </c>
      <c r="E15" s="3">
        <v>313242150</v>
      </c>
      <c r="F15" s="131">
        <v>150</v>
      </c>
      <c r="G15" s="63"/>
      <c r="I15" s="57"/>
      <c r="J15" s="57"/>
      <c r="K15" s="57"/>
      <c r="L15" s="57"/>
      <c r="M15" s="57"/>
      <c r="N15" s="55"/>
    </row>
    <row r="16" spans="2:16" x14ac:dyDescent="0.25">
      <c r="B16" s="495"/>
      <c r="C16" s="496"/>
      <c r="D16" s="303">
        <v>7</v>
      </c>
      <c r="E16" s="3">
        <v>626484300</v>
      </c>
      <c r="F16" s="131">
        <v>300</v>
      </c>
      <c r="G16" s="63"/>
      <c r="I16" s="57"/>
      <c r="J16" s="57"/>
      <c r="K16" s="57"/>
      <c r="L16" s="57"/>
      <c r="M16" s="57"/>
      <c r="N16" s="55"/>
    </row>
    <row r="17" spans="1:14" x14ac:dyDescent="0.25">
      <c r="B17" s="495"/>
      <c r="C17" s="496"/>
      <c r="D17" s="303">
        <v>11</v>
      </c>
      <c r="E17" s="3">
        <v>488338350</v>
      </c>
      <c r="F17" s="131">
        <v>210</v>
      </c>
      <c r="G17" s="63"/>
      <c r="I17" s="57"/>
      <c r="J17" s="57"/>
      <c r="K17" s="57"/>
      <c r="L17" s="57"/>
      <c r="M17" s="57"/>
      <c r="N17" s="55"/>
    </row>
    <row r="18" spans="1:14" x14ac:dyDescent="0.25">
      <c r="B18" s="495"/>
      <c r="C18" s="496"/>
      <c r="D18" s="303">
        <v>12</v>
      </c>
      <c r="E18" s="3">
        <v>208828100</v>
      </c>
      <c r="F18" s="131">
        <v>100</v>
      </c>
      <c r="G18" s="63"/>
      <c r="I18" s="57"/>
      <c r="J18" s="57"/>
      <c r="K18" s="57"/>
      <c r="L18" s="57"/>
      <c r="M18" s="57"/>
      <c r="N18" s="55"/>
    </row>
    <row r="19" spans="1:14" x14ac:dyDescent="0.25">
      <c r="B19" s="495"/>
      <c r="C19" s="496"/>
      <c r="D19" s="303">
        <v>13</v>
      </c>
      <c r="E19" s="3">
        <v>721799950</v>
      </c>
      <c r="F19" s="131">
        <v>290</v>
      </c>
      <c r="G19" s="63"/>
      <c r="I19" s="57"/>
      <c r="J19" s="57"/>
      <c r="K19" s="57"/>
      <c r="L19" s="57"/>
      <c r="M19" s="57"/>
      <c r="N19" s="55"/>
    </row>
    <row r="20" spans="1:14" x14ac:dyDescent="0.25">
      <c r="B20" s="495"/>
      <c r="C20" s="496"/>
      <c r="D20" s="303">
        <v>14</v>
      </c>
      <c r="E20" s="3">
        <v>651117800</v>
      </c>
      <c r="F20" s="131">
        <v>280</v>
      </c>
      <c r="G20" s="63"/>
      <c r="I20" s="57"/>
      <c r="J20" s="57"/>
      <c r="K20" s="57"/>
      <c r="L20" s="57"/>
      <c r="M20" s="57"/>
      <c r="N20" s="55"/>
    </row>
    <row r="21" spans="1:14" x14ac:dyDescent="0.25">
      <c r="B21" s="495"/>
      <c r="C21" s="496"/>
      <c r="D21" s="303">
        <v>16</v>
      </c>
      <c r="E21" s="3">
        <v>1755833774</v>
      </c>
      <c r="F21" s="131">
        <v>718</v>
      </c>
      <c r="G21" s="63"/>
      <c r="I21" s="57"/>
      <c r="J21" s="57"/>
      <c r="K21" s="57"/>
      <c r="L21" s="57"/>
      <c r="M21" s="57"/>
      <c r="N21" s="55"/>
    </row>
    <row r="22" spans="1:14" x14ac:dyDescent="0.25">
      <c r="B22" s="495"/>
      <c r="C22" s="496"/>
      <c r="D22" s="303">
        <v>20</v>
      </c>
      <c r="E22" s="3">
        <v>902973570</v>
      </c>
      <c r="F22" s="131">
        <v>390</v>
      </c>
      <c r="G22" s="63"/>
      <c r="I22" s="57"/>
      <c r="J22" s="57"/>
      <c r="K22" s="57"/>
      <c r="L22" s="57"/>
      <c r="M22" s="57"/>
      <c r="N22" s="55"/>
    </row>
    <row r="23" spans="1:14" x14ac:dyDescent="0.25">
      <c r="B23" s="495"/>
      <c r="C23" s="496"/>
      <c r="D23" s="303">
        <v>21</v>
      </c>
      <c r="E23" s="3">
        <v>1200917298</v>
      </c>
      <c r="F23" s="131">
        <v>546</v>
      </c>
      <c r="G23" s="63"/>
      <c r="I23" s="57"/>
      <c r="J23" s="57"/>
      <c r="K23" s="57"/>
      <c r="L23" s="57"/>
      <c r="M23" s="57"/>
      <c r="N23" s="55"/>
    </row>
    <row r="24" spans="1:14" x14ac:dyDescent="0.25">
      <c r="B24" s="497"/>
      <c r="C24" s="498"/>
      <c r="D24" s="303">
        <v>22</v>
      </c>
      <c r="E24" s="3">
        <v>417652200</v>
      </c>
      <c r="F24" s="131">
        <v>200</v>
      </c>
      <c r="G24" s="63"/>
      <c r="I24" s="57"/>
      <c r="J24" s="57"/>
      <c r="K24" s="57"/>
      <c r="L24" s="57"/>
      <c r="M24" s="57"/>
      <c r="N24" s="55"/>
    </row>
    <row r="25" spans="1:14" x14ac:dyDescent="0.25">
      <c r="B25" s="476" t="s">
        <v>13</v>
      </c>
      <c r="C25" s="477"/>
      <c r="D25" s="303"/>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+F24*80%</f>
        <v>160</v>
      </c>
      <c r="D27" s="57"/>
      <c r="E27" s="4">
        <f>+E24</f>
        <v>417652200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167</v>
      </c>
      <c r="E32" s="42"/>
      <c r="F32" s="42"/>
      <c r="G32" s="42"/>
      <c r="H32" s="42"/>
      <c r="I32" s="54"/>
      <c r="J32" s="54"/>
      <c r="K32" s="54"/>
      <c r="L32" s="54"/>
      <c r="M32" s="54"/>
      <c r="N32" s="55"/>
    </row>
    <row r="33" spans="1:14" x14ac:dyDescent="0.25">
      <c r="A33" s="65"/>
      <c r="B33" s="69" t="s">
        <v>138</v>
      </c>
      <c r="C33" s="185" t="s">
        <v>167</v>
      </c>
      <c r="D33" s="69"/>
      <c r="E33" s="42"/>
      <c r="F33" s="42"/>
      <c r="G33" s="42"/>
      <c r="H33" s="42"/>
      <c r="I33" s="54"/>
      <c r="J33" s="54"/>
      <c r="K33" s="54"/>
      <c r="L33" s="54"/>
      <c r="M33" s="54"/>
      <c r="N33" s="55"/>
    </row>
    <row r="34" spans="1:14" x14ac:dyDescent="0.25">
      <c r="A34" s="65"/>
      <c r="B34" s="69" t="s">
        <v>139</v>
      </c>
      <c r="C34" s="69"/>
      <c r="D34" s="69"/>
      <c r="E34" s="42"/>
      <c r="F34" s="42"/>
      <c r="G34" s="42"/>
      <c r="H34" s="42"/>
      <c r="I34" s="54"/>
      <c r="J34" s="54"/>
      <c r="K34" s="54"/>
      <c r="L34" s="54"/>
      <c r="M34" s="54"/>
      <c r="N34" s="55"/>
    </row>
    <row r="35" spans="1:14" x14ac:dyDescent="0.25">
      <c r="A35" s="65"/>
      <c r="B35" s="69" t="s">
        <v>140</v>
      </c>
      <c r="C35" s="69"/>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4">
        <f>+D42+D43</f>
        <v>0</v>
      </c>
      <c r="F42" s="42"/>
      <c r="G42" s="42"/>
      <c r="H42" s="42"/>
      <c r="I42" s="54"/>
      <c r="J42" s="54"/>
      <c r="K42" s="54"/>
      <c r="L42" s="54"/>
      <c r="M42" s="54"/>
      <c r="N42" s="55"/>
    </row>
    <row r="43" spans="1:14" ht="57" x14ac:dyDescent="0.25">
      <c r="A43" s="65"/>
      <c r="B43" s="70" t="s">
        <v>143</v>
      </c>
      <c r="C43" s="71">
        <v>60</v>
      </c>
      <c r="D43" s="185">
        <f>+F142</f>
        <v>0</v>
      </c>
      <c r="E43" s="425"/>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6" t="s">
        <v>34</v>
      </c>
      <c r="N47" s="426"/>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907</v>
      </c>
      <c r="C51" s="75" t="s">
        <v>907</v>
      </c>
      <c r="D51" s="76" t="s">
        <v>667</v>
      </c>
      <c r="E51" s="247">
        <v>103</v>
      </c>
      <c r="F51" s="78" t="s">
        <v>135</v>
      </c>
      <c r="G51" s="79"/>
      <c r="H51" s="81">
        <v>40557</v>
      </c>
      <c r="I51" s="81">
        <v>40908</v>
      </c>
      <c r="J51" s="81" t="s">
        <v>136</v>
      </c>
      <c r="K51" s="134">
        <v>0</v>
      </c>
      <c r="L51" s="134">
        <v>11</v>
      </c>
      <c r="M51" s="139">
        <v>925</v>
      </c>
      <c r="N51" s="82"/>
      <c r="O51" s="83">
        <v>590840437</v>
      </c>
      <c r="P51" s="83" t="s">
        <v>909</v>
      </c>
      <c r="Q51" s="84"/>
      <c r="R51" s="85"/>
      <c r="S51" s="85"/>
      <c r="T51" s="85"/>
      <c r="U51" s="85"/>
      <c r="V51" s="85"/>
      <c r="W51" s="85"/>
      <c r="X51" s="85"/>
      <c r="Y51" s="85"/>
      <c r="Z51" s="85"/>
    </row>
    <row r="52" spans="1:26" s="86" customFormat="1" ht="45" x14ac:dyDescent="0.25">
      <c r="A52" s="74">
        <f>+A51+1</f>
        <v>2</v>
      </c>
      <c r="B52" s="75" t="s">
        <v>907</v>
      </c>
      <c r="C52" s="75" t="s">
        <v>907</v>
      </c>
      <c r="D52" s="76" t="s">
        <v>667</v>
      </c>
      <c r="E52" s="138">
        <v>72</v>
      </c>
      <c r="F52" s="78" t="s">
        <v>135</v>
      </c>
      <c r="G52" s="79"/>
      <c r="H52" s="81">
        <v>41327</v>
      </c>
      <c r="I52" s="81">
        <v>41639</v>
      </c>
      <c r="J52" s="81" t="s">
        <v>136</v>
      </c>
      <c r="K52" s="134">
        <v>0</v>
      </c>
      <c r="L52" s="134">
        <v>11</v>
      </c>
      <c r="M52" s="139">
        <v>715</v>
      </c>
      <c r="N52" s="82"/>
      <c r="O52" s="83">
        <v>715532002</v>
      </c>
      <c r="P52" s="83" t="s">
        <v>910</v>
      </c>
      <c r="Q52" s="84"/>
      <c r="R52" s="85"/>
      <c r="S52" s="85"/>
      <c r="T52" s="85"/>
      <c r="U52" s="85"/>
      <c r="V52" s="85"/>
      <c r="W52" s="85"/>
      <c r="X52" s="85"/>
      <c r="Y52" s="85"/>
      <c r="Z52" s="85"/>
    </row>
    <row r="53" spans="1:26" s="86" customFormat="1" ht="45" x14ac:dyDescent="0.25">
      <c r="A53" s="74">
        <f t="shared" ref="A53:A54" si="0">+A52+1</f>
        <v>3</v>
      </c>
      <c r="B53" s="75" t="s">
        <v>907</v>
      </c>
      <c r="C53" s="75" t="s">
        <v>907</v>
      </c>
      <c r="D53" s="76" t="s">
        <v>667</v>
      </c>
      <c r="E53" s="138">
        <v>2</v>
      </c>
      <c r="F53" s="78" t="s">
        <v>135</v>
      </c>
      <c r="G53" s="79"/>
      <c r="H53" s="81">
        <v>40924</v>
      </c>
      <c r="I53" s="81">
        <v>41273</v>
      </c>
      <c r="J53" s="81" t="s">
        <v>136</v>
      </c>
      <c r="K53" s="134">
        <v>0</v>
      </c>
      <c r="L53" s="134">
        <v>11</v>
      </c>
      <c r="M53" s="139">
        <v>854</v>
      </c>
      <c r="N53" s="135"/>
      <c r="O53" s="83">
        <v>931912024</v>
      </c>
      <c r="P53" s="83" t="s">
        <v>911</v>
      </c>
      <c r="Q53" s="84"/>
      <c r="R53" s="85"/>
      <c r="S53" s="85"/>
      <c r="T53" s="85"/>
      <c r="U53" s="85"/>
      <c r="V53" s="85"/>
      <c r="W53" s="85"/>
      <c r="X53" s="85"/>
      <c r="Y53" s="85"/>
      <c r="Z53" s="85"/>
    </row>
    <row r="54" spans="1:26" s="86" customFormat="1" ht="45" x14ac:dyDescent="0.25">
      <c r="A54" s="74">
        <f t="shared" si="0"/>
        <v>4</v>
      </c>
      <c r="B54" s="75" t="s">
        <v>907</v>
      </c>
      <c r="C54" s="75" t="s">
        <v>907</v>
      </c>
      <c r="D54" s="75" t="s">
        <v>249</v>
      </c>
      <c r="E54" s="138">
        <v>79</v>
      </c>
      <c r="F54" s="78" t="s">
        <v>135</v>
      </c>
      <c r="G54" s="79"/>
      <c r="H54" s="81">
        <v>41662</v>
      </c>
      <c r="I54" s="81">
        <v>41942</v>
      </c>
      <c r="J54" s="81" t="s">
        <v>136</v>
      </c>
      <c r="K54" s="134">
        <v>0</v>
      </c>
      <c r="L54" s="134">
        <v>9</v>
      </c>
      <c r="M54" s="139">
        <v>742</v>
      </c>
      <c r="N54" s="82"/>
      <c r="O54" s="83">
        <v>893914246</v>
      </c>
      <c r="P54" s="83" t="s">
        <v>912</v>
      </c>
      <c r="Q54" s="84"/>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27" t="s">
        <v>27</v>
      </c>
      <c r="C57" s="427" t="s">
        <v>26</v>
      </c>
      <c r="D57" s="429" t="s">
        <v>33</v>
      </c>
      <c r="E57" s="429"/>
    </row>
    <row r="58" spans="1:26" x14ac:dyDescent="0.25">
      <c r="B58" s="428"/>
      <c r="C58" s="428"/>
      <c r="D58" s="188" t="s">
        <v>135</v>
      </c>
      <c r="E58" s="93" t="s">
        <v>136</v>
      </c>
    </row>
    <row r="59" spans="1:26" ht="30.6" customHeight="1" x14ac:dyDescent="0.25">
      <c r="B59" s="94" t="s">
        <v>20</v>
      </c>
      <c r="C59" s="95">
        <f>+K55</f>
        <v>0</v>
      </c>
      <c r="D59" s="185" t="s">
        <v>167</v>
      </c>
      <c r="E59" s="69"/>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39"/>
      <c r="D61" s="439"/>
      <c r="E61" s="439"/>
      <c r="F61" s="439"/>
      <c r="G61" s="439"/>
      <c r="H61" s="439"/>
      <c r="I61" s="439"/>
      <c r="J61" s="439"/>
      <c r="K61" s="439"/>
      <c r="L61" s="439"/>
      <c r="M61" s="439"/>
      <c r="N61" s="439"/>
    </row>
    <row r="62" spans="1:26" ht="28.15" customHeight="1" thickBot="1" x14ac:dyDescent="0.3"/>
    <row r="63" spans="1:26" ht="27" thickBot="1" x14ac:dyDescent="0.3">
      <c r="B63" s="440" t="s">
        <v>100</v>
      </c>
      <c r="C63" s="440"/>
      <c r="D63" s="440"/>
      <c r="E63" s="440"/>
      <c r="F63" s="440"/>
      <c r="G63" s="440"/>
      <c r="H63" s="440"/>
      <c r="I63" s="440"/>
      <c r="J63" s="440"/>
      <c r="K63" s="440"/>
      <c r="L63" s="440"/>
      <c r="M63" s="440"/>
      <c r="N63" s="440"/>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41" t="s">
        <v>3</v>
      </c>
      <c r="P66" s="442"/>
      <c r="Q66" s="197" t="s">
        <v>17</v>
      </c>
    </row>
    <row r="67" spans="2:17" x14ac:dyDescent="0.25">
      <c r="B67" s="98"/>
      <c r="C67" s="98"/>
      <c r="D67" s="43"/>
      <c r="E67" s="43"/>
      <c r="F67" s="99"/>
      <c r="G67" s="99"/>
      <c r="H67" s="99"/>
      <c r="I67" s="98"/>
      <c r="J67" s="98"/>
      <c r="K67" s="69"/>
      <c r="L67" s="69"/>
      <c r="M67" s="69"/>
      <c r="N67" s="69"/>
      <c r="O67" s="430"/>
      <c r="P67" s="431"/>
      <c r="Q67" s="69"/>
    </row>
    <row r="68" spans="2:17" x14ac:dyDescent="0.25">
      <c r="B68" s="98"/>
      <c r="C68" s="98"/>
      <c r="D68" s="43"/>
      <c r="E68" s="43"/>
      <c r="F68" s="99"/>
      <c r="G68" s="99"/>
      <c r="H68" s="99"/>
      <c r="I68" s="98"/>
      <c r="J68" s="98"/>
      <c r="K68" s="69"/>
      <c r="L68" s="69"/>
      <c r="M68" s="69"/>
      <c r="N68" s="69"/>
      <c r="O68" s="430"/>
      <c r="P68" s="431"/>
      <c r="Q68" s="69"/>
    </row>
    <row r="69" spans="2:17" x14ac:dyDescent="0.25">
      <c r="B69" s="44" t="s">
        <v>1</v>
      </c>
    </row>
    <row r="70" spans="2:17" x14ac:dyDescent="0.25">
      <c r="B70" s="44" t="s">
        <v>36</v>
      </c>
    </row>
    <row r="71" spans="2:17" x14ac:dyDescent="0.25">
      <c r="B71" s="44" t="s">
        <v>61</v>
      </c>
    </row>
    <row r="74" spans="2:17" ht="26.25" x14ac:dyDescent="0.25">
      <c r="B74" s="435" t="s">
        <v>37</v>
      </c>
      <c r="C74" s="436"/>
      <c r="D74" s="436"/>
      <c r="E74" s="436"/>
      <c r="F74" s="436"/>
      <c r="G74" s="436"/>
      <c r="H74" s="436"/>
      <c r="I74" s="436"/>
      <c r="J74" s="436"/>
      <c r="K74" s="436"/>
      <c r="L74" s="436"/>
      <c r="M74" s="436"/>
      <c r="N74" s="436"/>
      <c r="O74" s="436"/>
      <c r="P74" s="436"/>
      <c r="Q74" s="436"/>
    </row>
    <row r="79" spans="2:17" ht="76.5" customHeight="1" x14ac:dyDescent="0.25">
      <c r="B79" s="443" t="s">
        <v>0</v>
      </c>
      <c r="C79" s="443" t="s">
        <v>38</v>
      </c>
      <c r="D79" s="443" t="s">
        <v>39</v>
      </c>
      <c r="E79" s="443" t="s">
        <v>112</v>
      </c>
      <c r="F79" s="443" t="s">
        <v>114</v>
      </c>
      <c r="G79" s="443" t="s">
        <v>115</v>
      </c>
      <c r="H79" s="443" t="s">
        <v>116</v>
      </c>
      <c r="I79" s="443" t="s">
        <v>113</v>
      </c>
      <c r="J79" s="441" t="s">
        <v>117</v>
      </c>
      <c r="K79" s="445"/>
      <c r="L79" s="442"/>
      <c r="M79" s="443" t="s">
        <v>121</v>
      </c>
      <c r="N79" s="443" t="s">
        <v>40</v>
      </c>
      <c r="O79" s="443" t="s">
        <v>41</v>
      </c>
      <c r="P79" s="447" t="s">
        <v>3</v>
      </c>
      <c r="Q79" s="448"/>
    </row>
    <row r="80" spans="2:17" ht="76.5" customHeight="1" x14ac:dyDescent="0.25">
      <c r="B80" s="444"/>
      <c r="C80" s="444"/>
      <c r="D80" s="444"/>
      <c r="E80" s="444"/>
      <c r="F80" s="444"/>
      <c r="G80" s="444"/>
      <c r="H80" s="444"/>
      <c r="I80" s="444"/>
      <c r="J80" s="197" t="s">
        <v>118</v>
      </c>
      <c r="K80" s="197" t="s">
        <v>261</v>
      </c>
      <c r="L80" s="197" t="s">
        <v>120</v>
      </c>
      <c r="M80" s="444"/>
      <c r="N80" s="444"/>
      <c r="O80" s="444"/>
      <c r="P80" s="449"/>
      <c r="Q80" s="450"/>
    </row>
    <row r="81" spans="2:17" ht="295.5" customHeight="1" x14ac:dyDescent="0.25">
      <c r="B81" s="457" t="s">
        <v>42</v>
      </c>
      <c r="C81" s="457" t="s">
        <v>624</v>
      </c>
      <c r="D81" s="457" t="s">
        <v>1255</v>
      </c>
      <c r="E81" s="457">
        <v>40078806</v>
      </c>
      <c r="F81" s="457" t="s">
        <v>1256</v>
      </c>
      <c r="G81" s="457" t="s">
        <v>1073</v>
      </c>
      <c r="H81" s="463">
        <v>40899</v>
      </c>
      <c r="I81" s="457"/>
      <c r="J81" s="101" t="s">
        <v>915</v>
      </c>
      <c r="K81" s="101" t="s">
        <v>1257</v>
      </c>
      <c r="L81" s="152" t="s">
        <v>1258</v>
      </c>
      <c r="M81" s="424" t="s">
        <v>135</v>
      </c>
      <c r="N81" s="424" t="s">
        <v>135</v>
      </c>
      <c r="O81" s="424" t="s">
        <v>135</v>
      </c>
      <c r="P81" s="417"/>
      <c r="Q81" s="418"/>
    </row>
    <row r="82" spans="2:17" ht="95.25" customHeight="1" x14ac:dyDescent="0.25">
      <c r="B82" s="467"/>
      <c r="C82" s="467"/>
      <c r="D82" s="467"/>
      <c r="E82" s="467"/>
      <c r="F82" s="467"/>
      <c r="G82" s="467"/>
      <c r="H82" s="517"/>
      <c r="I82" s="467"/>
      <c r="J82" s="101" t="s">
        <v>915</v>
      </c>
      <c r="K82" s="252" t="s">
        <v>1259</v>
      </c>
      <c r="L82" s="248" t="s">
        <v>1260</v>
      </c>
      <c r="M82" s="453"/>
      <c r="N82" s="453"/>
      <c r="O82" s="453"/>
      <c r="P82" s="508"/>
      <c r="Q82" s="509"/>
    </row>
    <row r="83" spans="2:17" ht="95.25" customHeight="1" x14ac:dyDescent="0.25">
      <c r="B83" s="467"/>
      <c r="C83" s="467"/>
      <c r="D83" s="467"/>
      <c r="E83" s="467"/>
      <c r="F83" s="467"/>
      <c r="G83" s="467"/>
      <c r="H83" s="517"/>
      <c r="I83" s="467"/>
      <c r="J83" s="101" t="s">
        <v>915</v>
      </c>
      <c r="K83" s="252" t="s">
        <v>1261</v>
      </c>
      <c r="L83" s="248" t="s">
        <v>1262</v>
      </c>
      <c r="M83" s="453"/>
      <c r="N83" s="453"/>
      <c r="O83" s="453"/>
      <c r="P83" s="508"/>
      <c r="Q83" s="509"/>
    </row>
    <row r="84" spans="2:17" ht="181.5" customHeight="1" x14ac:dyDescent="0.25">
      <c r="B84" s="467"/>
      <c r="C84" s="467"/>
      <c r="D84" s="458"/>
      <c r="E84" s="458"/>
      <c r="F84" s="458"/>
      <c r="G84" s="458"/>
      <c r="H84" s="464"/>
      <c r="I84" s="458"/>
      <c r="J84" s="248" t="s">
        <v>1263</v>
      </c>
      <c r="K84" s="252" t="s">
        <v>1264</v>
      </c>
      <c r="L84" s="248" t="s">
        <v>1265</v>
      </c>
      <c r="M84" s="453"/>
      <c r="N84" s="453"/>
      <c r="O84" s="453"/>
      <c r="P84" s="508"/>
      <c r="Q84" s="509"/>
    </row>
    <row r="85" spans="2:17" ht="188.25" customHeight="1" x14ac:dyDescent="0.25">
      <c r="B85" s="248" t="s">
        <v>43</v>
      </c>
      <c r="C85" s="486" t="s">
        <v>624</v>
      </c>
      <c r="D85" s="457" t="s">
        <v>1266</v>
      </c>
      <c r="E85" s="457">
        <v>10593234</v>
      </c>
      <c r="F85" s="457" t="s">
        <v>444</v>
      </c>
      <c r="G85" s="527"/>
      <c r="H85" s="529"/>
      <c r="I85" s="527"/>
      <c r="J85" s="101" t="s">
        <v>915</v>
      </c>
      <c r="K85" s="248" t="s">
        <v>1267</v>
      </c>
      <c r="L85" s="193" t="s">
        <v>1268</v>
      </c>
      <c r="M85" s="424" t="s">
        <v>135</v>
      </c>
      <c r="N85" s="424" t="s">
        <v>136</v>
      </c>
      <c r="O85" s="424" t="s">
        <v>136</v>
      </c>
      <c r="P85" s="510" t="s">
        <v>1269</v>
      </c>
      <c r="Q85" s="511"/>
    </row>
    <row r="86" spans="2:17" ht="63.75" customHeight="1" x14ac:dyDescent="0.25">
      <c r="B86" s="249"/>
      <c r="C86" s="487"/>
      <c r="D86" s="458"/>
      <c r="E86" s="458"/>
      <c r="F86" s="458"/>
      <c r="G86" s="528"/>
      <c r="H86" s="530"/>
      <c r="I86" s="528"/>
      <c r="J86" s="101" t="s">
        <v>927</v>
      </c>
      <c r="K86" s="101" t="s">
        <v>1270</v>
      </c>
      <c r="L86" s="152" t="s">
        <v>1271</v>
      </c>
      <c r="M86" s="425"/>
      <c r="N86" s="425"/>
      <c r="O86" s="425"/>
      <c r="P86" s="514"/>
      <c r="Q86" s="515"/>
    </row>
    <row r="88" spans="2:17" ht="15.75" thickBot="1" x14ac:dyDescent="0.3"/>
    <row r="89" spans="2:17" ht="27" thickBot="1" x14ac:dyDescent="0.3">
      <c r="B89" s="432" t="s">
        <v>45</v>
      </c>
      <c r="C89" s="433"/>
      <c r="D89" s="433"/>
      <c r="E89" s="433"/>
      <c r="F89" s="433"/>
      <c r="G89" s="433"/>
      <c r="H89" s="433"/>
      <c r="I89" s="433"/>
      <c r="J89" s="433"/>
      <c r="K89" s="433"/>
      <c r="L89" s="433"/>
      <c r="M89" s="433"/>
      <c r="N89" s="434"/>
    </row>
    <row r="92" spans="2:17" ht="46.15" customHeight="1" x14ac:dyDescent="0.25">
      <c r="B92" s="9" t="s">
        <v>32</v>
      </c>
      <c r="C92" s="9" t="s">
        <v>46</v>
      </c>
      <c r="D92" s="441" t="s">
        <v>3</v>
      </c>
      <c r="E92" s="442"/>
    </row>
    <row r="93" spans="2:17" ht="46.9" customHeight="1" x14ac:dyDescent="0.25">
      <c r="B93" s="101" t="s">
        <v>122</v>
      </c>
      <c r="C93" s="185"/>
      <c r="D93" s="451"/>
      <c r="E93" s="451"/>
    </row>
    <row r="96" spans="2:17" ht="26.25" x14ac:dyDescent="0.25">
      <c r="B96" s="435" t="s">
        <v>63</v>
      </c>
      <c r="C96" s="436"/>
      <c r="D96" s="436"/>
      <c r="E96" s="436"/>
      <c r="F96" s="436"/>
      <c r="G96" s="436"/>
      <c r="H96" s="436"/>
      <c r="I96" s="436"/>
      <c r="J96" s="436"/>
      <c r="K96" s="436"/>
      <c r="L96" s="436"/>
      <c r="M96" s="436"/>
      <c r="N96" s="436"/>
      <c r="O96" s="436"/>
      <c r="P96" s="436"/>
    </row>
    <row r="98" spans="1:26" ht="15.75" thickBot="1" x14ac:dyDescent="0.3"/>
    <row r="99" spans="1:26" ht="27" thickBot="1" x14ac:dyDescent="0.3">
      <c r="B99" s="432" t="s">
        <v>53</v>
      </c>
      <c r="C99" s="433"/>
      <c r="D99" s="433"/>
      <c r="E99" s="433"/>
      <c r="F99" s="433"/>
      <c r="G99" s="433"/>
      <c r="H99" s="433"/>
      <c r="I99" s="433"/>
      <c r="J99" s="433"/>
      <c r="K99" s="433"/>
      <c r="L99" s="433"/>
      <c r="M99" s="433"/>
      <c r="N99" s="434"/>
    </row>
    <row r="101" spans="1:26" ht="15.75" thickBot="1" x14ac:dyDescent="0.3">
      <c r="M101" s="73"/>
      <c r="N101" s="73"/>
    </row>
    <row r="102" spans="1:26" s="54" customFormat="1" ht="109.5" customHeight="1" x14ac:dyDescent="0.25">
      <c r="B102" s="18" t="s">
        <v>144</v>
      </c>
      <c r="C102" s="18" t="s">
        <v>145</v>
      </c>
      <c r="D102" s="18" t="s">
        <v>146</v>
      </c>
      <c r="E102" s="18" t="s">
        <v>44</v>
      </c>
      <c r="F102" s="18" t="s">
        <v>21</v>
      </c>
      <c r="G102" s="18" t="s">
        <v>99</v>
      </c>
      <c r="H102" s="18" t="s">
        <v>16</v>
      </c>
      <c r="I102" s="18" t="s">
        <v>9</v>
      </c>
      <c r="J102" s="18" t="s">
        <v>30</v>
      </c>
      <c r="K102" s="18" t="s">
        <v>60</v>
      </c>
      <c r="L102" s="18" t="s">
        <v>19</v>
      </c>
      <c r="M102" s="17" t="s">
        <v>25</v>
      </c>
      <c r="N102" s="18" t="s">
        <v>147</v>
      </c>
      <c r="O102" s="18" t="s">
        <v>35</v>
      </c>
      <c r="P102" s="192" t="s">
        <v>10</v>
      </c>
      <c r="Q102" s="192" t="s">
        <v>18</v>
      </c>
    </row>
    <row r="103" spans="1:26" s="86" customFormat="1" x14ac:dyDescent="0.25">
      <c r="A103" s="74">
        <v>1</v>
      </c>
      <c r="B103" s="75"/>
      <c r="C103" s="76"/>
      <c r="D103" s="75"/>
      <c r="E103" s="77"/>
      <c r="F103" s="78"/>
      <c r="G103" s="79"/>
      <c r="H103" s="80"/>
      <c r="I103" s="81"/>
      <c r="J103" s="81"/>
      <c r="K103" s="81"/>
      <c r="L103" s="81"/>
      <c r="M103" s="82"/>
      <c r="N103" s="82">
        <f>+M103*G103</f>
        <v>0</v>
      </c>
      <c r="O103" s="83"/>
      <c r="P103" s="83"/>
      <c r="Q103" s="84"/>
      <c r="R103" s="85"/>
      <c r="S103" s="85"/>
      <c r="T103" s="85"/>
      <c r="U103" s="85"/>
      <c r="V103" s="85"/>
      <c r="W103" s="85"/>
      <c r="X103" s="85"/>
      <c r="Y103" s="85"/>
      <c r="Z103" s="85"/>
    </row>
    <row r="104" spans="1:26" s="86" customFormat="1" x14ac:dyDescent="0.25">
      <c r="A104" s="74">
        <f>+A103+1</f>
        <v>2</v>
      </c>
      <c r="B104" s="75"/>
      <c r="C104" s="76"/>
      <c r="D104" s="75"/>
      <c r="E104" s="77"/>
      <c r="F104" s="78"/>
      <c r="G104" s="78"/>
      <c r="H104" s="78"/>
      <c r="I104" s="81"/>
      <c r="J104" s="81"/>
      <c r="K104" s="81"/>
      <c r="L104" s="81"/>
      <c r="M104" s="82"/>
      <c r="N104" s="82"/>
      <c r="O104" s="83"/>
      <c r="P104" s="83"/>
      <c r="Q104" s="84"/>
      <c r="R104" s="85"/>
      <c r="S104" s="85"/>
      <c r="T104" s="85"/>
      <c r="U104" s="85"/>
      <c r="V104" s="85"/>
      <c r="W104" s="85"/>
      <c r="X104" s="85"/>
      <c r="Y104" s="85"/>
      <c r="Z104" s="85"/>
    </row>
    <row r="105" spans="1:26" s="86" customFormat="1" x14ac:dyDescent="0.25">
      <c r="A105" s="74">
        <f t="shared" ref="A105:A110" si="1">+A104+1</f>
        <v>3</v>
      </c>
      <c r="B105" s="75"/>
      <c r="C105" s="76"/>
      <c r="D105" s="75"/>
      <c r="E105" s="77"/>
      <c r="F105" s="78"/>
      <c r="G105" s="78"/>
      <c r="H105" s="78"/>
      <c r="I105" s="81"/>
      <c r="J105" s="81"/>
      <c r="K105" s="81"/>
      <c r="L105" s="81"/>
      <c r="M105" s="82"/>
      <c r="N105" s="82"/>
      <c r="O105" s="83"/>
      <c r="P105" s="83"/>
      <c r="Q105" s="84"/>
      <c r="R105" s="85"/>
      <c r="S105" s="85"/>
      <c r="T105" s="85"/>
      <c r="U105" s="85"/>
      <c r="V105" s="85"/>
      <c r="W105" s="85"/>
      <c r="X105" s="85"/>
      <c r="Y105" s="85"/>
      <c r="Z105" s="85"/>
    </row>
    <row r="106" spans="1:26" s="86" customFormat="1" x14ac:dyDescent="0.25">
      <c r="A106" s="74">
        <f t="shared" si="1"/>
        <v>4</v>
      </c>
      <c r="B106" s="75"/>
      <c r="C106" s="76"/>
      <c r="D106" s="75"/>
      <c r="E106" s="77"/>
      <c r="F106" s="78"/>
      <c r="G106" s="78"/>
      <c r="H106" s="78"/>
      <c r="I106" s="81"/>
      <c r="J106" s="81"/>
      <c r="K106" s="81"/>
      <c r="L106" s="81"/>
      <c r="M106" s="82"/>
      <c r="N106" s="82"/>
      <c r="O106" s="83"/>
      <c r="P106" s="83"/>
      <c r="Q106" s="84"/>
      <c r="R106" s="85"/>
      <c r="S106" s="85"/>
      <c r="T106" s="85"/>
      <c r="U106" s="85"/>
      <c r="V106" s="85"/>
      <c r="W106" s="85"/>
      <c r="X106" s="85"/>
      <c r="Y106" s="85"/>
      <c r="Z106" s="85"/>
    </row>
    <row r="107" spans="1:26" s="86" customFormat="1" x14ac:dyDescent="0.25">
      <c r="A107" s="74">
        <f t="shared" si="1"/>
        <v>5</v>
      </c>
      <c r="B107" s="75"/>
      <c r="C107" s="76"/>
      <c r="D107" s="75"/>
      <c r="E107" s="77"/>
      <c r="F107" s="78"/>
      <c r="G107" s="78"/>
      <c r="H107" s="78"/>
      <c r="I107" s="81"/>
      <c r="J107" s="81"/>
      <c r="K107" s="81"/>
      <c r="L107" s="81"/>
      <c r="M107" s="82"/>
      <c r="N107" s="82"/>
      <c r="O107" s="83"/>
      <c r="P107" s="83"/>
      <c r="Q107" s="84"/>
      <c r="R107" s="85"/>
      <c r="S107" s="85"/>
      <c r="T107" s="85"/>
      <c r="U107" s="85"/>
      <c r="V107" s="85"/>
      <c r="W107" s="85"/>
      <c r="X107" s="85"/>
      <c r="Y107" s="85"/>
      <c r="Z107" s="85"/>
    </row>
    <row r="108" spans="1:26" s="86" customFormat="1" x14ac:dyDescent="0.25">
      <c r="A108" s="74">
        <f t="shared" si="1"/>
        <v>6</v>
      </c>
      <c r="B108" s="75"/>
      <c r="C108" s="76"/>
      <c r="D108" s="75"/>
      <c r="E108" s="77"/>
      <c r="F108" s="78"/>
      <c r="G108" s="78"/>
      <c r="H108" s="78"/>
      <c r="I108" s="81"/>
      <c r="J108" s="81"/>
      <c r="K108" s="81"/>
      <c r="L108" s="81"/>
      <c r="M108" s="82"/>
      <c r="N108" s="82"/>
      <c r="O108" s="83"/>
      <c r="P108" s="83"/>
      <c r="Q108" s="84"/>
      <c r="R108" s="85"/>
      <c r="S108" s="85"/>
      <c r="T108" s="85"/>
      <c r="U108" s="85"/>
      <c r="V108" s="85"/>
      <c r="W108" s="85"/>
      <c r="X108" s="85"/>
      <c r="Y108" s="85"/>
      <c r="Z108" s="85"/>
    </row>
    <row r="109" spans="1:26" s="86" customFormat="1" x14ac:dyDescent="0.25">
      <c r="A109" s="74">
        <f t="shared" si="1"/>
        <v>7</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si="1"/>
        <v>8</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c r="B111" s="87" t="s">
        <v>15</v>
      </c>
      <c r="C111" s="76"/>
      <c r="D111" s="75"/>
      <c r="E111" s="77"/>
      <c r="F111" s="78"/>
      <c r="G111" s="78"/>
      <c r="H111" s="78"/>
      <c r="I111" s="81"/>
      <c r="J111" s="81"/>
      <c r="K111" s="88">
        <f t="shared" ref="K111:N111" si="2">SUM(K103:K110)</f>
        <v>0</v>
      </c>
      <c r="L111" s="88">
        <f t="shared" si="2"/>
        <v>0</v>
      </c>
      <c r="M111" s="89">
        <f t="shared" si="2"/>
        <v>0</v>
      </c>
      <c r="N111" s="88">
        <f t="shared" si="2"/>
        <v>0</v>
      </c>
      <c r="O111" s="83"/>
      <c r="P111" s="83"/>
      <c r="Q111" s="90"/>
    </row>
    <row r="112" spans="1:26" x14ac:dyDescent="0.25">
      <c r="E112" s="91"/>
    </row>
    <row r="113" spans="2:17" ht="18.75" x14ac:dyDescent="0.25">
      <c r="B113" s="94" t="s">
        <v>31</v>
      </c>
      <c r="C113" s="10">
        <f>+K111</f>
        <v>0</v>
      </c>
      <c r="H113" s="96"/>
      <c r="I113" s="96"/>
      <c r="J113" s="96"/>
      <c r="K113" s="96"/>
      <c r="L113" s="96"/>
      <c r="M113" s="96"/>
    </row>
    <row r="115" spans="2:17" ht="15.75" thickBot="1" x14ac:dyDescent="0.3"/>
    <row r="116" spans="2:17" ht="37.15" customHeight="1" thickBot="1" x14ac:dyDescent="0.3">
      <c r="B116" s="11" t="s">
        <v>48</v>
      </c>
      <c r="C116" s="12" t="s">
        <v>49</v>
      </c>
      <c r="D116" s="11" t="s">
        <v>50</v>
      </c>
      <c r="E116" s="12" t="s">
        <v>54</v>
      </c>
    </row>
    <row r="117" spans="2:17" ht="41.45" customHeight="1" x14ac:dyDescent="0.25">
      <c r="B117" s="8" t="s">
        <v>123</v>
      </c>
      <c r="C117" s="102">
        <v>20</v>
      </c>
      <c r="D117" s="102"/>
      <c r="E117" s="452">
        <f>+D117+D118+D119</f>
        <v>0</v>
      </c>
    </row>
    <row r="118" spans="2:17" x14ac:dyDescent="0.25">
      <c r="B118" s="8" t="s">
        <v>124</v>
      </c>
      <c r="C118" s="185">
        <v>30</v>
      </c>
      <c r="D118" s="185">
        <v>0</v>
      </c>
      <c r="E118" s="453"/>
    </row>
    <row r="119" spans="2:17" ht="15.75" thickBot="1" x14ac:dyDescent="0.3">
      <c r="B119" s="8" t="s">
        <v>125</v>
      </c>
      <c r="C119" s="103">
        <v>40</v>
      </c>
      <c r="D119" s="103">
        <v>0</v>
      </c>
      <c r="E119" s="454"/>
    </row>
    <row r="121" spans="2:17" ht="15.75" thickBot="1" x14ac:dyDescent="0.3"/>
    <row r="122" spans="2:17" ht="27" thickBot="1" x14ac:dyDescent="0.3">
      <c r="B122" s="432" t="s">
        <v>51</v>
      </c>
      <c r="C122" s="433"/>
      <c r="D122" s="433"/>
      <c r="E122" s="433"/>
      <c r="F122" s="433"/>
      <c r="G122" s="433"/>
      <c r="H122" s="433"/>
      <c r="I122" s="433"/>
      <c r="J122" s="433"/>
      <c r="K122" s="433"/>
      <c r="L122" s="433"/>
      <c r="M122" s="433"/>
      <c r="N122" s="434"/>
    </row>
    <row r="124" spans="2:17" ht="76.5" customHeight="1" x14ac:dyDescent="0.25">
      <c r="B124" s="197" t="s">
        <v>0</v>
      </c>
      <c r="C124" s="197" t="s">
        <v>38</v>
      </c>
      <c r="D124" s="197" t="s">
        <v>39</v>
      </c>
      <c r="E124" s="197" t="s">
        <v>112</v>
      </c>
      <c r="F124" s="197" t="s">
        <v>114</v>
      </c>
      <c r="G124" s="197" t="s">
        <v>115</v>
      </c>
      <c r="H124" s="197" t="s">
        <v>116</v>
      </c>
      <c r="I124" s="197" t="s">
        <v>113</v>
      </c>
      <c r="J124" s="441" t="s">
        <v>117</v>
      </c>
      <c r="K124" s="445"/>
      <c r="L124" s="442"/>
      <c r="M124" s="197" t="s">
        <v>121</v>
      </c>
      <c r="N124" s="197" t="s">
        <v>40</v>
      </c>
      <c r="O124" s="197" t="s">
        <v>41</v>
      </c>
      <c r="P124" s="441" t="s">
        <v>3</v>
      </c>
      <c r="Q124" s="442"/>
    </row>
    <row r="125" spans="2:17" ht="60.75" customHeight="1" x14ac:dyDescent="0.25">
      <c r="B125" s="100"/>
      <c r="C125" s="100"/>
      <c r="D125" s="98"/>
      <c r="E125" s="98"/>
      <c r="F125" s="98"/>
      <c r="G125" s="98"/>
      <c r="H125" s="98"/>
      <c r="I125" s="43"/>
      <c r="J125" s="43"/>
      <c r="K125" s="100"/>
      <c r="L125" s="98"/>
      <c r="M125" s="69"/>
      <c r="N125" s="69"/>
      <c r="O125" s="69"/>
      <c r="P125" s="451"/>
      <c r="Q125" s="451"/>
    </row>
    <row r="126" spans="2:17" ht="60.75" customHeight="1" x14ac:dyDescent="0.25">
      <c r="B126" s="100"/>
      <c r="C126" s="100"/>
      <c r="D126" s="98"/>
      <c r="E126" s="98"/>
      <c r="F126" s="98"/>
      <c r="G126" s="98"/>
      <c r="H126" s="98"/>
      <c r="I126" s="43"/>
      <c r="J126" s="43"/>
      <c r="K126" s="100"/>
      <c r="L126" s="98"/>
      <c r="M126" s="69"/>
      <c r="N126" s="69"/>
      <c r="O126" s="69"/>
      <c r="P126" s="185"/>
      <c r="Q126" s="185"/>
    </row>
    <row r="127" spans="2:17" ht="33.6" customHeight="1" x14ac:dyDescent="0.25">
      <c r="B127" s="100"/>
      <c r="C127" s="100"/>
      <c r="D127" s="98"/>
      <c r="E127" s="98"/>
      <c r="F127" s="98"/>
      <c r="G127" s="98"/>
      <c r="H127" s="98"/>
      <c r="I127" s="43"/>
      <c r="J127" s="43"/>
      <c r="K127" s="98"/>
      <c r="L127" s="98"/>
      <c r="M127" s="69"/>
      <c r="N127" s="69"/>
      <c r="O127" s="69"/>
      <c r="P127" s="451"/>
      <c r="Q127" s="451"/>
    </row>
    <row r="131" spans="2:7" ht="54" customHeight="1" x14ac:dyDescent="0.25">
      <c r="B131" s="21" t="s">
        <v>32</v>
      </c>
      <c r="C131" s="21" t="s">
        <v>48</v>
      </c>
      <c r="D131" s="197" t="s">
        <v>49</v>
      </c>
      <c r="E131" s="21" t="s">
        <v>50</v>
      </c>
      <c r="F131" s="304" t="s">
        <v>55</v>
      </c>
      <c r="G131" s="105"/>
    </row>
    <row r="132" spans="2:7" ht="120.75" customHeight="1" x14ac:dyDescent="0.2">
      <c r="B132" s="468" t="s">
        <v>52</v>
      </c>
      <c r="C132" s="104" t="s">
        <v>126</v>
      </c>
      <c r="D132" s="185">
        <v>25</v>
      </c>
      <c r="E132" s="185"/>
      <c r="F132" s="427">
        <f>+E132+E133+E134</f>
        <v>0</v>
      </c>
      <c r="G132" s="105"/>
    </row>
    <row r="133" spans="2:7" ht="76.150000000000006" customHeight="1" x14ac:dyDescent="0.2">
      <c r="B133" s="468"/>
      <c r="C133" s="104" t="s">
        <v>127</v>
      </c>
      <c r="D133" s="189">
        <v>25</v>
      </c>
      <c r="E133" s="185"/>
      <c r="F133" s="469"/>
      <c r="G133" s="105"/>
    </row>
    <row r="134" spans="2:7" ht="69" customHeight="1" x14ac:dyDescent="0.2">
      <c r="B134" s="468"/>
      <c r="C134" s="104" t="s">
        <v>128</v>
      </c>
      <c r="D134" s="185">
        <v>10</v>
      </c>
      <c r="E134" s="185"/>
      <c r="F134" s="428"/>
      <c r="G134" s="105"/>
    </row>
    <row r="135" spans="2:7" x14ac:dyDescent="0.25">
      <c r="C135" s="42"/>
    </row>
    <row r="138" spans="2:7" x14ac:dyDescent="0.25">
      <c r="B138" s="68" t="s">
        <v>56</v>
      </c>
    </row>
    <row r="141" spans="2:7" x14ac:dyDescent="0.25">
      <c r="B141" s="22" t="s">
        <v>32</v>
      </c>
      <c r="C141" s="22" t="s">
        <v>57</v>
      </c>
      <c r="D141" s="21" t="s">
        <v>50</v>
      </c>
      <c r="E141" s="21" t="s">
        <v>15</v>
      </c>
    </row>
    <row r="142" spans="2:7" ht="28.5" x14ac:dyDescent="0.25">
      <c r="B142" s="70" t="s">
        <v>58</v>
      </c>
      <c r="C142" s="71">
        <v>40</v>
      </c>
      <c r="D142" s="185">
        <f>+E117</f>
        <v>0</v>
      </c>
      <c r="E142" s="424">
        <f>+D142+D143</f>
        <v>0</v>
      </c>
    </row>
    <row r="143" spans="2:7" ht="57" x14ac:dyDescent="0.25">
      <c r="B143" s="70" t="s">
        <v>59</v>
      </c>
      <c r="C143" s="71">
        <v>60</v>
      </c>
      <c r="D143" s="185">
        <f>+F132</f>
        <v>0</v>
      </c>
      <c r="E143" s="425"/>
    </row>
  </sheetData>
  <mergeCells count="70">
    <mergeCell ref="P125:Q125"/>
    <mergeCell ref="P127:Q127"/>
    <mergeCell ref="B132:B134"/>
    <mergeCell ref="F132:F134"/>
    <mergeCell ref="E142:E143"/>
    <mergeCell ref="J124:L124"/>
    <mergeCell ref="P124:Q124"/>
    <mergeCell ref="M85:M86"/>
    <mergeCell ref="N85:N86"/>
    <mergeCell ref="O85:O86"/>
    <mergeCell ref="P85:Q86"/>
    <mergeCell ref="B89:N89"/>
    <mergeCell ref="D92:E92"/>
    <mergeCell ref="D93:E93"/>
    <mergeCell ref="B96:P96"/>
    <mergeCell ref="B99:N99"/>
    <mergeCell ref="E117:E119"/>
    <mergeCell ref="B122:N122"/>
    <mergeCell ref="N81:N84"/>
    <mergeCell ref="O81:O84"/>
    <mergeCell ref="P81:Q84"/>
    <mergeCell ref="C85:C86"/>
    <mergeCell ref="D85:D86"/>
    <mergeCell ref="E85:E86"/>
    <mergeCell ref="F85:F86"/>
    <mergeCell ref="G85:G86"/>
    <mergeCell ref="H85:H86"/>
    <mergeCell ref="I85:I86"/>
    <mergeCell ref="G81:G84"/>
    <mergeCell ref="H81:H84"/>
    <mergeCell ref="I81:I84"/>
    <mergeCell ref="M81:M84"/>
    <mergeCell ref="B81:B84"/>
    <mergeCell ref="C81:C84"/>
    <mergeCell ref="D81:D84"/>
    <mergeCell ref="E81:E84"/>
    <mergeCell ref="F81:F84"/>
    <mergeCell ref="C61:N61"/>
    <mergeCell ref="B63:N63"/>
    <mergeCell ref="O66:P66"/>
    <mergeCell ref="O67:P67"/>
    <mergeCell ref="O68:P68"/>
    <mergeCell ref="B74:Q74"/>
    <mergeCell ref="B79:B80"/>
    <mergeCell ref="C79:C80"/>
    <mergeCell ref="D79:D80"/>
    <mergeCell ref="E79:E80"/>
    <mergeCell ref="F79:F80"/>
    <mergeCell ref="P79:Q80"/>
    <mergeCell ref="N79:N80"/>
    <mergeCell ref="O79:O80"/>
    <mergeCell ref="H79:H80"/>
    <mergeCell ref="I79:I80"/>
    <mergeCell ref="J79:L79"/>
    <mergeCell ref="M79:M80"/>
    <mergeCell ref="G79:G80"/>
    <mergeCell ref="B57:B58"/>
    <mergeCell ref="C57:C58"/>
    <mergeCell ref="D57:E57"/>
    <mergeCell ref="B2:P2"/>
    <mergeCell ref="B4:P4"/>
    <mergeCell ref="C6:N6"/>
    <mergeCell ref="C7:N7"/>
    <mergeCell ref="C8:N8"/>
    <mergeCell ref="C9:N9"/>
    <mergeCell ref="C10:E10"/>
    <mergeCell ref="E42:E43"/>
    <mergeCell ref="M47:N47"/>
    <mergeCell ref="B14:C24"/>
    <mergeCell ref="B25:C25"/>
  </mergeCells>
  <dataValidations count="2">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8"/>
  <sheetViews>
    <sheetView topLeftCell="A204" zoomScale="70" zoomScaleNormal="70" workbookViewId="0">
      <selection activeCell="D214" sqref="D214"/>
    </sheetView>
  </sheetViews>
  <sheetFormatPr baseColWidth="10" defaultRowHeight="15.75" x14ac:dyDescent="0.25"/>
  <cols>
    <col min="1" max="1" width="9.140625" style="108" customWidth="1"/>
    <col min="2" max="2" width="55.5703125" style="108" customWidth="1"/>
    <col min="3" max="3" width="41.28515625" style="108" customWidth="1"/>
    <col min="4" max="4" width="29.42578125" style="108" customWidth="1"/>
    <col min="5" max="5" width="9.140625" style="108" customWidth="1"/>
    <col min="6" max="16384" width="11.42578125" style="42"/>
  </cols>
  <sheetData>
    <row r="1" spans="1:5" x14ac:dyDescent="0.25">
      <c r="A1" s="404" t="s">
        <v>538</v>
      </c>
      <c r="B1" s="405"/>
      <c r="C1" s="405"/>
      <c r="D1" s="405"/>
      <c r="E1" s="213"/>
    </row>
    <row r="2" spans="1:5" x14ac:dyDescent="0.25">
      <c r="A2" s="162"/>
      <c r="B2" s="388" t="s">
        <v>76</v>
      </c>
      <c r="C2" s="388"/>
      <c r="D2" s="388"/>
      <c r="E2" s="214"/>
    </row>
    <row r="3" spans="1:5" x14ac:dyDescent="0.25">
      <c r="A3" s="223"/>
      <c r="B3" s="388" t="s">
        <v>149</v>
      </c>
      <c r="C3" s="388"/>
      <c r="D3" s="388"/>
      <c r="E3" s="214"/>
    </row>
    <row r="4" spans="1:5" ht="16.5" thickBot="1" x14ac:dyDescent="0.3">
      <c r="A4" s="23"/>
      <c r="B4" s="215"/>
      <c r="C4" s="215"/>
      <c r="D4" s="215"/>
      <c r="E4" s="214"/>
    </row>
    <row r="5" spans="1:5" ht="16.5" thickBot="1" x14ac:dyDescent="0.3">
      <c r="A5" s="23"/>
      <c r="B5" s="211" t="s">
        <v>88</v>
      </c>
      <c r="C5" s="410" t="s">
        <v>539</v>
      </c>
      <c r="D5" s="411"/>
      <c r="E5" s="214"/>
    </row>
    <row r="6" spans="1:5" ht="16.5" thickBot="1" x14ac:dyDescent="0.3">
      <c r="A6" s="23"/>
      <c r="B6" s="38" t="s">
        <v>78</v>
      </c>
      <c r="C6" s="391">
        <v>9001142531</v>
      </c>
      <c r="D6" s="392"/>
      <c r="E6" s="214"/>
    </row>
    <row r="7" spans="1:5" ht="16.5" thickBot="1" x14ac:dyDescent="0.3">
      <c r="A7" s="23"/>
      <c r="B7" s="38" t="s">
        <v>150</v>
      </c>
      <c r="C7" s="393" t="s">
        <v>151</v>
      </c>
      <c r="D7" s="394"/>
      <c r="E7" s="214"/>
    </row>
    <row r="8" spans="1:5" ht="16.5" thickBot="1" x14ac:dyDescent="0.3">
      <c r="A8" s="23"/>
      <c r="B8" s="39">
        <v>4</v>
      </c>
      <c r="C8" s="408">
        <v>1252968600</v>
      </c>
      <c r="D8" s="409"/>
      <c r="E8" s="214"/>
    </row>
    <row r="9" spans="1:5" ht="16.5" thickBot="1" x14ac:dyDescent="0.3">
      <c r="A9" s="23"/>
      <c r="B9" s="39">
        <v>6</v>
      </c>
      <c r="C9" s="408">
        <v>1053997446</v>
      </c>
      <c r="D9" s="409"/>
      <c r="E9" s="214"/>
    </row>
    <row r="10" spans="1:5" ht="16.5" thickBot="1" x14ac:dyDescent="0.3">
      <c r="A10" s="23"/>
      <c r="B10" s="39">
        <v>10</v>
      </c>
      <c r="C10" s="408">
        <v>1838553610</v>
      </c>
      <c r="D10" s="409"/>
      <c r="E10" s="214"/>
    </row>
    <row r="11" spans="1:5" ht="16.5" thickBot="1" x14ac:dyDescent="0.3">
      <c r="A11" s="23"/>
      <c r="B11" s="39">
        <v>15</v>
      </c>
      <c r="C11" s="408">
        <v>323099096</v>
      </c>
      <c r="D11" s="409"/>
      <c r="E11" s="214"/>
    </row>
    <row r="12" spans="1:5" ht="16.5" thickBot="1" x14ac:dyDescent="0.3">
      <c r="A12" s="23"/>
      <c r="B12" s="39">
        <v>17</v>
      </c>
      <c r="C12" s="408">
        <v>1200706876</v>
      </c>
      <c r="D12" s="409"/>
      <c r="E12" s="214"/>
    </row>
    <row r="13" spans="1:5" ht="16.5" thickBot="1" x14ac:dyDescent="0.3">
      <c r="A13" s="23"/>
      <c r="B13" s="39">
        <v>18</v>
      </c>
      <c r="C13" s="408">
        <v>832050540</v>
      </c>
      <c r="D13" s="409"/>
      <c r="E13" s="214"/>
    </row>
    <row r="14" spans="1:5" ht="16.5" thickBot="1" x14ac:dyDescent="0.3">
      <c r="A14" s="23"/>
      <c r="B14" s="39"/>
      <c r="C14" s="395"/>
      <c r="D14" s="396"/>
      <c r="E14" s="214"/>
    </row>
    <row r="15" spans="1:5" ht="32.25" thickBot="1" x14ac:dyDescent="0.3">
      <c r="A15" s="23"/>
      <c r="B15" s="40" t="s">
        <v>152</v>
      </c>
      <c r="C15" s="408">
        <f>SUM(C8:D14)</f>
        <v>6501376168</v>
      </c>
      <c r="D15" s="409"/>
      <c r="E15" s="214"/>
    </row>
    <row r="16" spans="1:5" ht="48" thickBot="1" x14ac:dyDescent="0.3">
      <c r="A16" s="23"/>
      <c r="B16" s="40" t="s">
        <v>153</v>
      </c>
      <c r="C16" s="395">
        <f>+C15/616000</f>
        <v>10554.182090909091</v>
      </c>
      <c r="D16" s="396"/>
      <c r="E16" s="214"/>
    </row>
    <row r="17" spans="1:9" x14ac:dyDescent="0.25">
      <c r="A17" s="23"/>
      <c r="B17" s="215"/>
      <c r="C17" s="216"/>
      <c r="D17" s="28"/>
      <c r="E17" s="214"/>
    </row>
    <row r="18" spans="1:9" ht="16.5" thickBot="1" x14ac:dyDescent="0.3">
      <c r="A18" s="23"/>
      <c r="B18" s="215" t="s">
        <v>154</v>
      </c>
      <c r="C18" s="216"/>
      <c r="D18" s="28"/>
      <c r="E18" s="214"/>
    </row>
    <row r="19" spans="1:9" x14ac:dyDescent="0.25">
      <c r="A19" s="23"/>
      <c r="B19" s="29" t="s">
        <v>79</v>
      </c>
      <c r="C19" s="204">
        <v>271785544</v>
      </c>
      <c r="D19" s="30"/>
      <c r="E19" s="214"/>
    </row>
    <row r="20" spans="1:9" x14ac:dyDescent="0.25">
      <c r="A20" s="23"/>
      <c r="B20" s="23" t="s">
        <v>80</v>
      </c>
      <c r="C20" s="217">
        <v>375637553</v>
      </c>
      <c r="D20" s="25"/>
      <c r="E20" s="214"/>
    </row>
    <row r="21" spans="1:9" x14ac:dyDescent="0.25">
      <c r="A21" s="23"/>
      <c r="B21" s="23" t="s">
        <v>81</v>
      </c>
      <c r="C21" s="217">
        <v>63412297</v>
      </c>
      <c r="D21" s="25"/>
      <c r="E21" s="214"/>
    </row>
    <row r="22" spans="1:9" ht="16.5" thickBot="1" x14ac:dyDescent="0.3">
      <c r="A22" s="23"/>
      <c r="B22" s="31" t="s">
        <v>82</v>
      </c>
      <c r="C22" s="205">
        <v>114072427</v>
      </c>
      <c r="D22" s="32"/>
      <c r="E22" s="214"/>
    </row>
    <row r="23" spans="1:9" ht="16.5" thickBot="1" x14ac:dyDescent="0.3">
      <c r="A23" s="23"/>
      <c r="B23" s="385" t="s">
        <v>83</v>
      </c>
      <c r="C23" s="386"/>
      <c r="D23" s="387"/>
      <c r="E23" s="214"/>
    </row>
    <row r="24" spans="1:9" ht="16.5" thickBot="1" x14ac:dyDescent="0.3">
      <c r="A24" s="23"/>
      <c r="B24" s="385" t="s">
        <v>84</v>
      </c>
      <c r="C24" s="386"/>
      <c r="D24" s="387"/>
      <c r="E24" s="214"/>
      <c r="H24" s="227"/>
      <c r="I24" s="227"/>
    </row>
    <row r="25" spans="1:9" x14ac:dyDescent="0.25">
      <c r="A25" s="23"/>
      <c r="B25" s="33" t="s">
        <v>155</v>
      </c>
      <c r="C25" s="221">
        <f>C19/C21</f>
        <v>4.2860069238621019</v>
      </c>
      <c r="D25" s="28" t="s">
        <v>540</v>
      </c>
      <c r="E25" s="214"/>
    </row>
    <row r="26" spans="1:9" ht="16.5" thickBot="1" x14ac:dyDescent="0.3">
      <c r="A26" s="23"/>
      <c r="B26" s="163" t="s">
        <v>85</v>
      </c>
      <c r="C26" s="210">
        <f>C22/C20</f>
        <v>0.30367684511031834</v>
      </c>
      <c r="D26" s="34" t="s">
        <v>541</v>
      </c>
      <c r="E26" s="214"/>
    </row>
    <row r="27" spans="1:9" ht="16.5" thickBot="1" x14ac:dyDescent="0.3">
      <c r="A27" s="23"/>
      <c r="B27" s="218"/>
      <c r="C27" s="219"/>
      <c r="D27" s="215"/>
      <c r="E27" s="214"/>
    </row>
    <row r="28" spans="1:9" x14ac:dyDescent="0.25">
      <c r="A28" s="397"/>
      <c r="B28" s="398" t="s">
        <v>86</v>
      </c>
      <c r="C28" s="400" t="s">
        <v>546</v>
      </c>
      <c r="D28" s="401"/>
      <c r="E28" s="214"/>
    </row>
    <row r="29" spans="1:9" ht="16.5" thickBot="1" x14ac:dyDescent="0.3">
      <c r="A29" s="397"/>
      <c r="B29" s="399"/>
      <c r="C29" s="402" t="s">
        <v>87</v>
      </c>
      <c r="D29" s="403"/>
      <c r="E29" s="214"/>
    </row>
    <row r="30" spans="1:9" ht="16.5" thickBot="1" x14ac:dyDescent="0.3">
      <c r="A30" s="31"/>
      <c r="B30" s="37"/>
      <c r="C30" s="37"/>
      <c r="D30" s="37"/>
      <c r="E30" s="220"/>
    </row>
    <row r="31" spans="1:9" x14ac:dyDescent="0.25">
      <c r="A31" s="215"/>
      <c r="B31" s="109" t="s">
        <v>156</v>
      </c>
      <c r="C31" s="254"/>
      <c r="D31" s="254"/>
      <c r="E31" s="255"/>
    </row>
    <row r="32" spans="1:9" x14ac:dyDescent="0.25">
      <c r="A32" s="215"/>
      <c r="B32" s="254"/>
      <c r="C32" s="254"/>
      <c r="D32" s="254"/>
      <c r="E32" s="255"/>
    </row>
    <row r="33" spans="1:5" ht="16.5" thickBot="1" x14ac:dyDescent="0.3">
      <c r="B33" s="42"/>
    </row>
    <row r="34" spans="1:5" x14ac:dyDescent="0.25">
      <c r="A34" s="404" t="s">
        <v>538</v>
      </c>
      <c r="B34" s="405"/>
      <c r="C34" s="405"/>
      <c r="D34" s="405"/>
      <c r="E34" s="213"/>
    </row>
    <row r="35" spans="1:5" x14ac:dyDescent="0.25">
      <c r="A35" s="162"/>
      <c r="B35" s="388" t="s">
        <v>76</v>
      </c>
      <c r="C35" s="388"/>
      <c r="D35" s="388"/>
      <c r="E35" s="214"/>
    </row>
    <row r="36" spans="1:5" x14ac:dyDescent="0.25">
      <c r="A36" s="223"/>
      <c r="B36" s="388" t="s">
        <v>149</v>
      </c>
      <c r="C36" s="388"/>
      <c r="D36" s="388"/>
      <c r="E36" s="214"/>
    </row>
    <row r="37" spans="1:5" ht="16.5" thickBot="1" x14ac:dyDescent="0.3">
      <c r="A37" s="23"/>
      <c r="B37" s="215"/>
      <c r="C37" s="215"/>
      <c r="D37" s="215"/>
      <c r="E37" s="214"/>
    </row>
    <row r="38" spans="1:5" ht="16.5" thickBot="1" x14ac:dyDescent="0.3">
      <c r="A38" s="23"/>
      <c r="B38" s="212" t="s">
        <v>77</v>
      </c>
      <c r="C38" s="389" t="s">
        <v>553</v>
      </c>
      <c r="D38" s="390"/>
      <c r="E38" s="214"/>
    </row>
    <row r="39" spans="1:5" ht="16.5" thickBot="1" x14ac:dyDescent="0.3">
      <c r="A39" s="23"/>
      <c r="B39" s="38" t="s">
        <v>548</v>
      </c>
      <c r="C39" s="391">
        <v>9005421238</v>
      </c>
      <c r="D39" s="392"/>
      <c r="E39" s="214"/>
    </row>
    <row r="40" spans="1:5" ht="16.5" thickBot="1" x14ac:dyDescent="0.3">
      <c r="A40" s="23"/>
      <c r="B40" s="38" t="s">
        <v>150</v>
      </c>
      <c r="C40" s="406" t="s">
        <v>151</v>
      </c>
      <c r="D40" s="407"/>
      <c r="E40" s="214"/>
    </row>
    <row r="41" spans="1:5" ht="16.5" thickBot="1" x14ac:dyDescent="0.3">
      <c r="A41" s="23"/>
      <c r="B41" s="39">
        <v>2</v>
      </c>
      <c r="C41" s="395">
        <v>313242150</v>
      </c>
      <c r="D41" s="396"/>
      <c r="E41" s="214"/>
    </row>
    <row r="42" spans="1:5" ht="16.5" thickBot="1" x14ac:dyDescent="0.3">
      <c r="A42" s="23"/>
      <c r="B42" s="39">
        <v>5</v>
      </c>
      <c r="C42" s="395">
        <v>1252968600</v>
      </c>
      <c r="D42" s="396"/>
      <c r="E42" s="214"/>
    </row>
    <row r="43" spans="1:5" ht="16.5" thickBot="1" x14ac:dyDescent="0.3">
      <c r="A43" s="23"/>
      <c r="B43" s="39">
        <v>12</v>
      </c>
      <c r="C43" s="395">
        <v>208828100</v>
      </c>
      <c r="D43" s="396"/>
      <c r="E43" s="214"/>
    </row>
    <row r="44" spans="1:5" ht="32.25" thickBot="1" x14ac:dyDescent="0.3">
      <c r="A44" s="23"/>
      <c r="B44" s="40" t="s">
        <v>152</v>
      </c>
      <c r="C44" s="395">
        <f>SUM(C41:D43)</f>
        <v>1775038850</v>
      </c>
      <c r="D44" s="396"/>
      <c r="E44" s="214"/>
    </row>
    <row r="45" spans="1:5" ht="48" thickBot="1" x14ac:dyDescent="0.3">
      <c r="A45" s="23"/>
      <c r="B45" s="40" t="s">
        <v>153</v>
      </c>
      <c r="C45" s="395">
        <f>+C44/616000</f>
        <v>2881.5565746753246</v>
      </c>
      <c r="D45" s="396"/>
      <c r="E45" s="214"/>
    </row>
    <row r="46" spans="1:5" x14ac:dyDescent="0.25">
      <c r="A46" s="23"/>
      <c r="B46" s="215"/>
      <c r="C46" s="216"/>
      <c r="D46" s="28"/>
      <c r="E46" s="214"/>
    </row>
    <row r="47" spans="1:5" ht="16.5" thickBot="1" x14ac:dyDescent="0.3">
      <c r="A47" s="23"/>
      <c r="B47" s="215" t="s">
        <v>154</v>
      </c>
      <c r="C47" s="216"/>
      <c r="D47" s="28"/>
      <c r="E47" s="214"/>
    </row>
    <row r="48" spans="1:5" x14ac:dyDescent="0.25">
      <c r="A48" s="23"/>
      <c r="B48" s="29" t="s">
        <v>79</v>
      </c>
      <c r="C48" s="206">
        <v>55626000</v>
      </c>
      <c r="D48" s="30"/>
      <c r="E48" s="214"/>
    </row>
    <row r="49" spans="1:5" x14ac:dyDescent="0.25">
      <c r="A49" s="23"/>
      <c r="B49" s="23" t="s">
        <v>80</v>
      </c>
      <c r="C49" s="222">
        <v>120565000</v>
      </c>
      <c r="D49" s="25"/>
      <c r="E49" s="214"/>
    </row>
    <row r="50" spans="1:5" x14ac:dyDescent="0.25">
      <c r="A50" s="23"/>
      <c r="B50" s="23" t="s">
        <v>81</v>
      </c>
      <c r="C50" s="222">
        <v>4225000</v>
      </c>
      <c r="D50" s="25"/>
      <c r="E50" s="214"/>
    </row>
    <row r="51" spans="1:5" ht="16.5" thickBot="1" x14ac:dyDescent="0.3">
      <c r="A51" s="23"/>
      <c r="B51" s="31" t="s">
        <v>82</v>
      </c>
      <c r="C51" s="208">
        <v>4225000</v>
      </c>
      <c r="D51" s="32"/>
      <c r="E51" s="214"/>
    </row>
    <row r="52" spans="1:5" ht="16.5" thickBot="1" x14ac:dyDescent="0.3">
      <c r="A52" s="23"/>
      <c r="B52" s="385" t="s">
        <v>83</v>
      </c>
      <c r="C52" s="386"/>
      <c r="D52" s="387"/>
      <c r="E52" s="214"/>
    </row>
    <row r="53" spans="1:5" ht="16.5" thickBot="1" x14ac:dyDescent="0.3">
      <c r="A53" s="23"/>
      <c r="B53" s="385" t="s">
        <v>84</v>
      </c>
      <c r="C53" s="386"/>
      <c r="D53" s="387"/>
      <c r="E53" s="214"/>
    </row>
    <row r="54" spans="1:5" x14ac:dyDescent="0.25">
      <c r="A54" s="23"/>
      <c r="B54" s="33" t="s">
        <v>155</v>
      </c>
      <c r="C54" s="221">
        <f>C48/C50</f>
        <v>13.165917159763314</v>
      </c>
      <c r="D54" s="28" t="s">
        <v>1576</v>
      </c>
      <c r="E54" s="214"/>
    </row>
    <row r="55" spans="1:5" ht="16.5" thickBot="1" x14ac:dyDescent="0.3">
      <c r="A55" s="23"/>
      <c r="B55" s="163" t="s">
        <v>85</v>
      </c>
      <c r="C55" s="210">
        <f>C51/C49</f>
        <v>3.5043337618711895E-2</v>
      </c>
      <c r="D55" s="34" t="s">
        <v>1576</v>
      </c>
      <c r="E55" s="214"/>
    </row>
    <row r="56" spans="1:5" ht="16.5" thickBot="1" x14ac:dyDescent="0.3">
      <c r="A56" s="23"/>
      <c r="B56" s="218"/>
      <c r="C56" s="219"/>
      <c r="D56" s="215"/>
      <c r="E56" s="214"/>
    </row>
    <row r="57" spans="1:5" x14ac:dyDescent="0.25">
      <c r="A57" s="397"/>
      <c r="B57" s="398" t="s">
        <v>86</v>
      </c>
      <c r="C57" s="400" t="s">
        <v>552</v>
      </c>
      <c r="D57" s="401"/>
      <c r="E57" s="214"/>
    </row>
    <row r="58" spans="1:5" ht="16.5" thickBot="1" x14ac:dyDescent="0.3">
      <c r="A58" s="397"/>
      <c r="B58" s="399"/>
      <c r="C58" s="402" t="s">
        <v>87</v>
      </c>
      <c r="D58" s="403"/>
      <c r="E58" s="214"/>
    </row>
    <row r="59" spans="1:5" ht="16.5" thickBot="1" x14ac:dyDescent="0.3">
      <c r="A59" s="31"/>
      <c r="B59" s="37"/>
      <c r="C59" s="37"/>
      <c r="D59" s="37"/>
      <c r="E59" s="220"/>
    </row>
    <row r="60" spans="1:5" x14ac:dyDescent="0.25">
      <c r="B60" s="109" t="s">
        <v>156</v>
      </c>
    </row>
    <row r="61" spans="1:5" ht="16.5" thickBot="1" x14ac:dyDescent="0.3">
      <c r="B61" s="109"/>
    </row>
    <row r="62" spans="1:5" x14ac:dyDescent="0.25">
      <c r="A62" s="404" t="s">
        <v>538</v>
      </c>
      <c r="B62" s="405"/>
      <c r="C62" s="405"/>
      <c r="D62" s="405"/>
      <c r="E62" s="213"/>
    </row>
    <row r="63" spans="1:5" x14ac:dyDescent="0.25">
      <c r="A63" s="162"/>
      <c r="B63" s="388" t="s">
        <v>76</v>
      </c>
      <c r="C63" s="388"/>
      <c r="D63" s="388"/>
      <c r="E63" s="214"/>
    </row>
    <row r="64" spans="1:5" x14ac:dyDescent="0.25">
      <c r="A64" s="223"/>
      <c r="B64" s="388" t="s">
        <v>149</v>
      </c>
      <c r="C64" s="388"/>
      <c r="D64" s="388"/>
      <c r="E64" s="214"/>
    </row>
    <row r="65" spans="1:5" ht="16.5" thickBot="1" x14ac:dyDescent="0.3">
      <c r="A65" s="23"/>
      <c r="B65" s="215"/>
      <c r="C65" s="215"/>
      <c r="D65" s="215"/>
      <c r="E65" s="214"/>
    </row>
    <row r="66" spans="1:5" ht="16.5" thickBot="1" x14ac:dyDescent="0.3">
      <c r="A66" s="23"/>
      <c r="B66" s="212" t="s">
        <v>550</v>
      </c>
      <c r="C66" s="389" t="s">
        <v>554</v>
      </c>
      <c r="D66" s="390"/>
      <c r="E66" s="214"/>
    </row>
    <row r="67" spans="1:5" ht="16.5" thickBot="1" x14ac:dyDescent="0.3">
      <c r="A67" s="23"/>
      <c r="B67" s="38" t="s">
        <v>548</v>
      </c>
      <c r="C67" s="391">
        <v>8280017251</v>
      </c>
      <c r="D67" s="392"/>
      <c r="E67" s="214"/>
    </row>
    <row r="68" spans="1:5" ht="16.5" thickBot="1" x14ac:dyDescent="0.3">
      <c r="A68" s="23"/>
      <c r="B68" s="38" t="s">
        <v>150</v>
      </c>
      <c r="C68" s="406" t="s">
        <v>151</v>
      </c>
      <c r="D68" s="407"/>
      <c r="E68" s="214"/>
    </row>
    <row r="69" spans="1:5" ht="16.5" thickBot="1" x14ac:dyDescent="0.3">
      <c r="A69" s="23"/>
      <c r="B69" s="39">
        <v>2</v>
      </c>
      <c r="C69" s="395">
        <v>313242150</v>
      </c>
      <c r="D69" s="396"/>
      <c r="E69" s="214"/>
    </row>
    <row r="70" spans="1:5" ht="16.5" thickBot="1" x14ac:dyDescent="0.3">
      <c r="A70" s="23"/>
      <c r="B70" s="39">
        <v>7</v>
      </c>
      <c r="C70" s="395">
        <v>626484300</v>
      </c>
      <c r="D70" s="396"/>
      <c r="E70" s="214"/>
    </row>
    <row r="71" spans="1:5" ht="16.5" thickBot="1" x14ac:dyDescent="0.3">
      <c r="A71" s="23"/>
      <c r="B71" s="39">
        <v>11</v>
      </c>
      <c r="C71" s="395">
        <v>488338350</v>
      </c>
      <c r="D71" s="396"/>
      <c r="E71" s="214"/>
    </row>
    <row r="72" spans="1:5" ht="16.5" thickBot="1" x14ac:dyDescent="0.3">
      <c r="A72" s="23"/>
      <c r="B72" s="39">
        <v>12</v>
      </c>
      <c r="C72" s="395">
        <v>208828100</v>
      </c>
      <c r="D72" s="396"/>
      <c r="E72" s="214"/>
    </row>
    <row r="73" spans="1:5" ht="16.5" thickBot="1" x14ac:dyDescent="0.3">
      <c r="A73" s="23"/>
      <c r="B73" s="39">
        <v>13</v>
      </c>
      <c r="C73" s="395">
        <v>721799950</v>
      </c>
      <c r="D73" s="396"/>
      <c r="E73" s="214"/>
    </row>
    <row r="74" spans="1:5" ht="16.5" thickBot="1" x14ac:dyDescent="0.3">
      <c r="A74" s="23"/>
      <c r="B74" s="39">
        <v>14</v>
      </c>
      <c r="C74" s="395">
        <v>651117800</v>
      </c>
      <c r="D74" s="396"/>
      <c r="E74" s="214"/>
    </row>
    <row r="75" spans="1:5" ht="16.5" thickBot="1" x14ac:dyDescent="0.3">
      <c r="A75" s="23"/>
      <c r="B75" s="39">
        <v>16</v>
      </c>
      <c r="C75" s="395">
        <v>1755833774</v>
      </c>
      <c r="D75" s="396"/>
      <c r="E75" s="214"/>
    </row>
    <row r="76" spans="1:5" ht="16.5" thickBot="1" x14ac:dyDescent="0.3">
      <c r="A76" s="23"/>
      <c r="B76" s="39">
        <v>20</v>
      </c>
      <c r="C76" s="395">
        <v>902973570</v>
      </c>
      <c r="D76" s="396"/>
      <c r="E76" s="214"/>
    </row>
    <row r="77" spans="1:5" ht="16.5" thickBot="1" x14ac:dyDescent="0.3">
      <c r="A77" s="23"/>
      <c r="B77" s="39">
        <v>21</v>
      </c>
      <c r="C77" s="395">
        <v>1200917298</v>
      </c>
      <c r="D77" s="396"/>
      <c r="E77" s="214"/>
    </row>
    <row r="78" spans="1:5" ht="16.5" thickBot="1" x14ac:dyDescent="0.3">
      <c r="A78" s="23"/>
      <c r="B78" s="39">
        <v>22</v>
      </c>
      <c r="C78" s="395">
        <v>417656200</v>
      </c>
      <c r="D78" s="396"/>
      <c r="E78" s="214"/>
    </row>
    <row r="79" spans="1:5" ht="16.5" thickBot="1" x14ac:dyDescent="0.3">
      <c r="A79" s="23"/>
      <c r="B79" s="39"/>
      <c r="C79" s="395"/>
      <c r="D79" s="396"/>
      <c r="E79" s="214"/>
    </row>
    <row r="80" spans="1:5" ht="16.5" thickBot="1" x14ac:dyDescent="0.3">
      <c r="A80" s="23"/>
      <c r="B80" s="39"/>
      <c r="C80" s="395"/>
      <c r="D80" s="396"/>
      <c r="E80" s="214"/>
    </row>
    <row r="81" spans="1:5" ht="32.25" thickBot="1" x14ac:dyDescent="0.3">
      <c r="A81" s="23"/>
      <c r="B81" s="40" t="s">
        <v>152</v>
      </c>
      <c r="C81" s="395">
        <f>SUM(C69:D78)</f>
        <v>7287191492</v>
      </c>
      <c r="D81" s="396"/>
      <c r="E81" s="214"/>
    </row>
    <row r="82" spans="1:5" ht="48" thickBot="1" x14ac:dyDescent="0.3">
      <c r="A82" s="23"/>
      <c r="B82" s="40" t="s">
        <v>153</v>
      </c>
      <c r="C82" s="395">
        <f>+C81/616000</f>
        <v>11829.856318181819</v>
      </c>
      <c r="D82" s="396"/>
      <c r="E82" s="214"/>
    </row>
    <row r="83" spans="1:5" x14ac:dyDescent="0.25">
      <c r="A83" s="23"/>
      <c r="B83" s="215"/>
      <c r="C83" s="216"/>
      <c r="D83" s="28"/>
      <c r="E83" s="214"/>
    </row>
    <row r="84" spans="1:5" ht="16.5" thickBot="1" x14ac:dyDescent="0.3">
      <c r="A84" s="23"/>
      <c r="B84" s="215" t="s">
        <v>154</v>
      </c>
      <c r="C84" s="216"/>
      <c r="D84" s="28"/>
      <c r="E84" s="214"/>
    </row>
    <row r="85" spans="1:5" x14ac:dyDescent="0.25">
      <c r="A85" s="23"/>
      <c r="B85" s="29" t="s">
        <v>79</v>
      </c>
      <c r="C85" s="204">
        <v>3558556375</v>
      </c>
      <c r="D85" s="30"/>
      <c r="E85" s="214"/>
    </row>
    <row r="86" spans="1:5" x14ac:dyDescent="0.25">
      <c r="A86" s="23"/>
      <c r="B86" s="23" t="s">
        <v>80</v>
      </c>
      <c r="C86" s="217">
        <v>3587311375</v>
      </c>
      <c r="D86" s="25"/>
      <c r="E86" s="214"/>
    </row>
    <row r="87" spans="1:5" x14ac:dyDescent="0.25">
      <c r="A87" s="23"/>
      <c r="B87" s="23" t="s">
        <v>81</v>
      </c>
      <c r="C87" s="217">
        <v>57884137</v>
      </c>
      <c r="D87" s="25"/>
      <c r="E87" s="214"/>
    </row>
    <row r="88" spans="1:5" ht="16.5" thickBot="1" x14ac:dyDescent="0.3">
      <c r="A88" s="23"/>
      <c r="B88" s="31" t="s">
        <v>82</v>
      </c>
      <c r="C88" s="205">
        <v>57884137</v>
      </c>
      <c r="D88" s="32"/>
      <c r="E88" s="214"/>
    </row>
    <row r="89" spans="1:5" ht="16.5" thickBot="1" x14ac:dyDescent="0.3">
      <c r="A89" s="23"/>
      <c r="B89" s="385" t="s">
        <v>83</v>
      </c>
      <c r="C89" s="386"/>
      <c r="D89" s="387"/>
      <c r="E89" s="214"/>
    </row>
    <row r="90" spans="1:5" ht="16.5" thickBot="1" x14ac:dyDescent="0.3">
      <c r="A90" s="23"/>
      <c r="B90" s="385" t="s">
        <v>84</v>
      </c>
      <c r="C90" s="386"/>
      <c r="D90" s="387"/>
      <c r="E90" s="214"/>
    </row>
    <row r="91" spans="1:5" x14ac:dyDescent="0.25">
      <c r="A91" s="23"/>
      <c r="B91" s="33" t="s">
        <v>155</v>
      </c>
      <c r="C91" s="221">
        <f>C85/C87</f>
        <v>61.477229504173138</v>
      </c>
      <c r="D91" s="28" t="s">
        <v>545</v>
      </c>
      <c r="E91" s="214"/>
    </row>
    <row r="92" spans="1:5" ht="16.5" thickBot="1" x14ac:dyDescent="0.3">
      <c r="A92" s="23"/>
      <c r="B92" s="163" t="s">
        <v>85</v>
      </c>
      <c r="C92" s="210">
        <f>C88/C86</f>
        <v>1.613579947461349E-2</v>
      </c>
      <c r="D92" s="34" t="s">
        <v>543</v>
      </c>
      <c r="E92" s="214"/>
    </row>
    <row r="93" spans="1:5" ht="16.5" thickBot="1" x14ac:dyDescent="0.3">
      <c r="A93" s="23"/>
      <c r="B93" s="218"/>
      <c r="C93" s="219"/>
      <c r="D93" s="215"/>
      <c r="E93" s="214"/>
    </row>
    <row r="94" spans="1:5" x14ac:dyDescent="0.25">
      <c r="A94" s="397"/>
      <c r="B94" s="398" t="s">
        <v>86</v>
      </c>
      <c r="C94" s="400" t="s">
        <v>555</v>
      </c>
      <c r="D94" s="401"/>
      <c r="E94" s="214"/>
    </row>
    <row r="95" spans="1:5" ht="16.5" thickBot="1" x14ac:dyDescent="0.3">
      <c r="A95" s="397"/>
      <c r="B95" s="399"/>
      <c r="C95" s="402" t="s">
        <v>87</v>
      </c>
      <c r="D95" s="403"/>
      <c r="E95" s="214"/>
    </row>
    <row r="96" spans="1:5" ht="16.5" thickBot="1" x14ac:dyDescent="0.3">
      <c r="A96" s="31"/>
      <c r="B96" s="37"/>
      <c r="C96" s="37"/>
      <c r="D96" s="37"/>
      <c r="E96" s="220"/>
    </row>
    <row r="97" spans="1:5" x14ac:dyDescent="0.25">
      <c r="B97" s="109" t="s">
        <v>156</v>
      </c>
    </row>
    <row r="98" spans="1:5" ht="16.5" thickBot="1" x14ac:dyDescent="0.3">
      <c r="B98" s="109"/>
    </row>
    <row r="99" spans="1:5" x14ac:dyDescent="0.25">
      <c r="A99" s="404" t="s">
        <v>538</v>
      </c>
      <c r="B99" s="405"/>
      <c r="C99" s="405"/>
      <c r="D99" s="405"/>
      <c r="E99" s="213"/>
    </row>
    <row r="100" spans="1:5" x14ac:dyDescent="0.25">
      <c r="A100" s="162"/>
      <c r="B100" s="388" t="s">
        <v>76</v>
      </c>
      <c r="C100" s="388"/>
      <c r="D100" s="388"/>
      <c r="E100" s="214"/>
    </row>
    <row r="101" spans="1:5" x14ac:dyDescent="0.25">
      <c r="A101" s="223"/>
      <c r="B101" s="388" t="s">
        <v>149</v>
      </c>
      <c r="C101" s="388"/>
      <c r="D101" s="388"/>
      <c r="E101" s="214"/>
    </row>
    <row r="102" spans="1:5" ht="16.5" thickBot="1" x14ac:dyDescent="0.3">
      <c r="A102" s="23"/>
      <c r="B102" s="215"/>
      <c r="C102" s="215"/>
      <c r="D102" s="215"/>
      <c r="E102" s="214"/>
    </row>
    <row r="103" spans="1:5" ht="16.5" thickBot="1" x14ac:dyDescent="0.3">
      <c r="A103" s="23"/>
      <c r="B103" s="212" t="s">
        <v>550</v>
      </c>
      <c r="C103" s="389" t="s">
        <v>551</v>
      </c>
      <c r="D103" s="390"/>
      <c r="E103" s="214"/>
    </row>
    <row r="104" spans="1:5" ht="16.5" thickBot="1" x14ac:dyDescent="0.3">
      <c r="A104" s="23"/>
      <c r="B104" s="38" t="s">
        <v>78</v>
      </c>
      <c r="C104" s="391">
        <v>8280007753</v>
      </c>
      <c r="D104" s="392"/>
      <c r="E104" s="214"/>
    </row>
    <row r="105" spans="1:5" ht="16.5" thickBot="1" x14ac:dyDescent="0.3">
      <c r="A105" s="23"/>
      <c r="B105" s="38" t="s">
        <v>150</v>
      </c>
      <c r="C105" s="393" t="s">
        <v>151</v>
      </c>
      <c r="D105" s="394"/>
      <c r="E105" s="214"/>
    </row>
    <row r="106" spans="1:5" ht="16.5" thickBot="1" x14ac:dyDescent="0.3">
      <c r="A106" s="23"/>
      <c r="B106" s="39">
        <v>8</v>
      </c>
      <c r="C106" s="395">
        <v>639730710</v>
      </c>
      <c r="D106" s="396"/>
      <c r="E106" s="214"/>
    </row>
    <row r="107" spans="1:5" ht="16.5" thickBot="1" x14ac:dyDescent="0.3">
      <c r="A107" s="23"/>
      <c r="B107" s="39">
        <v>9</v>
      </c>
      <c r="C107" s="395">
        <v>3274211322</v>
      </c>
      <c r="D107" s="396"/>
      <c r="E107" s="214"/>
    </row>
    <row r="108" spans="1:5" ht="16.5" thickBot="1" x14ac:dyDescent="0.3">
      <c r="A108" s="23"/>
      <c r="B108" s="39">
        <v>10</v>
      </c>
      <c r="C108" s="395">
        <v>1838553610</v>
      </c>
      <c r="D108" s="396"/>
      <c r="E108" s="214"/>
    </row>
    <row r="109" spans="1:5" ht="16.5" thickBot="1" x14ac:dyDescent="0.3">
      <c r="A109" s="23"/>
      <c r="B109" s="39">
        <v>16</v>
      </c>
      <c r="C109" s="395">
        <v>1755833774</v>
      </c>
      <c r="D109" s="396"/>
      <c r="E109" s="214"/>
    </row>
    <row r="110" spans="1:5" ht="16.5" thickBot="1" x14ac:dyDescent="0.3">
      <c r="A110" s="23"/>
      <c r="B110" s="39">
        <v>17</v>
      </c>
      <c r="C110" s="395">
        <v>1200706876</v>
      </c>
      <c r="D110" s="396"/>
      <c r="E110" s="214"/>
    </row>
    <row r="111" spans="1:5" ht="16.5" thickBot="1" x14ac:dyDescent="0.3">
      <c r="A111" s="23"/>
      <c r="B111" s="39">
        <v>18</v>
      </c>
      <c r="C111" s="395">
        <v>832050540</v>
      </c>
      <c r="D111" s="396"/>
      <c r="E111" s="214"/>
    </row>
    <row r="112" spans="1:5" ht="16.5" thickBot="1" x14ac:dyDescent="0.3">
      <c r="A112" s="23"/>
      <c r="B112" s="39">
        <v>19</v>
      </c>
      <c r="C112" s="395">
        <v>1206358774</v>
      </c>
      <c r="D112" s="396"/>
      <c r="E112" s="214"/>
    </row>
    <row r="113" spans="1:5" ht="32.25" thickBot="1" x14ac:dyDescent="0.3">
      <c r="A113" s="23"/>
      <c r="B113" s="40" t="s">
        <v>152</v>
      </c>
      <c r="C113" s="395">
        <f>SUM(C106:D112)</f>
        <v>10747445606</v>
      </c>
      <c r="D113" s="396"/>
      <c r="E113" s="214"/>
    </row>
    <row r="114" spans="1:5" ht="48" thickBot="1" x14ac:dyDescent="0.3">
      <c r="A114" s="23"/>
      <c r="B114" s="40" t="s">
        <v>153</v>
      </c>
      <c r="C114" s="395">
        <f>+C113/616000</f>
        <v>17447.151957792208</v>
      </c>
      <c r="D114" s="396"/>
      <c r="E114" s="214"/>
    </row>
    <row r="115" spans="1:5" x14ac:dyDescent="0.25">
      <c r="A115" s="23"/>
      <c r="B115" s="215"/>
      <c r="C115" s="216"/>
      <c r="D115" s="28"/>
      <c r="E115" s="214"/>
    </row>
    <row r="116" spans="1:5" ht="16.5" thickBot="1" x14ac:dyDescent="0.3">
      <c r="A116" s="23"/>
      <c r="B116" s="215" t="s">
        <v>154</v>
      </c>
      <c r="C116" s="216"/>
      <c r="D116" s="28"/>
      <c r="E116" s="214"/>
    </row>
    <row r="117" spans="1:5" x14ac:dyDescent="0.25">
      <c r="A117" s="23"/>
      <c r="B117" s="29" t="s">
        <v>79</v>
      </c>
      <c r="C117" s="204">
        <v>1256465903</v>
      </c>
      <c r="D117" s="30"/>
      <c r="E117" s="214"/>
    </row>
    <row r="118" spans="1:5" x14ac:dyDescent="0.25">
      <c r="A118" s="23"/>
      <c r="B118" s="23" t="s">
        <v>80</v>
      </c>
      <c r="C118" s="217">
        <v>1451450799</v>
      </c>
      <c r="D118" s="25"/>
      <c r="E118" s="214"/>
    </row>
    <row r="119" spans="1:5" x14ac:dyDescent="0.25">
      <c r="A119" s="23"/>
      <c r="B119" s="23" t="s">
        <v>81</v>
      </c>
      <c r="C119" s="217">
        <v>116050711</v>
      </c>
      <c r="D119" s="25"/>
      <c r="E119" s="214"/>
    </row>
    <row r="120" spans="1:5" ht="16.5" thickBot="1" x14ac:dyDescent="0.3">
      <c r="A120" s="23"/>
      <c r="B120" s="31" t="s">
        <v>82</v>
      </c>
      <c r="C120" s="205">
        <v>270478233</v>
      </c>
      <c r="D120" s="32"/>
      <c r="E120" s="214"/>
    </row>
    <row r="121" spans="1:5" ht="16.5" thickBot="1" x14ac:dyDescent="0.3">
      <c r="A121" s="23"/>
      <c r="B121" s="385" t="s">
        <v>83</v>
      </c>
      <c r="C121" s="386"/>
      <c r="D121" s="387"/>
      <c r="E121" s="214"/>
    </row>
    <row r="122" spans="1:5" ht="16.5" thickBot="1" x14ac:dyDescent="0.3">
      <c r="A122" s="23"/>
      <c r="B122" s="385" t="s">
        <v>84</v>
      </c>
      <c r="C122" s="386"/>
      <c r="D122" s="387"/>
      <c r="E122" s="214"/>
    </row>
    <row r="123" spans="1:5" x14ac:dyDescent="0.25">
      <c r="A123" s="23"/>
      <c r="B123" s="33" t="s">
        <v>155</v>
      </c>
      <c r="C123" s="221">
        <f>C117/C119</f>
        <v>10.826869496732337</v>
      </c>
      <c r="D123" s="28" t="s">
        <v>543</v>
      </c>
      <c r="E123" s="214"/>
    </row>
    <row r="124" spans="1:5" ht="16.5" thickBot="1" x14ac:dyDescent="0.3">
      <c r="A124" s="23"/>
      <c r="B124" s="163" t="s">
        <v>85</v>
      </c>
      <c r="C124" s="210">
        <f>C120/C118</f>
        <v>0.18635025946890535</v>
      </c>
      <c r="D124" s="34" t="s">
        <v>543</v>
      </c>
      <c r="E124" s="214"/>
    </row>
    <row r="125" spans="1:5" ht="16.5" thickBot="1" x14ac:dyDescent="0.3">
      <c r="A125" s="23"/>
      <c r="B125" s="218"/>
      <c r="C125" s="219"/>
      <c r="D125" s="215"/>
      <c r="E125" s="214"/>
    </row>
    <row r="126" spans="1:5" x14ac:dyDescent="0.25">
      <c r="A126" s="397"/>
      <c r="B126" s="398" t="s">
        <v>86</v>
      </c>
      <c r="C126" s="400" t="s">
        <v>549</v>
      </c>
      <c r="D126" s="401"/>
      <c r="E126" s="214"/>
    </row>
    <row r="127" spans="1:5" ht="16.5" thickBot="1" x14ac:dyDescent="0.3">
      <c r="A127" s="397"/>
      <c r="B127" s="399"/>
      <c r="C127" s="402" t="s">
        <v>87</v>
      </c>
      <c r="D127" s="403"/>
      <c r="E127" s="214"/>
    </row>
    <row r="128" spans="1:5" ht="16.5" thickBot="1" x14ac:dyDescent="0.3">
      <c r="A128" s="31"/>
      <c r="B128" s="37"/>
      <c r="C128" s="37"/>
      <c r="D128" s="37"/>
      <c r="E128" s="220"/>
    </row>
    <row r="129" spans="1:5" x14ac:dyDescent="0.25">
      <c r="B129" s="109" t="s">
        <v>156</v>
      </c>
    </row>
    <row r="130" spans="1:5" x14ac:dyDescent="0.25">
      <c r="B130" s="109"/>
    </row>
    <row r="131" spans="1:5" ht="16.5" thickBot="1" x14ac:dyDescent="0.3"/>
    <row r="132" spans="1:5" x14ac:dyDescent="0.25">
      <c r="A132" s="404" t="s">
        <v>538</v>
      </c>
      <c r="B132" s="405"/>
      <c r="C132" s="405"/>
      <c r="D132" s="405"/>
      <c r="E132" s="213"/>
    </row>
    <row r="133" spans="1:5" x14ac:dyDescent="0.25">
      <c r="A133" s="162"/>
      <c r="B133" s="388" t="s">
        <v>76</v>
      </c>
      <c r="C133" s="388"/>
      <c r="D133" s="388"/>
      <c r="E133" s="214"/>
    </row>
    <row r="134" spans="1:5" x14ac:dyDescent="0.25">
      <c r="A134" s="223"/>
      <c r="B134" s="388" t="s">
        <v>149</v>
      </c>
      <c r="C134" s="388"/>
      <c r="D134" s="388"/>
      <c r="E134" s="214"/>
    </row>
    <row r="135" spans="1:5" ht="16.5" thickBot="1" x14ac:dyDescent="0.3">
      <c r="A135" s="23"/>
      <c r="B135" s="215"/>
      <c r="C135" s="215"/>
      <c r="D135" s="215"/>
      <c r="E135" s="214"/>
    </row>
    <row r="136" spans="1:5" ht="16.5" thickBot="1" x14ac:dyDescent="0.3">
      <c r="A136" s="23"/>
      <c r="B136" s="212" t="s">
        <v>77</v>
      </c>
      <c r="C136" s="389" t="s">
        <v>547</v>
      </c>
      <c r="D136" s="390"/>
      <c r="E136" s="214"/>
    </row>
    <row r="137" spans="1:5" ht="16.5" thickBot="1" x14ac:dyDescent="0.3">
      <c r="A137" s="23"/>
      <c r="B137" s="38" t="s">
        <v>548</v>
      </c>
      <c r="C137" s="391">
        <v>9006294514</v>
      </c>
      <c r="D137" s="392"/>
      <c r="E137" s="214"/>
    </row>
    <row r="138" spans="1:5" ht="16.5" thickBot="1" x14ac:dyDescent="0.3">
      <c r="A138" s="23"/>
      <c r="B138" s="38" t="s">
        <v>150</v>
      </c>
      <c r="C138" s="393" t="s">
        <v>151</v>
      </c>
      <c r="D138" s="394"/>
      <c r="E138" s="214"/>
    </row>
    <row r="139" spans="1:5" ht="16.5" thickBot="1" x14ac:dyDescent="0.3">
      <c r="A139" s="23"/>
      <c r="B139" s="39">
        <v>1</v>
      </c>
      <c r="C139" s="408">
        <v>1385234500</v>
      </c>
      <c r="D139" s="409"/>
      <c r="E139" s="214"/>
    </row>
    <row r="140" spans="1:5" ht="16.5" thickBot="1" x14ac:dyDescent="0.3">
      <c r="A140" s="23"/>
      <c r="B140" s="39">
        <v>9</v>
      </c>
      <c r="C140" s="408">
        <v>3274211322</v>
      </c>
      <c r="D140" s="409"/>
      <c r="E140" s="214"/>
    </row>
    <row r="141" spans="1:5" ht="16.5" thickBot="1" x14ac:dyDescent="0.3">
      <c r="A141" s="23"/>
      <c r="B141" s="39">
        <v>19</v>
      </c>
      <c r="C141" s="408">
        <v>1206358774</v>
      </c>
      <c r="D141" s="409"/>
      <c r="E141" s="214"/>
    </row>
    <row r="142" spans="1:5" ht="16.5" thickBot="1" x14ac:dyDescent="0.3">
      <c r="A142" s="23"/>
      <c r="B142" s="39">
        <v>3</v>
      </c>
      <c r="C142" s="408">
        <v>733261808</v>
      </c>
      <c r="D142" s="409"/>
      <c r="E142" s="214"/>
    </row>
    <row r="143" spans="1:5" ht="16.5" thickBot="1" x14ac:dyDescent="0.3">
      <c r="A143" s="23"/>
      <c r="B143" s="39">
        <v>5</v>
      </c>
      <c r="C143" s="408">
        <v>1252968600</v>
      </c>
      <c r="D143" s="409"/>
      <c r="E143" s="214"/>
    </row>
    <row r="144" spans="1:5" ht="16.5" thickBot="1" x14ac:dyDescent="0.3">
      <c r="A144" s="23"/>
      <c r="B144" s="39">
        <v>8</v>
      </c>
      <c r="C144" s="408">
        <v>639730710</v>
      </c>
      <c r="D144" s="409"/>
      <c r="E144" s="214"/>
    </row>
    <row r="145" spans="1:5" ht="32.25" thickBot="1" x14ac:dyDescent="0.3">
      <c r="A145" s="23"/>
      <c r="B145" s="40" t="s">
        <v>152</v>
      </c>
      <c r="C145" s="408">
        <f>SUM(C139:D144)</f>
        <v>8491765714</v>
      </c>
      <c r="D145" s="409"/>
      <c r="E145" s="214"/>
    </row>
    <row r="146" spans="1:5" ht="48" thickBot="1" x14ac:dyDescent="0.3">
      <c r="A146" s="23"/>
      <c r="B146" s="40" t="s">
        <v>153</v>
      </c>
      <c r="C146" s="395">
        <f>+C145/616000</f>
        <v>13785.3339512987</v>
      </c>
      <c r="D146" s="396"/>
      <c r="E146" s="214"/>
    </row>
    <row r="147" spans="1:5" x14ac:dyDescent="0.25">
      <c r="A147" s="23"/>
      <c r="B147" s="215"/>
      <c r="C147" s="216"/>
      <c r="D147" s="28"/>
      <c r="E147" s="214"/>
    </row>
    <row r="148" spans="1:5" ht="16.5" thickBot="1" x14ac:dyDescent="0.3">
      <c r="A148" s="23"/>
      <c r="B148" s="215" t="s">
        <v>154</v>
      </c>
      <c r="C148" s="216"/>
      <c r="D148" s="28"/>
      <c r="E148" s="214"/>
    </row>
    <row r="149" spans="1:5" x14ac:dyDescent="0.25">
      <c r="A149" s="23"/>
      <c r="B149" s="29" t="s">
        <v>79</v>
      </c>
      <c r="C149" s="204">
        <v>1532201831</v>
      </c>
      <c r="D149" s="30"/>
      <c r="E149" s="214"/>
    </row>
    <row r="150" spans="1:5" x14ac:dyDescent="0.25">
      <c r="A150" s="23"/>
      <c r="B150" s="23" t="s">
        <v>80</v>
      </c>
      <c r="C150" s="217">
        <v>2278444271</v>
      </c>
      <c r="D150" s="25"/>
      <c r="E150" s="214"/>
    </row>
    <row r="151" spans="1:5" x14ac:dyDescent="0.25">
      <c r="A151" s="23"/>
      <c r="B151" s="23" t="s">
        <v>81</v>
      </c>
      <c r="C151" s="217">
        <v>424897613</v>
      </c>
      <c r="D151" s="25"/>
      <c r="E151" s="214"/>
    </row>
    <row r="152" spans="1:5" ht="16.5" thickBot="1" x14ac:dyDescent="0.3">
      <c r="A152" s="23"/>
      <c r="B152" s="31" t="s">
        <v>82</v>
      </c>
      <c r="C152" s="205">
        <v>1433074831</v>
      </c>
      <c r="D152" s="32"/>
      <c r="E152" s="214"/>
    </row>
    <row r="153" spans="1:5" ht="16.5" thickBot="1" x14ac:dyDescent="0.3">
      <c r="A153" s="23"/>
      <c r="B153" s="385" t="s">
        <v>83</v>
      </c>
      <c r="C153" s="386"/>
      <c r="D153" s="387"/>
      <c r="E153" s="214"/>
    </row>
    <row r="154" spans="1:5" ht="16.5" thickBot="1" x14ac:dyDescent="0.3">
      <c r="A154" s="23"/>
      <c r="B154" s="385" t="s">
        <v>84</v>
      </c>
      <c r="C154" s="386"/>
      <c r="D154" s="387"/>
      <c r="E154" s="214"/>
    </row>
    <row r="155" spans="1:5" x14ac:dyDescent="0.25">
      <c r="A155" s="23"/>
      <c r="B155" s="33" t="s">
        <v>155</v>
      </c>
      <c r="C155" s="221">
        <f>C150/C152</f>
        <v>1.5898990211209703</v>
      </c>
      <c r="D155" s="28" t="s">
        <v>542</v>
      </c>
      <c r="E155" s="214"/>
    </row>
    <row r="156" spans="1:5" ht="16.5" thickBot="1" x14ac:dyDescent="0.3">
      <c r="A156" s="23"/>
      <c r="B156" s="163" t="s">
        <v>85</v>
      </c>
      <c r="C156" s="210">
        <f>C152/C150</f>
        <v>0.62897076274375108</v>
      </c>
      <c r="D156" s="34" t="s">
        <v>542</v>
      </c>
      <c r="E156" s="214"/>
    </row>
    <row r="157" spans="1:5" ht="16.5" thickBot="1" x14ac:dyDescent="0.3">
      <c r="A157" s="23"/>
      <c r="B157" s="218"/>
      <c r="C157" s="219"/>
      <c r="D157" s="215"/>
      <c r="E157" s="214"/>
    </row>
    <row r="158" spans="1:5" x14ac:dyDescent="0.25">
      <c r="A158" s="397"/>
      <c r="B158" s="398" t="s">
        <v>86</v>
      </c>
      <c r="C158" s="400" t="s">
        <v>549</v>
      </c>
      <c r="D158" s="401"/>
      <c r="E158" s="214"/>
    </row>
    <row r="159" spans="1:5" ht="16.5" thickBot="1" x14ac:dyDescent="0.3">
      <c r="A159" s="397"/>
      <c r="B159" s="399"/>
      <c r="C159" s="402" t="s">
        <v>87</v>
      </c>
      <c r="D159" s="403"/>
      <c r="E159" s="214"/>
    </row>
    <row r="160" spans="1:5" ht="16.5" thickBot="1" x14ac:dyDescent="0.3">
      <c r="A160" s="31"/>
      <c r="B160" s="37"/>
      <c r="C160" s="37"/>
      <c r="D160" s="37"/>
      <c r="E160" s="220"/>
    </row>
    <row r="161" spans="1:5" x14ac:dyDescent="0.25">
      <c r="B161" s="109" t="s">
        <v>156</v>
      </c>
    </row>
    <row r="163" spans="1:5" ht="16.5" thickBot="1" x14ac:dyDescent="0.3"/>
    <row r="164" spans="1:5" x14ac:dyDescent="0.25">
      <c r="A164" s="404" t="s">
        <v>538</v>
      </c>
      <c r="B164" s="405"/>
      <c r="C164" s="405"/>
      <c r="D164" s="405"/>
      <c r="E164" s="213"/>
    </row>
    <row r="165" spans="1:5" x14ac:dyDescent="0.25">
      <c r="A165" s="162"/>
      <c r="B165" s="388" t="s">
        <v>76</v>
      </c>
      <c r="C165" s="388"/>
      <c r="D165" s="388"/>
      <c r="E165" s="214"/>
    </row>
    <row r="166" spans="1:5" x14ac:dyDescent="0.25">
      <c r="A166" s="223"/>
      <c r="B166" s="388" t="s">
        <v>149</v>
      </c>
      <c r="C166" s="388"/>
      <c r="D166" s="388"/>
      <c r="E166" s="214"/>
    </row>
    <row r="167" spans="1:5" ht="16.5" thickBot="1" x14ac:dyDescent="0.3">
      <c r="A167" s="23"/>
      <c r="B167" s="215"/>
      <c r="C167" s="215"/>
      <c r="D167" s="215"/>
      <c r="E167" s="214"/>
    </row>
    <row r="168" spans="1:5" ht="16.5" thickBot="1" x14ac:dyDescent="0.3">
      <c r="A168" s="23"/>
      <c r="B168" s="212" t="s">
        <v>77</v>
      </c>
      <c r="C168" s="389" t="s">
        <v>544</v>
      </c>
      <c r="D168" s="390"/>
      <c r="E168" s="214"/>
    </row>
    <row r="169" spans="1:5" ht="16.5" thickBot="1" x14ac:dyDescent="0.3">
      <c r="A169" s="23"/>
      <c r="B169" s="38" t="s">
        <v>548</v>
      </c>
      <c r="C169" s="391">
        <v>8911900472</v>
      </c>
      <c r="D169" s="392"/>
      <c r="E169" s="214"/>
    </row>
    <row r="170" spans="1:5" ht="16.5" thickBot="1" x14ac:dyDescent="0.3">
      <c r="A170" s="23"/>
      <c r="B170" s="38" t="s">
        <v>150</v>
      </c>
      <c r="C170" s="406" t="s">
        <v>151</v>
      </c>
      <c r="D170" s="407"/>
      <c r="E170" s="214"/>
    </row>
    <row r="171" spans="1:5" ht="16.5" thickBot="1" x14ac:dyDescent="0.3">
      <c r="A171" s="23"/>
      <c r="B171" s="39">
        <v>2</v>
      </c>
      <c r="C171" s="395">
        <v>313242150</v>
      </c>
      <c r="D171" s="396"/>
      <c r="E171" s="214"/>
    </row>
    <row r="172" spans="1:5" ht="16.5" thickBot="1" x14ac:dyDescent="0.3">
      <c r="A172" s="23"/>
      <c r="B172" s="39">
        <v>5</v>
      </c>
      <c r="C172" s="395">
        <v>1252968600</v>
      </c>
      <c r="D172" s="396"/>
      <c r="E172" s="214"/>
    </row>
    <row r="173" spans="1:5" ht="16.5" thickBot="1" x14ac:dyDescent="0.3">
      <c r="A173" s="23"/>
      <c r="B173" s="39">
        <v>6</v>
      </c>
      <c r="C173" s="395">
        <v>1053997446</v>
      </c>
      <c r="D173" s="396"/>
      <c r="E173" s="214"/>
    </row>
    <row r="174" spans="1:5" ht="16.5" thickBot="1" x14ac:dyDescent="0.3">
      <c r="A174" s="23"/>
      <c r="B174" s="39"/>
      <c r="C174" s="395"/>
      <c r="D174" s="396"/>
      <c r="E174" s="214"/>
    </row>
    <row r="175" spans="1:5" ht="32.25" thickBot="1" x14ac:dyDescent="0.3">
      <c r="A175" s="23"/>
      <c r="B175" s="40" t="s">
        <v>152</v>
      </c>
      <c r="C175" s="395">
        <f>SUM(C171:D174)</f>
        <v>2620208196</v>
      </c>
      <c r="D175" s="396"/>
      <c r="E175" s="214"/>
    </row>
    <row r="176" spans="1:5" ht="48" thickBot="1" x14ac:dyDescent="0.3">
      <c r="A176" s="23"/>
      <c r="B176" s="40" t="s">
        <v>153</v>
      </c>
      <c r="C176" s="395">
        <f>+C175/616000</f>
        <v>4253.5847337662335</v>
      </c>
      <c r="D176" s="396"/>
      <c r="E176" s="214"/>
    </row>
    <row r="177" spans="1:5" x14ac:dyDescent="0.25">
      <c r="A177" s="23"/>
      <c r="B177" s="215"/>
      <c r="C177" s="216"/>
      <c r="D177" s="28"/>
      <c r="E177" s="214"/>
    </row>
    <row r="178" spans="1:5" ht="16.5" thickBot="1" x14ac:dyDescent="0.3">
      <c r="A178" s="23"/>
      <c r="B178" s="215" t="s">
        <v>154</v>
      </c>
      <c r="C178" s="216"/>
      <c r="D178" s="28"/>
      <c r="E178" s="214"/>
    </row>
    <row r="179" spans="1:5" x14ac:dyDescent="0.25">
      <c r="A179" s="23"/>
      <c r="B179" s="29" t="s">
        <v>79</v>
      </c>
      <c r="C179" s="204">
        <v>6836912457</v>
      </c>
      <c r="D179" s="30"/>
      <c r="E179" s="214"/>
    </row>
    <row r="180" spans="1:5" x14ac:dyDescent="0.25">
      <c r="A180" s="23"/>
      <c r="B180" s="23" t="s">
        <v>80</v>
      </c>
      <c r="C180" s="217">
        <v>30070801703</v>
      </c>
      <c r="D180" s="25"/>
      <c r="E180" s="214"/>
    </row>
    <row r="181" spans="1:5" x14ac:dyDescent="0.25">
      <c r="A181" s="23"/>
      <c r="B181" s="23" t="s">
        <v>81</v>
      </c>
      <c r="C181" s="217">
        <v>6393934481</v>
      </c>
      <c r="D181" s="25"/>
      <c r="E181" s="214"/>
    </row>
    <row r="182" spans="1:5" ht="16.5" thickBot="1" x14ac:dyDescent="0.3">
      <c r="A182" s="23"/>
      <c r="B182" s="31" t="s">
        <v>82</v>
      </c>
      <c r="C182" s="205">
        <v>15753198214</v>
      </c>
      <c r="D182" s="32"/>
      <c r="E182" s="214"/>
    </row>
    <row r="183" spans="1:5" ht="16.5" thickBot="1" x14ac:dyDescent="0.3">
      <c r="A183" s="23"/>
      <c r="B183" s="385" t="s">
        <v>83</v>
      </c>
      <c r="C183" s="386"/>
      <c r="D183" s="387"/>
      <c r="E183" s="214"/>
    </row>
    <row r="184" spans="1:5" ht="16.5" thickBot="1" x14ac:dyDescent="0.3">
      <c r="A184" s="23"/>
      <c r="B184" s="385" t="s">
        <v>84</v>
      </c>
      <c r="C184" s="386"/>
      <c r="D184" s="387"/>
      <c r="E184" s="214"/>
    </row>
    <row r="185" spans="1:5" x14ac:dyDescent="0.25">
      <c r="A185" s="23"/>
      <c r="B185" s="33" t="s">
        <v>155</v>
      </c>
      <c r="C185" s="221">
        <f>C179/C181</f>
        <v>1.0692809689114486</v>
      </c>
      <c r="D185" s="28" t="s">
        <v>543</v>
      </c>
      <c r="E185" s="214"/>
    </row>
    <row r="186" spans="1:5" ht="16.5" thickBot="1" x14ac:dyDescent="0.3">
      <c r="A186" s="23"/>
      <c r="B186" s="163" t="s">
        <v>85</v>
      </c>
      <c r="C186" s="210">
        <f>C182/C180</f>
        <v>0.52387024362002255</v>
      </c>
      <c r="D186" s="34" t="s">
        <v>543</v>
      </c>
      <c r="E186" s="214"/>
    </row>
    <row r="187" spans="1:5" ht="16.5" thickBot="1" x14ac:dyDescent="0.3">
      <c r="A187" s="23"/>
      <c r="B187" s="218"/>
      <c r="C187" s="219"/>
      <c r="D187" s="215"/>
      <c r="E187" s="214"/>
    </row>
    <row r="188" spans="1:5" x14ac:dyDescent="0.25">
      <c r="A188" s="397"/>
      <c r="B188" s="398" t="s">
        <v>86</v>
      </c>
      <c r="C188" s="400" t="s">
        <v>552</v>
      </c>
      <c r="D188" s="401"/>
      <c r="E188" s="214"/>
    </row>
    <row r="189" spans="1:5" ht="16.5" thickBot="1" x14ac:dyDescent="0.3">
      <c r="A189" s="397"/>
      <c r="B189" s="399"/>
      <c r="C189" s="402" t="s">
        <v>87</v>
      </c>
      <c r="D189" s="403"/>
      <c r="E189" s="214"/>
    </row>
    <row r="190" spans="1:5" ht="16.5" thickBot="1" x14ac:dyDescent="0.3">
      <c r="A190" s="31"/>
      <c r="B190" s="37"/>
      <c r="C190" s="37"/>
      <c r="D190" s="37"/>
      <c r="E190" s="220"/>
    </row>
    <row r="191" spans="1:5" x14ac:dyDescent="0.25">
      <c r="B191" s="109" t="s">
        <v>156</v>
      </c>
    </row>
    <row r="193" spans="1:5" ht="16.5" thickBot="1" x14ac:dyDescent="0.3"/>
    <row r="194" spans="1:5" x14ac:dyDescent="0.25">
      <c r="A194" s="404" t="s">
        <v>157</v>
      </c>
      <c r="B194" s="405"/>
      <c r="C194" s="405"/>
      <c r="D194" s="405"/>
      <c r="E194" s="413"/>
    </row>
    <row r="195" spans="1:5" x14ac:dyDescent="0.25">
      <c r="A195" s="414" t="s">
        <v>76</v>
      </c>
      <c r="B195" s="415"/>
      <c r="C195" s="415"/>
      <c r="D195" s="415"/>
      <c r="E195" s="416"/>
    </row>
    <row r="196" spans="1:5" x14ac:dyDescent="0.25">
      <c r="A196" s="414" t="s">
        <v>149</v>
      </c>
      <c r="B196" s="415"/>
      <c r="C196" s="415"/>
      <c r="D196" s="415"/>
      <c r="E196" s="416"/>
    </row>
    <row r="197" spans="1:5" thickBot="1" x14ac:dyDescent="0.3">
      <c r="A197" s="23"/>
      <c r="B197" s="24"/>
      <c r="C197" s="24"/>
      <c r="D197" s="24"/>
      <c r="E197" s="25"/>
    </row>
    <row r="198" spans="1:5" ht="26.25" customHeight="1" thickBot="1" x14ac:dyDescent="0.3">
      <c r="A198" s="23"/>
      <c r="B198" s="26" t="s">
        <v>77</v>
      </c>
      <c r="C198" s="389" t="s">
        <v>238</v>
      </c>
      <c r="D198" s="390"/>
      <c r="E198" s="25"/>
    </row>
    <row r="199" spans="1:5" ht="27.75" customHeight="1" thickBot="1" x14ac:dyDescent="0.3">
      <c r="A199" s="23"/>
      <c r="B199" s="38" t="s">
        <v>78</v>
      </c>
      <c r="C199" s="391">
        <v>8000126454</v>
      </c>
      <c r="D199" s="392"/>
      <c r="E199" s="25"/>
    </row>
    <row r="200" spans="1:5" ht="29.25" customHeight="1" thickBot="1" x14ac:dyDescent="0.3">
      <c r="A200" s="23"/>
      <c r="B200" s="38" t="s">
        <v>150</v>
      </c>
      <c r="C200" s="406" t="s">
        <v>151</v>
      </c>
      <c r="D200" s="407"/>
      <c r="E200" s="25"/>
    </row>
    <row r="201" spans="1:5" ht="16.5" thickBot="1" x14ac:dyDescent="0.3">
      <c r="A201" s="23"/>
      <c r="B201" s="39">
        <v>4</v>
      </c>
      <c r="C201" s="395">
        <v>1252968600</v>
      </c>
      <c r="D201" s="396"/>
      <c r="E201" s="25"/>
    </row>
    <row r="202" spans="1:5" ht="36.75" customHeight="1" thickBot="1" x14ac:dyDescent="0.3">
      <c r="A202" s="23"/>
      <c r="B202" s="40" t="s">
        <v>152</v>
      </c>
      <c r="C202" s="395">
        <f>SUM(C201:D201)</f>
        <v>1252968600</v>
      </c>
      <c r="D202" s="396"/>
      <c r="E202" s="25"/>
    </row>
    <row r="203" spans="1:5" ht="36.75" customHeight="1" thickBot="1" x14ac:dyDescent="0.3">
      <c r="A203" s="23"/>
      <c r="B203" s="40" t="s">
        <v>153</v>
      </c>
      <c r="C203" s="395">
        <f>+C202/616000</f>
        <v>2034.039935064935</v>
      </c>
      <c r="D203" s="396"/>
      <c r="E203" s="25"/>
    </row>
    <row r="204" spans="1:5" ht="24.75" customHeight="1" x14ac:dyDescent="0.25">
      <c r="A204" s="23"/>
      <c r="B204" s="24"/>
      <c r="C204" s="27"/>
      <c r="D204" s="28"/>
      <c r="E204" s="25"/>
    </row>
    <row r="205" spans="1:5" ht="28.5" customHeight="1" thickBot="1" x14ac:dyDescent="0.3">
      <c r="A205" s="23"/>
      <c r="B205" s="24" t="s">
        <v>154</v>
      </c>
      <c r="C205" s="27"/>
      <c r="D205" s="28"/>
      <c r="E205" s="25"/>
    </row>
    <row r="206" spans="1:5" ht="27" customHeight="1" x14ac:dyDescent="0.25">
      <c r="A206" s="23"/>
      <c r="B206" s="29" t="s">
        <v>79</v>
      </c>
      <c r="C206" s="206">
        <v>6924296106</v>
      </c>
      <c r="D206" s="30"/>
      <c r="E206" s="25"/>
    </row>
    <row r="207" spans="1:5" ht="28.5" customHeight="1" x14ac:dyDescent="0.25">
      <c r="A207" s="23"/>
      <c r="B207" s="23" t="s">
        <v>80</v>
      </c>
      <c r="C207" s="207">
        <v>8476363653</v>
      </c>
      <c r="D207" s="25"/>
      <c r="E207" s="25"/>
    </row>
    <row r="208" spans="1:5" ht="15" x14ac:dyDescent="0.25">
      <c r="A208" s="23"/>
      <c r="B208" s="23" t="s">
        <v>81</v>
      </c>
      <c r="C208" s="207">
        <v>41979003</v>
      </c>
      <c r="D208" s="25"/>
      <c r="E208" s="25"/>
    </row>
    <row r="209" spans="1:5" ht="27" customHeight="1" thickBot="1" x14ac:dyDescent="0.3">
      <c r="A209" s="23"/>
      <c r="B209" s="31" t="s">
        <v>82</v>
      </c>
      <c r="C209" s="208">
        <v>5355582025</v>
      </c>
      <c r="D209" s="32"/>
      <c r="E209" s="25"/>
    </row>
    <row r="210" spans="1:5" ht="27" customHeight="1" thickBot="1" x14ac:dyDescent="0.3">
      <c r="A210" s="23"/>
      <c r="B210" s="385" t="s">
        <v>83</v>
      </c>
      <c r="C210" s="386"/>
      <c r="D210" s="387"/>
      <c r="E210" s="25"/>
    </row>
    <row r="211" spans="1:5" ht="16.5" thickBot="1" x14ac:dyDescent="0.3">
      <c r="A211" s="23"/>
      <c r="B211" s="385" t="s">
        <v>84</v>
      </c>
      <c r="C211" s="386"/>
      <c r="D211" s="387"/>
      <c r="E211" s="25"/>
    </row>
    <row r="212" spans="1:5" x14ac:dyDescent="0.25">
      <c r="A212" s="23"/>
      <c r="B212" s="33" t="s">
        <v>155</v>
      </c>
      <c r="C212" s="209">
        <f>C206/C208</f>
        <v>164.9466545453688</v>
      </c>
      <c r="D212" s="28" t="s">
        <v>1577</v>
      </c>
      <c r="E212" s="25"/>
    </row>
    <row r="213" spans="1:5" ht="16.5" thickBot="1" x14ac:dyDescent="0.3">
      <c r="A213" s="23"/>
      <c r="B213" s="163" t="s">
        <v>85</v>
      </c>
      <c r="C213" s="210">
        <f>C209/C207</f>
        <v>0.63182541998472708</v>
      </c>
      <c r="D213" s="34" t="s">
        <v>1577</v>
      </c>
      <c r="E213" s="25"/>
    </row>
    <row r="214" spans="1:5" ht="16.5" thickBot="1" x14ac:dyDescent="0.3">
      <c r="A214" s="23"/>
      <c r="B214" s="35"/>
      <c r="C214" s="36"/>
      <c r="D214" s="24"/>
      <c r="E214" s="107"/>
    </row>
    <row r="215" spans="1:5" x14ac:dyDescent="0.25">
      <c r="A215" s="397"/>
      <c r="B215" s="398" t="s">
        <v>86</v>
      </c>
      <c r="C215" s="400" t="s">
        <v>537</v>
      </c>
      <c r="D215" s="401"/>
      <c r="E215" s="412"/>
    </row>
    <row r="216" spans="1:5" ht="16.5" thickBot="1" x14ac:dyDescent="0.3">
      <c r="A216" s="397"/>
      <c r="B216" s="399"/>
      <c r="C216" s="402" t="s">
        <v>87</v>
      </c>
      <c r="D216" s="403"/>
      <c r="E216" s="412"/>
    </row>
    <row r="217" spans="1:5" thickBot="1" x14ac:dyDescent="0.3">
      <c r="A217" s="31"/>
      <c r="B217" s="37"/>
      <c r="C217" s="37"/>
      <c r="D217" s="37"/>
      <c r="E217" s="32"/>
    </row>
    <row r="218" spans="1:5" x14ac:dyDescent="0.25">
      <c r="B218" s="109" t="s">
        <v>156</v>
      </c>
    </row>
  </sheetData>
  <mergeCells count="139">
    <mergeCell ref="C142:D142"/>
    <mergeCell ref="C138:D138"/>
    <mergeCell ref="C139:D139"/>
    <mergeCell ref="C140:D140"/>
    <mergeCell ref="C110:D110"/>
    <mergeCell ref="C111:D111"/>
    <mergeCell ref="C109:D109"/>
    <mergeCell ref="C112:D112"/>
    <mergeCell ref="C113:D113"/>
    <mergeCell ref="C114:D114"/>
    <mergeCell ref="B121:D121"/>
    <mergeCell ref="B122:D122"/>
    <mergeCell ref="C136:D136"/>
    <mergeCell ref="C137:D137"/>
    <mergeCell ref="A126:A127"/>
    <mergeCell ref="B126:B127"/>
    <mergeCell ref="C126:D126"/>
    <mergeCell ref="C127:D127"/>
    <mergeCell ref="E215:E216"/>
    <mergeCell ref="A194:E194"/>
    <mergeCell ref="A195:E195"/>
    <mergeCell ref="A196:E196"/>
    <mergeCell ref="C216:D216"/>
    <mergeCell ref="B211:D211"/>
    <mergeCell ref="A215:A216"/>
    <mergeCell ref="B215:B216"/>
    <mergeCell ref="C215:D215"/>
    <mergeCell ref="C198:D198"/>
    <mergeCell ref="C199:D199"/>
    <mergeCell ref="C203:D203"/>
    <mergeCell ref="B210:D210"/>
    <mergeCell ref="C201:D201"/>
    <mergeCell ref="C200:D200"/>
    <mergeCell ref="C202:D202"/>
    <mergeCell ref="C141:D141"/>
    <mergeCell ref="A132:D132"/>
    <mergeCell ref="B133:D133"/>
    <mergeCell ref="B134:D134"/>
    <mergeCell ref="A1:D1"/>
    <mergeCell ref="B2:D2"/>
    <mergeCell ref="B3:D3"/>
    <mergeCell ref="C11:D11"/>
    <mergeCell ref="C12:D12"/>
    <mergeCell ref="C13:D13"/>
    <mergeCell ref="C14:D14"/>
    <mergeCell ref="C15:D15"/>
    <mergeCell ref="C16:D16"/>
    <mergeCell ref="B23:D23"/>
    <mergeCell ref="C9:D9"/>
    <mergeCell ref="C10:D10"/>
    <mergeCell ref="C5:D5"/>
    <mergeCell ref="C6:D6"/>
    <mergeCell ref="C7:D7"/>
    <mergeCell ref="C8:D8"/>
    <mergeCell ref="A99:D99"/>
    <mergeCell ref="B100:D100"/>
    <mergeCell ref="B24:D24"/>
    <mergeCell ref="A28:A29"/>
    <mergeCell ref="B28:B29"/>
    <mergeCell ref="C28:D28"/>
    <mergeCell ref="C29:D29"/>
    <mergeCell ref="C44:D44"/>
    <mergeCell ref="C45:D45"/>
    <mergeCell ref="B52:D52"/>
    <mergeCell ref="B53:D53"/>
    <mergeCell ref="C40:D40"/>
    <mergeCell ref="C41:D41"/>
    <mergeCell ref="C42:D42"/>
    <mergeCell ref="C43:D43"/>
    <mergeCell ref="A34:D34"/>
    <mergeCell ref="B35:D35"/>
    <mergeCell ref="C168:D168"/>
    <mergeCell ref="C169:D169"/>
    <mergeCell ref="C143:D143"/>
    <mergeCell ref="C144:D144"/>
    <mergeCell ref="C145:D145"/>
    <mergeCell ref="C146:D146"/>
    <mergeCell ref="B153:D153"/>
    <mergeCell ref="A164:D164"/>
    <mergeCell ref="B165:D165"/>
    <mergeCell ref="B166:D166"/>
    <mergeCell ref="B154:D154"/>
    <mergeCell ref="A158:A159"/>
    <mergeCell ref="B158:B159"/>
    <mergeCell ref="C158:D158"/>
    <mergeCell ref="C159:D159"/>
    <mergeCell ref="B184:D184"/>
    <mergeCell ref="A188:A189"/>
    <mergeCell ref="B188:B189"/>
    <mergeCell ref="C188:D188"/>
    <mergeCell ref="C189:D189"/>
    <mergeCell ref="C170:D170"/>
    <mergeCell ref="C171:D171"/>
    <mergeCell ref="C172:D172"/>
    <mergeCell ref="C173:D173"/>
    <mergeCell ref="C174:D174"/>
    <mergeCell ref="C175:D175"/>
    <mergeCell ref="C176:D176"/>
    <mergeCell ref="B183:D183"/>
    <mergeCell ref="A94:A95"/>
    <mergeCell ref="B94:B95"/>
    <mergeCell ref="C94:D94"/>
    <mergeCell ref="C95:D95"/>
    <mergeCell ref="C79:D79"/>
    <mergeCell ref="C80:D80"/>
    <mergeCell ref="C81:D81"/>
    <mergeCell ref="C82:D82"/>
    <mergeCell ref="B36:D36"/>
    <mergeCell ref="C38:D38"/>
    <mergeCell ref="C39:D39"/>
    <mergeCell ref="B63:D63"/>
    <mergeCell ref="B64:D64"/>
    <mergeCell ref="C66:D66"/>
    <mergeCell ref="C67:D67"/>
    <mergeCell ref="C68:D68"/>
    <mergeCell ref="C78:D78"/>
    <mergeCell ref="A57:A58"/>
    <mergeCell ref="B57:B58"/>
    <mergeCell ref="C57:D57"/>
    <mergeCell ref="C58:D58"/>
    <mergeCell ref="A62:D62"/>
    <mergeCell ref="C74:D74"/>
    <mergeCell ref="C75:D75"/>
    <mergeCell ref="C76:D76"/>
    <mergeCell ref="C77:D77"/>
    <mergeCell ref="C69:D69"/>
    <mergeCell ref="C70:D70"/>
    <mergeCell ref="C71:D71"/>
    <mergeCell ref="C72:D72"/>
    <mergeCell ref="C73:D73"/>
    <mergeCell ref="B89:D89"/>
    <mergeCell ref="B90:D90"/>
    <mergeCell ref="B101:D101"/>
    <mergeCell ref="C103:D103"/>
    <mergeCell ref="C104:D104"/>
    <mergeCell ref="C105:D105"/>
    <mergeCell ref="C106:D106"/>
    <mergeCell ref="C107:D107"/>
    <mergeCell ref="C108:D108"/>
  </mergeCells>
  <pageMargins left="0.70866141732283472" right="0.70866141732283472" top="0.74803149606299213" bottom="0.74803149606299213" header="0.31496062992125984" footer="0.31496062992125984"/>
  <pageSetup scale="8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30"/>
  <sheetViews>
    <sheetView topLeftCell="E25" zoomScale="80" zoomScaleNormal="80" workbookViewId="0">
      <selection activeCell="J110" sqref="J110:L110"/>
    </sheetView>
  </sheetViews>
  <sheetFormatPr baseColWidth="10" defaultRowHeight="15" x14ac:dyDescent="0.25"/>
  <cols>
    <col min="1" max="1" width="3.140625" style="44" bestFit="1" customWidth="1"/>
    <col min="2" max="2" width="102.7109375" style="44" bestFit="1" customWidth="1"/>
    <col min="3" max="4" width="31.1406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26.71093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1272</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533" t="s">
        <v>1273</v>
      </c>
      <c r="D10" s="533"/>
      <c r="E10" s="534"/>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57"/>
      <c r="I14" s="56"/>
      <c r="J14" s="56"/>
      <c r="K14" s="56"/>
      <c r="L14" s="56"/>
      <c r="M14" s="56"/>
      <c r="N14" s="55"/>
    </row>
    <row r="15" spans="2:16" x14ac:dyDescent="0.25">
      <c r="B15" s="495"/>
      <c r="C15" s="496"/>
      <c r="D15" s="303">
        <v>8</v>
      </c>
      <c r="E15" s="3">
        <v>639730710</v>
      </c>
      <c r="F15" s="241">
        <v>270</v>
      </c>
      <c r="G15" s="57"/>
      <c r="I15" s="57"/>
      <c r="J15" s="57"/>
      <c r="K15" s="57"/>
      <c r="L15" s="57"/>
      <c r="M15" s="57"/>
      <c r="N15" s="55"/>
    </row>
    <row r="16" spans="2:16" x14ac:dyDescent="0.25">
      <c r="B16" s="495"/>
      <c r="C16" s="496"/>
      <c r="D16" s="303">
        <v>9</v>
      </c>
      <c r="E16" s="3">
        <v>3274211322</v>
      </c>
      <c r="F16" s="241">
        <v>1494</v>
      </c>
      <c r="G16" s="57"/>
      <c r="I16" s="57"/>
      <c r="J16" s="57"/>
      <c r="K16" s="57"/>
      <c r="L16" s="57"/>
      <c r="M16" s="57"/>
      <c r="N16" s="55"/>
    </row>
    <row r="17" spans="1:14" x14ac:dyDescent="0.25">
      <c r="B17" s="495"/>
      <c r="C17" s="496"/>
      <c r="D17" s="303">
        <v>10</v>
      </c>
      <c r="E17" s="3">
        <v>1838553610</v>
      </c>
      <c r="F17" s="241">
        <v>758</v>
      </c>
      <c r="G17" s="57"/>
      <c r="I17" s="57"/>
      <c r="J17" s="57"/>
      <c r="K17" s="57"/>
      <c r="L17" s="57"/>
      <c r="M17" s="57"/>
      <c r="N17" s="55"/>
    </row>
    <row r="18" spans="1:14" x14ac:dyDescent="0.25">
      <c r="B18" s="495"/>
      <c r="C18" s="496"/>
      <c r="D18" s="303">
        <v>16</v>
      </c>
      <c r="E18" s="3">
        <v>1755833774</v>
      </c>
      <c r="F18" s="241">
        <v>718</v>
      </c>
      <c r="G18" s="57"/>
      <c r="I18" s="57"/>
      <c r="J18" s="57"/>
      <c r="K18" s="57"/>
      <c r="L18" s="57"/>
      <c r="M18" s="57"/>
      <c r="N18" s="55"/>
    </row>
    <row r="19" spans="1:14" x14ac:dyDescent="0.25">
      <c r="B19" s="495"/>
      <c r="C19" s="496"/>
      <c r="D19" s="303">
        <v>17</v>
      </c>
      <c r="E19" s="3">
        <v>1200706876</v>
      </c>
      <c r="F19" s="241">
        <v>482</v>
      </c>
      <c r="G19" s="57"/>
      <c r="I19" s="57"/>
      <c r="J19" s="57"/>
      <c r="K19" s="57"/>
      <c r="L19" s="57"/>
      <c r="M19" s="57"/>
      <c r="N19" s="55"/>
    </row>
    <row r="20" spans="1:14" x14ac:dyDescent="0.25">
      <c r="B20" s="495"/>
      <c r="C20" s="496"/>
      <c r="D20" s="303">
        <v>18</v>
      </c>
      <c r="E20" s="3">
        <v>832050540</v>
      </c>
      <c r="F20" s="241">
        <v>342</v>
      </c>
      <c r="G20" s="57"/>
      <c r="I20" s="57"/>
      <c r="J20" s="57"/>
      <c r="K20" s="57"/>
      <c r="L20" s="57"/>
      <c r="M20" s="57"/>
      <c r="N20" s="55"/>
    </row>
    <row r="21" spans="1:14" ht="15.75" thickBot="1" x14ac:dyDescent="0.3">
      <c r="B21" s="497"/>
      <c r="C21" s="498"/>
      <c r="D21" s="303">
        <v>19</v>
      </c>
      <c r="E21" s="3">
        <v>1206358774</v>
      </c>
      <c r="F21" s="241">
        <v>548</v>
      </c>
      <c r="G21" s="57"/>
      <c r="I21" s="57"/>
      <c r="J21" s="57"/>
      <c r="K21" s="57"/>
      <c r="L21" s="57"/>
      <c r="M21" s="57"/>
      <c r="N21" s="55"/>
    </row>
    <row r="22" spans="1:14" ht="45.75" thickBot="1" x14ac:dyDescent="0.3">
      <c r="A22" s="60"/>
      <c r="B22" s="315" t="s">
        <v>14</v>
      </c>
      <c r="C22" s="315" t="s">
        <v>98</v>
      </c>
      <c r="E22" s="56"/>
      <c r="F22" s="56"/>
      <c r="G22" s="57"/>
      <c r="H22" s="56"/>
      <c r="I22" s="61"/>
      <c r="J22" s="61"/>
      <c r="K22" s="61"/>
      <c r="L22" s="61"/>
      <c r="M22" s="61"/>
    </row>
    <row r="23" spans="1:14" ht="15.75" thickBot="1" x14ac:dyDescent="0.3">
      <c r="A23" s="62">
        <v>1</v>
      </c>
      <c r="C23" s="5">
        <f>+F15*80%</f>
        <v>216</v>
      </c>
      <c r="D23" s="57"/>
      <c r="E23" s="4">
        <f>E15</f>
        <v>639730710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85" t="s">
        <v>68</v>
      </c>
      <c r="D29" s="185"/>
      <c r="E29" s="42"/>
      <c r="F29" s="42"/>
      <c r="G29" s="42"/>
      <c r="H29" s="42"/>
      <c r="I29" s="54"/>
      <c r="J29" s="54"/>
      <c r="K29" s="54"/>
      <c r="L29" s="54"/>
      <c r="M29" s="54"/>
      <c r="N29" s="55"/>
    </row>
    <row r="30" spans="1:14" x14ac:dyDescent="0.25">
      <c r="A30" s="65"/>
      <c r="B30" s="69" t="s">
        <v>138</v>
      </c>
      <c r="C30" s="185" t="s">
        <v>68</v>
      </c>
      <c r="D30" s="185"/>
      <c r="E30" s="42"/>
      <c r="F30" s="42"/>
      <c r="G30" s="42"/>
      <c r="H30" s="42"/>
      <c r="I30" s="54"/>
      <c r="J30" s="54"/>
      <c r="K30" s="54"/>
      <c r="L30" s="54"/>
      <c r="M30" s="54"/>
      <c r="N30" s="55"/>
    </row>
    <row r="31" spans="1:14" x14ac:dyDescent="0.25">
      <c r="A31" s="65"/>
      <c r="B31" s="69" t="s">
        <v>139</v>
      </c>
      <c r="C31" s="185" t="s">
        <v>68</v>
      </c>
      <c r="D31" s="185"/>
      <c r="E31" s="42"/>
      <c r="F31" s="42"/>
      <c r="G31" s="42"/>
      <c r="H31" s="42"/>
      <c r="I31" s="54"/>
      <c r="J31" s="54"/>
      <c r="K31" s="54"/>
      <c r="L31" s="54"/>
      <c r="M31" s="54"/>
      <c r="N31" s="55"/>
    </row>
    <row r="32" spans="1:14" x14ac:dyDescent="0.25">
      <c r="A32" s="65"/>
      <c r="B32" s="69" t="s">
        <v>140</v>
      </c>
      <c r="C32" s="185" t="s">
        <v>68</v>
      </c>
      <c r="D32" s="318"/>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85">
        <v>0</v>
      </c>
      <c r="E39" s="424">
        <f>+D39+D40</f>
        <v>60</v>
      </c>
      <c r="F39" s="42"/>
      <c r="G39" s="42"/>
      <c r="H39" s="42"/>
      <c r="I39" s="54"/>
      <c r="J39" s="54"/>
      <c r="K39" s="54"/>
      <c r="L39" s="54"/>
      <c r="M39" s="54"/>
      <c r="N39" s="55"/>
    </row>
    <row r="40" spans="1:26" ht="42.75" x14ac:dyDescent="0.25">
      <c r="A40" s="65"/>
      <c r="B40" s="70" t="s">
        <v>143</v>
      </c>
      <c r="C40" s="71">
        <v>60</v>
      </c>
      <c r="D40" s="185">
        <v>60</v>
      </c>
      <c r="E40" s="425"/>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26" t="s">
        <v>34</v>
      </c>
      <c r="N44" s="426"/>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92" t="s">
        <v>10</v>
      </c>
      <c r="Q47" s="192" t="s">
        <v>18</v>
      </c>
    </row>
    <row r="48" spans="1:26" s="86" customFormat="1" ht="45" x14ac:dyDescent="0.25">
      <c r="A48" s="74">
        <v>1</v>
      </c>
      <c r="B48" s="87" t="s">
        <v>1272</v>
      </c>
      <c r="C48" s="76" t="s">
        <v>1274</v>
      </c>
      <c r="D48" s="76" t="s">
        <v>1275</v>
      </c>
      <c r="E48" s="136">
        <v>118</v>
      </c>
      <c r="F48" s="78" t="s">
        <v>135</v>
      </c>
      <c r="G48" s="79" t="s">
        <v>195</v>
      </c>
      <c r="H48" s="80">
        <v>40891</v>
      </c>
      <c r="I48" s="80">
        <v>42004</v>
      </c>
      <c r="J48" s="81" t="s">
        <v>136</v>
      </c>
      <c r="K48" s="136">
        <v>35</v>
      </c>
      <c r="L48" s="136">
        <v>0</v>
      </c>
      <c r="M48" s="136">
        <v>32519</v>
      </c>
      <c r="N48" s="82" t="s">
        <v>195</v>
      </c>
      <c r="O48" s="83">
        <v>11103686086</v>
      </c>
      <c r="P48" s="83">
        <v>78</v>
      </c>
      <c r="Q48" s="84"/>
      <c r="R48" s="85"/>
      <c r="S48" s="85"/>
      <c r="T48" s="85"/>
      <c r="U48" s="85"/>
      <c r="V48" s="85"/>
      <c r="W48" s="85"/>
      <c r="X48" s="85"/>
      <c r="Y48" s="85"/>
      <c r="Z48" s="85"/>
    </row>
    <row r="49" spans="1:17" s="86" customFormat="1" x14ac:dyDescent="0.25">
      <c r="A49" s="74"/>
      <c r="B49" s="87" t="s">
        <v>15</v>
      </c>
      <c r="C49" s="76"/>
      <c r="D49" s="75"/>
      <c r="E49" s="77"/>
      <c r="F49" s="78"/>
      <c r="G49" s="78"/>
      <c r="H49" s="78"/>
      <c r="I49" s="81"/>
      <c r="J49" s="81"/>
      <c r="K49" s="88">
        <f>SUM(K48:K48)</f>
        <v>35</v>
      </c>
      <c r="L49" s="88">
        <f>SUM(L48:L48)</f>
        <v>0</v>
      </c>
      <c r="M49" s="89">
        <f>SUM(M48:M48)</f>
        <v>32519</v>
      </c>
      <c r="N49" s="88">
        <f>SUM(N48:N48)</f>
        <v>0</v>
      </c>
      <c r="O49" s="83"/>
      <c r="P49" s="83"/>
      <c r="Q49" s="90"/>
    </row>
    <row r="50" spans="1:17" x14ac:dyDescent="0.25">
      <c r="E50" s="91"/>
    </row>
    <row r="51" spans="1:17" x14ac:dyDescent="0.25">
      <c r="B51" s="427" t="s">
        <v>27</v>
      </c>
      <c r="C51" s="427" t="s">
        <v>26</v>
      </c>
      <c r="D51" s="429" t="s">
        <v>33</v>
      </c>
      <c r="E51" s="429"/>
    </row>
    <row r="52" spans="1:17" x14ac:dyDescent="0.25">
      <c r="B52" s="428"/>
      <c r="C52" s="428"/>
      <c r="D52" s="188" t="s">
        <v>22</v>
      </c>
      <c r="E52" s="93" t="s">
        <v>23</v>
      </c>
    </row>
    <row r="53" spans="1:17" ht="30.6" customHeight="1" x14ac:dyDescent="0.25">
      <c r="B53" s="94" t="s">
        <v>20</v>
      </c>
      <c r="C53" s="95">
        <f>+K49</f>
        <v>35</v>
      </c>
      <c r="D53" s="185" t="s">
        <v>68</v>
      </c>
      <c r="E53" s="69"/>
      <c r="F53" s="96"/>
      <c r="G53" s="96"/>
      <c r="H53" s="96"/>
      <c r="I53" s="96"/>
      <c r="J53" s="96"/>
      <c r="K53" s="96"/>
      <c r="L53" s="96"/>
      <c r="M53" s="96"/>
    </row>
    <row r="54" spans="1:17" ht="30" customHeight="1" x14ac:dyDescent="0.25">
      <c r="B54" s="94" t="s">
        <v>24</v>
      </c>
      <c r="C54" s="95">
        <f>+M49</f>
        <v>32519</v>
      </c>
      <c r="D54" s="185" t="s">
        <v>68</v>
      </c>
      <c r="E54" s="69"/>
    </row>
    <row r="55" spans="1:17" x14ac:dyDescent="0.25">
      <c r="B55" s="97"/>
      <c r="C55" s="439"/>
      <c r="D55" s="439"/>
      <c r="E55" s="439"/>
      <c r="F55" s="439"/>
      <c r="G55" s="439"/>
      <c r="H55" s="439"/>
      <c r="I55" s="439"/>
      <c r="J55" s="439"/>
      <c r="K55" s="439"/>
      <c r="L55" s="439"/>
      <c r="M55" s="439"/>
      <c r="N55" s="439"/>
    </row>
    <row r="56" spans="1:17" ht="28.15" customHeight="1" thickBot="1" x14ac:dyDescent="0.3"/>
    <row r="57" spans="1:17" ht="27" thickBot="1" x14ac:dyDescent="0.3">
      <c r="B57" s="440" t="s">
        <v>100</v>
      </c>
      <c r="C57" s="440"/>
      <c r="D57" s="440"/>
      <c r="E57" s="440"/>
      <c r="F57" s="440"/>
      <c r="G57" s="440"/>
      <c r="H57" s="440"/>
      <c r="I57" s="440"/>
      <c r="J57" s="440"/>
      <c r="K57" s="440"/>
      <c r="L57" s="440"/>
      <c r="M57" s="440"/>
      <c r="N57" s="440"/>
    </row>
    <row r="60" spans="1:17" ht="109.5" customHeight="1" x14ac:dyDescent="0.25">
      <c r="B60" s="197" t="s">
        <v>148</v>
      </c>
      <c r="C60" s="9" t="s">
        <v>2</v>
      </c>
      <c r="D60" s="9" t="s">
        <v>102</v>
      </c>
      <c r="E60" s="9" t="s">
        <v>101</v>
      </c>
      <c r="F60" s="9" t="s">
        <v>103</v>
      </c>
      <c r="G60" s="9" t="s">
        <v>104</v>
      </c>
      <c r="H60" s="9" t="s">
        <v>105</v>
      </c>
      <c r="I60" s="9" t="s">
        <v>106</v>
      </c>
      <c r="J60" s="9" t="s">
        <v>107</v>
      </c>
      <c r="K60" s="9" t="s">
        <v>108</v>
      </c>
      <c r="L60" s="9" t="s">
        <v>109</v>
      </c>
      <c r="M60" s="16" t="s">
        <v>110</v>
      </c>
      <c r="N60" s="16" t="s">
        <v>111</v>
      </c>
      <c r="O60" s="441" t="s">
        <v>3</v>
      </c>
      <c r="P60" s="442"/>
      <c r="Q60" s="9" t="s">
        <v>17</v>
      </c>
    </row>
    <row r="61" spans="1:17" ht="30" x14ac:dyDescent="0.25">
      <c r="B61" s="69" t="s">
        <v>315</v>
      </c>
      <c r="C61" s="100" t="s">
        <v>1276</v>
      </c>
      <c r="D61" s="75" t="s">
        <v>1277</v>
      </c>
      <c r="E61" s="291">
        <v>60</v>
      </c>
      <c r="F61" s="291" t="s">
        <v>669</v>
      </c>
      <c r="G61" s="291" t="s">
        <v>669</v>
      </c>
      <c r="H61" s="291" t="s">
        <v>135</v>
      </c>
      <c r="I61" s="291" t="s">
        <v>195</v>
      </c>
      <c r="J61" s="291" t="s">
        <v>135</v>
      </c>
      <c r="K61" s="291" t="s">
        <v>135</v>
      </c>
      <c r="L61" s="291" t="s">
        <v>135</v>
      </c>
      <c r="M61" s="291" t="s">
        <v>135</v>
      </c>
      <c r="N61" s="291" t="s">
        <v>135</v>
      </c>
      <c r="O61" s="430"/>
      <c r="P61" s="431"/>
      <c r="Q61" s="291" t="s">
        <v>135</v>
      </c>
    </row>
    <row r="62" spans="1:17" x14ac:dyDescent="0.25">
      <c r="B62" s="69" t="s">
        <v>255</v>
      </c>
      <c r="C62" s="98" t="s">
        <v>255</v>
      </c>
      <c r="D62" s="75" t="s">
        <v>195</v>
      </c>
      <c r="E62" s="291">
        <v>150</v>
      </c>
      <c r="F62" s="291" t="s">
        <v>669</v>
      </c>
      <c r="G62" s="291" t="s">
        <v>669</v>
      </c>
      <c r="H62" s="291" t="s">
        <v>669</v>
      </c>
      <c r="I62" s="291" t="s">
        <v>135</v>
      </c>
      <c r="J62" s="291" t="s">
        <v>195</v>
      </c>
      <c r="K62" s="291" t="s">
        <v>195</v>
      </c>
      <c r="L62" s="291" t="s">
        <v>195</v>
      </c>
      <c r="M62" s="291" t="s">
        <v>195</v>
      </c>
      <c r="N62" s="291" t="s">
        <v>195</v>
      </c>
      <c r="O62" s="430" t="s">
        <v>1278</v>
      </c>
      <c r="P62" s="431"/>
      <c r="Q62" s="291" t="s">
        <v>135</v>
      </c>
    </row>
    <row r="63" spans="1:17" ht="45" x14ac:dyDescent="0.25">
      <c r="B63" s="69" t="s">
        <v>315</v>
      </c>
      <c r="C63" s="100" t="s">
        <v>1276</v>
      </c>
      <c r="D63" s="75" t="s">
        <v>1279</v>
      </c>
      <c r="E63" s="291">
        <v>60</v>
      </c>
      <c r="F63" s="291" t="s">
        <v>669</v>
      </c>
      <c r="G63" s="291" t="s">
        <v>669</v>
      </c>
      <c r="H63" s="291" t="s">
        <v>135</v>
      </c>
      <c r="I63" s="291" t="s">
        <v>195</v>
      </c>
      <c r="J63" s="291" t="s">
        <v>135</v>
      </c>
      <c r="K63" s="291" t="s">
        <v>135</v>
      </c>
      <c r="L63" s="291" t="s">
        <v>135</v>
      </c>
      <c r="M63" s="291" t="s">
        <v>135</v>
      </c>
      <c r="N63" s="291" t="s">
        <v>135</v>
      </c>
      <c r="O63" s="430"/>
      <c r="P63" s="431"/>
      <c r="Q63" s="291" t="s">
        <v>135</v>
      </c>
    </row>
    <row r="64" spans="1:17" x14ac:dyDescent="0.25">
      <c r="B64" s="44" t="s">
        <v>1</v>
      </c>
    </row>
    <row r="65" spans="1:17" x14ac:dyDescent="0.25">
      <c r="B65" s="44" t="s">
        <v>36</v>
      </c>
    </row>
    <row r="66" spans="1:17" x14ac:dyDescent="0.25">
      <c r="B66" s="44" t="s">
        <v>61</v>
      </c>
    </row>
    <row r="68" spans="1:17" ht="15.75" thickBot="1" x14ac:dyDescent="0.3"/>
    <row r="69" spans="1:17" ht="27" thickBot="1" x14ac:dyDescent="0.3">
      <c r="B69" s="432" t="s">
        <v>37</v>
      </c>
      <c r="C69" s="433"/>
      <c r="D69" s="433"/>
      <c r="E69" s="433"/>
      <c r="F69" s="433"/>
      <c r="G69" s="433"/>
      <c r="H69" s="433"/>
      <c r="I69" s="433"/>
      <c r="J69" s="433"/>
      <c r="K69" s="433"/>
      <c r="L69" s="433"/>
      <c r="M69" s="433"/>
      <c r="N69" s="434"/>
    </row>
    <row r="71" spans="1:17" ht="76.5" customHeight="1" x14ac:dyDescent="0.25">
      <c r="A71" s="443"/>
      <c r="B71" s="443" t="s">
        <v>0</v>
      </c>
      <c r="C71" s="443" t="s">
        <v>38</v>
      </c>
      <c r="D71" s="443" t="s">
        <v>39</v>
      </c>
      <c r="E71" s="443" t="s">
        <v>112</v>
      </c>
      <c r="F71" s="443" t="s">
        <v>114</v>
      </c>
      <c r="G71" s="443" t="s">
        <v>115</v>
      </c>
      <c r="H71" s="443" t="s">
        <v>116</v>
      </c>
      <c r="I71" s="443" t="s">
        <v>113</v>
      </c>
      <c r="J71" s="441" t="s">
        <v>117</v>
      </c>
      <c r="K71" s="445"/>
      <c r="L71" s="442"/>
      <c r="M71" s="443" t="s">
        <v>121</v>
      </c>
      <c r="N71" s="443" t="s">
        <v>40</v>
      </c>
      <c r="O71" s="443" t="s">
        <v>41</v>
      </c>
      <c r="P71" s="447" t="s">
        <v>3</v>
      </c>
      <c r="Q71" s="448"/>
    </row>
    <row r="72" spans="1:17" ht="60.75" customHeight="1" x14ac:dyDescent="0.25">
      <c r="A72" s="444"/>
      <c r="B72" s="444"/>
      <c r="C72" s="444"/>
      <c r="D72" s="444"/>
      <c r="E72" s="444"/>
      <c r="F72" s="444"/>
      <c r="G72" s="444"/>
      <c r="H72" s="444"/>
      <c r="I72" s="444"/>
      <c r="J72" s="21" t="s">
        <v>118</v>
      </c>
      <c r="K72" s="197" t="s">
        <v>119</v>
      </c>
      <c r="L72" s="21" t="s">
        <v>120</v>
      </c>
      <c r="M72" s="444"/>
      <c r="N72" s="444"/>
      <c r="O72" s="444"/>
      <c r="P72" s="449"/>
      <c r="Q72" s="450"/>
    </row>
    <row r="73" spans="1:17" ht="223.5" customHeight="1" x14ac:dyDescent="0.25">
      <c r="B73" s="457" t="s">
        <v>42</v>
      </c>
      <c r="C73" s="457" t="s">
        <v>1562</v>
      </c>
      <c r="D73" s="457" t="s">
        <v>1280</v>
      </c>
      <c r="E73" s="424">
        <v>30507769</v>
      </c>
      <c r="F73" s="457" t="s">
        <v>729</v>
      </c>
      <c r="G73" s="457" t="s">
        <v>262</v>
      </c>
      <c r="H73" s="459">
        <v>39632</v>
      </c>
      <c r="I73" s="424" t="s">
        <v>1281</v>
      </c>
      <c r="J73" s="101" t="s">
        <v>1282</v>
      </c>
      <c r="K73" s="178" t="s">
        <v>1283</v>
      </c>
      <c r="L73" s="189" t="s">
        <v>1284</v>
      </c>
      <c r="M73" s="424" t="s">
        <v>135</v>
      </c>
      <c r="N73" s="531" t="s">
        <v>135</v>
      </c>
      <c r="O73" s="424" t="s">
        <v>135</v>
      </c>
      <c r="P73" s="488"/>
      <c r="Q73" s="489"/>
    </row>
    <row r="74" spans="1:17" ht="250.5" customHeight="1" x14ac:dyDescent="0.25">
      <c r="B74" s="467"/>
      <c r="C74" s="467"/>
      <c r="D74" s="458"/>
      <c r="E74" s="425"/>
      <c r="F74" s="458"/>
      <c r="G74" s="458"/>
      <c r="H74" s="460"/>
      <c r="I74" s="425"/>
      <c r="J74" s="101" t="s">
        <v>1559</v>
      </c>
      <c r="K74" s="311" t="s">
        <v>1560</v>
      </c>
      <c r="L74" s="152" t="s">
        <v>1561</v>
      </c>
      <c r="M74" s="425"/>
      <c r="N74" s="532"/>
      <c r="O74" s="425"/>
      <c r="P74" s="490"/>
      <c r="Q74" s="491"/>
    </row>
    <row r="75" spans="1:17" ht="223.5" customHeight="1" x14ac:dyDescent="0.25">
      <c r="B75" s="467"/>
      <c r="C75" s="467"/>
      <c r="D75" s="457" t="s">
        <v>635</v>
      </c>
      <c r="E75" s="424">
        <v>1117494402</v>
      </c>
      <c r="F75" s="457" t="s">
        <v>444</v>
      </c>
      <c r="G75" s="457" t="s">
        <v>300</v>
      </c>
      <c r="H75" s="459">
        <v>41152</v>
      </c>
      <c r="I75" s="424">
        <v>130919</v>
      </c>
      <c r="J75" s="101" t="s">
        <v>1282</v>
      </c>
      <c r="K75" s="311" t="s">
        <v>1283</v>
      </c>
      <c r="L75" s="189" t="s">
        <v>1284</v>
      </c>
      <c r="M75" s="424" t="s">
        <v>135</v>
      </c>
      <c r="N75" s="531" t="s">
        <v>135</v>
      </c>
      <c r="O75" s="424" t="s">
        <v>135</v>
      </c>
      <c r="P75" s="488"/>
      <c r="Q75" s="489"/>
    </row>
    <row r="76" spans="1:17" ht="223.5" customHeight="1" x14ac:dyDescent="0.25">
      <c r="B76" s="458"/>
      <c r="C76" s="458"/>
      <c r="D76" s="458"/>
      <c r="E76" s="425"/>
      <c r="F76" s="458"/>
      <c r="G76" s="458"/>
      <c r="H76" s="460"/>
      <c r="I76" s="425"/>
      <c r="J76" s="101" t="s">
        <v>1563</v>
      </c>
      <c r="K76" s="311" t="s">
        <v>1564</v>
      </c>
      <c r="L76" s="310" t="s">
        <v>1565</v>
      </c>
      <c r="M76" s="425"/>
      <c r="N76" s="532"/>
      <c r="O76" s="425"/>
      <c r="P76" s="490"/>
      <c r="Q76" s="491"/>
    </row>
    <row r="77" spans="1:17" ht="223.5" customHeight="1" x14ac:dyDescent="0.25">
      <c r="B77" s="457" t="s">
        <v>43</v>
      </c>
      <c r="C77" s="457" t="s">
        <v>1285</v>
      </c>
      <c r="D77" s="457" t="s">
        <v>1286</v>
      </c>
      <c r="E77" s="424">
        <v>52546358</v>
      </c>
      <c r="F77" s="457" t="s">
        <v>444</v>
      </c>
      <c r="G77" s="457" t="s">
        <v>300</v>
      </c>
      <c r="H77" s="459">
        <v>40165</v>
      </c>
      <c r="I77" s="424">
        <v>115502</v>
      </c>
      <c r="J77" s="101" t="s">
        <v>1046</v>
      </c>
      <c r="K77" s="178" t="s">
        <v>1287</v>
      </c>
      <c r="L77" s="189" t="s">
        <v>1288</v>
      </c>
      <c r="M77" s="424" t="s">
        <v>135</v>
      </c>
      <c r="N77" s="424" t="s">
        <v>135</v>
      </c>
      <c r="O77" s="424" t="s">
        <v>135</v>
      </c>
      <c r="P77" s="535" t="s">
        <v>1289</v>
      </c>
      <c r="Q77" s="536"/>
    </row>
    <row r="78" spans="1:17" ht="108" customHeight="1" x14ac:dyDescent="0.25">
      <c r="B78" s="458"/>
      <c r="C78" s="458"/>
      <c r="D78" s="458"/>
      <c r="E78" s="425"/>
      <c r="F78" s="458"/>
      <c r="G78" s="458"/>
      <c r="H78" s="460"/>
      <c r="I78" s="425"/>
      <c r="J78" s="101" t="s">
        <v>1290</v>
      </c>
      <c r="K78" s="178" t="s">
        <v>1291</v>
      </c>
      <c r="L78" s="189" t="s">
        <v>1292</v>
      </c>
      <c r="M78" s="425"/>
      <c r="N78" s="425"/>
      <c r="O78" s="425"/>
      <c r="P78" s="537"/>
      <c r="Q78" s="538"/>
    </row>
    <row r="80" spans="1:17" ht="15.75" thickBot="1" x14ac:dyDescent="0.3"/>
    <row r="81" spans="1:26" ht="27" thickBot="1" x14ac:dyDescent="0.3">
      <c r="B81" s="432" t="s">
        <v>45</v>
      </c>
      <c r="C81" s="433"/>
      <c r="D81" s="433"/>
      <c r="E81" s="433"/>
      <c r="F81" s="433"/>
      <c r="G81" s="433"/>
      <c r="H81" s="433"/>
      <c r="I81" s="433"/>
      <c r="J81" s="433"/>
      <c r="K81" s="433"/>
      <c r="L81" s="433"/>
      <c r="M81" s="433"/>
      <c r="N81" s="434"/>
    </row>
    <row r="84" spans="1:26" ht="46.15" customHeight="1" x14ac:dyDescent="0.25">
      <c r="B84" s="9" t="s">
        <v>32</v>
      </c>
      <c r="C84" s="9" t="s">
        <v>46</v>
      </c>
      <c r="D84" s="441" t="s">
        <v>3</v>
      </c>
      <c r="E84" s="442"/>
    </row>
    <row r="85" spans="1:26" ht="46.9" customHeight="1" x14ac:dyDescent="0.25">
      <c r="B85" s="101" t="s">
        <v>122</v>
      </c>
      <c r="C85" s="243" t="s">
        <v>135</v>
      </c>
      <c r="D85" s="539" t="s">
        <v>180</v>
      </c>
      <c r="E85" s="539"/>
    </row>
    <row r="88" spans="1:26" ht="26.25" x14ac:dyDescent="0.25">
      <c r="B88" s="435" t="s">
        <v>63</v>
      </c>
      <c r="C88" s="436"/>
      <c r="D88" s="436"/>
      <c r="E88" s="436"/>
      <c r="F88" s="436"/>
      <c r="G88" s="436"/>
      <c r="H88" s="436"/>
      <c r="I88" s="436"/>
      <c r="J88" s="436"/>
      <c r="K88" s="436"/>
      <c r="L88" s="436"/>
      <c r="M88" s="436"/>
      <c r="N88" s="436"/>
      <c r="O88" s="436"/>
      <c r="P88" s="436"/>
    </row>
    <row r="90" spans="1:26" ht="15.75" thickBot="1" x14ac:dyDescent="0.3"/>
    <row r="91" spans="1:26" ht="27" thickBot="1" x14ac:dyDescent="0.3">
      <c r="B91" s="432" t="s">
        <v>53</v>
      </c>
      <c r="C91" s="433"/>
      <c r="D91" s="433"/>
      <c r="E91" s="433"/>
      <c r="F91" s="433"/>
      <c r="G91" s="433"/>
      <c r="H91" s="433"/>
      <c r="I91" s="433"/>
      <c r="J91" s="433"/>
      <c r="K91" s="433"/>
      <c r="L91" s="433"/>
      <c r="M91" s="433"/>
      <c r="N91" s="434"/>
    </row>
    <row r="93" spans="1:26" ht="15.75" thickBot="1" x14ac:dyDescent="0.3">
      <c r="M93" s="73"/>
      <c r="N93" s="73"/>
    </row>
    <row r="94" spans="1:26" s="54" customFormat="1" ht="109.5" customHeight="1" x14ac:dyDescent="0.25">
      <c r="B94" s="18" t="s">
        <v>144</v>
      </c>
      <c r="C94" s="18" t="s">
        <v>145</v>
      </c>
      <c r="D94" s="18" t="s">
        <v>146</v>
      </c>
      <c r="E94" s="18" t="s">
        <v>44</v>
      </c>
      <c r="F94" s="18" t="s">
        <v>21</v>
      </c>
      <c r="G94" s="18" t="s">
        <v>99</v>
      </c>
      <c r="H94" s="18" t="s">
        <v>16</v>
      </c>
      <c r="I94" s="18" t="s">
        <v>9</v>
      </c>
      <c r="J94" s="18" t="s">
        <v>30</v>
      </c>
      <c r="K94" s="18" t="s">
        <v>60</v>
      </c>
      <c r="L94" s="18" t="s">
        <v>19</v>
      </c>
      <c r="M94" s="17" t="s">
        <v>25</v>
      </c>
      <c r="N94" s="18" t="s">
        <v>147</v>
      </c>
      <c r="O94" s="18" t="s">
        <v>35</v>
      </c>
      <c r="P94" s="192" t="s">
        <v>10</v>
      </c>
      <c r="Q94" s="192" t="s">
        <v>18</v>
      </c>
    </row>
    <row r="95" spans="1:26" s="86" customFormat="1" ht="130.5" customHeight="1" x14ac:dyDescent="0.25">
      <c r="A95" s="74">
        <v>1</v>
      </c>
      <c r="B95" s="75" t="s">
        <v>1272</v>
      </c>
      <c r="C95" s="76" t="s">
        <v>1274</v>
      </c>
      <c r="D95" s="75" t="s">
        <v>667</v>
      </c>
      <c r="E95" s="257">
        <v>169</v>
      </c>
      <c r="F95" s="77" t="s">
        <v>135</v>
      </c>
      <c r="G95" s="242" t="s">
        <v>195</v>
      </c>
      <c r="H95" s="80">
        <v>41628</v>
      </c>
      <c r="I95" s="80">
        <v>41851</v>
      </c>
      <c r="J95" s="81" t="s">
        <v>136</v>
      </c>
      <c r="K95" s="257">
        <v>0</v>
      </c>
      <c r="L95" s="257">
        <v>7</v>
      </c>
      <c r="M95" s="257">
        <v>3800</v>
      </c>
      <c r="N95" s="82" t="s">
        <v>195</v>
      </c>
      <c r="O95" s="83">
        <v>915989318</v>
      </c>
      <c r="P95" s="258">
        <v>870</v>
      </c>
      <c r="Q95" s="84" t="s">
        <v>1293</v>
      </c>
      <c r="R95" s="85"/>
      <c r="S95" s="85"/>
      <c r="T95" s="85"/>
      <c r="U95" s="85"/>
      <c r="V95" s="85"/>
      <c r="W95" s="85"/>
      <c r="X95" s="85"/>
      <c r="Y95" s="85"/>
      <c r="Z95" s="85"/>
    </row>
    <row r="96" spans="1:26" s="86" customFormat="1" x14ac:dyDescent="0.25">
      <c r="A96" s="74"/>
      <c r="B96" s="87" t="s">
        <v>15</v>
      </c>
      <c r="C96" s="76"/>
      <c r="D96" s="75"/>
      <c r="E96" s="77"/>
      <c r="F96" s="78"/>
      <c r="G96" s="78"/>
      <c r="H96" s="78"/>
      <c r="I96" s="81"/>
      <c r="J96" s="81"/>
      <c r="K96" s="88">
        <f>SUM(K95:K95)</f>
        <v>0</v>
      </c>
      <c r="L96" s="88">
        <f>SUM(L95:L95)</f>
        <v>7</v>
      </c>
      <c r="M96" s="88">
        <f>SUM(M95:M95)</f>
        <v>3800</v>
      </c>
      <c r="N96" s="88">
        <f>SUM(N95:N95)</f>
        <v>0</v>
      </c>
      <c r="O96" s="83"/>
      <c r="P96" s="83"/>
      <c r="Q96" s="90"/>
    </row>
    <row r="97" spans="2:17" x14ac:dyDescent="0.25">
      <c r="E97" s="91"/>
    </row>
    <row r="98" spans="2:17" ht="18.75" x14ac:dyDescent="0.25">
      <c r="B98" s="94" t="s">
        <v>31</v>
      </c>
      <c r="C98" s="10">
        <f>+K96</f>
        <v>0</v>
      </c>
      <c r="H98" s="96"/>
      <c r="I98" s="96"/>
      <c r="J98" s="96"/>
      <c r="K98" s="96"/>
      <c r="L98" s="96"/>
      <c r="M98" s="96"/>
    </row>
    <row r="100" spans="2:17" ht="15.75" thickBot="1" x14ac:dyDescent="0.3"/>
    <row r="101" spans="2:17" ht="37.15" customHeight="1" thickBot="1" x14ac:dyDescent="0.3">
      <c r="B101" s="11" t="s">
        <v>48</v>
      </c>
      <c r="C101" s="12" t="s">
        <v>49</v>
      </c>
      <c r="D101" s="11" t="s">
        <v>50</v>
      </c>
      <c r="E101" s="12" t="s">
        <v>54</v>
      </c>
    </row>
    <row r="102" spans="2:17" ht="41.45" customHeight="1" x14ac:dyDescent="0.25">
      <c r="B102" s="8" t="s">
        <v>123</v>
      </c>
      <c r="C102" s="102">
        <v>20</v>
      </c>
      <c r="D102" s="102">
        <v>0</v>
      </c>
      <c r="E102" s="452">
        <f>+D102+D103+D104</f>
        <v>0</v>
      </c>
    </row>
    <row r="103" spans="2:17" x14ac:dyDescent="0.25">
      <c r="B103" s="8" t="s">
        <v>124</v>
      </c>
      <c r="C103" s="185">
        <v>30</v>
      </c>
      <c r="D103" s="185">
        <v>0</v>
      </c>
      <c r="E103" s="453"/>
    </row>
    <row r="104" spans="2:17" ht="15.75" thickBot="1" x14ac:dyDescent="0.3">
      <c r="B104" s="8" t="s">
        <v>125</v>
      </c>
      <c r="C104" s="103">
        <v>40</v>
      </c>
      <c r="D104" s="103">
        <v>0</v>
      </c>
      <c r="E104" s="454"/>
    </row>
    <row r="106" spans="2:17" ht="15.75" thickBot="1" x14ac:dyDescent="0.3"/>
    <row r="107" spans="2:17" ht="27" thickBot="1" x14ac:dyDescent="0.3">
      <c r="B107" s="432" t="s">
        <v>51</v>
      </c>
      <c r="C107" s="433"/>
      <c r="D107" s="433"/>
      <c r="E107" s="433"/>
      <c r="F107" s="433"/>
      <c r="G107" s="433"/>
      <c r="H107" s="433"/>
      <c r="I107" s="433"/>
      <c r="J107" s="433"/>
      <c r="K107" s="433"/>
      <c r="L107" s="433"/>
      <c r="M107" s="433"/>
      <c r="N107" s="434"/>
    </row>
    <row r="109" spans="2:17" ht="76.5" customHeight="1" x14ac:dyDescent="0.25">
      <c r="B109" s="197" t="s">
        <v>0</v>
      </c>
      <c r="C109" s="197" t="s">
        <v>38</v>
      </c>
      <c r="D109" s="197" t="s">
        <v>39</v>
      </c>
      <c r="E109" s="197" t="s">
        <v>112</v>
      </c>
      <c r="F109" s="197" t="s">
        <v>114</v>
      </c>
      <c r="G109" s="197" t="s">
        <v>115</v>
      </c>
      <c r="H109" s="197" t="s">
        <v>116</v>
      </c>
      <c r="I109" s="197" t="s">
        <v>113</v>
      </c>
      <c r="J109" s="441" t="s">
        <v>117</v>
      </c>
      <c r="K109" s="445"/>
      <c r="L109" s="442"/>
      <c r="M109" s="197" t="s">
        <v>121</v>
      </c>
      <c r="N109" s="197" t="s">
        <v>40</v>
      </c>
      <c r="O109" s="197" t="s">
        <v>41</v>
      </c>
      <c r="P109" s="441" t="s">
        <v>3</v>
      </c>
      <c r="Q109" s="442"/>
    </row>
    <row r="110" spans="2:17" ht="60.75" customHeight="1" x14ac:dyDescent="0.25">
      <c r="B110" s="457" t="s">
        <v>1294</v>
      </c>
      <c r="C110" s="457" t="s">
        <v>1295</v>
      </c>
      <c r="D110" s="457" t="s">
        <v>1296</v>
      </c>
      <c r="E110" s="424">
        <v>40760260</v>
      </c>
      <c r="F110" s="424" t="s">
        <v>1297</v>
      </c>
      <c r="G110" s="424" t="s">
        <v>1298</v>
      </c>
      <c r="H110" s="459">
        <v>35414</v>
      </c>
      <c r="I110" s="424" t="s">
        <v>136</v>
      </c>
      <c r="J110" s="100" t="s">
        <v>1282</v>
      </c>
      <c r="K110" s="167" t="s">
        <v>1299</v>
      </c>
      <c r="L110" s="101" t="s">
        <v>1294</v>
      </c>
      <c r="M110" s="424" t="s">
        <v>135</v>
      </c>
      <c r="N110" s="424" t="s">
        <v>135</v>
      </c>
      <c r="O110" s="424" t="s">
        <v>135</v>
      </c>
      <c r="P110" s="488"/>
      <c r="Q110" s="489"/>
    </row>
    <row r="111" spans="2:17" ht="60.75" customHeight="1" x14ac:dyDescent="0.25">
      <c r="B111" s="467"/>
      <c r="C111" s="467"/>
      <c r="D111" s="467"/>
      <c r="E111" s="453"/>
      <c r="F111" s="453"/>
      <c r="G111" s="453"/>
      <c r="H111" s="507"/>
      <c r="I111" s="453"/>
      <c r="J111" s="100" t="s">
        <v>1282</v>
      </c>
      <c r="K111" s="101" t="s">
        <v>1300</v>
      </c>
      <c r="L111" s="101" t="s">
        <v>1294</v>
      </c>
      <c r="M111" s="453"/>
      <c r="N111" s="453"/>
      <c r="O111" s="453"/>
      <c r="P111" s="521"/>
      <c r="Q111" s="522"/>
    </row>
    <row r="112" spans="2:17" ht="106.5" customHeight="1" x14ac:dyDescent="0.25">
      <c r="B112" s="458"/>
      <c r="C112" s="458"/>
      <c r="D112" s="458"/>
      <c r="E112" s="425"/>
      <c r="F112" s="425"/>
      <c r="G112" s="425"/>
      <c r="H112" s="460"/>
      <c r="I112" s="425"/>
      <c r="J112" s="142" t="s">
        <v>1282</v>
      </c>
      <c r="K112" s="101" t="s">
        <v>1301</v>
      </c>
      <c r="L112" s="101" t="s">
        <v>1294</v>
      </c>
      <c r="M112" s="425"/>
      <c r="N112" s="425"/>
      <c r="O112" s="425"/>
      <c r="P112" s="490"/>
      <c r="Q112" s="491"/>
    </row>
    <row r="113" spans="2:17" ht="60.75" customHeight="1" x14ac:dyDescent="0.25">
      <c r="B113" s="189" t="s">
        <v>43</v>
      </c>
      <c r="C113" s="189" t="s">
        <v>1295</v>
      </c>
      <c r="D113" s="189" t="s">
        <v>1302</v>
      </c>
      <c r="E113" s="185">
        <v>40078987</v>
      </c>
      <c r="F113" s="189" t="s">
        <v>776</v>
      </c>
      <c r="G113" s="101" t="s">
        <v>262</v>
      </c>
      <c r="H113" s="196">
        <v>38072</v>
      </c>
      <c r="I113" s="185">
        <v>25953</v>
      </c>
      <c r="J113" s="100" t="s">
        <v>1046</v>
      </c>
      <c r="K113" s="317" t="s">
        <v>1303</v>
      </c>
      <c r="L113" s="101" t="s">
        <v>1304</v>
      </c>
      <c r="M113" s="185" t="s">
        <v>135</v>
      </c>
      <c r="N113" s="185" t="s">
        <v>135</v>
      </c>
      <c r="O113" s="185" t="s">
        <v>135</v>
      </c>
      <c r="P113" s="430"/>
      <c r="Q113" s="431"/>
    </row>
    <row r="114" spans="2:17" ht="60.75" customHeight="1" x14ac:dyDescent="0.25">
      <c r="B114" s="189" t="s">
        <v>1305</v>
      </c>
      <c r="C114" s="189" t="s">
        <v>1295</v>
      </c>
      <c r="D114" s="189" t="s">
        <v>1306</v>
      </c>
      <c r="E114" s="185">
        <v>1117503079</v>
      </c>
      <c r="F114" s="189" t="s">
        <v>762</v>
      </c>
      <c r="G114" s="101" t="s">
        <v>262</v>
      </c>
      <c r="H114" s="196">
        <v>40534</v>
      </c>
      <c r="I114" s="185" t="s">
        <v>1307</v>
      </c>
      <c r="J114" s="142" t="s">
        <v>1282</v>
      </c>
      <c r="K114" s="178" t="s">
        <v>1308</v>
      </c>
      <c r="L114" s="142" t="s">
        <v>1309</v>
      </c>
      <c r="M114" s="185" t="s">
        <v>135</v>
      </c>
      <c r="N114" s="185" t="s">
        <v>135</v>
      </c>
      <c r="O114" s="185" t="s">
        <v>135</v>
      </c>
      <c r="P114" s="430"/>
      <c r="Q114" s="431"/>
    </row>
    <row r="118" spans="2:17" ht="54" customHeight="1" x14ac:dyDescent="0.25">
      <c r="B118" s="21" t="s">
        <v>32</v>
      </c>
      <c r="C118" s="21" t="s">
        <v>48</v>
      </c>
      <c r="D118" s="197" t="s">
        <v>49</v>
      </c>
      <c r="E118" s="21" t="s">
        <v>50</v>
      </c>
      <c r="F118" s="304" t="s">
        <v>55</v>
      </c>
      <c r="G118" s="105"/>
    </row>
    <row r="119" spans="2:17" ht="120.75" customHeight="1" x14ac:dyDescent="0.2">
      <c r="B119" s="468" t="s">
        <v>52</v>
      </c>
      <c r="C119" s="104" t="s">
        <v>126</v>
      </c>
      <c r="D119" s="185">
        <v>25</v>
      </c>
      <c r="E119" s="185">
        <v>25</v>
      </c>
      <c r="F119" s="427">
        <f>+E119+E120+E121</f>
        <v>60</v>
      </c>
      <c r="G119" s="105"/>
    </row>
    <row r="120" spans="2:17" ht="76.150000000000006" customHeight="1" x14ac:dyDescent="0.2">
      <c r="B120" s="468"/>
      <c r="C120" s="104" t="s">
        <v>127</v>
      </c>
      <c r="D120" s="189">
        <v>25</v>
      </c>
      <c r="E120" s="185">
        <v>25</v>
      </c>
      <c r="F120" s="469"/>
      <c r="G120" s="105"/>
    </row>
    <row r="121" spans="2:17" ht="69" customHeight="1" x14ac:dyDescent="0.2">
      <c r="B121" s="468"/>
      <c r="C121" s="104" t="s">
        <v>128</v>
      </c>
      <c r="D121" s="185">
        <v>10</v>
      </c>
      <c r="E121" s="185">
        <v>10</v>
      </c>
      <c r="F121" s="428"/>
      <c r="G121" s="105"/>
    </row>
    <row r="122" spans="2:17" x14ac:dyDescent="0.25">
      <c r="C122" s="42"/>
    </row>
    <row r="125" spans="2:17" x14ac:dyDescent="0.25">
      <c r="B125" s="68" t="s">
        <v>56</v>
      </c>
    </row>
    <row r="128" spans="2:17" x14ac:dyDescent="0.25">
      <c r="B128" s="22" t="s">
        <v>32</v>
      </c>
      <c r="C128" s="22" t="s">
        <v>57</v>
      </c>
      <c r="D128" s="21" t="s">
        <v>50</v>
      </c>
      <c r="E128" s="21" t="s">
        <v>15</v>
      </c>
    </row>
    <row r="129" spans="2:5" ht="28.5" x14ac:dyDescent="0.25">
      <c r="B129" s="70" t="s">
        <v>58</v>
      </c>
      <c r="C129" s="71">
        <v>40</v>
      </c>
      <c r="D129" s="185">
        <f>+E102</f>
        <v>0</v>
      </c>
      <c r="E129" s="424">
        <f>+D129+D130</f>
        <v>60</v>
      </c>
    </row>
    <row r="130" spans="2:5" ht="42.75" x14ac:dyDescent="0.25">
      <c r="B130" s="70" t="s">
        <v>59</v>
      </c>
      <c r="C130" s="71">
        <v>60</v>
      </c>
      <c r="D130" s="185">
        <f>+F119</f>
        <v>60</v>
      </c>
      <c r="E130" s="425"/>
    </row>
  </sheetData>
  <mergeCells count="94">
    <mergeCell ref="P113:Q113"/>
    <mergeCell ref="P114:Q114"/>
    <mergeCell ref="B119:B121"/>
    <mergeCell ref="F119:F121"/>
    <mergeCell ref="E129:E130"/>
    <mergeCell ref="P110:Q112"/>
    <mergeCell ref="B110:B112"/>
    <mergeCell ref="C110:C112"/>
    <mergeCell ref="D110:D112"/>
    <mergeCell ref="E110:E112"/>
    <mergeCell ref="F110:F112"/>
    <mergeCell ref="G110:G112"/>
    <mergeCell ref="H110:H112"/>
    <mergeCell ref="I110:I112"/>
    <mergeCell ref="M110:M112"/>
    <mergeCell ref="N110:N112"/>
    <mergeCell ref="O110:O112"/>
    <mergeCell ref="J109:L109"/>
    <mergeCell ref="P109:Q109"/>
    <mergeCell ref="M77:M78"/>
    <mergeCell ref="N77:N78"/>
    <mergeCell ref="O77:O78"/>
    <mergeCell ref="P77:Q78"/>
    <mergeCell ref="B81:N81"/>
    <mergeCell ref="D84:E84"/>
    <mergeCell ref="D85:E85"/>
    <mergeCell ref="B88:P88"/>
    <mergeCell ref="B91:N91"/>
    <mergeCell ref="E102:E104"/>
    <mergeCell ref="B107:N107"/>
    <mergeCell ref="N71:N72"/>
    <mergeCell ref="O71:O72"/>
    <mergeCell ref="B77:B78"/>
    <mergeCell ref="C77:C78"/>
    <mergeCell ref="D77:D78"/>
    <mergeCell ref="E77:E78"/>
    <mergeCell ref="F77:F78"/>
    <mergeCell ref="G77:G78"/>
    <mergeCell ref="H77:H78"/>
    <mergeCell ref="I77:I78"/>
    <mergeCell ref="D73:D74"/>
    <mergeCell ref="E73:E74"/>
    <mergeCell ref="F73:F74"/>
    <mergeCell ref="G73:G74"/>
    <mergeCell ref="G71:G72"/>
    <mergeCell ref="H71:H72"/>
    <mergeCell ref="I71:I72"/>
    <mergeCell ref="J71:L71"/>
    <mergeCell ref="M71:M72"/>
    <mergeCell ref="A71:A72"/>
    <mergeCell ref="B71:B72"/>
    <mergeCell ref="C71:C72"/>
    <mergeCell ref="D71:D72"/>
    <mergeCell ref="E71:E72"/>
    <mergeCell ref="B51:B52"/>
    <mergeCell ref="C51:C52"/>
    <mergeCell ref="D51:E51"/>
    <mergeCell ref="C55:N55"/>
    <mergeCell ref="B57:N57"/>
    <mergeCell ref="B2:P2"/>
    <mergeCell ref="B4:P4"/>
    <mergeCell ref="C6:N6"/>
    <mergeCell ref="C7:N7"/>
    <mergeCell ref="C8:N8"/>
    <mergeCell ref="P73:Q74"/>
    <mergeCell ref="M73:M74"/>
    <mergeCell ref="N73:N74"/>
    <mergeCell ref="O73:O74"/>
    <mergeCell ref="C9:N9"/>
    <mergeCell ref="O63:P63"/>
    <mergeCell ref="C10:E10"/>
    <mergeCell ref="E39:E40"/>
    <mergeCell ref="M44:N44"/>
    <mergeCell ref="O60:P60"/>
    <mergeCell ref="O61:P61"/>
    <mergeCell ref="O62:P62"/>
    <mergeCell ref="B14:C21"/>
    <mergeCell ref="P71:Q72"/>
    <mergeCell ref="B69:N69"/>
    <mergeCell ref="F71:F72"/>
    <mergeCell ref="B73:B76"/>
    <mergeCell ref="C73:C76"/>
    <mergeCell ref="D75:D76"/>
    <mergeCell ref="H73:H74"/>
    <mergeCell ref="I73:I74"/>
    <mergeCell ref="P75:Q76"/>
    <mergeCell ref="M75:M76"/>
    <mergeCell ref="N75:N76"/>
    <mergeCell ref="O75:O76"/>
    <mergeCell ref="E75:E76"/>
    <mergeCell ref="F75:F76"/>
    <mergeCell ref="G75:G76"/>
    <mergeCell ref="H75:H76"/>
    <mergeCell ref="I75:I76"/>
  </mergeCells>
  <dataValidations count="2">
    <dataValidation type="decimal" allowBlank="1" showInputMessage="1" showErrorMessage="1" sqref="WVH983046 WLL983046 C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VH23:WVH43 WLL23:WLL43 WBP23:WBP43 VRT23:VRT43 VHX23:VHX43 UYB23:UYB43 UOF23:UOF43 UEJ23:UEJ43 TUN23:TUN43 TKR23:TKR43 TAV23:TAV43 SQZ23:SQZ43 SHD23:SHD43 RXH23:RXH43 RNL23:RNL43 RDP23:RDP43 QTT23:QTT43 QJX23:QJX43 QAB23:QAB43 PQF23:PQF43 PGJ23:PGJ43 OWN23:OWN43 OMR23:OMR43 OCV23:OCV43 NSZ23:NSZ43 NJD23:NJD43 MZH23:MZH43 MPL23:MPL43 MFP23:MFP43 LVT23:LVT43 LLX23:LLX43 LCB23:LCB43 KSF23:KSF43 KIJ23:KIJ43 JYN23:JYN43 JOR23:JOR43 JEV23:JEV43 IUZ23:IUZ43 ILD23:ILD43 IBH23:IBH43 HRL23:HRL43 HHP23:HHP43 GXT23:GXT43 GNX23:GNX43 GEB23:GEB43 FUF23:FUF43 FKJ23:FKJ43 FAN23:FAN43 EQR23:EQR43 EGV23:EGV43 DWZ23:DWZ43 DND23:DND43 DDH23:DDH43 CTL23:CTL43 CJP23:CJP43 BZT23:BZT43 BPX23:BPX43 BGB23:BGB43 AWF23:AWF43 AMJ23:AMJ43 ACN23:ACN43 SR23:SR43 IV23:IV43">
      <formula1>0</formula1>
      <formula2>1</formula2>
    </dataValidation>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WVE23:WVE43 WLI23:WLI43 WBM23:WBM43 VRQ23:VRQ43 VHU23:VHU43 UXY23:UXY43 UOC23:UOC43 UEG23:UEG43 TUK23:TUK43 TKO23:TKO43 TAS23:TAS43 SQW23:SQW43 SHA23:SHA43 RXE23:RXE43 RNI23:RNI43 RDM23:RDM43 QTQ23:QTQ43 QJU23:QJU43 PZY23:PZY43 PQC23:PQC43 PGG23:PGG43 OWK23:OWK43 OMO23:OMO43 OCS23:OCS43 NSW23:NSW43 NJA23:NJA43 MZE23:MZE43 MPI23:MPI43 MFM23:MFM43 LVQ23:LVQ43 LLU23:LLU43 LBY23:LBY43 KSC23:KSC43 KIG23:KIG43 JYK23:JYK43 JOO23:JOO43 JES23:JES43 IUW23:IUW43 ILA23:ILA43 IBE23:IBE43 HRI23:HRI43 HHM23:HHM43 GXQ23:GXQ43 GNU23:GNU43 GDY23:GDY43 FUC23:FUC43 FKG23:FKG43 FAK23:FAK43 EQO23:EQO43 EGS23:EGS43 DWW23:DWW43 DNA23:DNA43 DDE23:DDE43 CTI23:CTI43 CJM23:CJM43 BZQ23:BZQ43 BPU23:BPU43 BFY23:BFY43 AWC23:AWC43 AMG23:AMG43 ACK23:ACK43 SO23:SO43 IS23:IS43 A23:A43">
      <formula1>"1,2,3,4,5"</formula1>
    </dataValidation>
  </dataValidations>
  <pageMargins left="0.7" right="0.7" top="0.75" bottom="0.75" header="0.3" footer="0.3"/>
  <pageSetup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60"/>
  <sheetViews>
    <sheetView topLeftCell="F25" zoomScale="80" zoomScaleNormal="80" workbookViewId="0">
      <selection activeCell="D40" sqref="D40"/>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38.28515625" style="44" customWidth="1"/>
    <col min="13" max="13" width="18.7109375" style="44" customWidth="1"/>
    <col min="14" max="14" width="22.140625" style="44" customWidth="1"/>
    <col min="15" max="15" width="26.140625" style="44" customWidth="1"/>
    <col min="16" max="16" width="19.5703125" style="44" bestFit="1" customWidth="1"/>
    <col min="17" max="17" width="21.71093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1272</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1310</v>
      </c>
      <c r="D10" s="422"/>
      <c r="E10" s="423"/>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57"/>
      <c r="I14" s="56"/>
      <c r="J14" s="56"/>
      <c r="K14" s="56"/>
      <c r="L14" s="56"/>
      <c r="M14" s="56"/>
      <c r="N14" s="55"/>
    </row>
    <row r="15" spans="2:16" x14ac:dyDescent="0.25">
      <c r="B15" s="495"/>
      <c r="C15" s="496"/>
      <c r="D15" s="303">
        <v>8</v>
      </c>
      <c r="E15" s="3">
        <v>639730710</v>
      </c>
      <c r="F15" s="241">
        <v>270</v>
      </c>
      <c r="G15" s="57"/>
      <c r="I15" s="57"/>
      <c r="J15" s="57"/>
      <c r="K15" s="57"/>
      <c r="L15" s="57"/>
      <c r="M15" s="57"/>
      <c r="N15" s="55"/>
    </row>
    <row r="16" spans="2:16" x14ac:dyDescent="0.25">
      <c r="B16" s="495"/>
      <c r="C16" s="496"/>
      <c r="D16" s="303">
        <v>9</v>
      </c>
      <c r="E16" s="3">
        <v>3274211322</v>
      </c>
      <c r="F16" s="241">
        <v>1494</v>
      </c>
      <c r="G16" s="57"/>
      <c r="I16" s="57"/>
      <c r="J16" s="57"/>
      <c r="K16" s="57"/>
      <c r="L16" s="57"/>
      <c r="M16" s="57"/>
      <c r="N16" s="55"/>
    </row>
    <row r="17" spans="1:14" x14ac:dyDescent="0.25">
      <c r="B17" s="495"/>
      <c r="C17" s="496"/>
      <c r="D17" s="303">
        <v>10</v>
      </c>
      <c r="E17" s="3">
        <v>1838553610</v>
      </c>
      <c r="F17" s="241">
        <v>758</v>
      </c>
      <c r="G17" s="57"/>
      <c r="I17" s="57"/>
      <c r="J17" s="57"/>
      <c r="K17" s="57"/>
      <c r="L17" s="57"/>
      <c r="M17" s="57"/>
      <c r="N17" s="55"/>
    </row>
    <row r="18" spans="1:14" x14ac:dyDescent="0.25">
      <c r="B18" s="495"/>
      <c r="C18" s="496"/>
      <c r="D18" s="303">
        <v>16</v>
      </c>
      <c r="E18" s="3">
        <v>1755833774</v>
      </c>
      <c r="F18" s="241">
        <v>718</v>
      </c>
      <c r="G18" s="57"/>
      <c r="I18" s="57"/>
      <c r="J18" s="57"/>
      <c r="K18" s="57"/>
      <c r="L18" s="57"/>
      <c r="M18" s="57"/>
      <c r="N18" s="55"/>
    </row>
    <row r="19" spans="1:14" x14ac:dyDescent="0.25">
      <c r="B19" s="495"/>
      <c r="C19" s="496"/>
      <c r="D19" s="303">
        <v>17</v>
      </c>
      <c r="E19" s="3">
        <v>1200706876</v>
      </c>
      <c r="F19" s="241">
        <v>482</v>
      </c>
      <c r="G19" s="57"/>
      <c r="I19" s="57"/>
      <c r="J19" s="57"/>
      <c r="K19" s="57"/>
      <c r="L19" s="57"/>
      <c r="M19" s="57"/>
      <c r="N19" s="55"/>
    </row>
    <row r="20" spans="1:14" x14ac:dyDescent="0.25">
      <c r="B20" s="495"/>
      <c r="C20" s="496"/>
      <c r="D20" s="303">
        <v>18</v>
      </c>
      <c r="E20" s="3">
        <v>832050540</v>
      </c>
      <c r="F20" s="241">
        <v>342</v>
      </c>
      <c r="G20" s="57"/>
      <c r="I20" s="57"/>
      <c r="J20" s="57"/>
      <c r="K20" s="57"/>
      <c r="L20" s="57"/>
      <c r="M20" s="57"/>
      <c r="N20" s="55"/>
    </row>
    <row r="21" spans="1:14" ht="15.75" thickBot="1" x14ac:dyDescent="0.3">
      <c r="B21" s="497"/>
      <c r="C21" s="498"/>
      <c r="D21" s="303">
        <v>19</v>
      </c>
      <c r="E21" s="3">
        <v>1206358774</v>
      </c>
      <c r="F21" s="241">
        <v>548</v>
      </c>
      <c r="G21" s="57"/>
      <c r="I21" s="57"/>
      <c r="J21" s="57"/>
      <c r="K21" s="57"/>
      <c r="L21" s="57"/>
      <c r="M21" s="57"/>
      <c r="N21" s="55"/>
    </row>
    <row r="22" spans="1:14" ht="45.75" thickBot="1" x14ac:dyDescent="0.3">
      <c r="A22" s="60"/>
      <c r="B22" s="315" t="s">
        <v>14</v>
      </c>
      <c r="C22" s="315" t="s">
        <v>98</v>
      </c>
      <c r="E22" s="56"/>
      <c r="F22" s="56"/>
      <c r="G22" s="57"/>
      <c r="H22" s="56"/>
      <c r="I22" s="61"/>
      <c r="J22" s="61"/>
      <c r="K22" s="61"/>
      <c r="L22" s="61"/>
      <c r="M22" s="61"/>
    </row>
    <row r="23" spans="1:14" ht="15.75" thickBot="1" x14ac:dyDescent="0.3">
      <c r="A23" s="62">
        <v>1</v>
      </c>
      <c r="C23" s="5">
        <f>+F16*80%</f>
        <v>1195.2</v>
      </c>
      <c r="D23" s="57"/>
      <c r="E23" s="4">
        <f>E16</f>
        <v>3274211322</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322" t="s">
        <v>68</v>
      </c>
      <c r="D28" s="325"/>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325" t="s">
        <v>68</v>
      </c>
      <c r="D30" s="69"/>
      <c r="E30" s="42"/>
      <c r="F30" s="42"/>
      <c r="G30" s="42"/>
      <c r="H30" s="42"/>
      <c r="I30" s="54"/>
      <c r="J30" s="54"/>
      <c r="K30" s="54"/>
      <c r="L30" s="54"/>
      <c r="M30" s="54"/>
      <c r="N30" s="55"/>
    </row>
    <row r="31" spans="1:14" x14ac:dyDescent="0.25">
      <c r="A31" s="65"/>
      <c r="B31" s="69" t="s">
        <v>140</v>
      </c>
      <c r="C31" s="325" t="s">
        <v>68</v>
      </c>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4">
        <f>+D38+D39</f>
        <v>47.5</v>
      </c>
      <c r="F38" s="42"/>
      <c r="G38" s="42"/>
      <c r="H38" s="42"/>
      <c r="I38" s="54"/>
      <c r="J38" s="54"/>
      <c r="K38" s="54"/>
      <c r="L38" s="54"/>
      <c r="M38" s="54"/>
      <c r="N38" s="55"/>
    </row>
    <row r="39" spans="1:26" ht="42.75" x14ac:dyDescent="0.25">
      <c r="A39" s="65"/>
      <c r="B39" s="70" t="s">
        <v>143</v>
      </c>
      <c r="C39" s="71">
        <v>60</v>
      </c>
      <c r="D39" s="185">
        <v>47.5</v>
      </c>
      <c r="E39" s="425"/>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6" t="s">
        <v>34</v>
      </c>
      <c r="N43" s="426"/>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87" t="s">
        <v>1272</v>
      </c>
      <c r="C47" s="76" t="s">
        <v>1274</v>
      </c>
      <c r="D47" s="76" t="s">
        <v>667</v>
      </c>
      <c r="E47" s="136">
        <v>169</v>
      </c>
      <c r="F47" s="78" t="s">
        <v>135</v>
      </c>
      <c r="G47" s="79" t="s">
        <v>195</v>
      </c>
      <c r="H47" s="80">
        <v>41628</v>
      </c>
      <c r="I47" s="80">
        <v>41851</v>
      </c>
      <c r="J47" s="81" t="s">
        <v>136</v>
      </c>
      <c r="K47" s="136">
        <v>7</v>
      </c>
      <c r="L47" s="136">
        <v>0</v>
      </c>
      <c r="M47" s="136">
        <v>3800</v>
      </c>
      <c r="N47" s="82" t="s">
        <v>195</v>
      </c>
      <c r="O47" s="83">
        <v>915989318</v>
      </c>
      <c r="P47" s="83" t="s">
        <v>1543</v>
      </c>
      <c r="Q47" s="84" t="s">
        <v>1544</v>
      </c>
      <c r="R47" s="85"/>
      <c r="S47" s="85"/>
      <c r="T47" s="85"/>
      <c r="U47" s="85"/>
      <c r="V47" s="85"/>
      <c r="W47" s="85"/>
      <c r="X47" s="85"/>
      <c r="Y47" s="85"/>
      <c r="Z47" s="85"/>
    </row>
    <row r="48" spans="1:26" s="86" customFormat="1" ht="52.5" customHeight="1" x14ac:dyDescent="0.25">
      <c r="A48" s="74">
        <v>2</v>
      </c>
      <c r="B48" s="87" t="s">
        <v>1272</v>
      </c>
      <c r="C48" s="76" t="s">
        <v>1274</v>
      </c>
      <c r="D48" s="76" t="s">
        <v>1578</v>
      </c>
      <c r="E48" s="136" t="s">
        <v>1579</v>
      </c>
      <c r="F48" s="78" t="s">
        <v>135</v>
      </c>
      <c r="G48" s="79" t="s">
        <v>195</v>
      </c>
      <c r="H48" s="80">
        <v>40252</v>
      </c>
      <c r="I48" s="80">
        <v>40602</v>
      </c>
      <c r="J48" s="81" t="s">
        <v>136</v>
      </c>
      <c r="K48" s="136">
        <v>11</v>
      </c>
      <c r="L48" s="136">
        <v>0</v>
      </c>
      <c r="M48" s="136">
        <v>22114</v>
      </c>
      <c r="N48" s="82" t="s">
        <v>195</v>
      </c>
      <c r="O48" s="83">
        <v>1131910800</v>
      </c>
      <c r="P48" s="83" t="s">
        <v>1580</v>
      </c>
      <c r="Q48" s="84" t="s">
        <v>1544</v>
      </c>
      <c r="R48" s="85"/>
      <c r="S48" s="85"/>
      <c r="T48" s="85"/>
      <c r="U48" s="85"/>
      <c r="V48" s="85"/>
      <c r="W48" s="85"/>
      <c r="X48" s="85"/>
      <c r="Y48" s="85"/>
      <c r="Z48" s="85"/>
    </row>
    <row r="49" spans="1:26" s="86" customFormat="1" ht="30" x14ac:dyDescent="0.25">
      <c r="A49" s="74">
        <v>3</v>
      </c>
      <c r="B49" s="87" t="s">
        <v>1272</v>
      </c>
      <c r="C49" s="76" t="s">
        <v>1274</v>
      </c>
      <c r="D49" s="76" t="s">
        <v>1578</v>
      </c>
      <c r="E49" s="136" t="s">
        <v>1581</v>
      </c>
      <c r="F49" s="78" t="s">
        <v>135</v>
      </c>
      <c r="G49" s="79" t="s">
        <v>195</v>
      </c>
      <c r="H49" s="80">
        <v>40592</v>
      </c>
      <c r="I49" s="80">
        <v>40847</v>
      </c>
      <c r="J49" s="81" t="s">
        <v>136</v>
      </c>
      <c r="K49" s="136">
        <v>8</v>
      </c>
      <c r="L49" s="136">
        <v>0</v>
      </c>
      <c r="M49" s="136">
        <v>22114</v>
      </c>
      <c r="N49" s="82" t="s">
        <v>195</v>
      </c>
      <c r="O49" s="83">
        <v>754207000</v>
      </c>
      <c r="P49" s="83" t="s">
        <v>1582</v>
      </c>
      <c r="Q49" s="84" t="s">
        <v>1544</v>
      </c>
      <c r="R49" s="85"/>
      <c r="S49" s="85"/>
      <c r="T49" s="85"/>
      <c r="U49" s="85"/>
      <c r="V49" s="85"/>
      <c r="W49" s="85"/>
      <c r="X49" s="85"/>
      <c r="Y49" s="85"/>
      <c r="Z49" s="85"/>
    </row>
    <row r="50" spans="1:26" s="86" customFormat="1" ht="55.5" customHeight="1" x14ac:dyDescent="0.25">
      <c r="A50" s="74">
        <v>4</v>
      </c>
      <c r="B50" s="87" t="s">
        <v>1272</v>
      </c>
      <c r="C50" s="76" t="s">
        <v>1583</v>
      </c>
      <c r="D50" s="76" t="s">
        <v>667</v>
      </c>
      <c r="E50" s="136">
        <v>115</v>
      </c>
      <c r="F50" s="78" t="s">
        <v>135</v>
      </c>
      <c r="G50" s="79" t="s">
        <v>195</v>
      </c>
      <c r="H50" s="80">
        <v>41760</v>
      </c>
      <c r="I50" s="80">
        <v>42004</v>
      </c>
      <c r="J50" s="81" t="s">
        <v>136</v>
      </c>
      <c r="K50" s="136">
        <v>7</v>
      </c>
      <c r="L50" s="136">
        <v>0</v>
      </c>
      <c r="M50" s="136">
        <v>3295</v>
      </c>
      <c r="N50" s="82" t="s">
        <v>195</v>
      </c>
      <c r="O50" s="83">
        <v>1075698880</v>
      </c>
      <c r="P50" s="83" t="s">
        <v>1584</v>
      </c>
      <c r="Q50" s="84" t="s">
        <v>1544</v>
      </c>
      <c r="R50" s="85"/>
      <c r="S50" s="85"/>
      <c r="T50" s="85"/>
      <c r="U50" s="85"/>
      <c r="V50" s="85"/>
      <c r="W50" s="85"/>
      <c r="X50" s="85"/>
      <c r="Y50" s="85"/>
      <c r="Z50" s="85"/>
    </row>
    <row r="51" spans="1:26" s="86" customFormat="1" x14ac:dyDescent="0.25">
      <c r="A51" s="74"/>
      <c r="B51" s="87" t="s">
        <v>15</v>
      </c>
      <c r="C51" s="76"/>
      <c r="D51" s="75"/>
      <c r="E51" s="77"/>
      <c r="F51" s="78"/>
      <c r="G51" s="78"/>
      <c r="H51" s="78"/>
      <c r="I51" s="81"/>
      <c r="J51" s="81"/>
      <c r="K51" s="89">
        <f>SUM(K47:K50)</f>
        <v>33</v>
      </c>
      <c r="L51" s="88">
        <f>SUM(L47:L47)</f>
        <v>0</v>
      </c>
      <c r="M51" s="89">
        <f>SUM(M47:M47)</f>
        <v>3800</v>
      </c>
      <c r="N51" s="88">
        <f>SUM(N47:N47)</f>
        <v>0</v>
      </c>
      <c r="O51" s="83"/>
      <c r="P51" s="83"/>
      <c r="Q51" s="90"/>
    </row>
    <row r="52" spans="1:26" x14ac:dyDescent="0.25">
      <c r="E52" s="91"/>
    </row>
    <row r="53" spans="1:26" x14ac:dyDescent="0.25">
      <c r="B53" s="427" t="s">
        <v>27</v>
      </c>
      <c r="C53" s="427" t="s">
        <v>26</v>
      </c>
      <c r="D53" s="429" t="s">
        <v>33</v>
      </c>
      <c r="E53" s="429"/>
    </row>
    <row r="54" spans="1:26" x14ac:dyDescent="0.25">
      <c r="B54" s="428"/>
      <c r="C54" s="428"/>
      <c r="D54" s="188" t="s">
        <v>22</v>
      </c>
      <c r="E54" s="93" t="s">
        <v>23</v>
      </c>
    </row>
    <row r="55" spans="1:26" ht="30.6" customHeight="1" x14ac:dyDescent="0.25">
      <c r="B55" s="94" t="s">
        <v>20</v>
      </c>
      <c r="C55" s="95">
        <f>+K51</f>
        <v>33</v>
      </c>
      <c r="D55" s="322" t="s">
        <v>68</v>
      </c>
      <c r="E55" s="325"/>
      <c r="F55" s="96"/>
      <c r="G55" s="96"/>
      <c r="H55" s="96"/>
      <c r="I55" s="96"/>
      <c r="J55" s="96"/>
      <c r="K55" s="96"/>
      <c r="L55" s="96"/>
      <c r="M55" s="96"/>
    </row>
    <row r="56" spans="1:26" ht="30" customHeight="1" x14ac:dyDescent="0.25">
      <c r="B56" s="94" t="s">
        <v>24</v>
      </c>
      <c r="C56" s="95">
        <f>+M51</f>
        <v>3800</v>
      </c>
      <c r="D56" s="185" t="s">
        <v>68</v>
      </c>
      <c r="E56" s="69"/>
    </row>
    <row r="57" spans="1:26" x14ac:dyDescent="0.25">
      <c r="B57" s="97"/>
      <c r="C57" s="439"/>
      <c r="D57" s="439"/>
      <c r="E57" s="439"/>
      <c r="F57" s="439"/>
      <c r="G57" s="439"/>
      <c r="H57" s="439"/>
      <c r="I57" s="439"/>
      <c r="J57" s="439"/>
      <c r="K57" s="439"/>
      <c r="L57" s="439"/>
      <c r="M57" s="439"/>
      <c r="N57" s="439"/>
    </row>
    <row r="58" spans="1:26" ht="28.15" customHeight="1" thickBot="1" x14ac:dyDescent="0.3"/>
    <row r="59" spans="1:26" ht="27" thickBot="1" x14ac:dyDescent="0.3">
      <c r="B59" s="440" t="s">
        <v>100</v>
      </c>
      <c r="C59" s="440"/>
      <c r="D59" s="440"/>
      <c r="E59" s="440"/>
      <c r="F59" s="440"/>
      <c r="G59" s="440"/>
      <c r="H59" s="440"/>
      <c r="I59" s="440"/>
      <c r="J59" s="440"/>
      <c r="K59" s="440"/>
      <c r="L59" s="440"/>
      <c r="M59" s="440"/>
      <c r="N59" s="440"/>
    </row>
    <row r="62" spans="1:26" ht="109.5" customHeight="1" x14ac:dyDescent="0.25">
      <c r="B62" s="197" t="s">
        <v>148</v>
      </c>
      <c r="C62" s="9" t="s">
        <v>2</v>
      </c>
      <c r="D62" s="9" t="s">
        <v>102</v>
      </c>
      <c r="E62" s="9" t="s">
        <v>101</v>
      </c>
      <c r="F62" s="9" t="s">
        <v>103</v>
      </c>
      <c r="G62" s="9" t="s">
        <v>104</v>
      </c>
      <c r="H62" s="9" t="s">
        <v>105</v>
      </c>
      <c r="I62" s="9" t="s">
        <v>106</v>
      </c>
      <c r="J62" s="9" t="s">
        <v>107</v>
      </c>
      <c r="K62" s="9" t="s">
        <v>108</v>
      </c>
      <c r="L62" s="9" t="s">
        <v>109</v>
      </c>
      <c r="M62" s="16" t="s">
        <v>110</v>
      </c>
      <c r="N62" s="16" t="s">
        <v>111</v>
      </c>
      <c r="O62" s="441" t="s">
        <v>3</v>
      </c>
      <c r="P62" s="442"/>
      <c r="Q62" s="9" t="s">
        <v>17</v>
      </c>
    </row>
    <row r="63" spans="1:26" ht="30" x14ac:dyDescent="0.25">
      <c r="B63" s="69" t="s">
        <v>315</v>
      </c>
      <c r="C63" s="100" t="s">
        <v>1585</v>
      </c>
      <c r="D63" s="75" t="s">
        <v>1586</v>
      </c>
      <c r="E63" s="43">
        <v>140</v>
      </c>
      <c r="F63" s="99" t="s">
        <v>669</v>
      </c>
      <c r="G63" s="99" t="s">
        <v>669</v>
      </c>
      <c r="H63" s="99" t="s">
        <v>135</v>
      </c>
      <c r="I63" s="99"/>
      <c r="J63" s="98"/>
      <c r="K63" s="98"/>
      <c r="L63" s="98"/>
      <c r="M63" s="98"/>
      <c r="N63" s="98"/>
      <c r="O63" s="430"/>
      <c r="P63" s="431"/>
      <c r="Q63" s="69" t="s">
        <v>135</v>
      </c>
    </row>
    <row r="64" spans="1:26" ht="30" x14ac:dyDescent="0.25">
      <c r="B64" s="69" t="s">
        <v>315</v>
      </c>
      <c r="C64" s="100" t="s">
        <v>1587</v>
      </c>
      <c r="D64" s="75" t="s">
        <v>1588</v>
      </c>
      <c r="E64" s="43">
        <v>62</v>
      </c>
      <c r="F64" s="99" t="s">
        <v>669</v>
      </c>
      <c r="G64" s="99" t="s">
        <v>669</v>
      </c>
      <c r="H64" s="99" t="s">
        <v>135</v>
      </c>
      <c r="I64" s="99"/>
      <c r="J64" s="98" t="s">
        <v>135</v>
      </c>
      <c r="K64" s="98" t="s">
        <v>135</v>
      </c>
      <c r="L64" s="98" t="s">
        <v>135</v>
      </c>
      <c r="M64" s="98" t="s">
        <v>135</v>
      </c>
      <c r="N64" s="98" t="s">
        <v>135</v>
      </c>
      <c r="O64" s="323"/>
      <c r="P64" s="324"/>
      <c r="Q64" s="69" t="s">
        <v>135</v>
      </c>
    </row>
    <row r="65" spans="2:17" ht="30" x14ac:dyDescent="0.25">
      <c r="B65" s="69" t="s">
        <v>315</v>
      </c>
      <c r="C65" s="100" t="s">
        <v>1589</v>
      </c>
      <c r="D65" s="75" t="s">
        <v>1590</v>
      </c>
      <c r="E65" s="43">
        <v>42</v>
      </c>
      <c r="F65" s="99" t="s">
        <v>669</v>
      </c>
      <c r="G65" s="99" t="s">
        <v>669</v>
      </c>
      <c r="H65" s="99" t="s">
        <v>135</v>
      </c>
      <c r="I65" s="99"/>
      <c r="J65" s="98" t="s">
        <v>135</v>
      </c>
      <c r="K65" s="98" t="s">
        <v>135</v>
      </c>
      <c r="L65" s="98" t="s">
        <v>135</v>
      </c>
      <c r="M65" s="98" t="s">
        <v>135</v>
      </c>
      <c r="N65" s="98" t="s">
        <v>135</v>
      </c>
      <c r="O65" s="323"/>
      <c r="P65" s="324"/>
      <c r="Q65" s="69" t="s">
        <v>135</v>
      </c>
    </row>
    <row r="66" spans="2:17" x14ac:dyDescent="0.25">
      <c r="B66" s="69" t="s">
        <v>255</v>
      </c>
      <c r="C66" s="100" t="s">
        <v>255</v>
      </c>
      <c r="D66" s="75"/>
      <c r="E66" s="43">
        <v>1250</v>
      </c>
      <c r="F66" s="99" t="s">
        <v>669</v>
      </c>
      <c r="G66" s="99" t="s">
        <v>669</v>
      </c>
      <c r="H66" s="99" t="s">
        <v>669</v>
      </c>
      <c r="I66" s="99" t="s">
        <v>135</v>
      </c>
      <c r="J66" s="98" t="s">
        <v>135</v>
      </c>
      <c r="K66" s="98" t="s">
        <v>135</v>
      </c>
      <c r="L66" s="98" t="s">
        <v>135</v>
      </c>
      <c r="M66" s="98" t="s">
        <v>135</v>
      </c>
      <c r="N66" s="98" t="s">
        <v>135</v>
      </c>
      <c r="O66" s="430"/>
      <c r="P66" s="431"/>
      <c r="Q66" s="69" t="s">
        <v>135</v>
      </c>
    </row>
    <row r="67" spans="2:17" x14ac:dyDescent="0.25">
      <c r="B67" s="44" t="s">
        <v>1</v>
      </c>
    </row>
    <row r="68" spans="2:17" x14ac:dyDescent="0.25">
      <c r="B68" s="44" t="s">
        <v>36</v>
      </c>
    </row>
    <row r="69" spans="2:17" x14ac:dyDescent="0.25">
      <c r="B69" s="44" t="s">
        <v>61</v>
      </c>
    </row>
    <row r="71" spans="2:17" ht="15.75" thickBot="1" x14ac:dyDescent="0.3"/>
    <row r="72" spans="2:17" ht="27" thickBot="1" x14ac:dyDescent="0.3">
      <c r="B72" s="432" t="s">
        <v>37</v>
      </c>
      <c r="C72" s="433"/>
      <c r="D72" s="433"/>
      <c r="E72" s="433"/>
      <c r="F72" s="433"/>
      <c r="G72" s="433"/>
      <c r="H72" s="433"/>
      <c r="I72" s="433"/>
      <c r="J72" s="433"/>
      <c r="K72" s="433"/>
      <c r="L72" s="433"/>
      <c r="M72" s="433"/>
      <c r="N72" s="434"/>
    </row>
    <row r="77" spans="2:17" ht="76.5" customHeight="1" x14ac:dyDescent="0.25">
      <c r="B77" s="443" t="s">
        <v>0</v>
      </c>
      <c r="C77" s="443" t="s">
        <v>38</v>
      </c>
      <c r="D77" s="443" t="s">
        <v>39</v>
      </c>
      <c r="E77" s="443" t="s">
        <v>112</v>
      </c>
      <c r="F77" s="443" t="s">
        <v>114</v>
      </c>
      <c r="G77" s="443" t="s">
        <v>115</v>
      </c>
      <c r="H77" s="443" t="s">
        <v>116</v>
      </c>
      <c r="I77" s="443" t="s">
        <v>113</v>
      </c>
      <c r="J77" s="441" t="s">
        <v>117</v>
      </c>
      <c r="K77" s="445"/>
      <c r="L77" s="442"/>
      <c r="M77" s="443" t="s">
        <v>121</v>
      </c>
      <c r="N77" s="443" t="s">
        <v>40</v>
      </c>
      <c r="O77" s="443" t="s">
        <v>41</v>
      </c>
      <c r="P77" s="447" t="s">
        <v>3</v>
      </c>
      <c r="Q77" s="448"/>
    </row>
    <row r="78" spans="2:17" ht="60.75" customHeight="1" x14ac:dyDescent="0.25">
      <c r="B78" s="444"/>
      <c r="C78" s="444"/>
      <c r="D78" s="444"/>
      <c r="E78" s="444"/>
      <c r="F78" s="444"/>
      <c r="G78" s="444"/>
      <c r="H78" s="444"/>
      <c r="I78" s="444"/>
      <c r="J78" s="21" t="s">
        <v>118</v>
      </c>
      <c r="K78" s="197" t="s">
        <v>119</v>
      </c>
      <c r="L78" s="21" t="s">
        <v>120</v>
      </c>
      <c r="M78" s="444"/>
      <c r="N78" s="444"/>
      <c r="O78" s="444"/>
      <c r="P78" s="449"/>
      <c r="Q78" s="450"/>
    </row>
    <row r="79" spans="2:17" ht="63.75" customHeight="1" x14ac:dyDescent="0.25">
      <c r="B79" s="457" t="s">
        <v>42</v>
      </c>
      <c r="C79" s="457" t="s">
        <v>324</v>
      </c>
      <c r="D79" s="455" t="s">
        <v>1316</v>
      </c>
      <c r="E79" s="424">
        <v>16188530</v>
      </c>
      <c r="F79" s="457" t="s">
        <v>444</v>
      </c>
      <c r="G79" s="457" t="s">
        <v>300</v>
      </c>
      <c r="H79" s="459">
        <v>39717</v>
      </c>
      <c r="I79" s="424">
        <v>143731</v>
      </c>
      <c r="J79" s="185" t="s">
        <v>1317</v>
      </c>
      <c r="K79" s="189" t="s">
        <v>1318</v>
      </c>
      <c r="L79" s="189" t="s">
        <v>1348</v>
      </c>
      <c r="M79" s="424" t="s">
        <v>135</v>
      </c>
      <c r="N79" s="424" t="s">
        <v>135</v>
      </c>
      <c r="O79" s="424" t="s">
        <v>135</v>
      </c>
      <c r="P79" s="417"/>
      <c r="Q79" s="418"/>
    </row>
    <row r="80" spans="2:17" ht="91.5" customHeight="1" x14ac:dyDescent="0.25">
      <c r="B80" s="467"/>
      <c r="C80" s="467"/>
      <c r="D80" s="548"/>
      <c r="E80" s="453"/>
      <c r="F80" s="467"/>
      <c r="G80" s="467"/>
      <c r="H80" s="507"/>
      <c r="I80" s="453"/>
      <c r="J80" s="185" t="s">
        <v>1349</v>
      </c>
      <c r="K80" s="178" t="s">
        <v>1350</v>
      </c>
      <c r="L80" s="189" t="s">
        <v>1351</v>
      </c>
      <c r="M80" s="453"/>
      <c r="N80" s="453"/>
      <c r="O80" s="453"/>
      <c r="P80" s="508"/>
      <c r="Q80" s="509"/>
    </row>
    <row r="81" spans="2:17" ht="91.5" customHeight="1" x14ac:dyDescent="0.25">
      <c r="B81" s="458"/>
      <c r="C81" s="458"/>
      <c r="D81" s="456"/>
      <c r="E81" s="425"/>
      <c r="F81" s="458"/>
      <c r="G81" s="458"/>
      <c r="H81" s="460"/>
      <c r="I81" s="425"/>
      <c r="J81" s="189" t="s">
        <v>1352</v>
      </c>
      <c r="K81" s="178" t="s">
        <v>1353</v>
      </c>
      <c r="L81" s="189" t="s">
        <v>1354</v>
      </c>
      <c r="M81" s="425"/>
      <c r="N81" s="425"/>
      <c r="O81" s="425"/>
      <c r="P81" s="419"/>
      <c r="Q81" s="420"/>
    </row>
    <row r="82" spans="2:17" ht="91.5" customHeight="1" x14ac:dyDescent="0.25">
      <c r="B82" s="457" t="s">
        <v>43</v>
      </c>
      <c r="C82" s="457" t="s">
        <v>324</v>
      </c>
      <c r="D82" s="457" t="s">
        <v>1052</v>
      </c>
      <c r="E82" s="457">
        <v>52382052</v>
      </c>
      <c r="F82" s="457" t="s">
        <v>1053</v>
      </c>
      <c r="G82" s="457" t="s">
        <v>1054</v>
      </c>
      <c r="H82" s="457">
        <v>40963</v>
      </c>
      <c r="I82" s="457">
        <v>113809</v>
      </c>
      <c r="J82" s="101" t="s">
        <v>915</v>
      </c>
      <c r="K82" s="101" t="s">
        <v>1055</v>
      </c>
      <c r="L82" s="193" t="s">
        <v>1056</v>
      </c>
      <c r="M82" s="424" t="s">
        <v>135</v>
      </c>
      <c r="N82" s="424" t="s">
        <v>135</v>
      </c>
      <c r="O82" s="424" t="s">
        <v>135</v>
      </c>
      <c r="P82" s="417"/>
      <c r="Q82" s="418"/>
    </row>
    <row r="83" spans="2:17" ht="91.5" customHeight="1" x14ac:dyDescent="0.25">
      <c r="B83" s="467"/>
      <c r="C83" s="467"/>
      <c r="D83" s="467"/>
      <c r="E83" s="467"/>
      <c r="F83" s="467"/>
      <c r="G83" s="467"/>
      <c r="H83" s="467"/>
      <c r="I83" s="467"/>
      <c r="J83" s="101" t="s">
        <v>915</v>
      </c>
      <c r="K83" s="101" t="s">
        <v>1057</v>
      </c>
      <c r="L83" s="152" t="s">
        <v>1058</v>
      </c>
      <c r="M83" s="453"/>
      <c r="N83" s="453"/>
      <c r="O83" s="453"/>
      <c r="P83" s="508"/>
      <c r="Q83" s="509"/>
    </row>
    <row r="84" spans="2:17" ht="91.5" customHeight="1" x14ac:dyDescent="0.25">
      <c r="B84" s="467"/>
      <c r="C84" s="467"/>
      <c r="D84" s="467"/>
      <c r="E84" s="467"/>
      <c r="F84" s="467"/>
      <c r="G84" s="467"/>
      <c r="H84" s="467"/>
      <c r="I84" s="467"/>
      <c r="J84" s="101" t="s">
        <v>1059</v>
      </c>
      <c r="K84" s="101" t="s">
        <v>1060</v>
      </c>
      <c r="L84" s="152" t="s">
        <v>1061</v>
      </c>
      <c r="M84" s="453"/>
      <c r="N84" s="453"/>
      <c r="O84" s="453"/>
      <c r="P84" s="508"/>
      <c r="Q84" s="509"/>
    </row>
    <row r="85" spans="2:17" ht="245.25" customHeight="1" x14ac:dyDescent="0.25">
      <c r="B85" s="458"/>
      <c r="C85" s="458"/>
      <c r="D85" s="458"/>
      <c r="E85" s="458"/>
      <c r="F85" s="458"/>
      <c r="G85" s="458"/>
      <c r="H85" s="458"/>
      <c r="I85" s="458"/>
      <c r="J85" s="101" t="s">
        <v>1062</v>
      </c>
      <c r="K85" s="101" t="s">
        <v>1063</v>
      </c>
      <c r="L85" s="152" t="s">
        <v>1064</v>
      </c>
      <c r="M85" s="425"/>
      <c r="N85" s="425"/>
      <c r="O85" s="425"/>
      <c r="P85" s="419"/>
      <c r="Q85" s="420"/>
    </row>
    <row r="86" spans="2:17" ht="91.5" customHeight="1" x14ac:dyDescent="0.25">
      <c r="B86" s="457" t="s">
        <v>42</v>
      </c>
      <c r="C86" s="457" t="s">
        <v>1521</v>
      </c>
      <c r="D86" s="457" t="s">
        <v>1355</v>
      </c>
      <c r="E86" s="424">
        <v>40764130</v>
      </c>
      <c r="F86" s="457" t="s">
        <v>519</v>
      </c>
      <c r="G86" s="457" t="s">
        <v>1356</v>
      </c>
      <c r="H86" s="459">
        <v>35769</v>
      </c>
      <c r="I86" s="424" t="s">
        <v>1357</v>
      </c>
      <c r="J86" s="101" t="s">
        <v>1358</v>
      </c>
      <c r="K86" s="178" t="s">
        <v>1359</v>
      </c>
      <c r="L86" s="310" t="s">
        <v>1360</v>
      </c>
      <c r="M86" s="424" t="s">
        <v>135</v>
      </c>
      <c r="N86" s="424" t="s">
        <v>135</v>
      </c>
      <c r="O86" s="424" t="s">
        <v>135</v>
      </c>
      <c r="P86" s="417" t="s">
        <v>1361</v>
      </c>
      <c r="Q86" s="418"/>
    </row>
    <row r="87" spans="2:17" ht="91.5" customHeight="1" x14ac:dyDescent="0.25">
      <c r="B87" s="467"/>
      <c r="C87" s="467"/>
      <c r="D87" s="467"/>
      <c r="E87" s="453"/>
      <c r="F87" s="467"/>
      <c r="G87" s="467"/>
      <c r="H87" s="507"/>
      <c r="I87" s="453"/>
      <c r="J87" s="101" t="s">
        <v>1362</v>
      </c>
      <c r="K87" s="178" t="s">
        <v>1363</v>
      </c>
      <c r="L87" s="189" t="s">
        <v>1364</v>
      </c>
      <c r="M87" s="453"/>
      <c r="N87" s="453"/>
      <c r="O87" s="453"/>
      <c r="P87" s="508"/>
      <c r="Q87" s="509"/>
    </row>
    <row r="88" spans="2:17" ht="91.5" customHeight="1" x14ac:dyDescent="0.25">
      <c r="B88" s="467"/>
      <c r="C88" s="467"/>
      <c r="D88" s="467"/>
      <c r="E88" s="453"/>
      <c r="F88" s="467"/>
      <c r="G88" s="467"/>
      <c r="H88" s="507"/>
      <c r="I88" s="453"/>
      <c r="J88" s="101" t="s">
        <v>667</v>
      </c>
      <c r="K88" s="178">
        <v>40500</v>
      </c>
      <c r="L88" s="189" t="s">
        <v>1365</v>
      </c>
      <c r="M88" s="453"/>
      <c r="N88" s="453"/>
      <c r="O88" s="453"/>
      <c r="P88" s="508"/>
      <c r="Q88" s="509"/>
    </row>
    <row r="89" spans="2:17" ht="91.5" customHeight="1" x14ac:dyDescent="0.25">
      <c r="B89" s="467"/>
      <c r="C89" s="467"/>
      <c r="D89" s="467"/>
      <c r="E89" s="453"/>
      <c r="F89" s="467"/>
      <c r="G89" s="467"/>
      <c r="H89" s="507"/>
      <c r="I89" s="453"/>
      <c r="J89" s="101" t="s">
        <v>1366</v>
      </c>
      <c r="K89" s="178" t="s">
        <v>1367</v>
      </c>
      <c r="L89" s="189" t="s">
        <v>519</v>
      </c>
      <c r="M89" s="453"/>
      <c r="N89" s="453"/>
      <c r="O89" s="453"/>
      <c r="P89" s="508"/>
      <c r="Q89" s="509"/>
    </row>
    <row r="90" spans="2:17" ht="91.5" customHeight="1" x14ac:dyDescent="0.25">
      <c r="B90" s="467"/>
      <c r="C90" s="467"/>
      <c r="D90" s="467"/>
      <c r="E90" s="453"/>
      <c r="F90" s="467"/>
      <c r="G90" s="467"/>
      <c r="H90" s="507"/>
      <c r="I90" s="453"/>
      <c r="J90" s="101" t="s">
        <v>1358</v>
      </c>
      <c r="K90" s="178" t="s">
        <v>1368</v>
      </c>
      <c r="L90" s="189" t="s">
        <v>1369</v>
      </c>
      <c r="M90" s="453"/>
      <c r="N90" s="453"/>
      <c r="O90" s="453"/>
      <c r="P90" s="508"/>
      <c r="Q90" s="509"/>
    </row>
    <row r="91" spans="2:17" ht="91.5" customHeight="1" x14ac:dyDescent="0.25">
      <c r="B91" s="467"/>
      <c r="C91" s="467"/>
      <c r="D91" s="467"/>
      <c r="E91" s="453"/>
      <c r="F91" s="467"/>
      <c r="G91" s="467"/>
      <c r="H91" s="507"/>
      <c r="I91" s="453"/>
      <c r="J91" s="101" t="s">
        <v>1370</v>
      </c>
      <c r="K91" s="178" t="s">
        <v>1371</v>
      </c>
      <c r="L91" s="189" t="s">
        <v>1372</v>
      </c>
      <c r="M91" s="453"/>
      <c r="N91" s="453"/>
      <c r="O91" s="453"/>
      <c r="P91" s="508"/>
      <c r="Q91" s="509"/>
    </row>
    <row r="92" spans="2:17" ht="211.5" customHeight="1" x14ac:dyDescent="0.25">
      <c r="B92" s="467"/>
      <c r="C92" s="467"/>
      <c r="D92" s="467"/>
      <c r="E92" s="453"/>
      <c r="F92" s="467"/>
      <c r="G92" s="467"/>
      <c r="H92" s="507"/>
      <c r="I92" s="453"/>
      <c r="J92" s="101" t="s">
        <v>1370</v>
      </c>
      <c r="K92" s="178" t="s">
        <v>1373</v>
      </c>
      <c r="L92" s="189" t="s">
        <v>1369</v>
      </c>
      <c r="M92" s="453"/>
      <c r="N92" s="453"/>
      <c r="O92" s="453"/>
      <c r="P92" s="508"/>
      <c r="Q92" s="509"/>
    </row>
    <row r="93" spans="2:17" ht="223.5" customHeight="1" x14ac:dyDescent="0.25">
      <c r="B93" s="467"/>
      <c r="C93" s="467"/>
      <c r="D93" s="467"/>
      <c r="E93" s="453"/>
      <c r="F93" s="467"/>
      <c r="G93" s="467"/>
      <c r="H93" s="507"/>
      <c r="I93" s="453"/>
      <c r="J93" s="101" t="s">
        <v>1370</v>
      </c>
      <c r="K93" s="178" t="s">
        <v>1374</v>
      </c>
      <c r="L93" s="189" t="s">
        <v>1369</v>
      </c>
      <c r="M93" s="453"/>
      <c r="N93" s="453"/>
      <c r="O93" s="453"/>
      <c r="P93" s="508"/>
      <c r="Q93" s="509"/>
    </row>
    <row r="94" spans="2:17" ht="223.5" customHeight="1" x14ac:dyDescent="0.25">
      <c r="B94" s="467"/>
      <c r="C94" s="467"/>
      <c r="D94" s="458"/>
      <c r="E94" s="425"/>
      <c r="F94" s="458"/>
      <c r="G94" s="458"/>
      <c r="H94" s="460"/>
      <c r="I94" s="425"/>
      <c r="J94" s="101" t="s">
        <v>1566</v>
      </c>
      <c r="K94" s="311" t="s">
        <v>1567</v>
      </c>
      <c r="L94" s="310" t="s">
        <v>1568</v>
      </c>
      <c r="M94" s="425"/>
      <c r="N94" s="425"/>
      <c r="O94" s="425"/>
      <c r="P94" s="419"/>
      <c r="Q94" s="420"/>
    </row>
    <row r="95" spans="2:17" ht="321.75" customHeight="1" x14ac:dyDescent="0.25">
      <c r="B95" s="467"/>
      <c r="C95" s="467"/>
      <c r="D95" s="457" t="s">
        <v>1375</v>
      </c>
      <c r="E95" s="424">
        <v>15331572</v>
      </c>
      <c r="F95" s="457" t="s">
        <v>444</v>
      </c>
      <c r="G95" s="457" t="s">
        <v>300</v>
      </c>
      <c r="H95" s="459">
        <v>41083</v>
      </c>
      <c r="I95" s="424">
        <v>130376</v>
      </c>
      <c r="J95" s="101" t="s">
        <v>666</v>
      </c>
      <c r="K95" s="178" t="s">
        <v>1376</v>
      </c>
      <c r="L95" s="189" t="s">
        <v>1377</v>
      </c>
      <c r="M95" s="424" t="s">
        <v>135</v>
      </c>
      <c r="N95" s="531" t="s">
        <v>135</v>
      </c>
      <c r="O95" s="424" t="s">
        <v>135</v>
      </c>
      <c r="P95" s="488"/>
      <c r="Q95" s="489"/>
    </row>
    <row r="96" spans="2:17" ht="317.25" customHeight="1" x14ac:dyDescent="0.25">
      <c r="B96" s="467"/>
      <c r="C96" s="467"/>
      <c r="D96" s="467"/>
      <c r="E96" s="453"/>
      <c r="F96" s="467"/>
      <c r="G96" s="467"/>
      <c r="H96" s="507"/>
      <c r="I96" s="453"/>
      <c r="J96" s="101" t="s">
        <v>1272</v>
      </c>
      <c r="K96" s="178" t="s">
        <v>1378</v>
      </c>
      <c r="L96" s="189" t="s">
        <v>1379</v>
      </c>
      <c r="M96" s="453"/>
      <c r="N96" s="550"/>
      <c r="O96" s="453"/>
      <c r="P96" s="521"/>
      <c r="Q96" s="522"/>
    </row>
    <row r="97" spans="2:17" ht="93.75" customHeight="1" x14ac:dyDescent="0.25">
      <c r="B97" s="467"/>
      <c r="C97" s="467"/>
      <c r="D97" s="458"/>
      <c r="E97" s="425"/>
      <c r="F97" s="458"/>
      <c r="G97" s="458"/>
      <c r="H97" s="460"/>
      <c r="I97" s="425"/>
      <c r="J97" s="101" t="s">
        <v>1569</v>
      </c>
      <c r="K97" s="311" t="s">
        <v>1570</v>
      </c>
      <c r="L97" s="310" t="s">
        <v>1571</v>
      </c>
      <c r="M97" s="425"/>
      <c r="N97" s="532"/>
      <c r="O97" s="425"/>
      <c r="P97" s="490"/>
      <c r="Q97" s="491"/>
    </row>
    <row r="98" spans="2:17" ht="345" customHeight="1" x14ac:dyDescent="0.25">
      <c r="B98" s="467"/>
      <c r="C98" s="467"/>
      <c r="D98" s="191" t="s">
        <v>1150</v>
      </c>
      <c r="E98" s="181">
        <v>12197731</v>
      </c>
      <c r="F98" s="191" t="s">
        <v>444</v>
      </c>
      <c r="G98" s="191" t="s">
        <v>374</v>
      </c>
      <c r="H98" s="195">
        <v>39345</v>
      </c>
      <c r="I98" s="181">
        <v>140199</v>
      </c>
      <c r="J98" s="101" t="s">
        <v>1380</v>
      </c>
      <c r="K98" s="178" t="s">
        <v>1381</v>
      </c>
      <c r="L98" s="189" t="s">
        <v>1382</v>
      </c>
      <c r="M98" s="181" t="s">
        <v>135</v>
      </c>
      <c r="N98" s="181" t="s">
        <v>135</v>
      </c>
      <c r="O98" s="181" t="s">
        <v>135</v>
      </c>
      <c r="P98" s="523" t="s">
        <v>1383</v>
      </c>
      <c r="Q98" s="526"/>
    </row>
    <row r="99" spans="2:17" ht="324.75" customHeight="1" x14ac:dyDescent="0.25">
      <c r="B99" s="458"/>
      <c r="C99" s="458"/>
      <c r="D99" s="191" t="s">
        <v>1384</v>
      </c>
      <c r="E99" s="181">
        <v>40777257</v>
      </c>
      <c r="F99" s="191" t="s">
        <v>444</v>
      </c>
      <c r="G99" s="191" t="s">
        <v>300</v>
      </c>
      <c r="H99" s="195">
        <v>41447</v>
      </c>
      <c r="I99" s="181">
        <v>136966</v>
      </c>
      <c r="J99" s="101" t="s">
        <v>1385</v>
      </c>
      <c r="K99" s="178" t="s">
        <v>1386</v>
      </c>
      <c r="L99" s="189" t="s">
        <v>1387</v>
      </c>
      <c r="M99" s="181" t="s">
        <v>135</v>
      </c>
      <c r="N99" s="283" t="s">
        <v>136</v>
      </c>
      <c r="O99" s="181" t="s">
        <v>135</v>
      </c>
      <c r="P99" s="523" t="s">
        <v>1388</v>
      </c>
      <c r="Q99" s="526"/>
    </row>
    <row r="100" spans="2:17" x14ac:dyDescent="0.25">
      <c r="B100" s="202" t="s">
        <v>43</v>
      </c>
      <c r="C100" s="202" t="s">
        <v>1522</v>
      </c>
      <c r="D100" s="98"/>
      <c r="E100" s="98"/>
      <c r="F100" s="189"/>
      <c r="G100" s="260"/>
      <c r="H100" s="261"/>
      <c r="I100" s="262"/>
      <c r="J100" s="43"/>
      <c r="K100" s="263"/>
      <c r="L100" s="202"/>
      <c r="M100" s="185"/>
      <c r="N100" s="185"/>
      <c r="O100" s="185"/>
      <c r="P100" s="185"/>
      <c r="Q100" s="185"/>
    </row>
    <row r="101" spans="2:17" x14ac:dyDescent="0.25">
      <c r="B101" s="100"/>
      <c r="C101" s="100"/>
      <c r="D101" s="98"/>
      <c r="E101" s="98"/>
      <c r="F101" s="189"/>
      <c r="G101" s="260"/>
      <c r="H101" s="261"/>
      <c r="I101" s="262"/>
      <c r="J101" s="43"/>
      <c r="K101" s="263"/>
      <c r="L101" s="202"/>
      <c r="M101" s="185"/>
      <c r="N101" s="185"/>
      <c r="O101" s="185"/>
      <c r="P101" s="185"/>
      <c r="Q101" s="185"/>
    </row>
    <row r="103" spans="2:17" ht="46.15" customHeight="1" thickBot="1" x14ac:dyDescent="0.3"/>
    <row r="104" spans="2:17" ht="46.9" customHeight="1" thickBot="1" x14ac:dyDescent="0.3">
      <c r="B104" s="432" t="s">
        <v>45</v>
      </c>
      <c r="C104" s="433"/>
      <c r="D104" s="433"/>
      <c r="E104" s="433"/>
      <c r="F104" s="433"/>
      <c r="G104" s="433"/>
      <c r="H104" s="433"/>
      <c r="I104" s="433"/>
      <c r="J104" s="433"/>
      <c r="K104" s="433"/>
      <c r="L104" s="433"/>
      <c r="M104" s="433"/>
      <c r="N104" s="434"/>
    </row>
    <row r="107" spans="2:17" ht="30" x14ac:dyDescent="0.25">
      <c r="B107" s="9" t="s">
        <v>32</v>
      </c>
      <c r="C107" s="9" t="s">
        <v>46</v>
      </c>
      <c r="D107" s="441" t="s">
        <v>3</v>
      </c>
      <c r="E107" s="442"/>
    </row>
    <row r="108" spans="2:17" x14ac:dyDescent="0.25">
      <c r="B108" s="101" t="s">
        <v>122</v>
      </c>
      <c r="C108" s="322" t="s">
        <v>135</v>
      </c>
      <c r="D108" s="451"/>
      <c r="E108" s="451"/>
    </row>
    <row r="111" spans="2:17" ht="26.25" x14ac:dyDescent="0.25">
      <c r="B111" s="435" t="s">
        <v>63</v>
      </c>
      <c r="C111" s="436"/>
      <c r="D111" s="436"/>
      <c r="E111" s="436"/>
      <c r="F111" s="436"/>
      <c r="G111" s="436"/>
      <c r="H111" s="436"/>
      <c r="I111" s="436"/>
      <c r="J111" s="436"/>
      <c r="K111" s="436"/>
      <c r="L111" s="436"/>
      <c r="M111" s="436"/>
      <c r="N111" s="436"/>
      <c r="O111" s="436"/>
      <c r="P111" s="436"/>
    </row>
    <row r="113" spans="1:26" s="54" customFormat="1" ht="109.5" customHeight="1" thickBot="1" x14ac:dyDescent="0.3">
      <c r="B113" s="44"/>
      <c r="C113" s="44"/>
      <c r="D113" s="44"/>
      <c r="E113" s="44"/>
      <c r="F113" s="44"/>
      <c r="G113" s="44"/>
      <c r="H113" s="44"/>
      <c r="I113" s="44"/>
      <c r="J113" s="44"/>
      <c r="K113" s="44"/>
      <c r="L113" s="44"/>
      <c r="M113" s="44"/>
      <c r="N113" s="44"/>
      <c r="O113" s="44"/>
      <c r="P113" s="44"/>
      <c r="Q113" s="44"/>
    </row>
    <row r="114" spans="1:26" s="86" customFormat="1" ht="27" thickBot="1" x14ac:dyDescent="0.3">
      <c r="A114" s="74">
        <v>1</v>
      </c>
      <c r="B114" s="432" t="s">
        <v>53</v>
      </c>
      <c r="C114" s="433"/>
      <c r="D114" s="433"/>
      <c r="E114" s="433"/>
      <c r="F114" s="433"/>
      <c r="G114" s="433"/>
      <c r="H114" s="433"/>
      <c r="I114" s="433"/>
      <c r="J114" s="433"/>
      <c r="K114" s="433"/>
      <c r="L114" s="433"/>
      <c r="M114" s="433"/>
      <c r="N114" s="434"/>
      <c r="O114" s="44"/>
      <c r="P114" s="44"/>
      <c r="Q114" s="44"/>
      <c r="R114" s="85"/>
      <c r="S114" s="85"/>
      <c r="T114" s="85"/>
      <c r="U114" s="85"/>
      <c r="V114" s="85"/>
      <c r="W114" s="85"/>
      <c r="X114" s="85"/>
      <c r="Y114" s="85"/>
      <c r="Z114" s="85"/>
    </row>
    <row r="115" spans="1:26" s="86" customFormat="1" x14ac:dyDescent="0.25">
      <c r="A115" s="74">
        <f>+A114+1</f>
        <v>2</v>
      </c>
      <c r="B115" s="44"/>
      <c r="C115" s="44"/>
      <c r="D115" s="44"/>
      <c r="E115" s="44"/>
      <c r="F115" s="44"/>
      <c r="G115" s="44"/>
      <c r="H115" s="44"/>
      <c r="I115" s="44"/>
      <c r="J115" s="44"/>
      <c r="K115" s="44"/>
      <c r="L115" s="44"/>
      <c r="M115" s="44"/>
      <c r="N115" s="44"/>
      <c r="O115" s="44"/>
      <c r="P115" s="44"/>
      <c r="Q115" s="44"/>
      <c r="R115" s="85"/>
      <c r="S115" s="85"/>
      <c r="T115" s="85"/>
      <c r="U115" s="85"/>
      <c r="V115" s="85"/>
      <c r="W115" s="85"/>
      <c r="X115" s="85"/>
      <c r="Y115" s="85"/>
      <c r="Z115" s="85"/>
    </row>
    <row r="116" spans="1:26" s="86" customFormat="1" ht="15.75" thickBot="1" x14ac:dyDescent="0.3">
      <c r="A116" s="74">
        <f t="shared" ref="A116:A118" si="0">+A115+1</f>
        <v>3</v>
      </c>
      <c r="B116" s="44"/>
      <c r="C116" s="44"/>
      <c r="D116" s="44"/>
      <c r="E116" s="44"/>
      <c r="F116" s="44"/>
      <c r="G116" s="44"/>
      <c r="H116" s="44"/>
      <c r="I116" s="44"/>
      <c r="J116" s="44"/>
      <c r="K116" s="44"/>
      <c r="L116" s="44"/>
      <c r="M116" s="73"/>
      <c r="N116" s="73"/>
      <c r="O116" s="44"/>
      <c r="P116" s="44"/>
      <c r="Q116" s="44"/>
      <c r="R116" s="85"/>
      <c r="S116" s="85"/>
      <c r="T116" s="85"/>
      <c r="U116" s="85"/>
      <c r="V116" s="85"/>
      <c r="W116" s="85"/>
      <c r="X116" s="85"/>
      <c r="Y116" s="85"/>
      <c r="Z116" s="85"/>
    </row>
    <row r="117" spans="1:26" s="86" customFormat="1" ht="60" x14ac:dyDescent="0.25">
      <c r="A117" s="74">
        <f t="shared" si="0"/>
        <v>4</v>
      </c>
      <c r="B117" s="18" t="s">
        <v>144</v>
      </c>
      <c r="C117" s="18" t="s">
        <v>145</v>
      </c>
      <c r="D117" s="18" t="s">
        <v>146</v>
      </c>
      <c r="E117" s="18" t="s">
        <v>44</v>
      </c>
      <c r="F117" s="18" t="s">
        <v>21</v>
      </c>
      <c r="G117" s="18" t="s">
        <v>99</v>
      </c>
      <c r="H117" s="18" t="s">
        <v>16</v>
      </c>
      <c r="I117" s="18" t="s">
        <v>9</v>
      </c>
      <c r="J117" s="18" t="s">
        <v>30</v>
      </c>
      <c r="K117" s="18" t="s">
        <v>60</v>
      </c>
      <c r="L117" s="18" t="s">
        <v>19</v>
      </c>
      <c r="M117" s="17" t="s">
        <v>25</v>
      </c>
      <c r="N117" s="18" t="s">
        <v>147</v>
      </c>
      <c r="O117" s="18" t="s">
        <v>35</v>
      </c>
      <c r="P117" s="192" t="s">
        <v>10</v>
      </c>
      <c r="Q117" s="192" t="s">
        <v>18</v>
      </c>
      <c r="R117" s="85"/>
      <c r="S117" s="85"/>
      <c r="T117" s="85"/>
      <c r="U117" s="85"/>
      <c r="V117" s="85"/>
      <c r="W117" s="85"/>
      <c r="X117" s="85"/>
      <c r="Y117" s="85"/>
      <c r="Z117" s="85"/>
    </row>
    <row r="118" spans="1:26" s="86" customFormat="1" x14ac:dyDescent="0.25">
      <c r="A118" s="74">
        <f t="shared" si="0"/>
        <v>5</v>
      </c>
      <c r="B118" s="75"/>
      <c r="C118" s="76"/>
      <c r="D118" s="75"/>
      <c r="E118" s="257"/>
      <c r="F118" s="77"/>
      <c r="G118" s="79"/>
      <c r="H118" s="80"/>
      <c r="I118" s="80"/>
      <c r="J118" s="81"/>
      <c r="K118" s="257"/>
      <c r="L118" s="257"/>
      <c r="M118" s="257"/>
      <c r="N118" s="82"/>
      <c r="O118" s="83"/>
      <c r="P118" s="83"/>
      <c r="Q118" s="551" t="s">
        <v>1607</v>
      </c>
      <c r="R118" s="85"/>
      <c r="S118" s="85"/>
      <c r="T118" s="85"/>
      <c r="U118" s="85"/>
      <c r="V118" s="85"/>
      <c r="W118" s="85"/>
      <c r="X118" s="85"/>
      <c r="Y118" s="85"/>
      <c r="Z118" s="85"/>
    </row>
    <row r="119" spans="1:26" s="86" customFormat="1" x14ac:dyDescent="0.25">
      <c r="A119" s="74"/>
      <c r="B119" s="75"/>
      <c r="C119" s="76"/>
      <c r="D119" s="75"/>
      <c r="E119" s="257"/>
      <c r="F119" s="77"/>
      <c r="G119" s="79"/>
      <c r="H119" s="80"/>
      <c r="I119" s="80"/>
      <c r="J119" s="81"/>
      <c r="K119" s="257"/>
      <c r="L119" s="257"/>
      <c r="M119" s="257"/>
      <c r="N119" s="82"/>
      <c r="O119" s="83"/>
      <c r="P119" s="83"/>
      <c r="Q119" s="552"/>
    </row>
    <row r="120" spans="1:26" x14ac:dyDescent="0.25">
      <c r="B120" s="75"/>
      <c r="C120" s="76"/>
      <c r="D120" s="75"/>
      <c r="E120" s="257"/>
      <c r="F120" s="77"/>
      <c r="G120" s="79"/>
      <c r="H120" s="80"/>
      <c r="I120" s="80"/>
      <c r="J120" s="81"/>
      <c r="K120" s="257"/>
      <c r="L120" s="257"/>
      <c r="M120" s="257"/>
      <c r="N120" s="82"/>
      <c r="O120" s="83"/>
      <c r="P120" s="83"/>
      <c r="Q120" s="552"/>
    </row>
    <row r="121" spans="1:26" x14ac:dyDescent="0.25">
      <c r="B121" s="75"/>
      <c r="C121" s="76"/>
      <c r="D121" s="75"/>
      <c r="E121" s="257"/>
      <c r="F121" s="77"/>
      <c r="G121" s="79"/>
      <c r="H121" s="80"/>
      <c r="I121" s="80"/>
      <c r="J121" s="81"/>
      <c r="K121" s="257"/>
      <c r="L121" s="257"/>
      <c r="M121" s="257"/>
      <c r="N121" s="82"/>
      <c r="O121" s="83"/>
      <c r="P121" s="83"/>
      <c r="Q121" s="552"/>
    </row>
    <row r="122" spans="1:26" x14ac:dyDescent="0.25">
      <c r="B122" s="75"/>
      <c r="C122" s="76"/>
      <c r="D122" s="75"/>
      <c r="E122" s="257"/>
      <c r="F122" s="77"/>
      <c r="G122" s="79"/>
      <c r="H122" s="80"/>
      <c r="I122" s="80"/>
      <c r="J122" s="81"/>
      <c r="K122" s="257"/>
      <c r="L122" s="257"/>
      <c r="M122" s="257"/>
      <c r="N122" s="82"/>
      <c r="O122" s="83"/>
      <c r="P122" s="83"/>
      <c r="Q122" s="552"/>
    </row>
    <row r="123" spans="1:26" x14ac:dyDescent="0.25">
      <c r="B123" s="87" t="s">
        <v>15</v>
      </c>
      <c r="C123" s="76"/>
      <c r="D123" s="75"/>
      <c r="E123" s="77"/>
      <c r="F123" s="78"/>
      <c r="G123" s="78"/>
      <c r="H123" s="78"/>
      <c r="I123" s="81"/>
      <c r="J123" s="81"/>
      <c r="K123" s="88">
        <f>SUM(K118:K122)</f>
        <v>0</v>
      </c>
      <c r="L123" s="88">
        <f>SUM(L118:L122)</f>
        <v>0</v>
      </c>
      <c r="M123" s="88">
        <f>SUM(M118:M122)</f>
        <v>0</v>
      </c>
      <c r="N123" s="88">
        <f>SUM(N118:N122)</f>
        <v>0</v>
      </c>
      <c r="O123" s="83"/>
      <c r="P123" s="83"/>
      <c r="Q123" s="553"/>
    </row>
    <row r="124" spans="1:26" ht="37.15" customHeight="1" x14ac:dyDescent="0.25">
      <c r="E124" s="91"/>
    </row>
    <row r="125" spans="1:26" ht="41.45" customHeight="1" x14ac:dyDescent="0.25">
      <c r="B125" s="94" t="s">
        <v>31</v>
      </c>
      <c r="C125" s="10">
        <f>+K123</f>
        <v>0</v>
      </c>
      <c r="H125" s="96"/>
      <c r="I125" s="96"/>
      <c r="J125" s="96"/>
      <c r="K125" s="96"/>
      <c r="L125" s="96"/>
      <c r="M125" s="96"/>
    </row>
    <row r="127" spans="1:26" ht="15.75" thickBot="1" x14ac:dyDescent="0.3"/>
    <row r="128" spans="1:26" ht="30.75" thickBot="1" x14ac:dyDescent="0.3">
      <c r="B128" s="11" t="s">
        <v>48</v>
      </c>
      <c r="C128" s="12" t="s">
        <v>49</v>
      </c>
      <c r="D128" s="11" t="s">
        <v>50</v>
      </c>
      <c r="E128" s="12" t="s">
        <v>54</v>
      </c>
    </row>
    <row r="129" spans="2:17" x14ac:dyDescent="0.25">
      <c r="B129" s="8" t="s">
        <v>123</v>
      </c>
      <c r="C129" s="102">
        <v>20</v>
      </c>
      <c r="D129" s="102">
        <v>0</v>
      </c>
      <c r="E129" s="452">
        <f>+D129+D130+D131</f>
        <v>0</v>
      </c>
    </row>
    <row r="130" spans="2:17" x14ac:dyDescent="0.25">
      <c r="B130" s="8" t="s">
        <v>124</v>
      </c>
      <c r="C130" s="185">
        <v>30</v>
      </c>
      <c r="D130" s="185">
        <v>0</v>
      </c>
      <c r="E130" s="453"/>
    </row>
    <row r="131" spans="2:17" ht="15.75" thickBot="1" x14ac:dyDescent="0.3">
      <c r="B131" s="8" t="s">
        <v>125</v>
      </c>
      <c r="C131" s="103">
        <v>40</v>
      </c>
      <c r="D131" s="103">
        <v>0</v>
      </c>
      <c r="E131" s="454"/>
    </row>
    <row r="132" spans="2:17" ht="76.5" customHeight="1" x14ac:dyDescent="0.25"/>
    <row r="133" spans="2:17" ht="60.75" customHeight="1" thickBot="1" x14ac:dyDescent="0.3"/>
    <row r="134" spans="2:17" ht="27" thickBot="1" x14ac:dyDescent="0.3">
      <c r="B134" s="432" t="s">
        <v>51</v>
      </c>
      <c r="C134" s="433"/>
      <c r="D134" s="433"/>
      <c r="E134" s="433"/>
      <c r="F134" s="433"/>
      <c r="G134" s="433"/>
      <c r="H134" s="433"/>
      <c r="I134" s="433"/>
      <c r="J134" s="433"/>
      <c r="K134" s="433"/>
      <c r="L134" s="433"/>
      <c r="M134" s="433"/>
      <c r="N134" s="434"/>
    </row>
    <row r="136" spans="2:17" ht="75" x14ac:dyDescent="0.25">
      <c r="B136" s="197" t="s">
        <v>0</v>
      </c>
      <c r="C136" s="197" t="s">
        <v>38</v>
      </c>
      <c r="D136" s="197" t="s">
        <v>39</v>
      </c>
      <c r="E136" s="197" t="s">
        <v>112</v>
      </c>
      <c r="F136" s="197" t="s">
        <v>114</v>
      </c>
      <c r="G136" s="197" t="s">
        <v>115</v>
      </c>
      <c r="H136" s="197" t="s">
        <v>116</v>
      </c>
      <c r="I136" s="197" t="s">
        <v>113</v>
      </c>
      <c r="J136" s="441" t="s">
        <v>117</v>
      </c>
      <c r="K136" s="445"/>
      <c r="L136" s="442"/>
      <c r="M136" s="197" t="s">
        <v>121</v>
      </c>
      <c r="N136" s="197" t="s">
        <v>40</v>
      </c>
      <c r="O136" s="197" t="s">
        <v>41</v>
      </c>
      <c r="P136" s="441" t="s">
        <v>3</v>
      </c>
      <c r="Q136" s="442"/>
    </row>
    <row r="137" spans="2:17" ht="54" customHeight="1" x14ac:dyDescent="0.25">
      <c r="B137" s="333" t="s">
        <v>1294</v>
      </c>
      <c r="C137" s="327" t="s">
        <v>727</v>
      </c>
      <c r="D137" s="457" t="s">
        <v>1598</v>
      </c>
      <c r="E137" s="327">
        <v>17673767</v>
      </c>
      <c r="F137" s="327" t="s">
        <v>729</v>
      </c>
      <c r="G137" s="327" t="s">
        <v>1592</v>
      </c>
      <c r="H137" s="329">
        <v>40529</v>
      </c>
      <c r="I137" s="327">
        <v>47025</v>
      </c>
      <c r="J137" s="100" t="s">
        <v>1272</v>
      </c>
      <c r="K137" s="259" t="s">
        <v>1593</v>
      </c>
      <c r="L137" s="100" t="s">
        <v>1594</v>
      </c>
      <c r="M137" s="424" t="s">
        <v>135</v>
      </c>
      <c r="N137" s="424" t="s">
        <v>135</v>
      </c>
      <c r="O137" s="424" t="s">
        <v>135</v>
      </c>
      <c r="P137" s="417"/>
      <c r="Q137" s="418"/>
    </row>
    <row r="138" spans="2:17" ht="75" customHeight="1" x14ac:dyDescent="0.25">
      <c r="B138" s="334"/>
      <c r="C138" s="328"/>
      <c r="D138" s="549"/>
      <c r="E138" s="328"/>
      <c r="F138" s="328"/>
      <c r="G138" s="328"/>
      <c r="H138" s="330"/>
      <c r="I138" s="328"/>
      <c r="J138" s="100" t="s">
        <v>1595</v>
      </c>
      <c r="K138" s="259" t="s">
        <v>1596</v>
      </c>
      <c r="L138" s="100" t="s">
        <v>1597</v>
      </c>
      <c r="M138" s="425"/>
      <c r="N138" s="425"/>
      <c r="O138" s="425"/>
      <c r="P138" s="419"/>
      <c r="Q138" s="420"/>
    </row>
    <row r="139" spans="2:17" ht="30" x14ac:dyDescent="0.25">
      <c r="B139" s="540" t="s">
        <v>1294</v>
      </c>
      <c r="C139" s="542" t="s">
        <v>1599</v>
      </c>
      <c r="D139" s="457" t="s">
        <v>1600</v>
      </c>
      <c r="E139" s="457">
        <v>40078153</v>
      </c>
      <c r="F139" s="457" t="s">
        <v>289</v>
      </c>
      <c r="G139" s="457" t="s">
        <v>1592</v>
      </c>
      <c r="H139" s="546">
        <v>41152</v>
      </c>
      <c r="I139" s="457">
        <v>131924</v>
      </c>
      <c r="J139" s="457" t="s">
        <v>1601</v>
      </c>
      <c r="K139" s="259" t="s">
        <v>1602</v>
      </c>
      <c r="L139" s="100" t="s">
        <v>1603</v>
      </c>
      <c r="M139" s="457" t="s">
        <v>135</v>
      </c>
      <c r="N139" s="457" t="s">
        <v>136</v>
      </c>
      <c r="O139" s="457" t="s">
        <v>135</v>
      </c>
      <c r="P139" s="488"/>
      <c r="Q139" s="489"/>
    </row>
    <row r="140" spans="2:17" ht="54" customHeight="1" x14ac:dyDescent="0.25">
      <c r="B140" s="541"/>
      <c r="C140" s="543"/>
      <c r="D140" s="549"/>
      <c r="E140" s="458"/>
      <c r="F140" s="458"/>
      <c r="G140" s="458"/>
      <c r="H140" s="547"/>
      <c r="I140" s="458"/>
      <c r="J140" s="458"/>
      <c r="K140" s="259" t="s">
        <v>1604</v>
      </c>
      <c r="L140" s="100" t="s">
        <v>1603</v>
      </c>
      <c r="M140" s="458"/>
      <c r="N140" s="458"/>
      <c r="O140" s="458"/>
      <c r="P140" s="490"/>
      <c r="Q140" s="491"/>
    </row>
    <row r="141" spans="2:17" ht="54" customHeight="1" x14ac:dyDescent="0.25">
      <c r="B141" s="306" t="s">
        <v>1652</v>
      </c>
      <c r="C141" s="100" t="s">
        <v>727</v>
      </c>
      <c r="D141" s="99" t="s">
        <v>1606</v>
      </c>
      <c r="E141" s="98">
        <v>40720288</v>
      </c>
      <c r="F141" s="98" t="s">
        <v>289</v>
      </c>
      <c r="G141" s="100" t="s">
        <v>1592</v>
      </c>
      <c r="H141" s="261">
        <v>40165</v>
      </c>
      <c r="I141" s="43">
        <v>116055</v>
      </c>
      <c r="J141" s="100" t="s">
        <v>1653</v>
      </c>
      <c r="K141" s="259" t="s">
        <v>1654</v>
      </c>
      <c r="L141" s="100" t="s">
        <v>1655</v>
      </c>
      <c r="M141" s="332" t="s">
        <v>135</v>
      </c>
      <c r="N141" s="332" t="s">
        <v>135</v>
      </c>
      <c r="O141" s="332" t="s">
        <v>135</v>
      </c>
      <c r="P141" s="430"/>
      <c r="Q141" s="431"/>
    </row>
    <row r="142" spans="2:17" ht="60" x14ac:dyDescent="0.25">
      <c r="B142" s="455" t="s">
        <v>1605</v>
      </c>
      <c r="C142" s="457" t="s">
        <v>727</v>
      </c>
      <c r="D142" s="457" t="s">
        <v>1656</v>
      </c>
      <c r="E142" s="424">
        <v>41715120</v>
      </c>
      <c r="F142" s="424" t="s">
        <v>289</v>
      </c>
      <c r="G142" s="457" t="s">
        <v>1657</v>
      </c>
      <c r="H142" s="459">
        <v>37450</v>
      </c>
      <c r="I142" s="424">
        <v>126331</v>
      </c>
      <c r="J142" s="100" t="s">
        <v>1046</v>
      </c>
      <c r="K142" s="259" t="s">
        <v>1434</v>
      </c>
      <c r="L142" s="100" t="s">
        <v>1658</v>
      </c>
      <c r="M142" s="332" t="s">
        <v>135</v>
      </c>
      <c r="N142" s="332" t="s">
        <v>135</v>
      </c>
      <c r="O142" s="332" t="s">
        <v>135</v>
      </c>
      <c r="P142" s="430"/>
      <c r="Q142" s="431"/>
    </row>
    <row r="143" spans="2:17" ht="60" x14ac:dyDescent="0.25">
      <c r="B143" s="456"/>
      <c r="C143" s="458"/>
      <c r="D143" s="458"/>
      <c r="E143" s="425"/>
      <c r="F143" s="425"/>
      <c r="G143" s="458"/>
      <c r="H143" s="460"/>
      <c r="I143" s="425"/>
      <c r="J143" s="100" t="s">
        <v>1046</v>
      </c>
      <c r="K143" s="259" t="s">
        <v>1229</v>
      </c>
      <c r="L143" s="100" t="s">
        <v>1658</v>
      </c>
      <c r="M143" s="332" t="s">
        <v>135</v>
      </c>
      <c r="N143" s="332" t="s">
        <v>135</v>
      </c>
      <c r="O143" s="332" t="s">
        <v>135</v>
      </c>
      <c r="P143" s="430"/>
      <c r="Q143" s="431"/>
    </row>
    <row r="144" spans="2:17" ht="30" x14ac:dyDescent="0.25">
      <c r="B144" s="540" t="s">
        <v>1659</v>
      </c>
      <c r="C144" s="542" t="s">
        <v>727</v>
      </c>
      <c r="D144" s="457" t="s">
        <v>1306</v>
      </c>
      <c r="E144" s="544">
        <v>1117503079</v>
      </c>
      <c r="F144" s="544" t="s">
        <v>1660</v>
      </c>
      <c r="G144" s="542" t="s">
        <v>262</v>
      </c>
      <c r="H144" s="546">
        <v>40534</v>
      </c>
      <c r="I144" s="544" t="s">
        <v>1661</v>
      </c>
      <c r="J144" s="100" t="s">
        <v>1059</v>
      </c>
      <c r="K144" s="259" t="s">
        <v>1662</v>
      </c>
      <c r="L144" s="457" t="s">
        <v>1309</v>
      </c>
      <c r="M144" s="424" t="s">
        <v>135</v>
      </c>
      <c r="N144" s="424" t="s">
        <v>135</v>
      </c>
      <c r="O144" s="424" t="s">
        <v>135</v>
      </c>
      <c r="P144" s="430"/>
      <c r="Q144" s="431"/>
    </row>
    <row r="145" spans="2:17" ht="30" x14ac:dyDescent="0.25">
      <c r="B145" s="541"/>
      <c r="C145" s="543"/>
      <c r="D145" s="458"/>
      <c r="E145" s="545"/>
      <c r="F145" s="545"/>
      <c r="G145" s="543"/>
      <c r="H145" s="547"/>
      <c r="I145" s="545"/>
      <c r="J145" s="100" t="s">
        <v>1663</v>
      </c>
      <c r="K145" s="259" t="s">
        <v>1664</v>
      </c>
      <c r="L145" s="458"/>
      <c r="M145" s="425"/>
      <c r="N145" s="425"/>
      <c r="O145" s="425"/>
      <c r="P145" s="430"/>
      <c r="Q145" s="431"/>
    </row>
    <row r="147" spans="2:17" ht="15.75" thickBot="1" x14ac:dyDescent="0.3"/>
    <row r="148" spans="2:17" ht="30" x14ac:dyDescent="0.25">
      <c r="B148" s="21" t="s">
        <v>32</v>
      </c>
      <c r="C148" s="21" t="s">
        <v>48</v>
      </c>
      <c r="D148" s="197" t="s">
        <v>49</v>
      </c>
      <c r="E148" s="21" t="s">
        <v>50</v>
      </c>
      <c r="F148" s="12" t="s">
        <v>55</v>
      </c>
      <c r="G148" s="15"/>
    </row>
    <row r="149" spans="2:17" ht="108" x14ac:dyDescent="0.2">
      <c r="B149" s="468" t="s">
        <v>52</v>
      </c>
      <c r="C149" s="104" t="s">
        <v>126</v>
      </c>
      <c r="D149" s="185">
        <v>25</v>
      </c>
      <c r="E149" s="185">
        <v>12.5</v>
      </c>
      <c r="F149" s="427">
        <f>+E149+E150+E151</f>
        <v>47.5</v>
      </c>
      <c r="G149" s="105"/>
    </row>
    <row r="150" spans="2:17" ht="96" x14ac:dyDescent="0.2">
      <c r="B150" s="468"/>
      <c r="C150" s="104" t="s">
        <v>127</v>
      </c>
      <c r="D150" s="189">
        <v>25</v>
      </c>
      <c r="E150" s="185">
        <v>25</v>
      </c>
      <c r="F150" s="469"/>
      <c r="G150" s="105"/>
    </row>
    <row r="151" spans="2:17" ht="60" x14ac:dyDescent="0.2">
      <c r="B151" s="468"/>
      <c r="C151" s="104" t="s">
        <v>128</v>
      </c>
      <c r="D151" s="185">
        <v>10</v>
      </c>
      <c r="E151" s="185">
        <v>10</v>
      </c>
      <c r="F151" s="428"/>
      <c r="G151" s="105"/>
    </row>
    <row r="152" spans="2:17" x14ac:dyDescent="0.25">
      <c r="C152" s="42"/>
    </row>
    <row r="155" spans="2:17" x14ac:dyDescent="0.25">
      <c r="B155" s="68" t="s">
        <v>56</v>
      </c>
    </row>
    <row r="158" spans="2:17" x14ac:dyDescent="0.25">
      <c r="B158" s="22" t="s">
        <v>32</v>
      </c>
      <c r="C158" s="22" t="s">
        <v>57</v>
      </c>
      <c r="D158" s="21" t="s">
        <v>50</v>
      </c>
      <c r="E158" s="21" t="s">
        <v>15</v>
      </c>
    </row>
    <row r="159" spans="2:17" ht="28.5" x14ac:dyDescent="0.25">
      <c r="B159" s="70" t="s">
        <v>58</v>
      </c>
      <c r="C159" s="71">
        <v>40</v>
      </c>
      <c r="D159" s="185">
        <f>+E129</f>
        <v>0</v>
      </c>
      <c r="E159" s="424">
        <f>+D159+D160</f>
        <v>47.5</v>
      </c>
    </row>
    <row r="160" spans="2:17" ht="42.75" x14ac:dyDescent="0.25">
      <c r="B160" s="70" t="s">
        <v>59</v>
      </c>
      <c r="C160" s="71">
        <v>60</v>
      </c>
      <c r="D160" s="185">
        <f>+F149</f>
        <v>47.5</v>
      </c>
      <c r="E160" s="425"/>
    </row>
  </sheetData>
  <mergeCells count="136">
    <mergeCell ref="O139:O140"/>
    <mergeCell ref="P139:Q140"/>
    <mergeCell ref="H139:H140"/>
    <mergeCell ref="I139:I140"/>
    <mergeCell ref="J139:J140"/>
    <mergeCell ref="M139:M140"/>
    <mergeCell ref="N139:N140"/>
    <mergeCell ref="B139:B140"/>
    <mergeCell ref="C139:C140"/>
    <mergeCell ref="D139:D140"/>
    <mergeCell ref="F139:F140"/>
    <mergeCell ref="G139:G140"/>
    <mergeCell ref="Q118:Q123"/>
    <mergeCell ref="M137:M138"/>
    <mergeCell ref="N137:N138"/>
    <mergeCell ref="O137:O138"/>
    <mergeCell ref="P137:Q138"/>
    <mergeCell ref="D86:D94"/>
    <mergeCell ref="N79:N81"/>
    <mergeCell ref="O79:O81"/>
    <mergeCell ref="P79:Q81"/>
    <mergeCell ref="O82:O85"/>
    <mergeCell ref="P82:Q85"/>
    <mergeCell ref="D82:D85"/>
    <mergeCell ref="E82:E85"/>
    <mergeCell ref="F82:F85"/>
    <mergeCell ref="G82:G85"/>
    <mergeCell ref="H82:H85"/>
    <mergeCell ref="I82:I85"/>
    <mergeCell ref="M82:M85"/>
    <mergeCell ref="N82:N85"/>
    <mergeCell ref="F79:F81"/>
    <mergeCell ref="G79:G81"/>
    <mergeCell ref="C79:C81"/>
    <mergeCell ref="D79:D81"/>
    <mergeCell ref="E79:E81"/>
    <mergeCell ref="B82:B85"/>
    <mergeCell ref="C82:C85"/>
    <mergeCell ref="E159:E160"/>
    <mergeCell ref="D107:E107"/>
    <mergeCell ref="D108:E108"/>
    <mergeCell ref="B111:P111"/>
    <mergeCell ref="B114:N114"/>
    <mergeCell ref="E129:E131"/>
    <mergeCell ref="B134:N134"/>
    <mergeCell ref="D137:D138"/>
    <mergeCell ref="E139:E140"/>
    <mergeCell ref="D95:D97"/>
    <mergeCell ref="E95:E97"/>
    <mergeCell ref="F95:F97"/>
    <mergeCell ref="G95:G97"/>
    <mergeCell ref="H95:H97"/>
    <mergeCell ref="I95:I97"/>
    <mergeCell ref="M95:M97"/>
    <mergeCell ref="N95:N97"/>
    <mergeCell ref="O95:O97"/>
    <mergeCell ref="P95:Q97"/>
    <mergeCell ref="O77:O78"/>
    <mergeCell ref="P77:Q78"/>
    <mergeCell ref="P136:Q136"/>
    <mergeCell ref="B149:B151"/>
    <mergeCell ref="F149:F151"/>
    <mergeCell ref="J136:L136"/>
    <mergeCell ref="P99:Q99"/>
    <mergeCell ref="C86:C99"/>
    <mergeCell ref="B104:N104"/>
    <mergeCell ref="P98:Q98"/>
    <mergeCell ref="H79:H81"/>
    <mergeCell ref="I79:I81"/>
    <mergeCell ref="M79:M81"/>
    <mergeCell ref="B86:B99"/>
    <mergeCell ref="B79:B81"/>
    <mergeCell ref="M86:M94"/>
    <mergeCell ref="P86:Q94"/>
    <mergeCell ref="N86:N94"/>
    <mergeCell ref="O86:O94"/>
    <mergeCell ref="E86:E94"/>
    <mergeCell ref="F86:F94"/>
    <mergeCell ref="G86:G94"/>
    <mergeCell ref="H86:H94"/>
    <mergeCell ref="I86:I94"/>
    <mergeCell ref="B72:N72"/>
    <mergeCell ref="B77:B78"/>
    <mergeCell ref="C77:C78"/>
    <mergeCell ref="D77:D78"/>
    <mergeCell ref="E77:E78"/>
    <mergeCell ref="F77:F78"/>
    <mergeCell ref="G77:G78"/>
    <mergeCell ref="H77:H78"/>
    <mergeCell ref="I77:I78"/>
    <mergeCell ref="J77:L77"/>
    <mergeCell ref="M77:M78"/>
    <mergeCell ref="N77:N78"/>
    <mergeCell ref="O62:P62"/>
    <mergeCell ref="O63:P63"/>
    <mergeCell ref="O66:P66"/>
    <mergeCell ref="C9:N9"/>
    <mergeCell ref="B2:P2"/>
    <mergeCell ref="B4:P4"/>
    <mergeCell ref="C6:N6"/>
    <mergeCell ref="C7:N7"/>
    <mergeCell ref="C8:N8"/>
    <mergeCell ref="C10:E10"/>
    <mergeCell ref="E38:E39"/>
    <mergeCell ref="M43:N43"/>
    <mergeCell ref="B53:B54"/>
    <mergeCell ref="C53:C54"/>
    <mergeCell ref="D53:E53"/>
    <mergeCell ref="B14:C21"/>
    <mergeCell ref="C57:N57"/>
    <mergeCell ref="B59:N59"/>
    <mergeCell ref="B142:B143"/>
    <mergeCell ref="C142:C143"/>
    <mergeCell ref="D142:D143"/>
    <mergeCell ref="E142:E143"/>
    <mergeCell ref="F142:F143"/>
    <mergeCell ref="G142:G143"/>
    <mergeCell ref="H142:H143"/>
    <mergeCell ref="I142:I143"/>
    <mergeCell ref="B144:B145"/>
    <mergeCell ref="C144:C145"/>
    <mergeCell ref="D144:D145"/>
    <mergeCell ref="E144:E145"/>
    <mergeCell ref="F144:F145"/>
    <mergeCell ref="G144:G145"/>
    <mergeCell ref="H144:H145"/>
    <mergeCell ref="I144:I145"/>
    <mergeCell ref="L144:L145"/>
    <mergeCell ref="M144:M145"/>
    <mergeCell ref="N144:N145"/>
    <mergeCell ref="O144:O145"/>
    <mergeCell ref="P141:Q141"/>
    <mergeCell ref="P142:Q142"/>
    <mergeCell ref="P143:Q143"/>
    <mergeCell ref="P144:Q144"/>
    <mergeCell ref="P145:Q145"/>
  </mergeCells>
  <dataValidations disablePrompts="1" count="2">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WVE23:WVE42 WLI23:WLI42 WBM23:WBM42 VRQ23:VRQ42 VHU23:VHU42 UXY23:UXY42 UOC23:UOC42 UEG23:UEG42 TUK23:TUK42 TKO23:TKO42 TAS23:TAS42 SQW23:SQW42 SHA23:SHA42 RXE23:RXE42 RNI23:RNI42 RDM23:RDM42 QTQ23:QTQ42 QJU23:QJU42 PZY23:PZY42 PQC23:PQC42 PGG23:PGG42 OWK23:OWK42 OMO23:OMO42 OCS23:OCS42 NSW23:NSW42 NJA23:NJA42 MZE23:MZE42 MPI23:MPI42 MFM23:MFM42 LVQ23:LVQ42 LLU23:LLU42 LBY23:LBY42 KSC23:KSC42 KIG23:KIG42 JYK23:JYK42 JOO23:JOO42 JES23:JES42 IUW23:IUW42 ILA23:ILA42 IBE23:IBE42 HRI23:HRI42 HHM23:HHM42 GXQ23:GXQ42 GNU23:GNU42 GDY23:GDY42 FUC23:FUC42 FKG23:FKG42 FAK23:FAK42 EQO23:EQO42 EGS23:EGS42 DWW23:DWW42 DNA23:DNA42 DDE23:DDE42 CTI23:CTI42 CJM23:CJM42 BZQ23:BZQ42 BPU23:BPU42 BFY23:BFY42 AWC23:AWC42 AMG23:AMG42 ACK23:ACK42 SO23:SO42 IS23:IS42 A23:A42">
      <formula1>"1,2,3,4,5"</formula1>
    </dataValidation>
    <dataValidation type="decimal" allowBlank="1" showInputMessage="1" showErrorMessage="1" sqref="WVH983072 WLL983072 C65572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8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4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80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6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52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8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4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60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6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32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8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4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40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6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WVH23:WVH42 WLL23:WLL42 WBP23:WBP42 VRT23:VRT42 VHX23:VHX42 UYB23:UYB42 UOF23:UOF42 UEJ23:UEJ42 TUN23:TUN42 TKR23:TKR42 TAV23:TAV42 SQZ23:SQZ42 SHD23:SHD42 RXH23:RXH42 RNL23:RNL42 RDP23:RDP42 QTT23:QTT42 QJX23:QJX42 QAB23:QAB42 PQF23:PQF42 PGJ23:PGJ42 OWN23:OWN42 OMR23:OMR42 OCV23:OCV42 NSZ23:NSZ42 NJD23:NJD42 MZH23:MZH42 MPL23:MPL42 MFP23:MFP42 LVT23:LVT42 LLX23:LLX42 LCB23:LCB42 KSF23:KSF42 KIJ23:KIJ42 JYN23:JYN42 JOR23:JOR42 JEV23:JEV42 IUZ23:IUZ42 ILD23:ILD42 IBH23:IBH42 HRL23:HRL42 HHP23:HHP42 GXT23:GXT42 GNX23:GNX42 GEB23:GEB42 FUF23:FUF42 FKJ23:FKJ42 FAN23:FAN42 EQR23:EQR42 EGV23:EGV42 DWZ23:DWZ42 DND23:DND42 DDH23:DDH42 CTL23:CTL42 CJP23:CJP42 BZT23:BZT42 BPX23:BPX42 BGB23:BGB42 AWF23:AWF42 AMJ23:AMJ42 ACN23:ACN42 SR23:SR42 IV23:IV42">
      <formula1>0</formula1>
      <formula2>1</formula2>
    </dataValidation>
  </dataValidations>
  <pageMargins left="0.7" right="0.7" top="0.75" bottom="0.75" header="0.3" footer="0.3"/>
  <pageSetup orientation="portrait"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F29" zoomScale="90" zoomScaleNormal="9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1272</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1311</v>
      </c>
      <c r="D10" s="422"/>
      <c r="E10" s="423"/>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57"/>
      <c r="I14" s="56"/>
      <c r="J14" s="56"/>
      <c r="K14" s="56"/>
      <c r="L14" s="56"/>
      <c r="M14" s="56"/>
      <c r="N14" s="55"/>
    </row>
    <row r="15" spans="2:16" x14ac:dyDescent="0.25">
      <c r="B15" s="495"/>
      <c r="C15" s="496"/>
      <c r="D15" s="303">
        <v>8</v>
      </c>
      <c r="E15" s="3">
        <v>639730710</v>
      </c>
      <c r="F15" s="241">
        <v>270</v>
      </c>
      <c r="G15" s="57"/>
      <c r="I15" s="57"/>
      <c r="J15" s="57"/>
      <c r="K15" s="57"/>
      <c r="L15" s="57"/>
      <c r="M15" s="57"/>
      <c r="N15" s="55"/>
    </row>
    <row r="16" spans="2:16" x14ac:dyDescent="0.25">
      <c r="B16" s="495"/>
      <c r="C16" s="496"/>
      <c r="D16" s="303">
        <v>9</v>
      </c>
      <c r="E16" s="3">
        <v>3274211322</v>
      </c>
      <c r="F16" s="241">
        <v>1494</v>
      </c>
      <c r="G16" s="57"/>
      <c r="I16" s="57"/>
      <c r="J16" s="57"/>
      <c r="K16" s="57"/>
      <c r="L16" s="57"/>
      <c r="M16" s="57"/>
      <c r="N16" s="55"/>
    </row>
    <row r="17" spans="1:14" x14ac:dyDescent="0.25">
      <c r="B17" s="495"/>
      <c r="C17" s="496"/>
      <c r="D17" s="303">
        <v>10</v>
      </c>
      <c r="E17" s="3">
        <v>1838553610</v>
      </c>
      <c r="F17" s="241">
        <v>758</v>
      </c>
      <c r="G17" s="57"/>
      <c r="I17" s="57"/>
      <c r="J17" s="57"/>
      <c r="K17" s="57"/>
      <c r="L17" s="57"/>
      <c r="M17" s="57"/>
      <c r="N17" s="55"/>
    </row>
    <row r="18" spans="1:14" x14ac:dyDescent="0.25">
      <c r="B18" s="495"/>
      <c r="C18" s="496"/>
      <c r="D18" s="303">
        <v>16</v>
      </c>
      <c r="E18" s="3">
        <v>1755833774</v>
      </c>
      <c r="F18" s="241">
        <v>718</v>
      </c>
      <c r="G18" s="57"/>
      <c r="I18" s="57"/>
      <c r="J18" s="57"/>
      <c r="K18" s="57"/>
      <c r="L18" s="57"/>
      <c r="M18" s="57"/>
      <c r="N18" s="55"/>
    </row>
    <row r="19" spans="1:14" x14ac:dyDescent="0.25">
      <c r="B19" s="495"/>
      <c r="C19" s="496"/>
      <c r="D19" s="303">
        <v>17</v>
      </c>
      <c r="E19" s="3">
        <v>1200706876</v>
      </c>
      <c r="F19" s="241">
        <v>482</v>
      </c>
      <c r="G19" s="57"/>
      <c r="I19" s="57"/>
      <c r="J19" s="57"/>
      <c r="K19" s="57"/>
      <c r="L19" s="57"/>
      <c r="M19" s="57"/>
      <c r="N19" s="55"/>
    </row>
    <row r="20" spans="1:14" x14ac:dyDescent="0.25">
      <c r="B20" s="495"/>
      <c r="C20" s="496"/>
      <c r="D20" s="303">
        <v>18</v>
      </c>
      <c r="E20" s="3">
        <v>832050540</v>
      </c>
      <c r="F20" s="241">
        <v>342</v>
      </c>
      <c r="G20" s="57"/>
      <c r="I20" s="57"/>
      <c r="J20" s="57"/>
      <c r="K20" s="57"/>
      <c r="L20" s="57"/>
      <c r="M20" s="57"/>
      <c r="N20" s="55"/>
    </row>
    <row r="21" spans="1:14" ht="15.75" thickBot="1" x14ac:dyDescent="0.3">
      <c r="B21" s="497"/>
      <c r="C21" s="498"/>
      <c r="D21" s="303">
        <v>19</v>
      </c>
      <c r="E21" s="3">
        <v>1206358774</v>
      </c>
      <c r="F21" s="241">
        <v>548</v>
      </c>
      <c r="G21" s="57"/>
      <c r="I21" s="57"/>
      <c r="J21" s="57"/>
      <c r="K21" s="57"/>
      <c r="L21" s="57"/>
      <c r="M21" s="57"/>
      <c r="N21" s="55"/>
    </row>
    <row r="22" spans="1:14" ht="45.75" thickBot="1" x14ac:dyDescent="0.3">
      <c r="A22" s="60"/>
      <c r="B22" s="315" t="s">
        <v>14</v>
      </c>
      <c r="C22" s="315" t="s">
        <v>98</v>
      </c>
      <c r="E22" s="56"/>
      <c r="F22" s="56"/>
      <c r="G22" s="57"/>
      <c r="H22" s="56"/>
      <c r="I22" s="61"/>
      <c r="J22" s="61"/>
      <c r="K22" s="61"/>
      <c r="L22" s="61"/>
      <c r="M22" s="61"/>
    </row>
    <row r="23" spans="1:14" ht="15.75" thickBot="1" x14ac:dyDescent="0.3">
      <c r="A23" s="62">
        <v>1</v>
      </c>
      <c r="C23" s="5">
        <f>+F17*80%</f>
        <v>606.4</v>
      </c>
      <c r="D23" s="57"/>
      <c r="E23" s="4">
        <f>E17</f>
        <v>1838553610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771</v>
      </c>
      <c r="E28" s="42"/>
      <c r="F28" s="42"/>
      <c r="G28" s="42"/>
      <c r="H28" s="42"/>
      <c r="I28" s="54"/>
      <c r="J28" s="54"/>
      <c r="K28" s="54"/>
      <c r="L28" s="54"/>
      <c r="M28" s="54"/>
      <c r="N28" s="55"/>
    </row>
    <row r="29" spans="1:14" x14ac:dyDescent="0.25">
      <c r="A29" s="65"/>
      <c r="B29" s="69" t="s">
        <v>138</v>
      </c>
      <c r="C29" s="185" t="s">
        <v>68</v>
      </c>
      <c r="D29" s="185"/>
      <c r="E29" s="42"/>
      <c r="F29" s="42"/>
      <c r="G29" s="42"/>
      <c r="H29" s="42"/>
      <c r="I29" s="54"/>
      <c r="J29" s="54"/>
      <c r="K29" s="54"/>
      <c r="L29" s="54"/>
      <c r="M29" s="54"/>
      <c r="N29" s="55"/>
    </row>
    <row r="30" spans="1:14" x14ac:dyDescent="0.25">
      <c r="A30" s="65"/>
      <c r="B30" s="69" t="s">
        <v>139</v>
      </c>
      <c r="C30" s="245"/>
      <c r="D30" s="69"/>
      <c r="E30" s="42"/>
      <c r="F30" s="42"/>
      <c r="G30" s="42"/>
      <c r="H30" s="42"/>
      <c r="I30" s="54"/>
      <c r="J30" s="54"/>
      <c r="K30" s="54"/>
      <c r="L30" s="54"/>
      <c r="M30" s="54"/>
      <c r="N30" s="55"/>
    </row>
    <row r="31" spans="1:14" x14ac:dyDescent="0.25">
      <c r="A31" s="65"/>
      <c r="B31" s="69" t="s">
        <v>140</v>
      </c>
      <c r="C31" s="245"/>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4">
        <f>+D38+D39</f>
        <v>0</v>
      </c>
      <c r="F38" s="42"/>
      <c r="G38" s="42"/>
      <c r="H38" s="42"/>
      <c r="I38" s="54"/>
      <c r="J38" s="54"/>
      <c r="K38" s="54"/>
      <c r="L38" s="54"/>
      <c r="M38" s="54"/>
      <c r="N38" s="55"/>
    </row>
    <row r="39" spans="1:26" ht="42.75" x14ac:dyDescent="0.25">
      <c r="A39" s="65"/>
      <c r="B39" s="70" t="s">
        <v>143</v>
      </c>
      <c r="C39" s="71">
        <v>60</v>
      </c>
      <c r="D39" s="185">
        <f>+F127</f>
        <v>0</v>
      </c>
      <c r="E39" s="425"/>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6" t="s">
        <v>34</v>
      </c>
      <c r="N43" s="426"/>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90" x14ac:dyDescent="0.25">
      <c r="A47" s="74">
        <v>1</v>
      </c>
      <c r="B47" s="87" t="s">
        <v>1272</v>
      </c>
      <c r="C47" s="76" t="s">
        <v>1274</v>
      </c>
      <c r="D47" s="76" t="s">
        <v>1275</v>
      </c>
      <c r="E47" s="136">
        <v>118</v>
      </c>
      <c r="F47" s="78" t="s">
        <v>135</v>
      </c>
      <c r="G47" s="79" t="s">
        <v>195</v>
      </c>
      <c r="H47" s="80">
        <v>40891</v>
      </c>
      <c r="I47" s="80">
        <v>42004</v>
      </c>
      <c r="J47" s="81" t="s">
        <v>136</v>
      </c>
      <c r="K47" s="136">
        <v>35</v>
      </c>
      <c r="L47" s="136">
        <v>0</v>
      </c>
      <c r="M47" s="136">
        <v>32519</v>
      </c>
      <c r="N47" s="82" t="s">
        <v>195</v>
      </c>
      <c r="O47" s="83">
        <v>11103686086</v>
      </c>
      <c r="P47" s="83">
        <v>78</v>
      </c>
      <c r="Q47" s="84" t="s">
        <v>1520</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27" t="s">
        <v>27</v>
      </c>
      <c r="C50" s="427" t="s">
        <v>26</v>
      </c>
      <c r="D50" s="429" t="s">
        <v>33</v>
      </c>
      <c r="E50" s="429"/>
    </row>
    <row r="51" spans="2:17" x14ac:dyDescent="0.25">
      <c r="B51" s="428"/>
      <c r="C51" s="428"/>
      <c r="D51" s="188" t="s">
        <v>22</v>
      </c>
      <c r="E51" s="93" t="s">
        <v>23</v>
      </c>
    </row>
    <row r="52" spans="2:17" ht="30.6" customHeight="1" x14ac:dyDescent="0.25">
      <c r="B52" s="94" t="s">
        <v>20</v>
      </c>
      <c r="C52" s="95">
        <f>+K48</f>
        <v>35</v>
      </c>
      <c r="D52" s="185"/>
      <c r="E52" s="185" t="s">
        <v>771</v>
      </c>
      <c r="F52" s="96"/>
      <c r="G52" s="96"/>
      <c r="H52" s="96"/>
      <c r="I52" s="96"/>
      <c r="J52" s="96"/>
      <c r="K52" s="96"/>
      <c r="L52" s="96"/>
      <c r="M52" s="96"/>
    </row>
    <row r="53" spans="2:17" ht="30" customHeight="1" x14ac:dyDescent="0.25">
      <c r="B53" s="94" t="s">
        <v>24</v>
      </c>
      <c r="C53" s="95">
        <f>+M48</f>
        <v>32519</v>
      </c>
      <c r="D53" s="185" t="s">
        <v>68</v>
      </c>
      <c r="E53" s="69"/>
    </row>
    <row r="54" spans="2:17" x14ac:dyDescent="0.25">
      <c r="B54" s="97"/>
      <c r="C54" s="439"/>
      <c r="D54" s="439"/>
      <c r="E54" s="439"/>
      <c r="F54" s="439"/>
      <c r="G54" s="439"/>
      <c r="H54" s="439"/>
      <c r="I54" s="439"/>
      <c r="J54" s="439"/>
      <c r="K54" s="439"/>
      <c r="L54" s="439"/>
      <c r="M54" s="439"/>
      <c r="N54" s="439"/>
    </row>
    <row r="55" spans="2:17" ht="28.15" customHeight="1" thickBot="1" x14ac:dyDescent="0.3"/>
    <row r="56" spans="2:17" ht="27" thickBot="1" x14ac:dyDescent="0.3">
      <c r="B56" s="440" t="s">
        <v>100</v>
      </c>
      <c r="C56" s="440"/>
      <c r="D56" s="440"/>
      <c r="E56" s="440"/>
      <c r="F56" s="440"/>
      <c r="G56" s="440"/>
      <c r="H56" s="440"/>
      <c r="I56" s="440"/>
      <c r="J56" s="440"/>
      <c r="K56" s="440"/>
      <c r="L56" s="440"/>
      <c r="M56" s="440"/>
      <c r="N56" s="440"/>
    </row>
    <row r="59" spans="2:17" ht="109.5" customHeight="1" x14ac:dyDescent="0.25">
      <c r="B59" s="197" t="s">
        <v>148</v>
      </c>
      <c r="C59" s="9" t="s">
        <v>2</v>
      </c>
      <c r="D59" s="9" t="s">
        <v>102</v>
      </c>
      <c r="E59" s="9" t="s">
        <v>101</v>
      </c>
      <c r="F59" s="9" t="s">
        <v>103</v>
      </c>
      <c r="G59" s="9" t="s">
        <v>104</v>
      </c>
      <c r="H59" s="9" t="s">
        <v>105</v>
      </c>
      <c r="I59" s="9" t="s">
        <v>106</v>
      </c>
      <c r="J59" s="9" t="s">
        <v>107</v>
      </c>
      <c r="K59" s="9" t="s">
        <v>108</v>
      </c>
      <c r="L59" s="9" t="s">
        <v>109</v>
      </c>
      <c r="M59" s="16" t="s">
        <v>110</v>
      </c>
      <c r="N59" s="16" t="s">
        <v>111</v>
      </c>
      <c r="O59" s="441" t="s">
        <v>3</v>
      </c>
      <c r="P59" s="442"/>
      <c r="Q59" s="9" t="s">
        <v>17</v>
      </c>
    </row>
    <row r="60" spans="2:17" x14ac:dyDescent="0.25">
      <c r="B60" s="98"/>
      <c r="C60" s="100"/>
      <c r="D60" s="75"/>
      <c r="E60" s="43"/>
      <c r="F60" s="99"/>
      <c r="G60" s="99"/>
      <c r="H60" s="99"/>
      <c r="I60" s="99"/>
      <c r="J60" s="98"/>
      <c r="K60" s="98"/>
      <c r="L60" s="98"/>
      <c r="M60" s="98"/>
      <c r="N60" s="98"/>
      <c r="O60" s="430"/>
      <c r="P60" s="431"/>
      <c r="Q60" s="69"/>
    </row>
    <row r="61" spans="2:17" x14ac:dyDescent="0.25">
      <c r="B61" s="98"/>
      <c r="C61" s="100"/>
      <c r="D61" s="75"/>
      <c r="E61" s="43"/>
      <c r="F61" s="99"/>
      <c r="G61" s="99"/>
      <c r="H61" s="99"/>
      <c r="I61" s="99"/>
      <c r="J61" s="98"/>
      <c r="K61" s="98"/>
      <c r="L61" s="98"/>
      <c r="M61" s="98"/>
      <c r="N61" s="98"/>
      <c r="O61" s="430"/>
      <c r="P61" s="431"/>
      <c r="Q61" s="69"/>
    </row>
    <row r="62" spans="2:17" x14ac:dyDescent="0.25">
      <c r="B62" s="98"/>
      <c r="C62" s="98"/>
      <c r="D62" s="75"/>
      <c r="E62" s="43"/>
      <c r="F62" s="99"/>
      <c r="G62" s="99"/>
      <c r="H62" s="99"/>
      <c r="I62" s="99"/>
      <c r="J62" s="98"/>
      <c r="K62" s="98"/>
      <c r="L62" s="98"/>
      <c r="M62" s="98"/>
      <c r="N62" s="98"/>
      <c r="O62" s="430"/>
      <c r="P62" s="431"/>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32" t="s">
        <v>37</v>
      </c>
      <c r="C68" s="433"/>
      <c r="D68" s="433"/>
      <c r="E68" s="433"/>
      <c r="F68" s="433"/>
      <c r="G68" s="433"/>
      <c r="H68" s="433"/>
      <c r="I68" s="433"/>
      <c r="J68" s="433"/>
      <c r="K68" s="433"/>
      <c r="L68" s="433"/>
      <c r="M68" s="433"/>
      <c r="N68" s="434"/>
    </row>
    <row r="73" spans="1:17" ht="76.5" customHeight="1" x14ac:dyDescent="0.25">
      <c r="A73" s="443"/>
      <c r="B73" s="443" t="s">
        <v>0</v>
      </c>
      <c r="C73" s="443" t="s">
        <v>38</v>
      </c>
      <c r="D73" s="443" t="s">
        <v>39</v>
      </c>
      <c r="E73" s="443" t="s">
        <v>112</v>
      </c>
      <c r="F73" s="443" t="s">
        <v>114</v>
      </c>
      <c r="G73" s="443" t="s">
        <v>115</v>
      </c>
      <c r="H73" s="443" t="s">
        <v>116</v>
      </c>
      <c r="I73" s="443" t="s">
        <v>113</v>
      </c>
      <c r="J73" s="441" t="s">
        <v>117</v>
      </c>
      <c r="K73" s="445"/>
      <c r="L73" s="442"/>
      <c r="M73" s="443" t="s">
        <v>121</v>
      </c>
      <c r="N73" s="443" t="s">
        <v>40</v>
      </c>
      <c r="O73" s="443" t="s">
        <v>41</v>
      </c>
      <c r="P73" s="447" t="s">
        <v>3</v>
      </c>
      <c r="Q73" s="448"/>
    </row>
    <row r="74" spans="1:17" ht="60.75" customHeight="1" x14ac:dyDescent="0.25">
      <c r="A74" s="444"/>
      <c r="B74" s="444"/>
      <c r="C74" s="444"/>
      <c r="D74" s="444"/>
      <c r="E74" s="444"/>
      <c r="F74" s="444"/>
      <c r="G74" s="444"/>
      <c r="H74" s="444"/>
      <c r="I74" s="444"/>
      <c r="J74" s="99" t="s">
        <v>118</v>
      </c>
      <c r="K74" s="202" t="s">
        <v>119</v>
      </c>
      <c r="L74" s="99" t="s">
        <v>120</v>
      </c>
      <c r="M74" s="444"/>
      <c r="N74" s="444"/>
      <c r="O74" s="444"/>
      <c r="P74" s="449"/>
      <c r="Q74" s="450"/>
    </row>
    <row r="75" spans="1:17" ht="33.6" customHeight="1" x14ac:dyDescent="0.25">
      <c r="B75" s="100"/>
      <c r="C75" s="100"/>
      <c r="D75" s="98"/>
      <c r="E75" s="98"/>
      <c r="F75" s="189"/>
      <c r="G75" s="260"/>
      <c r="H75" s="261"/>
      <c r="I75" s="262"/>
      <c r="J75" s="43"/>
      <c r="K75" s="263"/>
      <c r="L75" s="202"/>
      <c r="M75" s="185"/>
      <c r="N75" s="185"/>
      <c r="O75" s="185"/>
      <c r="P75" s="185"/>
      <c r="Q75" s="185"/>
    </row>
    <row r="76" spans="1:17" ht="33.6" customHeight="1" x14ac:dyDescent="0.25">
      <c r="B76" s="100"/>
      <c r="C76" s="100"/>
      <c r="D76" s="98"/>
      <c r="E76" s="98"/>
      <c r="F76" s="189"/>
      <c r="G76" s="260"/>
      <c r="H76" s="261"/>
      <c r="I76" s="262"/>
      <c r="J76" s="43"/>
      <c r="K76" s="263"/>
      <c r="L76" s="202"/>
      <c r="M76" s="185"/>
      <c r="N76" s="185"/>
      <c r="O76" s="185"/>
      <c r="P76" s="185"/>
      <c r="Q76" s="185"/>
    </row>
    <row r="78" spans="1:17" ht="15.75" thickBot="1" x14ac:dyDescent="0.3"/>
    <row r="79" spans="1:17" ht="27" thickBot="1" x14ac:dyDescent="0.3">
      <c r="B79" s="432" t="s">
        <v>45</v>
      </c>
      <c r="C79" s="433"/>
      <c r="D79" s="433"/>
      <c r="E79" s="433"/>
      <c r="F79" s="433"/>
      <c r="G79" s="433"/>
      <c r="H79" s="433"/>
      <c r="I79" s="433"/>
      <c r="J79" s="433"/>
      <c r="K79" s="433"/>
      <c r="L79" s="433"/>
      <c r="M79" s="433"/>
      <c r="N79" s="434"/>
    </row>
    <row r="82" spans="1:26" ht="46.15" customHeight="1" x14ac:dyDescent="0.25">
      <c r="B82" s="9" t="s">
        <v>32</v>
      </c>
      <c r="C82" s="9" t="s">
        <v>46</v>
      </c>
      <c r="D82" s="441" t="s">
        <v>3</v>
      </c>
      <c r="E82" s="442"/>
    </row>
    <row r="83" spans="1:26" ht="46.9" customHeight="1" x14ac:dyDescent="0.25">
      <c r="B83" s="101" t="s">
        <v>122</v>
      </c>
      <c r="C83" s="185"/>
      <c r="D83" s="451"/>
      <c r="E83" s="451"/>
    </row>
    <row r="86" spans="1:26" ht="26.25" x14ac:dyDescent="0.25">
      <c r="B86" s="435" t="s">
        <v>63</v>
      </c>
      <c r="C86" s="436"/>
      <c r="D86" s="436"/>
      <c r="E86" s="436"/>
      <c r="F86" s="436"/>
      <c r="G86" s="436"/>
      <c r="H86" s="436"/>
      <c r="I86" s="436"/>
      <c r="J86" s="436"/>
      <c r="K86" s="436"/>
      <c r="L86" s="436"/>
      <c r="M86" s="436"/>
      <c r="N86" s="436"/>
      <c r="O86" s="436"/>
      <c r="P86" s="436"/>
    </row>
    <row r="88" spans="1:26" ht="15.75" thickBot="1" x14ac:dyDescent="0.3"/>
    <row r="89" spans="1:26" ht="27" thickBot="1" x14ac:dyDescent="0.3">
      <c r="B89" s="432" t="s">
        <v>53</v>
      </c>
      <c r="C89" s="433"/>
      <c r="D89" s="433"/>
      <c r="E89" s="433"/>
      <c r="F89" s="433"/>
      <c r="G89" s="433"/>
      <c r="H89" s="433"/>
      <c r="I89" s="433"/>
      <c r="J89" s="433"/>
      <c r="K89" s="433"/>
      <c r="L89" s="433"/>
      <c r="M89" s="433"/>
      <c r="N89" s="434"/>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192" t="s">
        <v>10</v>
      </c>
      <c r="Q92" s="192" t="s">
        <v>18</v>
      </c>
    </row>
    <row r="93" spans="1:26" s="86" customFormat="1" x14ac:dyDescent="0.25">
      <c r="A93" s="74">
        <v>1</v>
      </c>
      <c r="B93" s="75"/>
      <c r="C93" s="76"/>
      <c r="D93" s="75"/>
      <c r="E93" s="257"/>
      <c r="F93" s="77"/>
      <c r="G93" s="79"/>
      <c r="H93" s="80"/>
      <c r="I93" s="80"/>
      <c r="J93" s="81"/>
      <c r="K93" s="257"/>
      <c r="L93" s="257"/>
      <c r="M93" s="257"/>
      <c r="N93" s="82"/>
      <c r="O93" s="83"/>
      <c r="P93" s="83"/>
      <c r="Q93" s="84"/>
      <c r="R93" s="85"/>
      <c r="S93" s="85"/>
      <c r="T93" s="85"/>
      <c r="U93" s="85"/>
      <c r="V93" s="85"/>
      <c r="W93" s="85"/>
      <c r="X93" s="85"/>
      <c r="Y93" s="85"/>
      <c r="Z93" s="85"/>
    </row>
    <row r="94" spans="1:26" s="86" customFormat="1" x14ac:dyDescent="0.25">
      <c r="A94" s="74">
        <f>+A93+1</f>
        <v>2</v>
      </c>
      <c r="B94" s="75"/>
      <c r="C94" s="76"/>
      <c r="D94" s="75"/>
      <c r="E94" s="257"/>
      <c r="F94" s="77"/>
      <c r="G94" s="79"/>
      <c r="H94" s="80"/>
      <c r="I94" s="80"/>
      <c r="J94" s="81"/>
      <c r="K94" s="257"/>
      <c r="L94" s="257"/>
      <c r="M94" s="257"/>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7"/>
      <c r="F95" s="77"/>
      <c r="G95" s="79"/>
      <c r="H95" s="80"/>
      <c r="I95" s="80"/>
      <c r="J95" s="81"/>
      <c r="K95" s="257"/>
      <c r="L95" s="257"/>
      <c r="M95" s="257"/>
      <c r="N95" s="82"/>
      <c r="O95" s="83"/>
      <c r="P95" s="83"/>
      <c r="Q95" s="84"/>
      <c r="R95" s="85"/>
      <c r="S95" s="85"/>
      <c r="T95" s="85"/>
      <c r="U95" s="85"/>
      <c r="V95" s="85"/>
      <c r="W95" s="85"/>
      <c r="X95" s="85"/>
      <c r="Y95" s="85"/>
      <c r="Z95" s="85"/>
    </row>
    <row r="96" spans="1:26" s="86" customFormat="1" x14ac:dyDescent="0.25">
      <c r="A96" s="74">
        <f t="shared" si="0"/>
        <v>4</v>
      </c>
      <c r="B96" s="75"/>
      <c r="C96" s="76"/>
      <c r="D96" s="75"/>
      <c r="E96" s="257"/>
      <c r="F96" s="77"/>
      <c r="G96" s="79"/>
      <c r="H96" s="80"/>
      <c r="I96" s="80"/>
      <c r="J96" s="81"/>
      <c r="K96" s="257"/>
      <c r="L96" s="257"/>
      <c r="M96" s="257"/>
      <c r="N96" s="82"/>
      <c r="O96" s="83"/>
      <c r="P96" s="83"/>
      <c r="Q96" s="84"/>
      <c r="R96" s="85"/>
      <c r="S96" s="85"/>
      <c r="T96" s="85"/>
      <c r="U96" s="85"/>
      <c r="V96" s="85"/>
      <c r="W96" s="85"/>
      <c r="X96" s="85"/>
      <c r="Y96" s="85"/>
      <c r="Z96" s="85"/>
    </row>
    <row r="97" spans="1:26" s="86" customFormat="1" x14ac:dyDescent="0.25">
      <c r="A97" s="74">
        <f t="shared" si="0"/>
        <v>5</v>
      </c>
      <c r="B97" s="75"/>
      <c r="C97" s="76"/>
      <c r="D97" s="75"/>
      <c r="E97" s="257"/>
      <c r="F97" s="77"/>
      <c r="G97" s="79"/>
      <c r="H97" s="80"/>
      <c r="I97" s="80"/>
      <c r="J97" s="81"/>
      <c r="K97" s="257"/>
      <c r="L97" s="257"/>
      <c r="M97" s="257"/>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52">
        <f>+D104+D105+D106</f>
        <v>0</v>
      </c>
    </row>
    <row r="105" spans="1:26" x14ac:dyDescent="0.25">
      <c r="B105" s="8" t="s">
        <v>124</v>
      </c>
      <c r="C105" s="185">
        <v>30</v>
      </c>
      <c r="D105" s="185">
        <v>0</v>
      </c>
      <c r="E105" s="453"/>
    </row>
    <row r="106" spans="1:26" ht="15.75" thickBot="1" x14ac:dyDescent="0.3">
      <c r="B106" s="8" t="s">
        <v>125</v>
      </c>
      <c r="C106" s="103">
        <v>40</v>
      </c>
      <c r="D106" s="103">
        <v>0</v>
      </c>
      <c r="E106" s="454"/>
    </row>
    <row r="108" spans="1:26" ht="15.75" thickBot="1" x14ac:dyDescent="0.3"/>
    <row r="109" spans="1:26" ht="27" thickBot="1" x14ac:dyDescent="0.3">
      <c r="B109" s="432" t="s">
        <v>51</v>
      </c>
      <c r="C109" s="433"/>
      <c r="D109" s="433"/>
      <c r="E109" s="433"/>
      <c r="F109" s="433"/>
      <c r="G109" s="433"/>
      <c r="H109" s="433"/>
      <c r="I109" s="433"/>
      <c r="J109" s="433"/>
      <c r="K109" s="433"/>
      <c r="L109" s="433"/>
      <c r="M109" s="433"/>
      <c r="N109" s="434"/>
    </row>
    <row r="111" spans="1:26" ht="76.5" customHeight="1" x14ac:dyDescent="0.25">
      <c r="B111" s="197" t="s">
        <v>0</v>
      </c>
      <c r="C111" s="197" t="s">
        <v>38</v>
      </c>
      <c r="D111" s="197" t="s">
        <v>39</v>
      </c>
      <c r="E111" s="197" t="s">
        <v>112</v>
      </c>
      <c r="F111" s="197" t="s">
        <v>114</v>
      </c>
      <c r="G111" s="197" t="s">
        <v>115</v>
      </c>
      <c r="H111" s="197" t="s">
        <v>116</v>
      </c>
      <c r="I111" s="197" t="s">
        <v>113</v>
      </c>
      <c r="J111" s="441" t="s">
        <v>117</v>
      </c>
      <c r="K111" s="445"/>
      <c r="L111" s="442"/>
      <c r="M111" s="197" t="s">
        <v>121</v>
      </c>
      <c r="N111" s="197" t="s">
        <v>40</v>
      </c>
      <c r="O111" s="197" t="s">
        <v>41</v>
      </c>
      <c r="P111" s="441" t="s">
        <v>3</v>
      </c>
      <c r="Q111" s="442"/>
    </row>
    <row r="112" spans="1:26" ht="60.75" customHeight="1" x14ac:dyDescent="0.25">
      <c r="B112" s="100"/>
      <c r="C112" s="100"/>
      <c r="D112" s="98"/>
      <c r="E112" s="98"/>
      <c r="F112" s="98"/>
      <c r="G112" s="98"/>
      <c r="H112" s="261"/>
      <c r="I112" s="43"/>
      <c r="J112" s="100"/>
      <c r="K112" s="259"/>
      <c r="L112" s="100"/>
      <c r="M112" s="185"/>
      <c r="N112" s="185"/>
      <c r="O112" s="185"/>
      <c r="P112" s="430"/>
      <c r="Q112" s="431"/>
    </row>
    <row r="115" spans="2:7" ht="15.75" thickBot="1" x14ac:dyDescent="0.3"/>
    <row r="116" spans="2:7" ht="54" customHeight="1" x14ac:dyDescent="0.25">
      <c r="B116" s="21" t="s">
        <v>32</v>
      </c>
      <c r="C116" s="21" t="s">
        <v>48</v>
      </c>
      <c r="D116" s="197" t="s">
        <v>49</v>
      </c>
      <c r="E116" s="21" t="s">
        <v>50</v>
      </c>
      <c r="F116" s="12" t="s">
        <v>55</v>
      </c>
      <c r="G116" s="15"/>
    </row>
    <row r="117" spans="2:7" ht="120.75" customHeight="1" x14ac:dyDescent="0.2">
      <c r="B117" s="468" t="s">
        <v>52</v>
      </c>
      <c r="C117" s="104" t="s">
        <v>126</v>
      </c>
      <c r="D117" s="185">
        <v>25</v>
      </c>
      <c r="E117" s="185"/>
      <c r="F117" s="427">
        <f>+E117+E118+E119</f>
        <v>0</v>
      </c>
      <c r="G117" s="105"/>
    </row>
    <row r="118" spans="2:7" ht="76.150000000000006" customHeight="1" x14ac:dyDescent="0.2">
      <c r="B118" s="468"/>
      <c r="C118" s="104" t="s">
        <v>127</v>
      </c>
      <c r="D118" s="189">
        <v>25</v>
      </c>
      <c r="E118" s="185"/>
      <c r="F118" s="469"/>
      <c r="G118" s="105"/>
    </row>
    <row r="119" spans="2:7" ht="69" customHeight="1" x14ac:dyDescent="0.2">
      <c r="B119" s="468"/>
      <c r="C119" s="104" t="s">
        <v>128</v>
      </c>
      <c r="D119" s="185">
        <v>10</v>
      </c>
      <c r="E119" s="185"/>
      <c r="F119" s="428"/>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185">
        <f>+E104</f>
        <v>0</v>
      </c>
      <c r="E127" s="424">
        <f>+D127+D128</f>
        <v>0</v>
      </c>
    </row>
    <row r="128" spans="2:7" ht="42.75" x14ac:dyDescent="0.25">
      <c r="B128" s="70" t="s">
        <v>59</v>
      </c>
      <c r="C128" s="71">
        <v>60</v>
      </c>
      <c r="D128" s="185">
        <f>+F117</f>
        <v>0</v>
      </c>
      <c r="E128" s="425"/>
    </row>
  </sheetData>
  <mergeCells count="47">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 ref="B68:N68"/>
    <mergeCell ref="A73:A74"/>
    <mergeCell ref="B73:B74"/>
    <mergeCell ref="C73:C74"/>
    <mergeCell ref="D73:D74"/>
    <mergeCell ref="E73:E74"/>
    <mergeCell ref="F73:F74"/>
    <mergeCell ref="G73:G74"/>
    <mergeCell ref="H73:H74"/>
    <mergeCell ref="I73:I74"/>
    <mergeCell ref="J73:L73"/>
    <mergeCell ref="M73:M74"/>
    <mergeCell ref="N73:N74"/>
    <mergeCell ref="O62:P62"/>
    <mergeCell ref="C10:E10"/>
    <mergeCell ref="E38:E39"/>
    <mergeCell ref="M43:N43"/>
    <mergeCell ref="B50:B51"/>
    <mergeCell ref="C50:C51"/>
    <mergeCell ref="D50:E50"/>
    <mergeCell ref="C54:N54"/>
    <mergeCell ref="B56:N56"/>
    <mergeCell ref="O59:P59"/>
    <mergeCell ref="O60:P60"/>
    <mergeCell ref="O61:P61"/>
    <mergeCell ref="B14:C21"/>
    <mergeCell ref="C9:N9"/>
    <mergeCell ref="B2:P2"/>
    <mergeCell ref="B4:P4"/>
    <mergeCell ref="C6:N6"/>
    <mergeCell ref="C7:N7"/>
    <mergeCell ref="C8:N8"/>
  </mergeCells>
  <dataValidations count="2">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E36" zoomScale="80" zoomScaleNormal="80" workbookViewId="0">
      <selection activeCell="E47" sqref="E47"/>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1272</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1312</v>
      </c>
      <c r="D10" s="422"/>
      <c r="E10" s="423"/>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57"/>
      <c r="I14" s="56"/>
      <c r="J14" s="56"/>
      <c r="K14" s="56"/>
      <c r="L14" s="56"/>
      <c r="M14" s="56"/>
      <c r="N14" s="55"/>
    </row>
    <row r="15" spans="2:16" x14ac:dyDescent="0.25">
      <c r="B15" s="495"/>
      <c r="C15" s="496"/>
      <c r="D15" s="303">
        <v>8</v>
      </c>
      <c r="E15" s="3">
        <v>639730710</v>
      </c>
      <c r="F15" s="241">
        <v>270</v>
      </c>
      <c r="G15" s="57"/>
      <c r="I15" s="57"/>
      <c r="J15" s="57"/>
      <c r="K15" s="57"/>
      <c r="L15" s="57"/>
      <c r="M15" s="57"/>
      <c r="N15" s="55"/>
    </row>
    <row r="16" spans="2:16" x14ac:dyDescent="0.25">
      <c r="B16" s="495"/>
      <c r="C16" s="496"/>
      <c r="D16" s="303">
        <v>9</v>
      </c>
      <c r="E16" s="3">
        <v>3274211322</v>
      </c>
      <c r="F16" s="241">
        <v>1494</v>
      </c>
      <c r="G16" s="57"/>
      <c r="I16" s="57"/>
      <c r="J16" s="57"/>
      <c r="K16" s="57"/>
      <c r="L16" s="57"/>
      <c r="M16" s="57"/>
      <c r="N16" s="55"/>
    </row>
    <row r="17" spans="1:14" x14ac:dyDescent="0.25">
      <c r="B17" s="495"/>
      <c r="C17" s="496"/>
      <c r="D17" s="303">
        <v>10</v>
      </c>
      <c r="E17" s="3">
        <v>1838553610</v>
      </c>
      <c r="F17" s="241">
        <v>758</v>
      </c>
      <c r="G17" s="57"/>
      <c r="I17" s="57"/>
      <c r="J17" s="57"/>
      <c r="K17" s="57"/>
      <c r="L17" s="57"/>
      <c r="M17" s="57"/>
      <c r="N17" s="55"/>
    </row>
    <row r="18" spans="1:14" x14ac:dyDescent="0.25">
      <c r="B18" s="495"/>
      <c r="C18" s="496"/>
      <c r="D18" s="303">
        <v>16</v>
      </c>
      <c r="E18" s="3">
        <v>1755833774</v>
      </c>
      <c r="F18" s="241">
        <v>718</v>
      </c>
      <c r="G18" s="57"/>
      <c r="I18" s="57"/>
      <c r="J18" s="57"/>
      <c r="K18" s="57"/>
      <c r="L18" s="57"/>
      <c r="M18" s="57"/>
      <c r="N18" s="55"/>
    </row>
    <row r="19" spans="1:14" x14ac:dyDescent="0.25">
      <c r="B19" s="495"/>
      <c r="C19" s="496"/>
      <c r="D19" s="303">
        <v>17</v>
      </c>
      <c r="E19" s="3">
        <v>1200706876</v>
      </c>
      <c r="F19" s="241">
        <v>482</v>
      </c>
      <c r="G19" s="57"/>
      <c r="I19" s="57"/>
      <c r="J19" s="57"/>
      <c r="K19" s="57"/>
      <c r="L19" s="57"/>
      <c r="M19" s="57"/>
      <c r="N19" s="55"/>
    </row>
    <row r="20" spans="1:14" x14ac:dyDescent="0.25">
      <c r="B20" s="495"/>
      <c r="C20" s="496"/>
      <c r="D20" s="303">
        <v>18</v>
      </c>
      <c r="E20" s="3">
        <v>832050540</v>
      </c>
      <c r="F20" s="241">
        <v>342</v>
      </c>
      <c r="G20" s="57"/>
      <c r="I20" s="57"/>
      <c r="J20" s="57"/>
      <c r="K20" s="57"/>
      <c r="L20" s="57"/>
      <c r="M20" s="57"/>
      <c r="N20" s="55"/>
    </row>
    <row r="21" spans="1:14" ht="15.75" thickBot="1" x14ac:dyDescent="0.3">
      <c r="B21" s="497"/>
      <c r="C21" s="498"/>
      <c r="D21" s="303">
        <v>19</v>
      </c>
      <c r="E21" s="3">
        <v>1206358774</v>
      </c>
      <c r="F21" s="241">
        <v>548</v>
      </c>
      <c r="G21" s="57"/>
      <c r="I21" s="57"/>
      <c r="J21" s="57"/>
      <c r="K21" s="57"/>
      <c r="L21" s="57"/>
      <c r="M21" s="57"/>
      <c r="N21" s="55"/>
    </row>
    <row r="22" spans="1:14" ht="45.75" thickBot="1" x14ac:dyDescent="0.3">
      <c r="A22" s="60"/>
      <c r="B22" s="315" t="s">
        <v>14</v>
      </c>
      <c r="C22" s="315" t="s">
        <v>98</v>
      </c>
      <c r="E22" s="56"/>
      <c r="F22" s="56"/>
      <c r="G22" s="57"/>
      <c r="H22" s="56"/>
      <c r="I22" s="61"/>
      <c r="J22" s="61"/>
      <c r="K22" s="61"/>
      <c r="L22" s="61"/>
      <c r="M22" s="61"/>
    </row>
    <row r="23" spans="1:14" ht="15.75" thickBot="1" x14ac:dyDescent="0.3">
      <c r="A23" s="62">
        <v>1</v>
      </c>
      <c r="C23" s="5">
        <f>+F18*80%</f>
        <v>574.4</v>
      </c>
      <c r="D23" s="57"/>
      <c r="E23" s="4">
        <f>E18</f>
        <v>1755833774</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69"/>
      <c r="D28" s="244" t="s">
        <v>771</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45"/>
      <c r="D30" s="69"/>
      <c r="E30" s="42"/>
      <c r="F30" s="42"/>
      <c r="G30" s="42"/>
      <c r="H30" s="42"/>
      <c r="I30" s="54"/>
      <c r="J30" s="54"/>
      <c r="K30" s="54"/>
      <c r="L30" s="54"/>
      <c r="M30" s="54"/>
      <c r="N30" s="55"/>
    </row>
    <row r="31" spans="1:14" x14ac:dyDescent="0.25">
      <c r="A31" s="65"/>
      <c r="B31" s="69" t="s">
        <v>140</v>
      </c>
      <c r="C31" s="245"/>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4">
        <f>+D38+D39</f>
        <v>0</v>
      </c>
      <c r="F38" s="42"/>
      <c r="G38" s="42"/>
      <c r="H38" s="42"/>
      <c r="I38" s="54"/>
      <c r="J38" s="54"/>
      <c r="K38" s="54"/>
      <c r="L38" s="54"/>
      <c r="M38" s="54"/>
      <c r="N38" s="55"/>
    </row>
    <row r="39" spans="1:26" ht="42.75" x14ac:dyDescent="0.25">
      <c r="A39" s="65"/>
      <c r="B39" s="70" t="s">
        <v>143</v>
      </c>
      <c r="C39" s="71">
        <v>60</v>
      </c>
      <c r="D39" s="185">
        <f>+F127</f>
        <v>0</v>
      </c>
      <c r="E39" s="425"/>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6" t="s">
        <v>34</v>
      </c>
      <c r="N43" s="426"/>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90" x14ac:dyDescent="0.25">
      <c r="A47" s="74">
        <v>1</v>
      </c>
      <c r="B47" s="87" t="s">
        <v>1272</v>
      </c>
      <c r="C47" s="76" t="s">
        <v>1274</v>
      </c>
      <c r="D47" s="76" t="s">
        <v>1275</v>
      </c>
      <c r="E47" s="136">
        <v>118</v>
      </c>
      <c r="F47" s="78" t="s">
        <v>135</v>
      </c>
      <c r="G47" s="79" t="s">
        <v>195</v>
      </c>
      <c r="H47" s="80">
        <v>40891</v>
      </c>
      <c r="I47" s="80">
        <v>42004</v>
      </c>
      <c r="J47" s="81" t="s">
        <v>136</v>
      </c>
      <c r="K47" s="136">
        <v>35</v>
      </c>
      <c r="L47" s="136">
        <v>0</v>
      </c>
      <c r="M47" s="136">
        <v>32519</v>
      </c>
      <c r="N47" s="82" t="s">
        <v>195</v>
      </c>
      <c r="O47" s="83">
        <v>11103686086</v>
      </c>
      <c r="P47" s="83">
        <v>78</v>
      </c>
      <c r="Q47" s="84" t="s">
        <v>1520</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27" t="s">
        <v>27</v>
      </c>
      <c r="C50" s="427" t="s">
        <v>26</v>
      </c>
      <c r="D50" s="429" t="s">
        <v>33</v>
      </c>
      <c r="E50" s="429"/>
    </row>
    <row r="51" spans="2:17" x14ac:dyDescent="0.25">
      <c r="B51" s="428"/>
      <c r="C51" s="428"/>
      <c r="D51" s="188" t="s">
        <v>22</v>
      </c>
      <c r="E51" s="93" t="s">
        <v>23</v>
      </c>
    </row>
    <row r="52" spans="2:17" ht="30.6" customHeight="1" x14ac:dyDescent="0.25">
      <c r="B52" s="94" t="s">
        <v>20</v>
      </c>
      <c r="C52" s="95">
        <f>+K48</f>
        <v>35</v>
      </c>
      <c r="D52" s="185"/>
      <c r="E52" s="185" t="s">
        <v>771</v>
      </c>
      <c r="F52" s="96"/>
      <c r="G52" s="96"/>
      <c r="H52" s="96"/>
      <c r="I52" s="96"/>
      <c r="J52" s="96"/>
      <c r="K52" s="96"/>
      <c r="L52" s="96"/>
      <c r="M52" s="96"/>
    </row>
    <row r="53" spans="2:17" ht="30" customHeight="1" x14ac:dyDescent="0.25">
      <c r="B53" s="94" t="s">
        <v>24</v>
      </c>
      <c r="C53" s="95">
        <f>+M48</f>
        <v>32519</v>
      </c>
      <c r="D53" s="185" t="s">
        <v>68</v>
      </c>
      <c r="E53" s="69"/>
    </row>
    <row r="54" spans="2:17" x14ac:dyDescent="0.25">
      <c r="B54" s="97"/>
      <c r="C54" s="439"/>
      <c r="D54" s="439"/>
      <c r="E54" s="439"/>
      <c r="F54" s="439"/>
      <c r="G54" s="439"/>
      <c r="H54" s="439"/>
      <c r="I54" s="439"/>
      <c r="J54" s="439"/>
      <c r="K54" s="439"/>
      <c r="L54" s="439"/>
      <c r="M54" s="439"/>
      <c r="N54" s="439"/>
    </row>
    <row r="55" spans="2:17" ht="28.15" customHeight="1" thickBot="1" x14ac:dyDescent="0.3"/>
    <row r="56" spans="2:17" ht="27" thickBot="1" x14ac:dyDescent="0.3">
      <c r="B56" s="440" t="s">
        <v>100</v>
      </c>
      <c r="C56" s="440"/>
      <c r="D56" s="440"/>
      <c r="E56" s="440"/>
      <c r="F56" s="440"/>
      <c r="G56" s="440"/>
      <c r="H56" s="440"/>
      <c r="I56" s="440"/>
      <c r="J56" s="440"/>
      <c r="K56" s="440"/>
      <c r="L56" s="440"/>
      <c r="M56" s="440"/>
      <c r="N56" s="440"/>
    </row>
    <row r="59" spans="2:17" ht="109.5" customHeight="1" x14ac:dyDescent="0.25">
      <c r="B59" s="197" t="s">
        <v>148</v>
      </c>
      <c r="C59" s="197" t="s">
        <v>2</v>
      </c>
      <c r="D59" s="197" t="s">
        <v>102</v>
      </c>
      <c r="E59" s="197" t="s">
        <v>101</v>
      </c>
      <c r="F59" s="197" t="s">
        <v>103</v>
      </c>
      <c r="G59" s="197" t="s">
        <v>104</v>
      </c>
      <c r="H59" s="197" t="s">
        <v>105</v>
      </c>
      <c r="I59" s="197" t="s">
        <v>106</v>
      </c>
      <c r="J59" s="197" t="s">
        <v>107</v>
      </c>
      <c r="K59" s="197" t="s">
        <v>108</v>
      </c>
      <c r="L59" s="197" t="s">
        <v>109</v>
      </c>
      <c r="M59" s="184" t="s">
        <v>110</v>
      </c>
      <c r="N59" s="184" t="s">
        <v>111</v>
      </c>
      <c r="O59" s="441" t="s">
        <v>3</v>
      </c>
      <c r="P59" s="442"/>
      <c r="Q59" s="197" t="s">
        <v>17</v>
      </c>
    </row>
    <row r="60" spans="2:17" x14ac:dyDescent="0.25">
      <c r="B60" s="98"/>
      <c r="C60" s="100"/>
      <c r="D60" s="75"/>
      <c r="E60" s="43"/>
      <c r="F60" s="99"/>
      <c r="G60" s="99"/>
      <c r="H60" s="99"/>
      <c r="I60" s="99"/>
      <c r="J60" s="98"/>
      <c r="K60" s="98"/>
      <c r="L60" s="98"/>
      <c r="M60" s="98"/>
      <c r="N60" s="98"/>
      <c r="O60" s="430"/>
      <c r="P60" s="431"/>
      <c r="Q60" s="69"/>
    </row>
    <row r="61" spans="2:17" x14ac:dyDescent="0.25">
      <c r="B61" s="98"/>
      <c r="C61" s="100"/>
      <c r="D61" s="75"/>
      <c r="E61" s="43"/>
      <c r="F61" s="99"/>
      <c r="G61" s="99"/>
      <c r="H61" s="99"/>
      <c r="I61" s="99"/>
      <c r="J61" s="98"/>
      <c r="K61" s="98"/>
      <c r="L61" s="98"/>
      <c r="M61" s="98"/>
      <c r="N61" s="98"/>
      <c r="O61" s="430"/>
      <c r="P61" s="431"/>
      <c r="Q61" s="69"/>
    </row>
    <row r="62" spans="2:17" x14ac:dyDescent="0.25">
      <c r="B62" s="98"/>
      <c r="C62" s="98"/>
      <c r="D62" s="75"/>
      <c r="E62" s="43"/>
      <c r="F62" s="99"/>
      <c r="G62" s="99"/>
      <c r="H62" s="99"/>
      <c r="I62" s="99"/>
      <c r="J62" s="98"/>
      <c r="K62" s="98"/>
      <c r="L62" s="98"/>
      <c r="M62" s="98"/>
      <c r="N62" s="98"/>
      <c r="O62" s="430"/>
      <c r="P62" s="431"/>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32" t="s">
        <v>37</v>
      </c>
      <c r="C68" s="433"/>
      <c r="D68" s="433"/>
      <c r="E68" s="433"/>
      <c r="F68" s="433"/>
      <c r="G68" s="433"/>
      <c r="H68" s="433"/>
      <c r="I68" s="433"/>
      <c r="J68" s="433"/>
      <c r="K68" s="433"/>
      <c r="L68" s="433"/>
      <c r="M68" s="433"/>
      <c r="N68" s="434"/>
    </row>
    <row r="73" spans="1:17" ht="76.5" customHeight="1" x14ac:dyDescent="0.25">
      <c r="A73" s="443"/>
      <c r="B73" s="443" t="s">
        <v>0</v>
      </c>
      <c r="C73" s="443" t="s">
        <v>38</v>
      </c>
      <c r="D73" s="443" t="s">
        <v>39</v>
      </c>
      <c r="E73" s="443" t="s">
        <v>112</v>
      </c>
      <c r="F73" s="443" t="s">
        <v>114</v>
      </c>
      <c r="G73" s="443" t="s">
        <v>115</v>
      </c>
      <c r="H73" s="443" t="s">
        <v>116</v>
      </c>
      <c r="I73" s="443" t="s">
        <v>113</v>
      </c>
      <c r="J73" s="441" t="s">
        <v>117</v>
      </c>
      <c r="K73" s="445"/>
      <c r="L73" s="442"/>
      <c r="M73" s="443" t="s">
        <v>121</v>
      </c>
      <c r="N73" s="443" t="s">
        <v>40</v>
      </c>
      <c r="O73" s="443" t="s">
        <v>41</v>
      </c>
      <c r="P73" s="447" t="s">
        <v>3</v>
      </c>
      <c r="Q73" s="448"/>
    </row>
    <row r="74" spans="1:17" ht="60.75" customHeight="1" x14ac:dyDescent="0.25">
      <c r="A74" s="444"/>
      <c r="B74" s="444"/>
      <c r="C74" s="444"/>
      <c r="D74" s="444"/>
      <c r="E74" s="444"/>
      <c r="F74" s="444"/>
      <c r="G74" s="444"/>
      <c r="H74" s="444"/>
      <c r="I74" s="444"/>
      <c r="J74" s="99" t="s">
        <v>118</v>
      </c>
      <c r="K74" s="202" t="s">
        <v>119</v>
      </c>
      <c r="L74" s="99" t="s">
        <v>120</v>
      </c>
      <c r="M74" s="444"/>
      <c r="N74" s="444"/>
      <c r="O74" s="444"/>
      <c r="P74" s="449"/>
      <c r="Q74" s="450"/>
    </row>
    <row r="75" spans="1:17" ht="33.6" customHeight="1" x14ac:dyDescent="0.25">
      <c r="B75" s="100"/>
      <c r="C75" s="100"/>
      <c r="D75" s="98"/>
      <c r="E75" s="98"/>
      <c r="F75" s="189"/>
      <c r="G75" s="260"/>
      <c r="H75" s="261"/>
      <c r="I75" s="262"/>
      <c r="J75" s="43"/>
      <c r="K75" s="263"/>
      <c r="L75" s="202"/>
      <c r="M75" s="185"/>
      <c r="N75" s="185"/>
      <c r="O75" s="185"/>
      <c r="P75" s="185"/>
      <c r="Q75" s="185"/>
    </row>
    <row r="76" spans="1:17" ht="33.6" customHeight="1" x14ac:dyDescent="0.25">
      <c r="B76" s="100"/>
      <c r="C76" s="100"/>
      <c r="D76" s="98"/>
      <c r="E76" s="98"/>
      <c r="F76" s="189"/>
      <c r="G76" s="260"/>
      <c r="H76" s="261"/>
      <c r="I76" s="262"/>
      <c r="J76" s="43"/>
      <c r="K76" s="263"/>
      <c r="L76" s="202"/>
      <c r="M76" s="185"/>
      <c r="N76" s="185"/>
      <c r="O76" s="185"/>
      <c r="P76" s="185"/>
      <c r="Q76" s="185"/>
    </row>
    <row r="78" spans="1:17" ht="15.75" thickBot="1" x14ac:dyDescent="0.3"/>
    <row r="79" spans="1:17" ht="27" thickBot="1" x14ac:dyDescent="0.3">
      <c r="B79" s="432" t="s">
        <v>45</v>
      </c>
      <c r="C79" s="433"/>
      <c r="D79" s="433"/>
      <c r="E79" s="433"/>
      <c r="F79" s="433"/>
      <c r="G79" s="433"/>
      <c r="H79" s="433"/>
      <c r="I79" s="433"/>
      <c r="J79" s="433"/>
      <c r="K79" s="433"/>
      <c r="L79" s="433"/>
      <c r="M79" s="433"/>
      <c r="N79" s="434"/>
    </row>
    <row r="82" spans="1:26" ht="46.15" customHeight="1" x14ac:dyDescent="0.25">
      <c r="B82" s="9" t="s">
        <v>32</v>
      </c>
      <c r="C82" s="9" t="s">
        <v>46</v>
      </c>
      <c r="D82" s="441" t="s">
        <v>3</v>
      </c>
      <c r="E82" s="442"/>
    </row>
    <row r="83" spans="1:26" ht="46.9" customHeight="1" x14ac:dyDescent="0.25">
      <c r="B83" s="101" t="s">
        <v>122</v>
      </c>
      <c r="C83" s="185"/>
      <c r="D83" s="451"/>
      <c r="E83" s="451"/>
    </row>
    <row r="86" spans="1:26" ht="26.25" x14ac:dyDescent="0.25">
      <c r="B86" s="435" t="s">
        <v>63</v>
      </c>
      <c r="C86" s="436"/>
      <c r="D86" s="436"/>
      <c r="E86" s="436"/>
      <c r="F86" s="436"/>
      <c r="G86" s="436"/>
      <c r="H86" s="436"/>
      <c r="I86" s="436"/>
      <c r="J86" s="436"/>
      <c r="K86" s="436"/>
      <c r="L86" s="436"/>
      <c r="M86" s="436"/>
      <c r="N86" s="436"/>
      <c r="O86" s="436"/>
      <c r="P86" s="436"/>
    </row>
    <row r="88" spans="1:26" ht="15.75" thickBot="1" x14ac:dyDescent="0.3"/>
    <row r="89" spans="1:26" ht="27" thickBot="1" x14ac:dyDescent="0.3">
      <c r="B89" s="432" t="s">
        <v>53</v>
      </c>
      <c r="C89" s="433"/>
      <c r="D89" s="433"/>
      <c r="E89" s="433"/>
      <c r="F89" s="433"/>
      <c r="G89" s="433"/>
      <c r="H89" s="433"/>
      <c r="I89" s="433"/>
      <c r="J89" s="433"/>
      <c r="K89" s="433"/>
      <c r="L89" s="433"/>
      <c r="M89" s="433"/>
      <c r="N89" s="434"/>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192" t="s">
        <v>10</v>
      </c>
      <c r="Q92" s="192" t="s">
        <v>18</v>
      </c>
    </row>
    <row r="93" spans="1:26" s="86" customFormat="1" x14ac:dyDescent="0.25">
      <c r="A93" s="74">
        <v>1</v>
      </c>
      <c r="B93" s="75"/>
      <c r="C93" s="76"/>
      <c r="D93" s="75"/>
      <c r="E93" s="257"/>
      <c r="F93" s="77"/>
      <c r="G93" s="79"/>
      <c r="H93" s="80"/>
      <c r="I93" s="80"/>
      <c r="J93" s="81"/>
      <c r="K93" s="257"/>
      <c r="L93" s="257"/>
      <c r="M93" s="257"/>
      <c r="N93" s="82"/>
      <c r="O93" s="83"/>
      <c r="P93" s="83"/>
      <c r="Q93" s="84"/>
      <c r="R93" s="85"/>
      <c r="S93" s="85"/>
      <c r="T93" s="85"/>
      <c r="U93" s="85"/>
      <c r="V93" s="85"/>
      <c r="W93" s="85"/>
      <c r="X93" s="85"/>
      <c r="Y93" s="85"/>
      <c r="Z93" s="85"/>
    </row>
    <row r="94" spans="1:26" s="86" customFormat="1" x14ac:dyDescent="0.25">
      <c r="A94" s="74">
        <f>+A93+1</f>
        <v>2</v>
      </c>
      <c r="B94" s="75"/>
      <c r="C94" s="76"/>
      <c r="D94" s="75"/>
      <c r="E94" s="257"/>
      <c r="F94" s="77"/>
      <c r="G94" s="79"/>
      <c r="H94" s="80"/>
      <c r="I94" s="80"/>
      <c r="J94" s="81"/>
      <c r="K94" s="257"/>
      <c r="L94" s="257"/>
      <c r="M94" s="257"/>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7"/>
      <c r="F95" s="77"/>
      <c r="G95" s="79"/>
      <c r="H95" s="80"/>
      <c r="I95" s="80"/>
      <c r="J95" s="81"/>
      <c r="K95" s="257"/>
      <c r="L95" s="257"/>
      <c r="M95" s="257"/>
      <c r="N95" s="82"/>
      <c r="O95" s="83"/>
      <c r="P95" s="83"/>
      <c r="Q95" s="84"/>
      <c r="R95" s="85"/>
      <c r="S95" s="85"/>
      <c r="T95" s="85"/>
      <c r="U95" s="85"/>
      <c r="V95" s="85"/>
      <c r="W95" s="85"/>
      <c r="X95" s="85"/>
      <c r="Y95" s="85"/>
      <c r="Z95" s="85"/>
    </row>
    <row r="96" spans="1:26" s="86" customFormat="1" x14ac:dyDescent="0.25">
      <c r="A96" s="74">
        <f t="shared" si="0"/>
        <v>4</v>
      </c>
      <c r="B96" s="75"/>
      <c r="C96" s="76"/>
      <c r="D96" s="75"/>
      <c r="E96" s="257"/>
      <c r="F96" s="77"/>
      <c r="G96" s="79"/>
      <c r="H96" s="80"/>
      <c r="I96" s="80"/>
      <c r="J96" s="81"/>
      <c r="K96" s="257"/>
      <c r="L96" s="257"/>
      <c r="M96" s="257"/>
      <c r="N96" s="82"/>
      <c r="O96" s="83"/>
      <c r="P96" s="83"/>
      <c r="Q96" s="84"/>
      <c r="R96" s="85"/>
      <c r="S96" s="85"/>
      <c r="T96" s="85"/>
      <c r="U96" s="85"/>
      <c r="V96" s="85"/>
      <c r="W96" s="85"/>
      <c r="X96" s="85"/>
      <c r="Y96" s="85"/>
      <c r="Z96" s="85"/>
    </row>
    <row r="97" spans="1:26" s="86" customFormat="1" x14ac:dyDescent="0.25">
      <c r="A97" s="74">
        <f t="shared" si="0"/>
        <v>5</v>
      </c>
      <c r="B97" s="75"/>
      <c r="C97" s="76"/>
      <c r="D97" s="75"/>
      <c r="E97" s="257"/>
      <c r="F97" s="77"/>
      <c r="G97" s="79"/>
      <c r="H97" s="80"/>
      <c r="I97" s="80"/>
      <c r="J97" s="81"/>
      <c r="K97" s="257"/>
      <c r="L97" s="257"/>
      <c r="M97" s="257"/>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52">
        <f>+D104+D105+D106</f>
        <v>0</v>
      </c>
    </row>
    <row r="105" spans="1:26" x14ac:dyDescent="0.25">
      <c r="B105" s="8" t="s">
        <v>124</v>
      </c>
      <c r="C105" s="185">
        <v>30</v>
      </c>
      <c r="D105" s="185">
        <v>0</v>
      </c>
      <c r="E105" s="453"/>
    </row>
    <row r="106" spans="1:26" ht="15.75" thickBot="1" x14ac:dyDescent="0.3">
      <c r="B106" s="8" t="s">
        <v>125</v>
      </c>
      <c r="C106" s="103">
        <v>40</v>
      </c>
      <c r="D106" s="103">
        <v>0</v>
      </c>
      <c r="E106" s="454"/>
    </row>
    <row r="108" spans="1:26" ht="15.75" thickBot="1" x14ac:dyDescent="0.3"/>
    <row r="109" spans="1:26" ht="27" thickBot="1" x14ac:dyDescent="0.3">
      <c r="B109" s="432" t="s">
        <v>51</v>
      </c>
      <c r="C109" s="433"/>
      <c r="D109" s="433"/>
      <c r="E109" s="433"/>
      <c r="F109" s="433"/>
      <c r="G109" s="433"/>
      <c r="H109" s="433"/>
      <c r="I109" s="433"/>
      <c r="J109" s="433"/>
      <c r="K109" s="433"/>
      <c r="L109" s="433"/>
      <c r="M109" s="433"/>
      <c r="N109" s="434"/>
    </row>
    <row r="111" spans="1:26" ht="76.5" customHeight="1" x14ac:dyDescent="0.25">
      <c r="B111" s="197" t="s">
        <v>0</v>
      </c>
      <c r="C111" s="197" t="s">
        <v>38</v>
      </c>
      <c r="D111" s="197" t="s">
        <v>39</v>
      </c>
      <c r="E111" s="197" t="s">
        <v>112</v>
      </c>
      <c r="F111" s="197" t="s">
        <v>114</v>
      </c>
      <c r="G111" s="197" t="s">
        <v>115</v>
      </c>
      <c r="H111" s="197" t="s">
        <v>116</v>
      </c>
      <c r="I111" s="197" t="s">
        <v>113</v>
      </c>
      <c r="J111" s="441" t="s">
        <v>117</v>
      </c>
      <c r="K111" s="445"/>
      <c r="L111" s="442"/>
      <c r="M111" s="197" t="s">
        <v>121</v>
      </c>
      <c r="N111" s="197" t="s">
        <v>40</v>
      </c>
      <c r="O111" s="197" t="s">
        <v>41</v>
      </c>
      <c r="P111" s="441" t="s">
        <v>3</v>
      </c>
      <c r="Q111" s="442"/>
    </row>
    <row r="112" spans="1:26" ht="60.75" customHeight="1" x14ac:dyDescent="0.25">
      <c r="B112" s="100"/>
      <c r="C112" s="100"/>
      <c r="D112" s="98"/>
      <c r="E112" s="98"/>
      <c r="F112" s="98"/>
      <c r="G112" s="98"/>
      <c r="H112" s="261"/>
      <c r="I112" s="43"/>
      <c r="J112" s="100"/>
      <c r="K112" s="259"/>
      <c r="L112" s="100"/>
      <c r="M112" s="185"/>
      <c r="N112" s="185"/>
      <c r="O112" s="185"/>
      <c r="P112" s="430"/>
      <c r="Q112" s="431"/>
    </row>
    <row r="115" spans="2:7" ht="15.75" thickBot="1" x14ac:dyDescent="0.3"/>
    <row r="116" spans="2:7" ht="54" customHeight="1" x14ac:dyDescent="0.25">
      <c r="B116" s="21" t="s">
        <v>32</v>
      </c>
      <c r="C116" s="21" t="s">
        <v>48</v>
      </c>
      <c r="D116" s="197" t="s">
        <v>49</v>
      </c>
      <c r="E116" s="21" t="s">
        <v>50</v>
      </c>
      <c r="F116" s="12" t="s">
        <v>55</v>
      </c>
      <c r="G116" s="15"/>
    </row>
    <row r="117" spans="2:7" ht="120.75" customHeight="1" x14ac:dyDescent="0.2">
      <c r="B117" s="468" t="s">
        <v>52</v>
      </c>
      <c r="C117" s="104" t="s">
        <v>126</v>
      </c>
      <c r="D117" s="185">
        <v>25</v>
      </c>
      <c r="E117" s="185"/>
      <c r="F117" s="427">
        <f>+E117+E118+E119</f>
        <v>0</v>
      </c>
      <c r="G117" s="105"/>
    </row>
    <row r="118" spans="2:7" ht="76.150000000000006" customHeight="1" x14ac:dyDescent="0.2">
      <c r="B118" s="468"/>
      <c r="C118" s="104" t="s">
        <v>127</v>
      </c>
      <c r="D118" s="189">
        <v>25</v>
      </c>
      <c r="E118" s="185"/>
      <c r="F118" s="469"/>
      <c r="G118" s="105"/>
    </row>
    <row r="119" spans="2:7" ht="69" customHeight="1" x14ac:dyDescent="0.2">
      <c r="B119" s="468"/>
      <c r="C119" s="104" t="s">
        <v>128</v>
      </c>
      <c r="D119" s="185">
        <v>10</v>
      </c>
      <c r="E119" s="185"/>
      <c r="F119" s="428"/>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185">
        <f>+E104</f>
        <v>0</v>
      </c>
      <c r="E127" s="424">
        <f>+D127+D128</f>
        <v>0</v>
      </c>
    </row>
    <row r="128" spans="2:7" ht="42.75" x14ac:dyDescent="0.25">
      <c r="B128" s="70" t="s">
        <v>59</v>
      </c>
      <c r="C128" s="71">
        <v>60</v>
      </c>
      <c r="D128" s="185">
        <f>+F117</f>
        <v>0</v>
      </c>
      <c r="E128" s="425"/>
    </row>
  </sheetData>
  <mergeCells count="47">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 ref="B68:N68"/>
    <mergeCell ref="A73:A74"/>
    <mergeCell ref="B73:B74"/>
    <mergeCell ref="C73:C74"/>
    <mergeCell ref="D73:D74"/>
    <mergeCell ref="E73:E74"/>
    <mergeCell ref="F73:F74"/>
    <mergeCell ref="G73:G74"/>
    <mergeCell ref="H73:H74"/>
    <mergeCell ref="I73:I74"/>
    <mergeCell ref="J73:L73"/>
    <mergeCell ref="M73:M74"/>
    <mergeCell ref="N73:N74"/>
    <mergeCell ref="O62:P62"/>
    <mergeCell ref="C10:E10"/>
    <mergeCell ref="E38:E39"/>
    <mergeCell ref="M43:N43"/>
    <mergeCell ref="B50:B51"/>
    <mergeCell ref="C50:C51"/>
    <mergeCell ref="D50:E50"/>
    <mergeCell ref="C54:N54"/>
    <mergeCell ref="B56:N56"/>
    <mergeCell ref="O59:P59"/>
    <mergeCell ref="O60:P60"/>
    <mergeCell ref="O61:P61"/>
    <mergeCell ref="B14:C21"/>
    <mergeCell ref="C9:N9"/>
    <mergeCell ref="B2:P2"/>
    <mergeCell ref="B4:P4"/>
    <mergeCell ref="C6:N6"/>
    <mergeCell ref="C7:N7"/>
    <mergeCell ref="C8:N8"/>
  </mergeCells>
  <dataValidations disablePrompts="1" count="2">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7" right="0.7" top="0.75" bottom="0.75" header="0.3" footer="0.3"/>
  <pageSetup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A32" zoomScale="80" zoomScaleNormal="8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1272</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1313</v>
      </c>
      <c r="D10" s="422"/>
      <c r="E10" s="423"/>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57"/>
      <c r="I14" s="56"/>
      <c r="J14" s="56"/>
      <c r="K14" s="56"/>
      <c r="L14" s="56"/>
      <c r="M14" s="56"/>
      <c r="N14" s="55"/>
    </row>
    <row r="15" spans="2:16" x14ac:dyDescent="0.25">
      <c r="B15" s="495"/>
      <c r="C15" s="496"/>
      <c r="D15" s="303">
        <v>8</v>
      </c>
      <c r="E15" s="3">
        <v>639730710</v>
      </c>
      <c r="F15" s="241">
        <v>270</v>
      </c>
      <c r="G15" s="57"/>
      <c r="I15" s="57"/>
      <c r="J15" s="57"/>
      <c r="K15" s="57"/>
      <c r="L15" s="57"/>
      <c r="M15" s="57"/>
      <c r="N15" s="55"/>
    </row>
    <row r="16" spans="2:16" x14ac:dyDescent="0.25">
      <c r="B16" s="495"/>
      <c r="C16" s="496"/>
      <c r="D16" s="303">
        <v>9</v>
      </c>
      <c r="E16" s="3">
        <v>3274211322</v>
      </c>
      <c r="F16" s="241">
        <v>1494</v>
      </c>
      <c r="G16" s="57"/>
      <c r="I16" s="57"/>
      <c r="J16" s="57"/>
      <c r="K16" s="57"/>
      <c r="L16" s="57"/>
      <c r="M16" s="57"/>
      <c r="N16" s="55"/>
    </row>
    <row r="17" spans="1:14" x14ac:dyDescent="0.25">
      <c r="B17" s="495"/>
      <c r="C17" s="496"/>
      <c r="D17" s="303">
        <v>10</v>
      </c>
      <c r="E17" s="3">
        <v>1838553610</v>
      </c>
      <c r="F17" s="241">
        <v>758</v>
      </c>
      <c r="G17" s="57"/>
      <c r="I17" s="57"/>
      <c r="J17" s="57"/>
      <c r="K17" s="57"/>
      <c r="L17" s="57"/>
      <c r="M17" s="57"/>
      <c r="N17" s="55"/>
    </row>
    <row r="18" spans="1:14" x14ac:dyDescent="0.25">
      <c r="B18" s="495"/>
      <c r="C18" s="496"/>
      <c r="D18" s="303">
        <v>16</v>
      </c>
      <c r="E18" s="3">
        <v>1755833774</v>
      </c>
      <c r="F18" s="241">
        <v>718</v>
      </c>
      <c r="G18" s="57"/>
      <c r="I18" s="57"/>
      <c r="J18" s="57"/>
      <c r="K18" s="57"/>
      <c r="L18" s="57"/>
      <c r="M18" s="57"/>
      <c r="N18" s="55"/>
    </row>
    <row r="19" spans="1:14" x14ac:dyDescent="0.25">
      <c r="B19" s="495"/>
      <c r="C19" s="496"/>
      <c r="D19" s="303">
        <v>17</v>
      </c>
      <c r="E19" s="3">
        <v>1200706876</v>
      </c>
      <c r="F19" s="241">
        <v>482</v>
      </c>
      <c r="G19" s="57"/>
      <c r="I19" s="57"/>
      <c r="J19" s="57"/>
      <c r="K19" s="57"/>
      <c r="L19" s="57"/>
      <c r="M19" s="57"/>
      <c r="N19" s="55"/>
    </row>
    <row r="20" spans="1:14" x14ac:dyDescent="0.25">
      <c r="B20" s="495"/>
      <c r="C20" s="496"/>
      <c r="D20" s="303">
        <v>18</v>
      </c>
      <c r="E20" s="3">
        <v>832050540</v>
      </c>
      <c r="F20" s="241">
        <v>342</v>
      </c>
      <c r="G20" s="57"/>
      <c r="I20" s="57"/>
      <c r="J20" s="57"/>
      <c r="K20" s="57"/>
      <c r="L20" s="57"/>
      <c r="M20" s="57"/>
      <c r="N20" s="55"/>
    </row>
    <row r="21" spans="1:14" ht="15.75" thickBot="1" x14ac:dyDescent="0.3">
      <c r="B21" s="497"/>
      <c r="C21" s="498"/>
      <c r="D21" s="303">
        <v>19</v>
      </c>
      <c r="E21" s="3">
        <v>1206358774</v>
      </c>
      <c r="F21" s="241">
        <v>548</v>
      </c>
      <c r="G21" s="57"/>
      <c r="I21" s="57"/>
      <c r="J21" s="57"/>
      <c r="K21" s="57"/>
      <c r="L21" s="57"/>
      <c r="M21" s="57"/>
      <c r="N21" s="55"/>
    </row>
    <row r="22" spans="1:14" ht="45.75" thickBot="1" x14ac:dyDescent="0.3">
      <c r="A22" s="60"/>
      <c r="B22" s="315" t="s">
        <v>14</v>
      </c>
      <c r="C22" s="315" t="s">
        <v>98</v>
      </c>
      <c r="E22" s="56"/>
      <c r="F22" s="56"/>
      <c r="G22" s="57"/>
      <c r="H22" s="56"/>
      <c r="I22" s="61"/>
      <c r="J22" s="61"/>
      <c r="K22" s="61"/>
      <c r="L22" s="61"/>
      <c r="M22" s="61"/>
    </row>
    <row r="23" spans="1:14" ht="15.75" thickBot="1" x14ac:dyDescent="0.3">
      <c r="A23" s="62">
        <v>1</v>
      </c>
      <c r="C23" s="5">
        <f>+F19*80%</f>
        <v>385.6</v>
      </c>
      <c r="D23" s="57"/>
      <c r="E23" s="4">
        <f>E19</f>
        <v>1200706876</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69"/>
      <c r="D28" s="284" t="s">
        <v>771</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45"/>
      <c r="D30" s="69"/>
      <c r="E30" s="42"/>
      <c r="F30" s="42"/>
      <c r="G30" s="42"/>
      <c r="H30" s="42"/>
      <c r="I30" s="54"/>
      <c r="J30" s="54"/>
      <c r="K30" s="54"/>
      <c r="L30" s="54"/>
      <c r="M30" s="54"/>
      <c r="N30" s="55"/>
    </row>
    <row r="31" spans="1:14" x14ac:dyDescent="0.25">
      <c r="A31" s="65"/>
      <c r="B31" s="69" t="s">
        <v>140</v>
      </c>
      <c r="C31" s="245"/>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4">
        <f>+D38+D39</f>
        <v>0</v>
      </c>
      <c r="F38" s="42"/>
      <c r="G38" s="42"/>
      <c r="H38" s="42"/>
      <c r="I38" s="54"/>
      <c r="J38" s="54"/>
      <c r="K38" s="54"/>
      <c r="L38" s="54"/>
      <c r="M38" s="54"/>
      <c r="N38" s="55"/>
    </row>
    <row r="39" spans="1:26" ht="42.75" x14ac:dyDescent="0.25">
      <c r="A39" s="65"/>
      <c r="B39" s="70" t="s">
        <v>143</v>
      </c>
      <c r="C39" s="71">
        <v>60</v>
      </c>
      <c r="D39" s="185">
        <f>+F127</f>
        <v>0</v>
      </c>
      <c r="E39" s="425"/>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6" t="s">
        <v>34</v>
      </c>
      <c r="N43" s="426"/>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90" x14ac:dyDescent="0.25">
      <c r="A47" s="74">
        <v>1</v>
      </c>
      <c r="B47" s="87" t="s">
        <v>1272</v>
      </c>
      <c r="C47" s="76" t="s">
        <v>1274</v>
      </c>
      <c r="D47" s="76" t="s">
        <v>1275</v>
      </c>
      <c r="E47" s="136">
        <v>118</v>
      </c>
      <c r="F47" s="78" t="s">
        <v>135</v>
      </c>
      <c r="G47" s="79" t="s">
        <v>195</v>
      </c>
      <c r="H47" s="80">
        <v>40891</v>
      </c>
      <c r="I47" s="80">
        <v>42004</v>
      </c>
      <c r="J47" s="81" t="s">
        <v>136</v>
      </c>
      <c r="K47" s="136">
        <v>35</v>
      </c>
      <c r="L47" s="136">
        <v>0</v>
      </c>
      <c r="M47" s="136">
        <v>32519</v>
      </c>
      <c r="N47" s="82" t="s">
        <v>195</v>
      </c>
      <c r="O47" s="83">
        <v>11103686086</v>
      </c>
      <c r="P47" s="83">
        <v>78</v>
      </c>
      <c r="Q47" s="84" t="s">
        <v>1520</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27" t="s">
        <v>27</v>
      </c>
      <c r="C50" s="427" t="s">
        <v>26</v>
      </c>
      <c r="D50" s="429" t="s">
        <v>33</v>
      </c>
      <c r="E50" s="429"/>
    </row>
    <row r="51" spans="2:17" x14ac:dyDescent="0.25">
      <c r="B51" s="428"/>
      <c r="C51" s="428"/>
      <c r="D51" s="188" t="s">
        <v>22</v>
      </c>
      <c r="E51" s="93" t="s">
        <v>23</v>
      </c>
    </row>
    <row r="52" spans="2:17" ht="30.6" customHeight="1" x14ac:dyDescent="0.25">
      <c r="B52" s="94" t="s">
        <v>20</v>
      </c>
      <c r="C52" s="95">
        <f>+K48</f>
        <v>35</v>
      </c>
      <c r="D52" s="185"/>
      <c r="E52" s="185" t="s">
        <v>771</v>
      </c>
      <c r="F52" s="96"/>
      <c r="G52" s="96"/>
      <c r="H52" s="96"/>
      <c r="I52" s="96"/>
      <c r="J52" s="96"/>
      <c r="K52" s="96"/>
      <c r="L52" s="96"/>
      <c r="M52" s="96"/>
    </row>
    <row r="53" spans="2:17" ht="30" customHeight="1" x14ac:dyDescent="0.25">
      <c r="B53" s="94" t="s">
        <v>24</v>
      </c>
      <c r="C53" s="95">
        <f>+M48</f>
        <v>32519</v>
      </c>
      <c r="D53" s="185" t="s">
        <v>68</v>
      </c>
      <c r="E53" s="69"/>
    </row>
    <row r="54" spans="2:17" x14ac:dyDescent="0.25">
      <c r="B54" s="97"/>
      <c r="C54" s="439"/>
      <c r="D54" s="439"/>
      <c r="E54" s="439"/>
      <c r="F54" s="439"/>
      <c r="G54" s="439"/>
      <c r="H54" s="439"/>
      <c r="I54" s="439"/>
      <c r="J54" s="439"/>
      <c r="K54" s="439"/>
      <c r="L54" s="439"/>
      <c r="M54" s="439"/>
      <c r="N54" s="439"/>
    </row>
    <row r="55" spans="2:17" ht="28.15" customHeight="1" thickBot="1" x14ac:dyDescent="0.3"/>
    <row r="56" spans="2:17" ht="27" thickBot="1" x14ac:dyDescent="0.3">
      <c r="B56" s="440" t="s">
        <v>100</v>
      </c>
      <c r="C56" s="440"/>
      <c r="D56" s="440"/>
      <c r="E56" s="440"/>
      <c r="F56" s="440"/>
      <c r="G56" s="440"/>
      <c r="H56" s="440"/>
      <c r="I56" s="440"/>
      <c r="J56" s="440"/>
      <c r="K56" s="440"/>
      <c r="L56" s="440"/>
      <c r="M56" s="440"/>
      <c r="N56" s="440"/>
    </row>
    <row r="59" spans="2:17" ht="109.5" customHeight="1" x14ac:dyDescent="0.25">
      <c r="B59" s="197" t="s">
        <v>148</v>
      </c>
      <c r="C59" s="9" t="s">
        <v>2</v>
      </c>
      <c r="D59" s="9" t="s">
        <v>102</v>
      </c>
      <c r="E59" s="9" t="s">
        <v>101</v>
      </c>
      <c r="F59" s="9" t="s">
        <v>103</v>
      </c>
      <c r="G59" s="9" t="s">
        <v>104</v>
      </c>
      <c r="H59" s="9" t="s">
        <v>105</v>
      </c>
      <c r="I59" s="9" t="s">
        <v>106</v>
      </c>
      <c r="J59" s="9" t="s">
        <v>107</v>
      </c>
      <c r="K59" s="9" t="s">
        <v>108</v>
      </c>
      <c r="L59" s="9" t="s">
        <v>109</v>
      </c>
      <c r="M59" s="16" t="s">
        <v>110</v>
      </c>
      <c r="N59" s="16" t="s">
        <v>111</v>
      </c>
      <c r="O59" s="441" t="s">
        <v>3</v>
      </c>
      <c r="P59" s="442"/>
      <c r="Q59" s="9" t="s">
        <v>17</v>
      </c>
    </row>
    <row r="60" spans="2:17" x14ac:dyDescent="0.25">
      <c r="B60" s="98"/>
      <c r="C60" s="100"/>
      <c r="D60" s="75"/>
      <c r="E60" s="43"/>
      <c r="F60" s="99"/>
      <c r="G60" s="99"/>
      <c r="H60" s="99"/>
      <c r="I60" s="99"/>
      <c r="J60" s="98"/>
      <c r="K60" s="98"/>
      <c r="L60" s="98"/>
      <c r="M60" s="98"/>
      <c r="N60" s="98"/>
      <c r="O60" s="430"/>
      <c r="P60" s="431"/>
      <c r="Q60" s="69"/>
    </row>
    <row r="61" spans="2:17" x14ac:dyDescent="0.25">
      <c r="B61" s="98"/>
      <c r="C61" s="100"/>
      <c r="D61" s="75"/>
      <c r="E61" s="43"/>
      <c r="F61" s="99"/>
      <c r="G61" s="99"/>
      <c r="H61" s="99"/>
      <c r="I61" s="99"/>
      <c r="J61" s="98"/>
      <c r="K61" s="98"/>
      <c r="L61" s="98"/>
      <c r="M61" s="98"/>
      <c r="N61" s="98"/>
      <c r="O61" s="430"/>
      <c r="P61" s="431"/>
      <c r="Q61" s="69"/>
    </row>
    <row r="62" spans="2:17" x14ac:dyDescent="0.25">
      <c r="B62" s="98"/>
      <c r="C62" s="98"/>
      <c r="D62" s="75"/>
      <c r="E62" s="43"/>
      <c r="F62" s="99"/>
      <c r="G62" s="99"/>
      <c r="H62" s="99"/>
      <c r="I62" s="99"/>
      <c r="J62" s="98"/>
      <c r="K62" s="98"/>
      <c r="L62" s="98"/>
      <c r="M62" s="98"/>
      <c r="N62" s="98"/>
      <c r="O62" s="430"/>
      <c r="P62" s="431"/>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32" t="s">
        <v>37</v>
      </c>
      <c r="C68" s="433"/>
      <c r="D68" s="433"/>
      <c r="E68" s="433"/>
      <c r="F68" s="433"/>
      <c r="G68" s="433"/>
      <c r="H68" s="433"/>
      <c r="I68" s="433"/>
      <c r="J68" s="433"/>
      <c r="K68" s="433"/>
      <c r="L68" s="433"/>
      <c r="M68" s="433"/>
      <c r="N68" s="434"/>
    </row>
    <row r="73" spans="1:17" ht="76.5" customHeight="1" x14ac:dyDescent="0.25">
      <c r="A73" s="443"/>
      <c r="B73" s="443" t="s">
        <v>0</v>
      </c>
      <c r="C73" s="443" t="s">
        <v>38</v>
      </c>
      <c r="D73" s="443" t="s">
        <v>39</v>
      </c>
      <c r="E73" s="443" t="s">
        <v>112</v>
      </c>
      <c r="F73" s="443" t="s">
        <v>114</v>
      </c>
      <c r="G73" s="443" t="s">
        <v>115</v>
      </c>
      <c r="H73" s="443" t="s">
        <v>116</v>
      </c>
      <c r="I73" s="443" t="s">
        <v>113</v>
      </c>
      <c r="J73" s="441" t="s">
        <v>117</v>
      </c>
      <c r="K73" s="445"/>
      <c r="L73" s="442"/>
      <c r="M73" s="443" t="s">
        <v>121</v>
      </c>
      <c r="N73" s="443" t="s">
        <v>40</v>
      </c>
      <c r="O73" s="443" t="s">
        <v>41</v>
      </c>
      <c r="P73" s="447" t="s">
        <v>3</v>
      </c>
      <c r="Q73" s="448"/>
    </row>
    <row r="74" spans="1:17" ht="60.75" customHeight="1" x14ac:dyDescent="0.25">
      <c r="A74" s="444"/>
      <c r="B74" s="444"/>
      <c r="C74" s="444"/>
      <c r="D74" s="444"/>
      <c r="E74" s="444"/>
      <c r="F74" s="444"/>
      <c r="G74" s="444"/>
      <c r="H74" s="444"/>
      <c r="I74" s="444"/>
      <c r="J74" s="99" t="s">
        <v>118</v>
      </c>
      <c r="K74" s="202" t="s">
        <v>119</v>
      </c>
      <c r="L74" s="99" t="s">
        <v>120</v>
      </c>
      <c r="M74" s="444"/>
      <c r="N74" s="444"/>
      <c r="O74" s="444"/>
      <c r="P74" s="449"/>
      <c r="Q74" s="450"/>
    </row>
    <row r="75" spans="1:17" ht="33.6" customHeight="1" x14ac:dyDescent="0.25">
      <c r="B75" s="100"/>
      <c r="C75" s="100"/>
      <c r="D75" s="98"/>
      <c r="E75" s="98"/>
      <c r="F75" s="189"/>
      <c r="G75" s="260"/>
      <c r="H75" s="261"/>
      <c r="I75" s="262"/>
      <c r="J75" s="43"/>
      <c r="K75" s="263"/>
      <c r="L75" s="202"/>
      <c r="M75" s="185"/>
      <c r="N75" s="185"/>
      <c r="O75" s="185"/>
      <c r="P75" s="185"/>
      <c r="Q75" s="185"/>
    </row>
    <row r="76" spans="1:17" ht="33.6" customHeight="1" x14ac:dyDescent="0.25">
      <c r="B76" s="100"/>
      <c r="C76" s="100"/>
      <c r="D76" s="98"/>
      <c r="E76" s="98"/>
      <c r="F76" s="189"/>
      <c r="G76" s="260"/>
      <c r="H76" s="261"/>
      <c r="I76" s="262"/>
      <c r="J76" s="43"/>
      <c r="K76" s="263"/>
      <c r="L76" s="202"/>
      <c r="M76" s="185"/>
      <c r="N76" s="185"/>
      <c r="O76" s="185"/>
      <c r="P76" s="185"/>
      <c r="Q76" s="185"/>
    </row>
    <row r="78" spans="1:17" ht="15.75" thickBot="1" x14ac:dyDescent="0.3"/>
    <row r="79" spans="1:17" ht="27" thickBot="1" x14ac:dyDescent="0.3">
      <c r="B79" s="432" t="s">
        <v>45</v>
      </c>
      <c r="C79" s="433"/>
      <c r="D79" s="433"/>
      <c r="E79" s="433"/>
      <c r="F79" s="433"/>
      <c r="G79" s="433"/>
      <c r="H79" s="433"/>
      <c r="I79" s="433"/>
      <c r="J79" s="433"/>
      <c r="K79" s="433"/>
      <c r="L79" s="433"/>
      <c r="M79" s="433"/>
      <c r="N79" s="434"/>
    </row>
    <row r="82" spans="1:26" ht="46.15" customHeight="1" x14ac:dyDescent="0.25">
      <c r="B82" s="9" t="s">
        <v>32</v>
      </c>
      <c r="C82" s="9" t="s">
        <v>46</v>
      </c>
      <c r="D82" s="441" t="s">
        <v>3</v>
      </c>
      <c r="E82" s="442"/>
    </row>
    <row r="83" spans="1:26" ht="46.9" customHeight="1" x14ac:dyDescent="0.25">
      <c r="B83" s="101" t="s">
        <v>122</v>
      </c>
      <c r="C83" s="185"/>
      <c r="D83" s="451"/>
      <c r="E83" s="451"/>
    </row>
    <row r="86" spans="1:26" ht="26.25" x14ac:dyDescent="0.25">
      <c r="B86" s="435" t="s">
        <v>63</v>
      </c>
      <c r="C86" s="436"/>
      <c r="D86" s="436"/>
      <c r="E86" s="436"/>
      <c r="F86" s="436"/>
      <c r="G86" s="436"/>
      <c r="H86" s="436"/>
      <c r="I86" s="436"/>
      <c r="J86" s="436"/>
      <c r="K86" s="436"/>
      <c r="L86" s="436"/>
      <c r="M86" s="436"/>
      <c r="N86" s="436"/>
      <c r="O86" s="436"/>
      <c r="P86" s="436"/>
    </row>
    <row r="88" spans="1:26" ht="15.75" thickBot="1" x14ac:dyDescent="0.3"/>
    <row r="89" spans="1:26" ht="27" thickBot="1" x14ac:dyDescent="0.3">
      <c r="B89" s="432" t="s">
        <v>53</v>
      </c>
      <c r="C89" s="433"/>
      <c r="D89" s="433"/>
      <c r="E89" s="433"/>
      <c r="F89" s="433"/>
      <c r="G89" s="433"/>
      <c r="H89" s="433"/>
      <c r="I89" s="433"/>
      <c r="J89" s="433"/>
      <c r="K89" s="433"/>
      <c r="L89" s="433"/>
      <c r="M89" s="433"/>
      <c r="N89" s="434"/>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192" t="s">
        <v>10</v>
      </c>
      <c r="Q92" s="192" t="s">
        <v>18</v>
      </c>
    </row>
    <row r="93" spans="1:26" s="86" customFormat="1" x14ac:dyDescent="0.25">
      <c r="A93" s="74">
        <v>1</v>
      </c>
      <c r="B93" s="75"/>
      <c r="C93" s="76"/>
      <c r="D93" s="75"/>
      <c r="E93" s="257"/>
      <c r="F93" s="77"/>
      <c r="G93" s="79"/>
      <c r="H93" s="80"/>
      <c r="I93" s="80"/>
      <c r="J93" s="81"/>
      <c r="K93" s="257"/>
      <c r="L93" s="257"/>
      <c r="M93" s="257"/>
      <c r="N93" s="82"/>
      <c r="O93" s="83"/>
      <c r="P93" s="83"/>
      <c r="Q93" s="84"/>
      <c r="R93" s="85"/>
      <c r="S93" s="85"/>
      <c r="T93" s="85"/>
      <c r="U93" s="85"/>
      <c r="V93" s="85"/>
      <c r="W93" s="85"/>
      <c r="X93" s="85"/>
      <c r="Y93" s="85"/>
      <c r="Z93" s="85"/>
    </row>
    <row r="94" spans="1:26" s="86" customFormat="1" x14ac:dyDescent="0.25">
      <c r="A94" s="74">
        <f>+A93+1</f>
        <v>2</v>
      </c>
      <c r="B94" s="75"/>
      <c r="C94" s="76"/>
      <c r="D94" s="75"/>
      <c r="E94" s="257"/>
      <c r="F94" s="77"/>
      <c r="G94" s="79"/>
      <c r="H94" s="80"/>
      <c r="I94" s="80"/>
      <c r="J94" s="81"/>
      <c r="K94" s="257"/>
      <c r="L94" s="257"/>
      <c r="M94" s="257"/>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7"/>
      <c r="F95" s="77"/>
      <c r="G95" s="79"/>
      <c r="H95" s="80"/>
      <c r="I95" s="80"/>
      <c r="J95" s="81"/>
      <c r="K95" s="257"/>
      <c r="L95" s="257"/>
      <c r="M95" s="257"/>
      <c r="N95" s="82"/>
      <c r="O95" s="83"/>
      <c r="P95" s="83"/>
      <c r="Q95" s="84"/>
      <c r="R95" s="85"/>
      <c r="S95" s="85"/>
      <c r="T95" s="85"/>
      <c r="U95" s="85"/>
      <c r="V95" s="85"/>
      <c r="W95" s="85"/>
      <c r="X95" s="85"/>
      <c r="Y95" s="85"/>
      <c r="Z95" s="85"/>
    </row>
    <row r="96" spans="1:26" s="86" customFormat="1" x14ac:dyDescent="0.25">
      <c r="A96" s="74">
        <f t="shared" si="0"/>
        <v>4</v>
      </c>
      <c r="B96" s="75"/>
      <c r="C96" s="76"/>
      <c r="D96" s="75"/>
      <c r="E96" s="257"/>
      <c r="F96" s="77"/>
      <c r="G96" s="79"/>
      <c r="H96" s="80"/>
      <c r="I96" s="80"/>
      <c r="J96" s="81"/>
      <c r="K96" s="257"/>
      <c r="L96" s="257"/>
      <c r="M96" s="257"/>
      <c r="N96" s="82"/>
      <c r="O96" s="83"/>
      <c r="P96" s="83"/>
      <c r="Q96" s="84"/>
      <c r="R96" s="85"/>
      <c r="S96" s="85"/>
      <c r="T96" s="85"/>
      <c r="U96" s="85"/>
      <c r="V96" s="85"/>
      <c r="W96" s="85"/>
      <c r="X96" s="85"/>
      <c r="Y96" s="85"/>
      <c r="Z96" s="85"/>
    </row>
    <row r="97" spans="1:26" s="86" customFormat="1" x14ac:dyDescent="0.25">
      <c r="A97" s="74">
        <f t="shared" si="0"/>
        <v>5</v>
      </c>
      <c r="B97" s="75"/>
      <c r="C97" s="76"/>
      <c r="D97" s="75"/>
      <c r="E97" s="257"/>
      <c r="F97" s="77"/>
      <c r="G97" s="79"/>
      <c r="H97" s="80"/>
      <c r="I97" s="80"/>
      <c r="J97" s="81"/>
      <c r="K97" s="257"/>
      <c r="L97" s="257"/>
      <c r="M97" s="257"/>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52">
        <f>+D104+D105+D106</f>
        <v>0</v>
      </c>
    </row>
    <row r="105" spans="1:26" x14ac:dyDescent="0.25">
      <c r="B105" s="8" t="s">
        <v>124</v>
      </c>
      <c r="C105" s="185">
        <v>30</v>
      </c>
      <c r="D105" s="185">
        <v>0</v>
      </c>
      <c r="E105" s="453"/>
    </row>
    <row r="106" spans="1:26" ht="15.75" thickBot="1" x14ac:dyDescent="0.3">
      <c r="B106" s="8" t="s">
        <v>125</v>
      </c>
      <c r="C106" s="103">
        <v>40</v>
      </c>
      <c r="D106" s="103">
        <v>0</v>
      </c>
      <c r="E106" s="454"/>
    </row>
    <row r="108" spans="1:26" ht="15.75" thickBot="1" x14ac:dyDescent="0.3"/>
    <row r="109" spans="1:26" ht="27" thickBot="1" x14ac:dyDescent="0.3">
      <c r="B109" s="432" t="s">
        <v>51</v>
      </c>
      <c r="C109" s="433"/>
      <c r="D109" s="433"/>
      <c r="E109" s="433"/>
      <c r="F109" s="433"/>
      <c r="G109" s="433"/>
      <c r="H109" s="433"/>
      <c r="I109" s="433"/>
      <c r="J109" s="433"/>
      <c r="K109" s="433"/>
      <c r="L109" s="433"/>
      <c r="M109" s="433"/>
      <c r="N109" s="434"/>
    </row>
    <row r="111" spans="1:26" ht="76.5" customHeight="1" x14ac:dyDescent="0.25">
      <c r="B111" s="197" t="s">
        <v>0</v>
      </c>
      <c r="C111" s="197" t="s">
        <v>38</v>
      </c>
      <c r="D111" s="197" t="s">
        <v>39</v>
      </c>
      <c r="E111" s="197" t="s">
        <v>112</v>
      </c>
      <c r="F111" s="197" t="s">
        <v>114</v>
      </c>
      <c r="G111" s="197" t="s">
        <v>115</v>
      </c>
      <c r="H111" s="197" t="s">
        <v>116</v>
      </c>
      <c r="I111" s="197" t="s">
        <v>113</v>
      </c>
      <c r="J111" s="441" t="s">
        <v>117</v>
      </c>
      <c r="K111" s="445"/>
      <c r="L111" s="442"/>
      <c r="M111" s="197" t="s">
        <v>121</v>
      </c>
      <c r="N111" s="197" t="s">
        <v>40</v>
      </c>
      <c r="O111" s="197" t="s">
        <v>41</v>
      </c>
      <c r="P111" s="441" t="s">
        <v>3</v>
      </c>
      <c r="Q111" s="442"/>
    </row>
    <row r="112" spans="1:26" ht="60.75" customHeight="1" x14ac:dyDescent="0.25">
      <c r="B112" s="100"/>
      <c r="C112" s="100"/>
      <c r="D112" s="98"/>
      <c r="E112" s="98"/>
      <c r="F112" s="98"/>
      <c r="G112" s="98"/>
      <c r="H112" s="261"/>
      <c r="I112" s="43"/>
      <c r="J112" s="100"/>
      <c r="K112" s="259"/>
      <c r="L112" s="100"/>
      <c r="M112" s="185"/>
      <c r="N112" s="185"/>
      <c r="O112" s="185"/>
      <c r="P112" s="430"/>
      <c r="Q112" s="431"/>
    </row>
    <row r="115" spans="2:7" ht="15.75" thickBot="1" x14ac:dyDescent="0.3"/>
    <row r="116" spans="2:7" ht="54" customHeight="1" x14ac:dyDescent="0.25">
      <c r="B116" s="21" t="s">
        <v>32</v>
      </c>
      <c r="C116" s="21" t="s">
        <v>48</v>
      </c>
      <c r="D116" s="197" t="s">
        <v>49</v>
      </c>
      <c r="E116" s="21" t="s">
        <v>50</v>
      </c>
      <c r="F116" s="12" t="s">
        <v>55</v>
      </c>
      <c r="G116" s="15"/>
    </row>
    <row r="117" spans="2:7" ht="120.75" customHeight="1" x14ac:dyDescent="0.2">
      <c r="B117" s="468" t="s">
        <v>52</v>
      </c>
      <c r="C117" s="104" t="s">
        <v>126</v>
      </c>
      <c r="D117" s="185">
        <v>25</v>
      </c>
      <c r="E117" s="185"/>
      <c r="F117" s="427">
        <f>+E117+E118+E119</f>
        <v>0</v>
      </c>
      <c r="G117" s="105"/>
    </row>
    <row r="118" spans="2:7" ht="76.150000000000006" customHeight="1" x14ac:dyDescent="0.2">
      <c r="B118" s="468"/>
      <c r="C118" s="104" t="s">
        <v>127</v>
      </c>
      <c r="D118" s="189">
        <v>25</v>
      </c>
      <c r="E118" s="185"/>
      <c r="F118" s="469"/>
      <c r="G118" s="105"/>
    </row>
    <row r="119" spans="2:7" ht="69" customHeight="1" x14ac:dyDescent="0.2">
      <c r="B119" s="468"/>
      <c r="C119" s="104" t="s">
        <v>128</v>
      </c>
      <c r="D119" s="185">
        <v>10</v>
      </c>
      <c r="E119" s="185"/>
      <c r="F119" s="428"/>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185">
        <f>+E104</f>
        <v>0</v>
      </c>
      <c r="E127" s="424">
        <f>+D127+D128</f>
        <v>0</v>
      </c>
    </row>
    <row r="128" spans="2:7" ht="42.75" x14ac:dyDescent="0.25">
      <c r="B128" s="70" t="s">
        <v>59</v>
      </c>
      <c r="C128" s="71">
        <v>60</v>
      </c>
      <c r="D128" s="185">
        <f>+F117</f>
        <v>0</v>
      </c>
      <c r="E128" s="425"/>
    </row>
  </sheetData>
  <mergeCells count="47">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 ref="B68:N68"/>
    <mergeCell ref="A73:A74"/>
    <mergeCell ref="B73:B74"/>
    <mergeCell ref="C73:C74"/>
    <mergeCell ref="D73:D74"/>
    <mergeCell ref="E73:E74"/>
    <mergeCell ref="F73:F74"/>
    <mergeCell ref="G73:G74"/>
    <mergeCell ref="H73:H74"/>
    <mergeCell ref="I73:I74"/>
    <mergeCell ref="J73:L73"/>
    <mergeCell ref="M73:M74"/>
    <mergeCell ref="N73:N74"/>
    <mergeCell ref="O62:P62"/>
    <mergeCell ref="C10:E10"/>
    <mergeCell ref="E38:E39"/>
    <mergeCell ref="M43:N43"/>
    <mergeCell ref="B50:B51"/>
    <mergeCell ref="C50:C51"/>
    <mergeCell ref="D50:E50"/>
    <mergeCell ref="C54:N54"/>
    <mergeCell ref="B56:N56"/>
    <mergeCell ref="O59:P59"/>
    <mergeCell ref="O60:P60"/>
    <mergeCell ref="O61:P61"/>
    <mergeCell ref="B14:C21"/>
    <mergeCell ref="C9:N9"/>
    <mergeCell ref="B2:P2"/>
    <mergeCell ref="B4:P4"/>
    <mergeCell ref="C6:N6"/>
    <mergeCell ref="C7:N7"/>
    <mergeCell ref="C8:N8"/>
  </mergeCells>
  <dataValidations count="2">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E19" zoomScale="80" zoomScaleNormal="80" workbookViewId="0">
      <selection activeCell="Q47" sqref="Q47"/>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1272</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1314</v>
      </c>
      <c r="D10" s="422"/>
      <c r="E10" s="423"/>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57"/>
      <c r="I14" s="56"/>
      <c r="J14" s="56"/>
      <c r="K14" s="56"/>
      <c r="L14" s="56"/>
      <c r="M14" s="56"/>
      <c r="N14" s="55"/>
    </row>
    <row r="15" spans="2:16" x14ac:dyDescent="0.25">
      <c r="B15" s="495"/>
      <c r="C15" s="496"/>
      <c r="D15" s="303">
        <v>8</v>
      </c>
      <c r="E15" s="3">
        <v>639730710</v>
      </c>
      <c r="F15" s="241">
        <v>270</v>
      </c>
      <c r="G15" s="57"/>
      <c r="I15" s="57"/>
      <c r="J15" s="57"/>
      <c r="K15" s="57"/>
      <c r="L15" s="57"/>
      <c r="M15" s="57"/>
      <c r="N15" s="55"/>
    </row>
    <row r="16" spans="2:16" x14ac:dyDescent="0.25">
      <c r="B16" s="495"/>
      <c r="C16" s="496"/>
      <c r="D16" s="303">
        <v>9</v>
      </c>
      <c r="E16" s="3">
        <v>3274211322</v>
      </c>
      <c r="F16" s="241">
        <v>1494</v>
      </c>
      <c r="G16" s="57"/>
      <c r="I16" s="57"/>
      <c r="J16" s="57"/>
      <c r="K16" s="57"/>
      <c r="L16" s="57"/>
      <c r="M16" s="57"/>
      <c r="N16" s="55"/>
    </row>
    <row r="17" spans="1:14" x14ac:dyDescent="0.25">
      <c r="B17" s="495"/>
      <c r="C17" s="496"/>
      <c r="D17" s="303">
        <v>10</v>
      </c>
      <c r="E17" s="3">
        <v>1838553610</v>
      </c>
      <c r="F17" s="241">
        <v>758</v>
      </c>
      <c r="G17" s="57"/>
      <c r="I17" s="57"/>
      <c r="J17" s="57"/>
      <c r="K17" s="57"/>
      <c r="L17" s="57"/>
      <c r="M17" s="57"/>
      <c r="N17" s="55"/>
    </row>
    <row r="18" spans="1:14" x14ac:dyDescent="0.25">
      <c r="B18" s="495"/>
      <c r="C18" s="496"/>
      <c r="D18" s="303">
        <v>16</v>
      </c>
      <c r="E18" s="3">
        <v>1755833774</v>
      </c>
      <c r="F18" s="241">
        <v>718</v>
      </c>
      <c r="G18" s="57"/>
      <c r="I18" s="57"/>
      <c r="J18" s="57"/>
      <c r="K18" s="57"/>
      <c r="L18" s="57"/>
      <c r="M18" s="57"/>
      <c r="N18" s="55"/>
    </row>
    <row r="19" spans="1:14" x14ac:dyDescent="0.25">
      <c r="B19" s="495"/>
      <c r="C19" s="496"/>
      <c r="D19" s="303">
        <v>17</v>
      </c>
      <c r="E19" s="3">
        <v>1200706876</v>
      </c>
      <c r="F19" s="241">
        <v>482</v>
      </c>
      <c r="G19" s="57"/>
      <c r="I19" s="57"/>
      <c r="J19" s="57"/>
      <c r="K19" s="57"/>
      <c r="L19" s="57"/>
      <c r="M19" s="57"/>
      <c r="N19" s="55"/>
    </row>
    <row r="20" spans="1:14" x14ac:dyDescent="0.25">
      <c r="B20" s="495"/>
      <c r="C20" s="496"/>
      <c r="D20" s="303">
        <v>18</v>
      </c>
      <c r="E20" s="3">
        <v>832050540</v>
      </c>
      <c r="F20" s="241">
        <v>342</v>
      </c>
      <c r="G20" s="57"/>
      <c r="I20" s="57"/>
      <c r="J20" s="57"/>
      <c r="K20" s="57"/>
      <c r="L20" s="57"/>
      <c r="M20" s="57"/>
      <c r="N20" s="55"/>
    </row>
    <row r="21" spans="1:14" ht="15.75" thickBot="1" x14ac:dyDescent="0.3">
      <c r="B21" s="497"/>
      <c r="C21" s="498"/>
      <c r="D21" s="303">
        <v>19</v>
      </c>
      <c r="E21" s="3">
        <v>1206358774</v>
      </c>
      <c r="F21" s="241">
        <v>548</v>
      </c>
      <c r="G21" s="57"/>
      <c r="I21" s="57"/>
      <c r="J21" s="57"/>
      <c r="K21" s="57"/>
      <c r="L21" s="57"/>
      <c r="M21" s="57"/>
      <c r="N21" s="55"/>
    </row>
    <row r="22" spans="1:14" ht="45.75" thickBot="1" x14ac:dyDescent="0.3">
      <c r="A22" s="60"/>
      <c r="B22" s="315" t="s">
        <v>14</v>
      </c>
      <c r="C22" s="315" t="s">
        <v>98</v>
      </c>
      <c r="E22" s="56"/>
      <c r="F22" s="56"/>
      <c r="G22" s="57"/>
      <c r="H22" s="56"/>
      <c r="I22" s="61"/>
      <c r="J22" s="61"/>
      <c r="K22" s="61"/>
      <c r="L22" s="61"/>
      <c r="M22" s="61"/>
    </row>
    <row r="23" spans="1:14" ht="15.75" thickBot="1" x14ac:dyDescent="0.3">
      <c r="A23" s="62">
        <v>1</v>
      </c>
      <c r="C23" s="5">
        <f>+F20*80%</f>
        <v>273.60000000000002</v>
      </c>
      <c r="D23" s="57"/>
      <c r="E23" s="4">
        <f>E20</f>
        <v>832050540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69"/>
      <c r="D28" s="291" t="s">
        <v>771</v>
      </c>
      <c r="E28" s="42"/>
      <c r="F28" s="42"/>
      <c r="G28" s="42"/>
      <c r="H28" s="42"/>
      <c r="I28" s="54"/>
      <c r="J28" s="54"/>
      <c r="K28" s="54"/>
      <c r="L28" s="54"/>
      <c r="M28" s="54"/>
      <c r="N28" s="55"/>
    </row>
    <row r="29" spans="1:14" x14ac:dyDescent="0.25">
      <c r="A29" s="65"/>
      <c r="B29" s="69" t="s">
        <v>138</v>
      </c>
      <c r="C29" s="291" t="s">
        <v>68</v>
      </c>
      <c r="D29" s="69"/>
      <c r="E29" s="42"/>
      <c r="F29" s="42"/>
      <c r="G29" s="42"/>
      <c r="H29" s="42"/>
      <c r="I29" s="54"/>
      <c r="J29" s="54"/>
      <c r="K29" s="54"/>
      <c r="L29" s="54"/>
      <c r="M29" s="54"/>
      <c r="N29" s="55"/>
    </row>
    <row r="30" spans="1:14" x14ac:dyDescent="0.25">
      <c r="A30" s="65"/>
      <c r="B30" s="69" t="s">
        <v>139</v>
      </c>
      <c r="C30" s="69"/>
      <c r="D30" s="69"/>
      <c r="E30" s="42"/>
      <c r="F30" s="42"/>
      <c r="G30" s="42"/>
      <c r="H30" s="42"/>
      <c r="I30" s="54"/>
      <c r="J30" s="54"/>
      <c r="K30" s="54"/>
      <c r="L30" s="54"/>
      <c r="M30" s="54"/>
      <c r="N30" s="55"/>
    </row>
    <row r="31" spans="1:14" x14ac:dyDescent="0.25">
      <c r="A31" s="65"/>
      <c r="B31" s="69" t="s">
        <v>140</v>
      </c>
      <c r="C31" s="69"/>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4">
        <f>+D38+D39</f>
        <v>0</v>
      </c>
      <c r="F38" s="42"/>
      <c r="G38" s="42"/>
      <c r="H38" s="42"/>
      <c r="I38" s="54"/>
      <c r="J38" s="54"/>
      <c r="K38" s="54"/>
      <c r="L38" s="54"/>
      <c r="M38" s="54"/>
      <c r="N38" s="55"/>
    </row>
    <row r="39" spans="1:26" ht="42.75" x14ac:dyDescent="0.25">
      <c r="A39" s="65"/>
      <c r="B39" s="70" t="s">
        <v>143</v>
      </c>
      <c r="C39" s="71">
        <v>60</v>
      </c>
      <c r="D39" s="185">
        <f>+F127</f>
        <v>0</v>
      </c>
      <c r="E39" s="425"/>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6" t="s">
        <v>34</v>
      </c>
      <c r="N43" s="426"/>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90" x14ac:dyDescent="0.25">
      <c r="A47" s="74">
        <v>1</v>
      </c>
      <c r="B47" s="87" t="s">
        <v>1272</v>
      </c>
      <c r="C47" s="76" t="s">
        <v>1274</v>
      </c>
      <c r="D47" s="76" t="s">
        <v>1275</v>
      </c>
      <c r="E47" s="136">
        <v>118</v>
      </c>
      <c r="F47" s="78" t="s">
        <v>135</v>
      </c>
      <c r="G47" s="79" t="s">
        <v>195</v>
      </c>
      <c r="H47" s="80">
        <v>40891</v>
      </c>
      <c r="I47" s="80">
        <v>42004</v>
      </c>
      <c r="J47" s="81" t="s">
        <v>136</v>
      </c>
      <c r="K47" s="136">
        <v>35</v>
      </c>
      <c r="L47" s="136">
        <v>0</v>
      </c>
      <c r="M47" s="136">
        <v>32519</v>
      </c>
      <c r="N47" s="82" t="s">
        <v>195</v>
      </c>
      <c r="O47" s="83">
        <v>11103686086</v>
      </c>
      <c r="P47" s="83">
        <v>78</v>
      </c>
      <c r="Q47" s="84" t="s">
        <v>1520</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27" t="s">
        <v>27</v>
      </c>
      <c r="C50" s="427" t="s">
        <v>26</v>
      </c>
      <c r="D50" s="429" t="s">
        <v>33</v>
      </c>
      <c r="E50" s="429"/>
    </row>
    <row r="51" spans="2:17" x14ac:dyDescent="0.25">
      <c r="B51" s="428"/>
      <c r="C51" s="428"/>
      <c r="D51" s="188" t="s">
        <v>22</v>
      </c>
      <c r="E51" s="93" t="s">
        <v>23</v>
      </c>
    </row>
    <row r="52" spans="2:17" ht="30.6" customHeight="1" x14ac:dyDescent="0.25">
      <c r="B52" s="94" t="s">
        <v>20</v>
      </c>
      <c r="C52" s="95">
        <f>+K48</f>
        <v>35</v>
      </c>
      <c r="D52" s="185"/>
      <c r="E52" s="284" t="s">
        <v>771</v>
      </c>
      <c r="F52" s="96"/>
      <c r="G52" s="96"/>
      <c r="H52" s="96"/>
      <c r="I52" s="96"/>
      <c r="J52" s="96"/>
      <c r="K52" s="96"/>
      <c r="L52" s="96"/>
      <c r="M52" s="96"/>
    </row>
    <row r="53" spans="2:17" ht="30" customHeight="1" x14ac:dyDescent="0.25">
      <c r="B53" s="94" t="s">
        <v>24</v>
      </c>
      <c r="C53" s="95">
        <f>+M48</f>
        <v>32519</v>
      </c>
      <c r="D53" s="185" t="s">
        <v>68</v>
      </c>
      <c r="E53" s="69"/>
    </row>
    <row r="54" spans="2:17" x14ac:dyDescent="0.25">
      <c r="B54" s="97"/>
      <c r="C54" s="439"/>
      <c r="D54" s="439"/>
      <c r="E54" s="439"/>
      <c r="F54" s="439"/>
      <c r="G54" s="439"/>
      <c r="H54" s="439"/>
      <c r="I54" s="439"/>
      <c r="J54" s="439"/>
      <c r="K54" s="439"/>
      <c r="L54" s="439"/>
      <c r="M54" s="439"/>
      <c r="N54" s="439"/>
    </row>
    <row r="55" spans="2:17" ht="28.15" customHeight="1" thickBot="1" x14ac:dyDescent="0.3"/>
    <row r="56" spans="2:17" ht="27" thickBot="1" x14ac:dyDescent="0.3">
      <c r="B56" s="440" t="s">
        <v>100</v>
      </c>
      <c r="C56" s="440"/>
      <c r="D56" s="440"/>
      <c r="E56" s="440"/>
      <c r="F56" s="440"/>
      <c r="G56" s="440"/>
      <c r="H56" s="440"/>
      <c r="I56" s="440"/>
      <c r="J56" s="440"/>
      <c r="K56" s="440"/>
      <c r="L56" s="440"/>
      <c r="M56" s="440"/>
      <c r="N56" s="440"/>
    </row>
    <row r="59" spans="2:17" ht="109.5" customHeight="1" x14ac:dyDescent="0.25">
      <c r="B59" s="197" t="s">
        <v>148</v>
      </c>
      <c r="C59" s="9" t="s">
        <v>2</v>
      </c>
      <c r="D59" s="9" t="s">
        <v>102</v>
      </c>
      <c r="E59" s="9" t="s">
        <v>101</v>
      </c>
      <c r="F59" s="9" t="s">
        <v>103</v>
      </c>
      <c r="G59" s="9" t="s">
        <v>104</v>
      </c>
      <c r="H59" s="9" t="s">
        <v>105</v>
      </c>
      <c r="I59" s="9" t="s">
        <v>106</v>
      </c>
      <c r="J59" s="9" t="s">
        <v>107</v>
      </c>
      <c r="K59" s="9" t="s">
        <v>108</v>
      </c>
      <c r="L59" s="9" t="s">
        <v>109</v>
      </c>
      <c r="M59" s="16" t="s">
        <v>110</v>
      </c>
      <c r="N59" s="16" t="s">
        <v>111</v>
      </c>
      <c r="O59" s="441" t="s">
        <v>3</v>
      </c>
      <c r="P59" s="442"/>
      <c r="Q59" s="9" t="s">
        <v>17</v>
      </c>
    </row>
    <row r="60" spans="2:17" x14ac:dyDescent="0.25">
      <c r="B60" s="98"/>
      <c r="C60" s="100"/>
      <c r="D60" s="75"/>
      <c r="E60" s="43"/>
      <c r="F60" s="99"/>
      <c r="G60" s="99"/>
      <c r="H60" s="99"/>
      <c r="I60" s="99"/>
      <c r="J60" s="98"/>
      <c r="K60" s="98"/>
      <c r="L60" s="98"/>
      <c r="M60" s="98"/>
      <c r="N60" s="98"/>
      <c r="O60" s="430"/>
      <c r="P60" s="431"/>
      <c r="Q60" s="69"/>
    </row>
    <row r="61" spans="2:17" x14ac:dyDescent="0.25">
      <c r="B61" s="98"/>
      <c r="C61" s="100"/>
      <c r="D61" s="75"/>
      <c r="E61" s="43"/>
      <c r="F61" s="99"/>
      <c r="G61" s="99"/>
      <c r="H61" s="99"/>
      <c r="I61" s="99"/>
      <c r="J61" s="98"/>
      <c r="K61" s="98"/>
      <c r="L61" s="98"/>
      <c r="M61" s="98"/>
      <c r="N61" s="98"/>
      <c r="O61" s="430"/>
      <c r="P61" s="431"/>
      <c r="Q61" s="69"/>
    </row>
    <row r="62" spans="2:17" x14ac:dyDescent="0.25">
      <c r="B62" s="98"/>
      <c r="C62" s="98"/>
      <c r="D62" s="75"/>
      <c r="E62" s="43"/>
      <c r="F62" s="99"/>
      <c r="G62" s="99"/>
      <c r="H62" s="99"/>
      <c r="I62" s="99"/>
      <c r="J62" s="98"/>
      <c r="K62" s="98"/>
      <c r="L62" s="98"/>
      <c r="M62" s="98"/>
      <c r="N62" s="98"/>
      <c r="O62" s="430"/>
      <c r="P62" s="431"/>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32" t="s">
        <v>37</v>
      </c>
      <c r="C68" s="433"/>
      <c r="D68" s="433"/>
      <c r="E68" s="433"/>
      <c r="F68" s="433"/>
      <c r="G68" s="433"/>
      <c r="H68" s="433"/>
      <c r="I68" s="433"/>
      <c r="J68" s="433"/>
      <c r="K68" s="433"/>
      <c r="L68" s="433"/>
      <c r="M68" s="433"/>
      <c r="N68" s="434"/>
    </row>
    <row r="73" spans="1:17" ht="76.5" customHeight="1" x14ac:dyDescent="0.25">
      <c r="A73" s="443"/>
      <c r="B73" s="443" t="s">
        <v>0</v>
      </c>
      <c r="C73" s="443" t="s">
        <v>38</v>
      </c>
      <c r="D73" s="443" t="s">
        <v>39</v>
      </c>
      <c r="E73" s="443" t="s">
        <v>112</v>
      </c>
      <c r="F73" s="443" t="s">
        <v>114</v>
      </c>
      <c r="G73" s="443" t="s">
        <v>115</v>
      </c>
      <c r="H73" s="443" t="s">
        <v>116</v>
      </c>
      <c r="I73" s="443" t="s">
        <v>113</v>
      </c>
      <c r="J73" s="441" t="s">
        <v>117</v>
      </c>
      <c r="K73" s="445"/>
      <c r="L73" s="442"/>
      <c r="M73" s="443" t="s">
        <v>121</v>
      </c>
      <c r="N73" s="443" t="s">
        <v>40</v>
      </c>
      <c r="O73" s="443" t="s">
        <v>41</v>
      </c>
      <c r="P73" s="447" t="s">
        <v>3</v>
      </c>
      <c r="Q73" s="448"/>
    </row>
    <row r="74" spans="1:17" ht="60.75" customHeight="1" x14ac:dyDescent="0.25">
      <c r="A74" s="444"/>
      <c r="B74" s="444"/>
      <c r="C74" s="444"/>
      <c r="D74" s="444"/>
      <c r="E74" s="444"/>
      <c r="F74" s="444"/>
      <c r="G74" s="444"/>
      <c r="H74" s="444"/>
      <c r="I74" s="444"/>
      <c r="J74" s="99" t="s">
        <v>118</v>
      </c>
      <c r="K74" s="202" t="s">
        <v>119</v>
      </c>
      <c r="L74" s="99" t="s">
        <v>120</v>
      </c>
      <c r="M74" s="444"/>
      <c r="N74" s="444"/>
      <c r="O74" s="444"/>
      <c r="P74" s="449"/>
      <c r="Q74" s="450"/>
    </row>
    <row r="75" spans="1:17" ht="33.6" customHeight="1" x14ac:dyDescent="0.25">
      <c r="B75" s="100"/>
      <c r="C75" s="100"/>
      <c r="D75" s="98"/>
      <c r="E75" s="98"/>
      <c r="F75" s="189"/>
      <c r="G75" s="260"/>
      <c r="H75" s="261"/>
      <c r="I75" s="262"/>
      <c r="J75" s="43"/>
      <c r="K75" s="263"/>
      <c r="L75" s="202"/>
      <c r="M75" s="185"/>
      <c r="N75" s="185"/>
      <c r="O75" s="185"/>
      <c r="P75" s="185"/>
      <c r="Q75" s="185"/>
    </row>
    <row r="76" spans="1:17" ht="33.6" customHeight="1" x14ac:dyDescent="0.25">
      <c r="B76" s="100"/>
      <c r="C76" s="100"/>
      <c r="D76" s="98"/>
      <c r="E76" s="98"/>
      <c r="F76" s="189"/>
      <c r="G76" s="260"/>
      <c r="H76" s="261"/>
      <c r="I76" s="262"/>
      <c r="J76" s="43"/>
      <c r="K76" s="263"/>
      <c r="L76" s="202"/>
      <c r="M76" s="185"/>
      <c r="N76" s="185"/>
      <c r="O76" s="185"/>
      <c r="P76" s="185"/>
      <c r="Q76" s="185"/>
    </row>
    <row r="78" spans="1:17" ht="15.75" thickBot="1" x14ac:dyDescent="0.3"/>
    <row r="79" spans="1:17" ht="27" thickBot="1" x14ac:dyDescent="0.3">
      <c r="B79" s="432" t="s">
        <v>45</v>
      </c>
      <c r="C79" s="433"/>
      <c r="D79" s="433"/>
      <c r="E79" s="433"/>
      <c r="F79" s="433"/>
      <c r="G79" s="433"/>
      <c r="H79" s="433"/>
      <c r="I79" s="433"/>
      <c r="J79" s="433"/>
      <c r="K79" s="433"/>
      <c r="L79" s="433"/>
      <c r="M79" s="433"/>
      <c r="N79" s="434"/>
    </row>
    <row r="82" spans="1:26" ht="46.15" customHeight="1" x14ac:dyDescent="0.25">
      <c r="B82" s="9" t="s">
        <v>32</v>
      </c>
      <c r="C82" s="9" t="s">
        <v>46</v>
      </c>
      <c r="D82" s="441" t="s">
        <v>3</v>
      </c>
      <c r="E82" s="442"/>
    </row>
    <row r="83" spans="1:26" ht="46.9" customHeight="1" x14ac:dyDescent="0.25">
      <c r="B83" s="101" t="s">
        <v>122</v>
      </c>
      <c r="C83" s="185"/>
      <c r="D83" s="451"/>
      <c r="E83" s="451"/>
    </row>
    <row r="86" spans="1:26" ht="26.25" x14ac:dyDescent="0.25">
      <c r="B86" s="435" t="s">
        <v>63</v>
      </c>
      <c r="C86" s="436"/>
      <c r="D86" s="436"/>
      <c r="E86" s="436"/>
      <c r="F86" s="436"/>
      <c r="G86" s="436"/>
      <c r="H86" s="436"/>
      <c r="I86" s="436"/>
      <c r="J86" s="436"/>
      <c r="K86" s="436"/>
      <c r="L86" s="436"/>
      <c r="M86" s="436"/>
      <c r="N86" s="436"/>
      <c r="O86" s="436"/>
      <c r="P86" s="436"/>
    </row>
    <row r="88" spans="1:26" ht="15.75" thickBot="1" x14ac:dyDescent="0.3"/>
    <row r="89" spans="1:26" ht="27" thickBot="1" x14ac:dyDescent="0.3">
      <c r="B89" s="432" t="s">
        <v>53</v>
      </c>
      <c r="C89" s="433"/>
      <c r="D89" s="433"/>
      <c r="E89" s="433"/>
      <c r="F89" s="433"/>
      <c r="G89" s="433"/>
      <c r="H89" s="433"/>
      <c r="I89" s="433"/>
      <c r="J89" s="433"/>
      <c r="K89" s="433"/>
      <c r="L89" s="433"/>
      <c r="M89" s="433"/>
      <c r="N89" s="434"/>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192" t="s">
        <v>10</v>
      </c>
      <c r="Q92" s="192" t="s">
        <v>18</v>
      </c>
    </row>
    <row r="93" spans="1:26" s="86" customFormat="1" x14ac:dyDescent="0.25">
      <c r="A93" s="74">
        <v>1</v>
      </c>
      <c r="B93" s="75"/>
      <c r="C93" s="76"/>
      <c r="D93" s="75"/>
      <c r="E93" s="257"/>
      <c r="F93" s="77"/>
      <c r="G93" s="79"/>
      <c r="H93" s="80"/>
      <c r="I93" s="80"/>
      <c r="J93" s="81"/>
      <c r="K93" s="257"/>
      <c r="L93" s="257"/>
      <c r="M93" s="257"/>
      <c r="N93" s="82"/>
      <c r="O93" s="83"/>
      <c r="P93" s="83"/>
      <c r="Q93" s="84"/>
      <c r="R93" s="85"/>
      <c r="S93" s="85"/>
      <c r="T93" s="85"/>
      <c r="U93" s="85"/>
      <c r="V93" s="85"/>
      <c r="W93" s="85"/>
      <c r="X93" s="85"/>
      <c r="Y93" s="85"/>
      <c r="Z93" s="85"/>
    </row>
    <row r="94" spans="1:26" s="86" customFormat="1" x14ac:dyDescent="0.25">
      <c r="A94" s="74">
        <f>+A93+1</f>
        <v>2</v>
      </c>
      <c r="B94" s="75"/>
      <c r="C94" s="76"/>
      <c r="D94" s="75"/>
      <c r="E94" s="257"/>
      <c r="F94" s="77"/>
      <c r="G94" s="79"/>
      <c r="H94" s="80"/>
      <c r="I94" s="80"/>
      <c r="J94" s="81"/>
      <c r="K94" s="257"/>
      <c r="L94" s="257"/>
      <c r="M94" s="257"/>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7"/>
      <c r="F95" s="77"/>
      <c r="G95" s="79"/>
      <c r="H95" s="80"/>
      <c r="I95" s="80"/>
      <c r="J95" s="81"/>
      <c r="K95" s="257"/>
      <c r="L95" s="257"/>
      <c r="M95" s="257"/>
      <c r="N95" s="82"/>
      <c r="O95" s="83"/>
      <c r="P95" s="83"/>
      <c r="Q95" s="84"/>
      <c r="R95" s="85"/>
      <c r="S95" s="85"/>
      <c r="T95" s="85"/>
      <c r="U95" s="85"/>
      <c r="V95" s="85"/>
      <c r="W95" s="85"/>
      <c r="X95" s="85"/>
      <c r="Y95" s="85"/>
      <c r="Z95" s="85"/>
    </row>
    <row r="96" spans="1:26" s="86" customFormat="1" x14ac:dyDescent="0.25">
      <c r="A96" s="74">
        <f t="shared" si="0"/>
        <v>4</v>
      </c>
      <c r="B96" s="75"/>
      <c r="C96" s="76"/>
      <c r="D96" s="75"/>
      <c r="E96" s="257"/>
      <c r="F96" s="77"/>
      <c r="G96" s="79"/>
      <c r="H96" s="80"/>
      <c r="I96" s="80"/>
      <c r="J96" s="81"/>
      <c r="K96" s="257"/>
      <c r="L96" s="257"/>
      <c r="M96" s="257"/>
      <c r="N96" s="82"/>
      <c r="O96" s="83"/>
      <c r="P96" s="83"/>
      <c r="Q96" s="84"/>
      <c r="R96" s="85"/>
      <c r="S96" s="85"/>
      <c r="T96" s="85"/>
      <c r="U96" s="85"/>
      <c r="V96" s="85"/>
      <c r="W96" s="85"/>
      <c r="X96" s="85"/>
      <c r="Y96" s="85"/>
      <c r="Z96" s="85"/>
    </row>
    <row r="97" spans="1:26" s="86" customFormat="1" x14ac:dyDescent="0.25">
      <c r="A97" s="74">
        <f t="shared" si="0"/>
        <v>5</v>
      </c>
      <c r="B97" s="75"/>
      <c r="C97" s="76"/>
      <c r="D97" s="75"/>
      <c r="E97" s="257"/>
      <c r="F97" s="77"/>
      <c r="G97" s="79"/>
      <c r="H97" s="80"/>
      <c r="I97" s="80"/>
      <c r="J97" s="81"/>
      <c r="K97" s="257"/>
      <c r="L97" s="257"/>
      <c r="M97" s="257"/>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52">
        <f>+D104+D105+D106</f>
        <v>0</v>
      </c>
    </row>
    <row r="105" spans="1:26" x14ac:dyDescent="0.25">
      <c r="B105" s="8" t="s">
        <v>124</v>
      </c>
      <c r="C105" s="185">
        <v>30</v>
      </c>
      <c r="D105" s="185">
        <v>0</v>
      </c>
      <c r="E105" s="453"/>
    </row>
    <row r="106" spans="1:26" ht="15.75" thickBot="1" x14ac:dyDescent="0.3">
      <c r="B106" s="8" t="s">
        <v>125</v>
      </c>
      <c r="C106" s="103">
        <v>40</v>
      </c>
      <c r="D106" s="103">
        <v>0</v>
      </c>
      <c r="E106" s="454"/>
    </row>
    <row r="108" spans="1:26" ht="15.75" thickBot="1" x14ac:dyDescent="0.3"/>
    <row r="109" spans="1:26" ht="27" thickBot="1" x14ac:dyDescent="0.3">
      <c r="B109" s="432" t="s">
        <v>51</v>
      </c>
      <c r="C109" s="433"/>
      <c r="D109" s="433"/>
      <c r="E109" s="433"/>
      <c r="F109" s="433"/>
      <c r="G109" s="433"/>
      <c r="H109" s="433"/>
      <c r="I109" s="433"/>
      <c r="J109" s="433"/>
      <c r="K109" s="433"/>
      <c r="L109" s="433"/>
      <c r="M109" s="433"/>
      <c r="N109" s="434"/>
    </row>
    <row r="111" spans="1:26" ht="76.5" customHeight="1" x14ac:dyDescent="0.25">
      <c r="B111" s="197" t="s">
        <v>0</v>
      </c>
      <c r="C111" s="197" t="s">
        <v>38</v>
      </c>
      <c r="D111" s="197" t="s">
        <v>39</v>
      </c>
      <c r="E111" s="197" t="s">
        <v>112</v>
      </c>
      <c r="F111" s="197" t="s">
        <v>114</v>
      </c>
      <c r="G111" s="197" t="s">
        <v>115</v>
      </c>
      <c r="H111" s="197" t="s">
        <v>116</v>
      </c>
      <c r="I111" s="197" t="s">
        <v>113</v>
      </c>
      <c r="J111" s="441" t="s">
        <v>117</v>
      </c>
      <c r="K111" s="445"/>
      <c r="L111" s="442"/>
      <c r="M111" s="197" t="s">
        <v>121</v>
      </c>
      <c r="N111" s="197" t="s">
        <v>40</v>
      </c>
      <c r="O111" s="197" t="s">
        <v>41</v>
      </c>
      <c r="P111" s="441" t="s">
        <v>3</v>
      </c>
      <c r="Q111" s="442"/>
    </row>
    <row r="112" spans="1:26" ht="60.75" customHeight="1" x14ac:dyDescent="0.25">
      <c r="B112" s="100"/>
      <c r="C112" s="100"/>
      <c r="D112" s="98"/>
      <c r="E112" s="98"/>
      <c r="F112" s="98"/>
      <c r="G112" s="98"/>
      <c r="H112" s="261"/>
      <c r="I112" s="43"/>
      <c r="J112" s="100"/>
      <c r="K112" s="259"/>
      <c r="L112" s="100"/>
      <c r="M112" s="185"/>
      <c r="N112" s="185"/>
      <c r="O112" s="185"/>
      <c r="P112" s="430"/>
      <c r="Q112" s="431"/>
    </row>
    <row r="115" spans="2:7" ht="15.75" thickBot="1" x14ac:dyDescent="0.3"/>
    <row r="116" spans="2:7" ht="54" customHeight="1" x14ac:dyDescent="0.25">
      <c r="B116" s="21" t="s">
        <v>32</v>
      </c>
      <c r="C116" s="21" t="s">
        <v>48</v>
      </c>
      <c r="D116" s="197" t="s">
        <v>49</v>
      </c>
      <c r="E116" s="21" t="s">
        <v>50</v>
      </c>
      <c r="F116" s="12" t="s">
        <v>55</v>
      </c>
      <c r="G116" s="15"/>
    </row>
    <row r="117" spans="2:7" ht="120.75" customHeight="1" x14ac:dyDescent="0.2">
      <c r="B117" s="468" t="s">
        <v>52</v>
      </c>
      <c r="C117" s="104" t="s">
        <v>126</v>
      </c>
      <c r="D117" s="185">
        <v>25</v>
      </c>
      <c r="E117" s="185"/>
      <c r="F117" s="427">
        <f>+E117+E118+E119</f>
        <v>0</v>
      </c>
      <c r="G117" s="105"/>
    </row>
    <row r="118" spans="2:7" ht="76.150000000000006" customHeight="1" x14ac:dyDescent="0.2">
      <c r="B118" s="468"/>
      <c r="C118" s="104" t="s">
        <v>127</v>
      </c>
      <c r="D118" s="189">
        <v>25</v>
      </c>
      <c r="E118" s="185"/>
      <c r="F118" s="469"/>
      <c r="G118" s="105"/>
    </row>
    <row r="119" spans="2:7" ht="69" customHeight="1" x14ac:dyDescent="0.2">
      <c r="B119" s="468"/>
      <c r="C119" s="104" t="s">
        <v>128</v>
      </c>
      <c r="D119" s="185">
        <v>10</v>
      </c>
      <c r="E119" s="185"/>
      <c r="F119" s="428"/>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185">
        <f>+E104</f>
        <v>0</v>
      </c>
      <c r="E127" s="424">
        <f>+D127+D128</f>
        <v>0</v>
      </c>
    </row>
    <row r="128" spans="2:7" ht="42.75" x14ac:dyDescent="0.25">
      <c r="B128" s="70" t="s">
        <v>59</v>
      </c>
      <c r="C128" s="71">
        <v>60</v>
      </c>
      <c r="D128" s="185">
        <f>+F117</f>
        <v>0</v>
      </c>
      <c r="E128" s="425"/>
    </row>
  </sheetData>
  <mergeCells count="47">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 ref="B68:N68"/>
    <mergeCell ref="A73:A74"/>
    <mergeCell ref="B73:B74"/>
    <mergeCell ref="C73:C74"/>
    <mergeCell ref="D73:D74"/>
    <mergeCell ref="E73:E74"/>
    <mergeCell ref="F73:F74"/>
    <mergeCell ref="G73:G74"/>
    <mergeCell ref="H73:H74"/>
    <mergeCell ref="I73:I74"/>
    <mergeCell ref="J73:L73"/>
    <mergeCell ref="M73:M74"/>
    <mergeCell ref="N73:N74"/>
    <mergeCell ref="O62:P62"/>
    <mergeCell ref="C10:E10"/>
    <mergeCell ref="E38:E39"/>
    <mergeCell ref="M43:N43"/>
    <mergeCell ref="B50:B51"/>
    <mergeCell ref="C50:C51"/>
    <mergeCell ref="D50:E50"/>
    <mergeCell ref="C54:N54"/>
    <mergeCell ref="B56:N56"/>
    <mergeCell ref="O59:P59"/>
    <mergeCell ref="O60:P60"/>
    <mergeCell ref="O61:P61"/>
    <mergeCell ref="B14:C21"/>
    <mergeCell ref="C9:N9"/>
    <mergeCell ref="B2:P2"/>
    <mergeCell ref="B4:P4"/>
    <mergeCell ref="C6:N6"/>
    <mergeCell ref="C7:N7"/>
    <mergeCell ref="C8:N8"/>
  </mergeCells>
  <dataValidations disablePrompts="1" count="2">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7" right="0.7" top="0.75" bottom="0.75" header="0.3" footer="0.3"/>
  <pageSetup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D41" zoomScale="70" zoomScaleNormal="70" workbookViewId="0">
      <selection activeCell="Q47" sqref="Q47"/>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1272</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1315</v>
      </c>
      <c r="D10" s="422"/>
      <c r="E10" s="423"/>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57"/>
      <c r="I14" s="56"/>
      <c r="J14" s="56"/>
      <c r="K14" s="56"/>
      <c r="L14" s="56"/>
      <c r="M14" s="56"/>
      <c r="N14" s="55"/>
    </row>
    <row r="15" spans="2:16" x14ac:dyDescent="0.25">
      <c r="B15" s="495"/>
      <c r="C15" s="496"/>
      <c r="D15" s="303">
        <v>8</v>
      </c>
      <c r="E15" s="3">
        <v>639730710</v>
      </c>
      <c r="F15" s="241">
        <v>270</v>
      </c>
      <c r="G15" s="57"/>
      <c r="I15" s="57"/>
      <c r="J15" s="57"/>
      <c r="K15" s="57"/>
      <c r="L15" s="57"/>
      <c r="M15" s="57"/>
      <c r="N15" s="55"/>
    </row>
    <row r="16" spans="2:16" x14ac:dyDescent="0.25">
      <c r="B16" s="495"/>
      <c r="C16" s="496"/>
      <c r="D16" s="303">
        <v>9</v>
      </c>
      <c r="E16" s="3">
        <v>3274211322</v>
      </c>
      <c r="F16" s="241">
        <v>1494</v>
      </c>
      <c r="G16" s="57"/>
      <c r="I16" s="57"/>
      <c r="J16" s="57"/>
      <c r="K16" s="57"/>
      <c r="L16" s="57"/>
      <c r="M16" s="57"/>
      <c r="N16" s="55"/>
    </row>
    <row r="17" spans="1:14" x14ac:dyDescent="0.25">
      <c r="B17" s="495"/>
      <c r="C17" s="496"/>
      <c r="D17" s="303">
        <v>10</v>
      </c>
      <c r="E17" s="3">
        <v>1838553610</v>
      </c>
      <c r="F17" s="241">
        <v>758</v>
      </c>
      <c r="G17" s="57"/>
      <c r="I17" s="57"/>
      <c r="J17" s="57"/>
      <c r="K17" s="57"/>
      <c r="L17" s="57"/>
      <c r="M17" s="57"/>
      <c r="N17" s="55"/>
    </row>
    <row r="18" spans="1:14" x14ac:dyDescent="0.25">
      <c r="B18" s="495"/>
      <c r="C18" s="496"/>
      <c r="D18" s="303">
        <v>16</v>
      </c>
      <c r="E18" s="3">
        <v>1755833774</v>
      </c>
      <c r="F18" s="241">
        <v>718</v>
      </c>
      <c r="G18" s="57"/>
      <c r="I18" s="57"/>
      <c r="J18" s="57"/>
      <c r="K18" s="57"/>
      <c r="L18" s="57"/>
      <c r="M18" s="57"/>
      <c r="N18" s="55"/>
    </row>
    <row r="19" spans="1:14" x14ac:dyDescent="0.25">
      <c r="B19" s="495"/>
      <c r="C19" s="496"/>
      <c r="D19" s="303">
        <v>17</v>
      </c>
      <c r="E19" s="3">
        <v>1200706876</v>
      </c>
      <c r="F19" s="241">
        <v>482</v>
      </c>
      <c r="G19" s="57"/>
      <c r="I19" s="57"/>
      <c r="J19" s="57"/>
      <c r="K19" s="57"/>
      <c r="L19" s="57"/>
      <c r="M19" s="57"/>
      <c r="N19" s="55"/>
    </row>
    <row r="20" spans="1:14" x14ac:dyDescent="0.25">
      <c r="B20" s="495"/>
      <c r="C20" s="496"/>
      <c r="D20" s="303">
        <v>18</v>
      </c>
      <c r="E20" s="3">
        <v>832050540</v>
      </c>
      <c r="F20" s="241">
        <v>342</v>
      </c>
      <c r="G20" s="57"/>
      <c r="I20" s="57"/>
      <c r="J20" s="57"/>
      <c r="K20" s="57"/>
      <c r="L20" s="57"/>
      <c r="M20" s="57"/>
      <c r="N20" s="55"/>
    </row>
    <row r="21" spans="1:14" ht="15.75" thickBot="1" x14ac:dyDescent="0.3">
      <c r="B21" s="497"/>
      <c r="C21" s="498"/>
      <c r="D21" s="303">
        <v>19</v>
      </c>
      <c r="E21" s="3">
        <v>1206358774</v>
      </c>
      <c r="F21" s="241">
        <v>548</v>
      </c>
      <c r="G21" s="57"/>
      <c r="I21" s="57"/>
      <c r="J21" s="57"/>
      <c r="K21" s="57"/>
      <c r="L21" s="57"/>
      <c r="M21" s="57"/>
      <c r="N21" s="55"/>
    </row>
    <row r="22" spans="1:14" ht="45.75" thickBot="1" x14ac:dyDescent="0.3">
      <c r="A22" s="60"/>
      <c r="B22" s="315" t="s">
        <v>14</v>
      </c>
      <c r="C22" s="315" t="s">
        <v>98</v>
      </c>
      <c r="E22" s="56"/>
      <c r="F22" s="56"/>
      <c r="G22" s="57"/>
      <c r="H22" s="56"/>
      <c r="I22" s="61"/>
      <c r="J22" s="61"/>
      <c r="K22" s="61"/>
      <c r="L22" s="61"/>
      <c r="M22" s="61"/>
    </row>
    <row r="23" spans="1:14" ht="15.75" thickBot="1" x14ac:dyDescent="0.3">
      <c r="A23" s="62">
        <v>1</v>
      </c>
      <c r="C23" s="5">
        <f>+F21*80%</f>
        <v>438.40000000000003</v>
      </c>
      <c r="D23" s="57"/>
      <c r="E23" s="4">
        <f>E21</f>
        <v>1206358774</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69"/>
      <c r="D28" s="284" t="s">
        <v>771</v>
      </c>
      <c r="E28" s="42"/>
      <c r="F28" s="42"/>
      <c r="G28" s="42"/>
      <c r="H28" s="42"/>
      <c r="I28" s="54"/>
      <c r="J28" s="54"/>
      <c r="K28" s="54"/>
      <c r="L28" s="54"/>
      <c r="M28" s="54"/>
      <c r="N28" s="55"/>
    </row>
    <row r="29" spans="1:14" x14ac:dyDescent="0.25">
      <c r="A29" s="65"/>
      <c r="B29" s="69" t="s">
        <v>138</v>
      </c>
      <c r="C29" s="291" t="s">
        <v>68</v>
      </c>
      <c r="D29" s="69"/>
      <c r="E29" s="42"/>
      <c r="F29" s="42"/>
      <c r="G29" s="42"/>
      <c r="H29" s="42"/>
      <c r="I29" s="54"/>
      <c r="J29" s="54"/>
      <c r="K29" s="54"/>
      <c r="L29" s="54"/>
      <c r="M29" s="54"/>
      <c r="N29" s="55"/>
    </row>
    <row r="30" spans="1:14" x14ac:dyDescent="0.25">
      <c r="A30" s="65"/>
      <c r="B30" s="69" t="s">
        <v>139</v>
      </c>
      <c r="C30" s="245"/>
      <c r="D30" s="245"/>
      <c r="E30" s="42"/>
      <c r="F30" s="42"/>
      <c r="G30" s="42"/>
      <c r="H30" s="42"/>
      <c r="I30" s="54"/>
      <c r="J30" s="54"/>
      <c r="K30" s="54"/>
      <c r="L30" s="54"/>
      <c r="M30" s="54"/>
      <c r="N30" s="55"/>
    </row>
    <row r="31" spans="1:14" x14ac:dyDescent="0.25">
      <c r="A31" s="65"/>
      <c r="B31" s="69" t="s">
        <v>140</v>
      </c>
      <c r="C31" s="245"/>
      <c r="D31" s="245"/>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291">
        <v>0</v>
      </c>
      <c r="E38" s="424">
        <f>+D38+D39</f>
        <v>0</v>
      </c>
      <c r="F38" s="42"/>
      <c r="G38" s="42"/>
      <c r="H38" s="42"/>
      <c r="I38" s="54"/>
      <c r="J38" s="54"/>
      <c r="K38" s="54"/>
      <c r="L38" s="54"/>
      <c r="M38" s="54"/>
      <c r="N38" s="55"/>
    </row>
    <row r="39" spans="1:26" ht="42.75" x14ac:dyDescent="0.25">
      <c r="A39" s="65"/>
      <c r="B39" s="70" t="s">
        <v>143</v>
      </c>
      <c r="C39" s="71">
        <v>60</v>
      </c>
      <c r="D39" s="291">
        <f>+F127</f>
        <v>0</v>
      </c>
      <c r="E39" s="425"/>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6" t="s">
        <v>34</v>
      </c>
      <c r="N43" s="426"/>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298" t="s">
        <v>10</v>
      </c>
      <c r="Q46" s="298" t="s">
        <v>18</v>
      </c>
    </row>
    <row r="47" spans="1:26" s="86" customFormat="1" ht="90" x14ac:dyDescent="0.25">
      <c r="A47" s="74">
        <v>1</v>
      </c>
      <c r="B47" s="87" t="s">
        <v>1272</v>
      </c>
      <c r="C47" s="76" t="s">
        <v>1274</v>
      </c>
      <c r="D47" s="76" t="s">
        <v>1275</v>
      </c>
      <c r="E47" s="136">
        <v>118</v>
      </c>
      <c r="F47" s="78" t="s">
        <v>135</v>
      </c>
      <c r="G47" s="79" t="s">
        <v>195</v>
      </c>
      <c r="H47" s="80">
        <v>40891</v>
      </c>
      <c r="I47" s="80">
        <v>42004</v>
      </c>
      <c r="J47" s="81" t="s">
        <v>136</v>
      </c>
      <c r="K47" s="136">
        <v>35</v>
      </c>
      <c r="L47" s="136">
        <v>0</v>
      </c>
      <c r="M47" s="136">
        <v>32519</v>
      </c>
      <c r="N47" s="82" t="s">
        <v>195</v>
      </c>
      <c r="O47" s="83">
        <v>11103686086</v>
      </c>
      <c r="P47" s="258">
        <v>78</v>
      </c>
      <c r="Q47" s="84" t="s">
        <v>1520</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27" t="s">
        <v>27</v>
      </c>
      <c r="C50" s="427" t="s">
        <v>26</v>
      </c>
      <c r="D50" s="429" t="s">
        <v>33</v>
      </c>
      <c r="E50" s="429"/>
    </row>
    <row r="51" spans="2:17" x14ac:dyDescent="0.25">
      <c r="B51" s="428"/>
      <c r="C51" s="428"/>
      <c r="D51" s="300" t="s">
        <v>22</v>
      </c>
      <c r="E51" s="93" t="s">
        <v>23</v>
      </c>
    </row>
    <row r="52" spans="2:17" ht="30.6" customHeight="1" x14ac:dyDescent="0.25">
      <c r="B52" s="94" t="s">
        <v>20</v>
      </c>
      <c r="C52" s="95">
        <f>+K48</f>
        <v>35</v>
      </c>
      <c r="D52" s="291"/>
      <c r="E52" s="291" t="s">
        <v>771</v>
      </c>
      <c r="F52" s="96"/>
      <c r="G52" s="96"/>
      <c r="H52" s="96"/>
      <c r="I52" s="96"/>
      <c r="J52" s="96"/>
      <c r="K52" s="96"/>
      <c r="L52" s="96"/>
      <c r="M52" s="96"/>
    </row>
    <row r="53" spans="2:17" ht="30" customHeight="1" x14ac:dyDescent="0.25">
      <c r="B53" s="94" t="s">
        <v>24</v>
      </c>
      <c r="C53" s="95">
        <f>+M48</f>
        <v>32519</v>
      </c>
      <c r="D53" s="291" t="s">
        <v>68</v>
      </c>
      <c r="E53" s="69"/>
    </row>
    <row r="54" spans="2:17" x14ac:dyDescent="0.25">
      <c r="B54" s="97"/>
      <c r="C54" s="439"/>
      <c r="D54" s="439"/>
      <c r="E54" s="439"/>
      <c r="F54" s="439"/>
      <c r="G54" s="439"/>
      <c r="H54" s="439"/>
      <c r="I54" s="439"/>
      <c r="J54" s="439"/>
      <c r="K54" s="439"/>
      <c r="L54" s="439"/>
      <c r="M54" s="439"/>
      <c r="N54" s="439"/>
    </row>
    <row r="55" spans="2:17" ht="28.15" customHeight="1" thickBot="1" x14ac:dyDescent="0.3"/>
    <row r="56" spans="2:17" ht="27" thickBot="1" x14ac:dyDescent="0.3">
      <c r="B56" s="440" t="s">
        <v>100</v>
      </c>
      <c r="C56" s="440"/>
      <c r="D56" s="440"/>
      <c r="E56" s="440"/>
      <c r="F56" s="440"/>
      <c r="G56" s="440"/>
      <c r="H56" s="440"/>
      <c r="I56" s="440"/>
      <c r="J56" s="440"/>
      <c r="K56" s="440"/>
      <c r="L56" s="440"/>
      <c r="M56" s="440"/>
      <c r="N56" s="440"/>
    </row>
    <row r="59" spans="2:17" ht="109.5" customHeight="1" x14ac:dyDescent="0.25">
      <c r="B59" s="304" t="s">
        <v>148</v>
      </c>
      <c r="C59" s="9" t="s">
        <v>2</v>
      </c>
      <c r="D59" s="9" t="s">
        <v>102</v>
      </c>
      <c r="E59" s="9" t="s">
        <v>101</v>
      </c>
      <c r="F59" s="9" t="s">
        <v>103</v>
      </c>
      <c r="G59" s="9" t="s">
        <v>104</v>
      </c>
      <c r="H59" s="9" t="s">
        <v>105</v>
      </c>
      <c r="I59" s="9" t="s">
        <v>106</v>
      </c>
      <c r="J59" s="9" t="s">
        <v>107</v>
      </c>
      <c r="K59" s="9" t="s">
        <v>108</v>
      </c>
      <c r="L59" s="9" t="s">
        <v>109</v>
      </c>
      <c r="M59" s="16" t="s">
        <v>110</v>
      </c>
      <c r="N59" s="16" t="s">
        <v>111</v>
      </c>
      <c r="O59" s="441" t="s">
        <v>3</v>
      </c>
      <c r="P59" s="442"/>
      <c r="Q59" s="9" t="s">
        <v>17</v>
      </c>
    </row>
    <row r="60" spans="2:17" x14ac:dyDescent="0.25">
      <c r="B60" s="98"/>
      <c r="C60" s="100"/>
      <c r="D60" s="75"/>
      <c r="E60" s="43"/>
      <c r="F60" s="99"/>
      <c r="G60" s="99"/>
      <c r="H60" s="99"/>
      <c r="I60" s="99"/>
      <c r="J60" s="98"/>
      <c r="K60" s="98"/>
      <c r="L60" s="98"/>
      <c r="M60" s="98"/>
      <c r="N60" s="98"/>
      <c r="O60" s="430"/>
      <c r="P60" s="431"/>
      <c r="Q60" s="69"/>
    </row>
    <row r="61" spans="2:17" x14ac:dyDescent="0.25">
      <c r="B61" s="98"/>
      <c r="C61" s="100"/>
      <c r="D61" s="75"/>
      <c r="E61" s="43"/>
      <c r="F61" s="99"/>
      <c r="G61" s="99"/>
      <c r="H61" s="99"/>
      <c r="I61" s="99"/>
      <c r="J61" s="98"/>
      <c r="K61" s="98"/>
      <c r="L61" s="98"/>
      <c r="M61" s="98"/>
      <c r="N61" s="98"/>
      <c r="O61" s="430"/>
      <c r="P61" s="431"/>
      <c r="Q61" s="69"/>
    </row>
    <row r="62" spans="2:17" x14ac:dyDescent="0.25">
      <c r="B62" s="98"/>
      <c r="C62" s="98"/>
      <c r="D62" s="75"/>
      <c r="E62" s="43"/>
      <c r="F62" s="99"/>
      <c r="G62" s="99"/>
      <c r="H62" s="99"/>
      <c r="I62" s="99"/>
      <c r="J62" s="98"/>
      <c r="K62" s="98"/>
      <c r="L62" s="98"/>
      <c r="M62" s="98"/>
      <c r="N62" s="98"/>
      <c r="O62" s="430"/>
      <c r="P62" s="431"/>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32" t="s">
        <v>37</v>
      </c>
      <c r="C68" s="433"/>
      <c r="D68" s="433"/>
      <c r="E68" s="433"/>
      <c r="F68" s="433"/>
      <c r="G68" s="433"/>
      <c r="H68" s="433"/>
      <c r="I68" s="433"/>
      <c r="J68" s="433"/>
      <c r="K68" s="433"/>
      <c r="L68" s="433"/>
      <c r="M68" s="433"/>
      <c r="N68" s="434"/>
    </row>
    <row r="73" spans="1:17" ht="76.5" customHeight="1" x14ac:dyDescent="0.25">
      <c r="A73" s="443"/>
      <c r="B73" s="443" t="s">
        <v>0</v>
      </c>
      <c r="C73" s="443" t="s">
        <v>38</v>
      </c>
      <c r="D73" s="443" t="s">
        <v>39</v>
      </c>
      <c r="E73" s="443" t="s">
        <v>112</v>
      </c>
      <c r="F73" s="443" t="s">
        <v>114</v>
      </c>
      <c r="G73" s="443" t="s">
        <v>115</v>
      </c>
      <c r="H73" s="443" t="s">
        <v>116</v>
      </c>
      <c r="I73" s="443" t="s">
        <v>113</v>
      </c>
      <c r="J73" s="441" t="s">
        <v>117</v>
      </c>
      <c r="K73" s="445"/>
      <c r="L73" s="442"/>
      <c r="M73" s="443" t="s">
        <v>121</v>
      </c>
      <c r="N73" s="443" t="s">
        <v>40</v>
      </c>
      <c r="O73" s="443" t="s">
        <v>41</v>
      </c>
      <c r="P73" s="447" t="s">
        <v>3</v>
      </c>
      <c r="Q73" s="448"/>
    </row>
    <row r="74" spans="1:17" ht="60.75" customHeight="1" x14ac:dyDescent="0.25">
      <c r="A74" s="444"/>
      <c r="B74" s="444"/>
      <c r="C74" s="444"/>
      <c r="D74" s="444"/>
      <c r="E74" s="444"/>
      <c r="F74" s="444"/>
      <c r="G74" s="444"/>
      <c r="H74" s="444"/>
      <c r="I74" s="444"/>
      <c r="J74" s="99" t="s">
        <v>118</v>
      </c>
      <c r="K74" s="305" t="s">
        <v>119</v>
      </c>
      <c r="L74" s="99" t="s">
        <v>120</v>
      </c>
      <c r="M74" s="444"/>
      <c r="N74" s="444"/>
      <c r="O74" s="444"/>
      <c r="P74" s="449"/>
      <c r="Q74" s="450"/>
    </row>
    <row r="75" spans="1:17" ht="33.6" customHeight="1" x14ac:dyDescent="0.25">
      <c r="B75" s="100"/>
      <c r="C75" s="100"/>
      <c r="D75" s="98"/>
      <c r="E75" s="98"/>
      <c r="F75" s="294"/>
      <c r="G75" s="260"/>
      <c r="H75" s="261"/>
      <c r="I75" s="262"/>
      <c r="J75" s="43"/>
      <c r="K75" s="263"/>
      <c r="L75" s="305"/>
      <c r="M75" s="291"/>
      <c r="N75" s="291"/>
      <c r="O75" s="291"/>
      <c r="P75" s="291"/>
      <c r="Q75" s="291"/>
    </row>
    <row r="76" spans="1:17" ht="33.6" customHeight="1" x14ac:dyDescent="0.25">
      <c r="B76" s="100"/>
      <c r="C76" s="100"/>
      <c r="D76" s="98"/>
      <c r="E76" s="98"/>
      <c r="F76" s="294"/>
      <c r="G76" s="260"/>
      <c r="H76" s="261"/>
      <c r="I76" s="262"/>
      <c r="J76" s="43"/>
      <c r="K76" s="263"/>
      <c r="L76" s="305"/>
      <c r="M76" s="291"/>
      <c r="N76" s="291"/>
      <c r="O76" s="291"/>
      <c r="P76" s="291"/>
      <c r="Q76" s="291"/>
    </row>
    <row r="78" spans="1:17" ht="15.75" thickBot="1" x14ac:dyDescent="0.3"/>
    <row r="79" spans="1:17" ht="27" thickBot="1" x14ac:dyDescent="0.3">
      <c r="B79" s="432" t="s">
        <v>45</v>
      </c>
      <c r="C79" s="433"/>
      <c r="D79" s="433"/>
      <c r="E79" s="433"/>
      <c r="F79" s="433"/>
      <c r="G79" s="433"/>
      <c r="H79" s="433"/>
      <c r="I79" s="433"/>
      <c r="J79" s="433"/>
      <c r="K79" s="433"/>
      <c r="L79" s="433"/>
      <c r="M79" s="433"/>
      <c r="N79" s="434"/>
    </row>
    <row r="82" spans="1:26" ht="46.15" customHeight="1" x14ac:dyDescent="0.25">
      <c r="B82" s="9" t="s">
        <v>32</v>
      </c>
      <c r="C82" s="9" t="s">
        <v>46</v>
      </c>
      <c r="D82" s="441" t="s">
        <v>3</v>
      </c>
      <c r="E82" s="442"/>
    </row>
    <row r="83" spans="1:26" ht="46.9" customHeight="1" x14ac:dyDescent="0.25">
      <c r="B83" s="101" t="s">
        <v>122</v>
      </c>
      <c r="C83" s="291"/>
      <c r="D83" s="451"/>
      <c r="E83" s="451"/>
    </row>
    <row r="86" spans="1:26" ht="26.25" x14ac:dyDescent="0.25">
      <c r="B86" s="435" t="s">
        <v>63</v>
      </c>
      <c r="C86" s="436"/>
      <c r="D86" s="436"/>
      <c r="E86" s="436"/>
      <c r="F86" s="436"/>
      <c r="G86" s="436"/>
      <c r="H86" s="436"/>
      <c r="I86" s="436"/>
      <c r="J86" s="436"/>
      <c r="K86" s="436"/>
      <c r="L86" s="436"/>
      <c r="M86" s="436"/>
      <c r="N86" s="436"/>
      <c r="O86" s="436"/>
      <c r="P86" s="436"/>
    </row>
    <row r="88" spans="1:26" ht="15.75" thickBot="1" x14ac:dyDescent="0.3"/>
    <row r="89" spans="1:26" ht="27" thickBot="1" x14ac:dyDescent="0.3">
      <c r="B89" s="432" t="s">
        <v>53</v>
      </c>
      <c r="C89" s="433"/>
      <c r="D89" s="433"/>
      <c r="E89" s="433"/>
      <c r="F89" s="433"/>
      <c r="G89" s="433"/>
      <c r="H89" s="433"/>
      <c r="I89" s="433"/>
      <c r="J89" s="433"/>
      <c r="K89" s="433"/>
      <c r="L89" s="433"/>
      <c r="M89" s="433"/>
      <c r="N89" s="434"/>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298" t="s">
        <v>10</v>
      </c>
      <c r="Q92" s="298" t="s">
        <v>18</v>
      </c>
    </row>
    <row r="93" spans="1:26" s="86" customFormat="1" x14ac:dyDescent="0.25">
      <c r="A93" s="74">
        <v>1</v>
      </c>
      <c r="B93" s="75"/>
      <c r="C93" s="76"/>
      <c r="D93" s="75"/>
      <c r="E93" s="257"/>
      <c r="F93" s="77"/>
      <c r="G93" s="79"/>
      <c r="H93" s="80"/>
      <c r="I93" s="80"/>
      <c r="J93" s="81"/>
      <c r="K93" s="257"/>
      <c r="L93" s="257"/>
      <c r="M93" s="257"/>
      <c r="N93" s="82"/>
      <c r="O93" s="83"/>
      <c r="P93" s="83"/>
      <c r="Q93" s="84"/>
      <c r="R93" s="85"/>
      <c r="S93" s="85"/>
      <c r="T93" s="85"/>
      <c r="U93" s="85"/>
      <c r="V93" s="85"/>
      <c r="W93" s="85"/>
      <c r="X93" s="85"/>
      <c r="Y93" s="85"/>
      <c r="Z93" s="85"/>
    </row>
    <row r="94" spans="1:26" s="86" customFormat="1" x14ac:dyDescent="0.25">
      <c r="A94" s="74">
        <f>+A93+1</f>
        <v>2</v>
      </c>
      <c r="B94" s="75"/>
      <c r="C94" s="76"/>
      <c r="D94" s="75"/>
      <c r="E94" s="257"/>
      <c r="F94" s="77"/>
      <c r="G94" s="79"/>
      <c r="H94" s="80"/>
      <c r="I94" s="80"/>
      <c r="J94" s="81"/>
      <c r="K94" s="257"/>
      <c r="L94" s="257"/>
      <c r="M94" s="257"/>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7"/>
      <c r="F95" s="77"/>
      <c r="G95" s="79"/>
      <c r="H95" s="80"/>
      <c r="I95" s="80"/>
      <c r="J95" s="81"/>
      <c r="K95" s="257"/>
      <c r="L95" s="257"/>
      <c r="M95" s="257"/>
      <c r="N95" s="82"/>
      <c r="O95" s="83"/>
      <c r="P95" s="83"/>
      <c r="Q95" s="84"/>
      <c r="R95" s="85"/>
      <c r="S95" s="85"/>
      <c r="T95" s="85"/>
      <c r="U95" s="85"/>
      <c r="V95" s="85"/>
      <c r="W95" s="85"/>
      <c r="X95" s="85"/>
      <c r="Y95" s="85"/>
      <c r="Z95" s="85"/>
    </row>
    <row r="96" spans="1:26" s="86" customFormat="1" x14ac:dyDescent="0.25">
      <c r="A96" s="74">
        <f t="shared" si="0"/>
        <v>4</v>
      </c>
      <c r="B96" s="75"/>
      <c r="C96" s="76"/>
      <c r="D96" s="75"/>
      <c r="E96" s="257"/>
      <c r="F96" s="77"/>
      <c r="G96" s="79"/>
      <c r="H96" s="80"/>
      <c r="I96" s="80"/>
      <c r="J96" s="81"/>
      <c r="K96" s="257"/>
      <c r="L96" s="257"/>
      <c r="M96" s="257"/>
      <c r="N96" s="82"/>
      <c r="O96" s="83"/>
      <c r="P96" s="83"/>
      <c r="Q96" s="84"/>
      <c r="R96" s="85"/>
      <c r="S96" s="85"/>
      <c r="T96" s="85"/>
      <c r="U96" s="85"/>
      <c r="V96" s="85"/>
      <c r="W96" s="85"/>
      <c r="X96" s="85"/>
      <c r="Y96" s="85"/>
      <c r="Z96" s="85"/>
    </row>
    <row r="97" spans="1:26" s="86" customFormat="1" x14ac:dyDescent="0.25">
      <c r="A97" s="74">
        <f t="shared" si="0"/>
        <v>5</v>
      </c>
      <c r="B97" s="75"/>
      <c r="C97" s="76"/>
      <c r="D97" s="75"/>
      <c r="E97" s="257"/>
      <c r="F97" s="77"/>
      <c r="G97" s="79"/>
      <c r="H97" s="80"/>
      <c r="I97" s="80"/>
      <c r="J97" s="81"/>
      <c r="K97" s="257"/>
      <c r="L97" s="257"/>
      <c r="M97" s="257"/>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52">
        <f>+D104+D105+D106</f>
        <v>0</v>
      </c>
    </row>
    <row r="105" spans="1:26" x14ac:dyDescent="0.25">
      <c r="B105" s="8" t="s">
        <v>124</v>
      </c>
      <c r="C105" s="291">
        <v>30</v>
      </c>
      <c r="D105" s="291">
        <v>0</v>
      </c>
      <c r="E105" s="453"/>
    </row>
    <row r="106" spans="1:26" ht="15.75" thickBot="1" x14ac:dyDescent="0.3">
      <c r="B106" s="8" t="s">
        <v>125</v>
      </c>
      <c r="C106" s="103">
        <v>40</v>
      </c>
      <c r="D106" s="103">
        <v>0</v>
      </c>
      <c r="E106" s="454"/>
    </row>
    <row r="108" spans="1:26" ht="15.75" thickBot="1" x14ac:dyDescent="0.3"/>
    <row r="109" spans="1:26" ht="27" thickBot="1" x14ac:dyDescent="0.3">
      <c r="B109" s="432" t="s">
        <v>51</v>
      </c>
      <c r="C109" s="433"/>
      <c r="D109" s="433"/>
      <c r="E109" s="433"/>
      <c r="F109" s="433"/>
      <c r="G109" s="433"/>
      <c r="H109" s="433"/>
      <c r="I109" s="433"/>
      <c r="J109" s="433"/>
      <c r="K109" s="433"/>
      <c r="L109" s="433"/>
      <c r="M109" s="433"/>
      <c r="N109" s="434"/>
    </row>
    <row r="111" spans="1:26" ht="76.5" customHeight="1" x14ac:dyDescent="0.25">
      <c r="B111" s="304" t="s">
        <v>0</v>
      </c>
      <c r="C111" s="304" t="s">
        <v>38</v>
      </c>
      <c r="D111" s="304" t="s">
        <v>39</v>
      </c>
      <c r="E111" s="304" t="s">
        <v>112</v>
      </c>
      <c r="F111" s="304" t="s">
        <v>114</v>
      </c>
      <c r="G111" s="304" t="s">
        <v>115</v>
      </c>
      <c r="H111" s="304" t="s">
        <v>116</v>
      </c>
      <c r="I111" s="304" t="s">
        <v>113</v>
      </c>
      <c r="J111" s="441" t="s">
        <v>117</v>
      </c>
      <c r="K111" s="445"/>
      <c r="L111" s="442"/>
      <c r="M111" s="304" t="s">
        <v>121</v>
      </c>
      <c r="N111" s="304" t="s">
        <v>40</v>
      </c>
      <c r="O111" s="304" t="s">
        <v>41</v>
      </c>
      <c r="P111" s="441" t="s">
        <v>3</v>
      </c>
      <c r="Q111" s="442"/>
    </row>
    <row r="112" spans="1:26" ht="60.75" customHeight="1" x14ac:dyDescent="0.25">
      <c r="B112" s="100"/>
      <c r="C112" s="100"/>
      <c r="D112" s="98"/>
      <c r="E112" s="98"/>
      <c r="F112" s="98"/>
      <c r="G112" s="98"/>
      <c r="H112" s="261"/>
      <c r="I112" s="43"/>
      <c r="J112" s="100"/>
      <c r="K112" s="259"/>
      <c r="L112" s="100"/>
      <c r="M112" s="291"/>
      <c r="N112" s="291"/>
      <c r="O112" s="291"/>
      <c r="P112" s="430"/>
      <c r="Q112" s="431"/>
    </row>
    <row r="115" spans="2:7" ht="15.75" thickBot="1" x14ac:dyDescent="0.3"/>
    <row r="116" spans="2:7" ht="54" customHeight="1" x14ac:dyDescent="0.25">
      <c r="B116" s="21" t="s">
        <v>32</v>
      </c>
      <c r="C116" s="21" t="s">
        <v>48</v>
      </c>
      <c r="D116" s="304" t="s">
        <v>49</v>
      </c>
      <c r="E116" s="21" t="s">
        <v>50</v>
      </c>
      <c r="F116" s="12" t="s">
        <v>55</v>
      </c>
      <c r="G116" s="15"/>
    </row>
    <row r="117" spans="2:7" ht="120.75" customHeight="1" x14ac:dyDescent="0.2">
      <c r="B117" s="468" t="s">
        <v>52</v>
      </c>
      <c r="C117" s="104" t="s">
        <v>126</v>
      </c>
      <c r="D117" s="291">
        <v>25</v>
      </c>
      <c r="E117" s="291"/>
      <c r="F117" s="427">
        <f>+E117+E118+E119</f>
        <v>0</v>
      </c>
      <c r="G117" s="105"/>
    </row>
    <row r="118" spans="2:7" ht="76.150000000000006" customHeight="1" x14ac:dyDescent="0.2">
      <c r="B118" s="468"/>
      <c r="C118" s="104" t="s">
        <v>127</v>
      </c>
      <c r="D118" s="294">
        <v>25</v>
      </c>
      <c r="E118" s="291"/>
      <c r="F118" s="469"/>
      <c r="G118" s="105"/>
    </row>
    <row r="119" spans="2:7" ht="69" customHeight="1" x14ac:dyDescent="0.2">
      <c r="B119" s="468"/>
      <c r="C119" s="104" t="s">
        <v>128</v>
      </c>
      <c r="D119" s="291">
        <v>10</v>
      </c>
      <c r="E119" s="291"/>
      <c r="F119" s="428"/>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291">
        <f>+E104</f>
        <v>0</v>
      </c>
      <c r="E127" s="424">
        <f>+D127+D128</f>
        <v>0</v>
      </c>
    </row>
    <row r="128" spans="2:7" ht="42.75" x14ac:dyDescent="0.25">
      <c r="B128" s="70" t="s">
        <v>59</v>
      </c>
      <c r="C128" s="71">
        <v>60</v>
      </c>
      <c r="D128" s="291">
        <f>+F117</f>
        <v>0</v>
      </c>
      <c r="E128" s="425"/>
    </row>
  </sheetData>
  <mergeCells count="47">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 ref="B68:N68"/>
    <mergeCell ref="A73:A74"/>
    <mergeCell ref="B73:B74"/>
    <mergeCell ref="C73:C74"/>
    <mergeCell ref="D73:D74"/>
    <mergeCell ref="E73:E74"/>
    <mergeCell ref="F73:F74"/>
    <mergeCell ref="G73:G74"/>
    <mergeCell ref="H73:H74"/>
    <mergeCell ref="I73:I74"/>
    <mergeCell ref="J73:L73"/>
    <mergeCell ref="M73:M74"/>
    <mergeCell ref="N73:N74"/>
    <mergeCell ref="O62:P62"/>
    <mergeCell ref="C10:E10"/>
    <mergeCell ref="E38:E39"/>
    <mergeCell ref="M43:N43"/>
    <mergeCell ref="B50:B51"/>
    <mergeCell ref="C50:C51"/>
    <mergeCell ref="D50:E50"/>
    <mergeCell ref="C54:N54"/>
    <mergeCell ref="B56:N56"/>
    <mergeCell ref="O59:P59"/>
    <mergeCell ref="O60:P60"/>
    <mergeCell ref="O61:P61"/>
    <mergeCell ref="B14:C21"/>
    <mergeCell ref="C9:N9"/>
    <mergeCell ref="B2:P2"/>
    <mergeCell ref="B4:P4"/>
    <mergeCell ref="C6:N6"/>
    <mergeCell ref="C7:N7"/>
    <mergeCell ref="C8:N8"/>
  </mergeCells>
  <dataValidations count="2">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6"/>
  <sheetViews>
    <sheetView topLeftCell="G43" zoomScale="85" zoomScaleNormal="85" workbookViewId="0">
      <selection activeCell="Q55" sqref="Q55"/>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244</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310</v>
      </c>
      <c r="D10" s="422"/>
      <c r="E10" s="423"/>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2" t="s">
        <v>97</v>
      </c>
      <c r="C14" s="492"/>
      <c r="D14" s="128" t="s">
        <v>11</v>
      </c>
      <c r="E14" s="128" t="s">
        <v>12</v>
      </c>
      <c r="F14" s="128" t="s">
        <v>28</v>
      </c>
      <c r="G14" s="63"/>
      <c r="I14" s="56"/>
      <c r="J14" s="56"/>
      <c r="K14" s="56"/>
      <c r="L14" s="56"/>
      <c r="M14" s="56"/>
      <c r="N14" s="55"/>
    </row>
    <row r="15" spans="2:16" x14ac:dyDescent="0.25">
      <c r="B15" s="492"/>
      <c r="C15" s="492"/>
      <c r="D15" s="128">
        <v>1</v>
      </c>
      <c r="E15" s="3">
        <v>1385234500</v>
      </c>
      <c r="F15" s="131">
        <f>260+300</f>
        <v>560</v>
      </c>
      <c r="G15" s="63"/>
      <c r="I15" s="57"/>
      <c r="J15" s="57"/>
      <c r="K15" s="57"/>
      <c r="L15" s="57"/>
      <c r="M15" s="57"/>
      <c r="N15" s="55"/>
    </row>
    <row r="16" spans="2:16" x14ac:dyDescent="0.25">
      <c r="B16" s="492"/>
      <c r="C16" s="492"/>
      <c r="D16" s="128">
        <v>9</v>
      </c>
      <c r="E16" s="3">
        <v>3274211322</v>
      </c>
      <c r="F16" s="131">
        <f>244+1250</f>
        <v>1494</v>
      </c>
      <c r="G16" s="63"/>
      <c r="I16" s="57"/>
      <c r="J16" s="57"/>
      <c r="K16" s="57"/>
      <c r="L16" s="57"/>
      <c r="M16" s="57"/>
      <c r="N16" s="55"/>
    </row>
    <row r="17" spans="1:14" x14ac:dyDescent="0.25">
      <c r="B17" s="492"/>
      <c r="C17" s="492"/>
      <c r="D17" s="128">
        <v>19</v>
      </c>
      <c r="E17" s="3">
        <v>1206358774</v>
      </c>
      <c r="F17" s="131">
        <f>98+450</f>
        <v>548</v>
      </c>
      <c r="G17" s="63"/>
      <c r="I17" s="57"/>
      <c r="J17" s="57"/>
      <c r="K17" s="57"/>
      <c r="L17" s="57"/>
      <c r="M17" s="57"/>
      <c r="N17" s="55"/>
    </row>
    <row r="18" spans="1:14" x14ac:dyDescent="0.25">
      <c r="B18" s="492"/>
      <c r="C18" s="492"/>
      <c r="D18" s="128">
        <v>3</v>
      </c>
      <c r="E18" s="3">
        <v>733261808</v>
      </c>
      <c r="F18" s="131">
        <f>116+200</f>
        <v>316</v>
      </c>
      <c r="G18" s="63"/>
      <c r="H18" s="58"/>
      <c r="I18" s="57"/>
      <c r="J18" s="57"/>
      <c r="K18" s="57"/>
      <c r="L18" s="57"/>
      <c r="M18" s="57"/>
      <c r="N18" s="59"/>
    </row>
    <row r="19" spans="1:14" x14ac:dyDescent="0.25">
      <c r="B19" s="492"/>
      <c r="C19" s="492"/>
      <c r="D19" s="128">
        <v>5</v>
      </c>
      <c r="E19" s="3">
        <v>1252968600</v>
      </c>
      <c r="F19" s="131">
        <v>600</v>
      </c>
      <c r="G19" s="63"/>
      <c r="H19" s="58"/>
      <c r="I19" s="57"/>
      <c r="J19" s="57"/>
      <c r="K19" s="57"/>
      <c r="L19" s="57"/>
      <c r="M19" s="57"/>
      <c r="N19" s="59"/>
    </row>
    <row r="20" spans="1:14" x14ac:dyDescent="0.25">
      <c r="B20" s="492"/>
      <c r="C20" s="492"/>
      <c r="D20" s="128">
        <v>8</v>
      </c>
      <c r="E20" s="3">
        <v>639730710</v>
      </c>
      <c r="F20" s="131">
        <f>150+120</f>
        <v>270</v>
      </c>
      <c r="G20" s="63"/>
      <c r="H20" s="58"/>
      <c r="I20" s="57"/>
      <c r="J20" s="57"/>
      <c r="K20" s="57"/>
      <c r="L20" s="57"/>
      <c r="M20" s="57"/>
      <c r="N20" s="59"/>
    </row>
    <row r="21" spans="1:14" x14ac:dyDescent="0.25">
      <c r="B21" s="476" t="s">
        <v>13</v>
      </c>
      <c r="C21" s="477"/>
      <c r="D21" s="128"/>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+F15*80%</f>
        <v>448</v>
      </c>
      <c r="D23" s="57"/>
      <c r="E23" s="4">
        <f>+E21</f>
        <v>8491765714</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45" t="s">
        <v>68</v>
      </c>
      <c r="D29" s="127"/>
      <c r="E29" s="42"/>
      <c r="F29" s="42"/>
      <c r="G29" s="42"/>
      <c r="H29" s="42"/>
      <c r="I29" s="54"/>
      <c r="J29" s="54"/>
      <c r="K29" s="54"/>
      <c r="L29" s="54"/>
      <c r="M29" s="54"/>
      <c r="N29" s="55"/>
    </row>
    <row r="30" spans="1:14" x14ac:dyDescent="0.25">
      <c r="A30" s="65"/>
      <c r="B30" s="69" t="s">
        <v>138</v>
      </c>
      <c r="C30" s="291" t="s">
        <v>68</v>
      </c>
      <c r="D30" s="69"/>
      <c r="E30" s="42"/>
      <c r="F30" s="42"/>
      <c r="G30" s="42"/>
      <c r="H30" s="42"/>
      <c r="I30" s="54"/>
      <c r="J30" s="54"/>
      <c r="K30" s="54"/>
      <c r="L30" s="54"/>
      <c r="M30" s="54"/>
      <c r="N30" s="55"/>
    </row>
    <row r="31" spans="1:14" x14ac:dyDescent="0.25">
      <c r="A31" s="65"/>
      <c r="B31" s="69" t="s">
        <v>139</v>
      </c>
      <c r="C31" s="291" t="s">
        <v>68</v>
      </c>
      <c r="D31" s="69"/>
      <c r="E31" s="42"/>
      <c r="F31" s="42"/>
      <c r="G31" s="42"/>
      <c r="H31" s="42"/>
      <c r="I31" s="54"/>
      <c r="J31" s="54"/>
      <c r="K31" s="54"/>
      <c r="L31" s="54"/>
      <c r="M31" s="54"/>
      <c r="N31" s="55"/>
    </row>
    <row r="32" spans="1:14" x14ac:dyDescent="0.25">
      <c r="A32" s="65"/>
      <c r="B32" s="69" t="s">
        <v>140</v>
      </c>
      <c r="C32" s="291" t="s">
        <v>68</v>
      </c>
      <c r="D32" s="69"/>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27">
        <v>0</v>
      </c>
      <c r="E39" s="424">
        <f>+D39+D40</f>
        <v>0</v>
      </c>
      <c r="F39" s="42"/>
      <c r="G39" s="42"/>
      <c r="H39" s="42"/>
      <c r="I39" s="54"/>
      <c r="J39" s="54"/>
      <c r="K39" s="54"/>
      <c r="L39" s="54"/>
      <c r="M39" s="54"/>
      <c r="N39" s="55"/>
    </row>
    <row r="40" spans="1:26" ht="57" x14ac:dyDescent="0.25">
      <c r="A40" s="65"/>
      <c r="B40" s="70" t="s">
        <v>143</v>
      </c>
      <c r="C40" s="71">
        <v>60</v>
      </c>
      <c r="D40" s="127">
        <f>+F145</f>
        <v>0</v>
      </c>
      <c r="E40" s="425"/>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26" t="s">
        <v>34</v>
      </c>
      <c r="N44" s="426"/>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308">
        <v>44</v>
      </c>
      <c r="F48" s="78" t="s">
        <v>135</v>
      </c>
      <c r="G48" s="79"/>
      <c r="H48" s="81">
        <v>40571</v>
      </c>
      <c r="I48" s="81">
        <v>40877</v>
      </c>
      <c r="J48" s="81" t="s">
        <v>136</v>
      </c>
      <c r="K48" s="134">
        <v>10</v>
      </c>
      <c r="L48" s="134">
        <v>0</v>
      </c>
      <c r="M48" s="139">
        <v>3358</v>
      </c>
      <c r="N48" s="82"/>
      <c r="O48" s="83">
        <v>1023</v>
      </c>
      <c r="P48" s="83" t="s">
        <v>1545</v>
      </c>
      <c r="Q48" s="84"/>
      <c r="R48" s="85"/>
      <c r="S48" s="85"/>
      <c r="T48" s="85"/>
      <c r="U48" s="85"/>
      <c r="V48" s="85"/>
      <c r="W48" s="85"/>
      <c r="X48" s="85"/>
      <c r="Y48" s="85"/>
      <c r="Z48" s="85"/>
    </row>
    <row r="49" spans="1:26" s="86" customFormat="1" ht="45" x14ac:dyDescent="0.25">
      <c r="A49" s="74" t="e">
        <f>+#REF!+1</f>
        <v>#REF!</v>
      </c>
      <c r="B49" s="75" t="s">
        <v>244</v>
      </c>
      <c r="C49" s="76" t="s">
        <v>245</v>
      </c>
      <c r="D49" s="75" t="s">
        <v>249</v>
      </c>
      <c r="E49" s="308">
        <v>2131187</v>
      </c>
      <c r="F49" s="78" t="s">
        <v>135</v>
      </c>
      <c r="G49" s="79"/>
      <c r="H49" s="81">
        <v>41381</v>
      </c>
      <c r="I49" s="81">
        <v>41455</v>
      </c>
      <c r="J49" s="81" t="s">
        <v>136</v>
      </c>
      <c r="K49" s="134">
        <v>2</v>
      </c>
      <c r="L49" s="134">
        <v>0</v>
      </c>
      <c r="M49" s="139">
        <v>315</v>
      </c>
      <c r="N49" s="135"/>
      <c r="O49" s="83">
        <v>85779608</v>
      </c>
      <c r="P49" s="83" t="s">
        <v>561</v>
      </c>
      <c r="Q49" s="84"/>
      <c r="R49" s="85"/>
      <c r="S49" s="85"/>
      <c r="T49" s="85"/>
      <c r="U49" s="85"/>
      <c r="V49" s="85"/>
      <c r="W49" s="85"/>
      <c r="X49" s="85"/>
      <c r="Y49" s="85"/>
      <c r="Z49" s="85"/>
    </row>
    <row r="50" spans="1:26" s="86" customFormat="1" ht="45" x14ac:dyDescent="0.25">
      <c r="A50" s="74" t="e">
        <f t="shared" ref="A50" si="0">+A49+1</f>
        <v>#REF!</v>
      </c>
      <c r="B50" s="75" t="s">
        <v>244</v>
      </c>
      <c r="C50" s="76" t="s">
        <v>245</v>
      </c>
      <c r="D50" s="75" t="s">
        <v>249</v>
      </c>
      <c r="E50" s="308">
        <v>2131189</v>
      </c>
      <c r="F50" s="78" t="s">
        <v>135</v>
      </c>
      <c r="G50" s="79"/>
      <c r="H50" s="81">
        <v>41381</v>
      </c>
      <c r="I50" s="81">
        <v>41455</v>
      </c>
      <c r="J50" s="81" t="s">
        <v>136</v>
      </c>
      <c r="K50" s="134">
        <v>0</v>
      </c>
      <c r="L50" s="134">
        <v>2</v>
      </c>
      <c r="M50" s="139">
        <v>268</v>
      </c>
      <c r="N50" s="82"/>
      <c r="O50" s="83">
        <v>227647428</v>
      </c>
      <c r="P50" s="83" t="s">
        <v>250</v>
      </c>
      <c r="Q50" s="84"/>
      <c r="R50" s="85"/>
      <c r="S50" s="85"/>
      <c r="T50" s="85"/>
      <c r="U50" s="85"/>
      <c r="V50" s="85"/>
      <c r="W50" s="85"/>
      <c r="X50" s="85"/>
      <c r="Y50" s="85"/>
      <c r="Z50" s="85"/>
    </row>
    <row r="51" spans="1:26" s="86" customFormat="1" ht="45" x14ac:dyDescent="0.25">
      <c r="A51" s="74" t="e">
        <f>+#REF!+1</f>
        <v>#REF!</v>
      </c>
      <c r="B51" s="75" t="s">
        <v>244</v>
      </c>
      <c r="C51" s="75" t="s">
        <v>244</v>
      </c>
      <c r="D51" s="75" t="s">
        <v>251</v>
      </c>
      <c r="E51" s="308">
        <v>144</v>
      </c>
      <c r="F51" s="78" t="s">
        <v>135</v>
      </c>
      <c r="G51" s="79"/>
      <c r="H51" s="81">
        <v>41518</v>
      </c>
      <c r="I51" s="81">
        <v>41943</v>
      </c>
      <c r="J51" s="81" t="s">
        <v>136</v>
      </c>
      <c r="K51" s="134">
        <v>14</v>
      </c>
      <c r="L51" s="134">
        <v>0</v>
      </c>
      <c r="M51" s="139">
        <v>1276</v>
      </c>
      <c r="N51" s="82"/>
      <c r="O51" s="83">
        <v>2618465347</v>
      </c>
      <c r="P51" s="83" t="s">
        <v>252</v>
      </c>
      <c r="Q51" s="84"/>
      <c r="R51" s="85"/>
      <c r="S51" s="85"/>
      <c r="T51" s="85"/>
      <c r="U51" s="85"/>
      <c r="V51" s="85"/>
      <c r="W51" s="85"/>
      <c r="X51" s="85"/>
      <c r="Y51" s="85"/>
      <c r="Z51" s="85"/>
    </row>
    <row r="52" spans="1:26" s="86" customFormat="1" ht="15" customHeight="1" x14ac:dyDescent="0.25">
      <c r="A52" s="169"/>
      <c r="B52" s="170" t="s">
        <v>15</v>
      </c>
      <c r="C52" s="76"/>
      <c r="D52" s="75"/>
      <c r="E52" s="138"/>
      <c r="F52" s="78"/>
      <c r="G52" s="79"/>
      <c r="H52" s="81"/>
      <c r="I52" s="81"/>
      <c r="J52" s="81"/>
      <c r="K52" s="88">
        <f>SUM(K48:K51)</f>
        <v>26</v>
      </c>
      <c r="L52" s="88">
        <f>SUM(L48:L51)</f>
        <v>2</v>
      </c>
      <c r="M52" s="140">
        <f>SUM(M48:M51)</f>
        <v>5217</v>
      </c>
      <c r="N52" s="88">
        <f>SUM(N48:N51)</f>
        <v>0</v>
      </c>
      <c r="O52" s="83"/>
      <c r="P52" s="83"/>
      <c r="Q52" s="90"/>
    </row>
    <row r="53" spans="1:26" x14ac:dyDescent="0.25">
      <c r="E53" s="91"/>
    </row>
    <row r="54" spans="1:26" x14ac:dyDescent="0.25">
      <c r="B54" s="427" t="s">
        <v>27</v>
      </c>
      <c r="C54" s="427" t="s">
        <v>26</v>
      </c>
      <c r="D54" s="429" t="s">
        <v>33</v>
      </c>
      <c r="E54" s="429"/>
    </row>
    <row r="55" spans="1:26" x14ac:dyDescent="0.25">
      <c r="B55" s="428"/>
      <c r="C55" s="428"/>
      <c r="D55" s="129" t="s">
        <v>135</v>
      </c>
      <c r="E55" s="93" t="s">
        <v>136</v>
      </c>
    </row>
    <row r="56" spans="1:26" ht="30.6" customHeight="1" x14ac:dyDescent="0.25">
      <c r="B56" s="94" t="s">
        <v>20</v>
      </c>
      <c r="C56" s="95">
        <f>+K52</f>
        <v>26</v>
      </c>
      <c r="D56" s="127" t="s">
        <v>68</v>
      </c>
      <c r="E56" s="69"/>
      <c r="F56" s="96"/>
      <c r="G56" s="96"/>
      <c r="H56" s="96"/>
      <c r="I56" s="96"/>
      <c r="J56" s="96"/>
      <c r="K56" s="96"/>
      <c r="L56" s="96"/>
      <c r="M56" s="96"/>
    </row>
    <row r="57" spans="1:26" ht="30" customHeight="1" x14ac:dyDescent="0.25">
      <c r="B57" s="94" t="s">
        <v>24</v>
      </c>
      <c r="C57" s="95">
        <f>+M52</f>
        <v>5217</v>
      </c>
      <c r="D57" s="127" t="s">
        <v>68</v>
      </c>
      <c r="E57" s="69"/>
    </row>
    <row r="58" spans="1:26" x14ac:dyDescent="0.25">
      <c r="B58" s="97"/>
      <c r="C58" s="439"/>
      <c r="D58" s="439"/>
      <c r="E58" s="439"/>
      <c r="F58" s="439"/>
      <c r="G58" s="439"/>
      <c r="H58" s="439"/>
      <c r="I58" s="439"/>
      <c r="J58" s="439"/>
      <c r="K58" s="439"/>
      <c r="L58" s="439"/>
      <c r="M58" s="439"/>
      <c r="N58" s="439"/>
    </row>
    <row r="59" spans="1:26" ht="28.15" customHeight="1" thickBot="1" x14ac:dyDescent="0.3"/>
    <row r="60" spans="1:26" ht="27" thickBot="1" x14ac:dyDescent="0.3">
      <c r="B60" s="440" t="s">
        <v>100</v>
      </c>
      <c r="C60" s="440"/>
      <c r="D60" s="440"/>
      <c r="E60" s="440"/>
      <c r="F60" s="440"/>
      <c r="G60" s="440"/>
      <c r="H60" s="440"/>
      <c r="I60" s="440"/>
      <c r="J60" s="440"/>
      <c r="K60" s="440"/>
      <c r="L60" s="440"/>
      <c r="M60" s="440"/>
      <c r="N60" s="440"/>
    </row>
    <row r="63" spans="1:26" ht="109.5" customHeight="1" x14ac:dyDescent="0.25">
      <c r="B63" s="20" t="s">
        <v>148</v>
      </c>
      <c r="C63" s="20" t="s">
        <v>2</v>
      </c>
      <c r="D63" s="20" t="s">
        <v>102</v>
      </c>
      <c r="E63" s="20" t="s">
        <v>101</v>
      </c>
      <c r="F63" s="20" t="s">
        <v>103</v>
      </c>
      <c r="G63" s="20" t="s">
        <v>104</v>
      </c>
      <c r="H63" s="20" t="s">
        <v>105</v>
      </c>
      <c r="I63" s="20" t="s">
        <v>106</v>
      </c>
      <c r="J63" s="20" t="s">
        <v>107</v>
      </c>
      <c r="K63" s="20" t="s">
        <v>108</v>
      </c>
      <c r="L63" s="20" t="s">
        <v>109</v>
      </c>
      <c r="M63" s="126" t="s">
        <v>110</v>
      </c>
      <c r="N63" s="126" t="s">
        <v>111</v>
      </c>
      <c r="O63" s="441" t="s">
        <v>3</v>
      </c>
      <c r="P63" s="442"/>
      <c r="Q63" s="20" t="s">
        <v>17</v>
      </c>
    </row>
    <row r="64" spans="1:26" x14ac:dyDescent="0.25">
      <c r="B64" s="98" t="s">
        <v>253</v>
      </c>
      <c r="C64" s="98" t="s">
        <v>254</v>
      </c>
      <c r="D64" s="43" t="s">
        <v>258</v>
      </c>
      <c r="E64" s="43">
        <v>260</v>
      </c>
      <c r="F64" s="99" t="s">
        <v>195</v>
      </c>
      <c r="G64" s="99" t="s">
        <v>135</v>
      </c>
      <c r="H64" s="99" t="s">
        <v>195</v>
      </c>
      <c r="I64" s="98" t="s">
        <v>195</v>
      </c>
      <c r="J64" s="98" t="s">
        <v>135</v>
      </c>
      <c r="K64" s="69" t="s">
        <v>135</v>
      </c>
      <c r="L64" s="69" t="s">
        <v>135</v>
      </c>
      <c r="M64" s="69" t="s">
        <v>135</v>
      </c>
      <c r="N64" s="69" t="s">
        <v>135</v>
      </c>
      <c r="O64" s="430"/>
      <c r="P64" s="431"/>
      <c r="Q64" s="69" t="s">
        <v>135</v>
      </c>
    </row>
    <row r="65" spans="2:17" x14ac:dyDescent="0.25">
      <c r="B65" s="98" t="s">
        <v>255</v>
      </c>
      <c r="C65" s="98" t="s">
        <v>256</v>
      </c>
      <c r="D65" s="43" t="s">
        <v>257</v>
      </c>
      <c r="E65" s="43">
        <v>300</v>
      </c>
      <c r="F65" s="99" t="s">
        <v>195</v>
      </c>
      <c r="G65" s="99" t="s">
        <v>195</v>
      </c>
      <c r="H65" s="99" t="s">
        <v>195</v>
      </c>
      <c r="I65" s="98" t="s">
        <v>135</v>
      </c>
      <c r="J65" s="98" t="s">
        <v>135</v>
      </c>
      <c r="K65" s="69" t="s">
        <v>135</v>
      </c>
      <c r="L65" s="69" t="s">
        <v>135</v>
      </c>
      <c r="M65" s="69" t="s">
        <v>135</v>
      </c>
      <c r="N65" s="69" t="s">
        <v>135</v>
      </c>
      <c r="O65" s="430"/>
      <c r="P65" s="431"/>
      <c r="Q65" s="69" t="s">
        <v>135</v>
      </c>
    </row>
    <row r="66" spans="2:17" x14ac:dyDescent="0.25">
      <c r="B66" s="44" t="s">
        <v>1</v>
      </c>
    </row>
    <row r="67" spans="2:17" x14ac:dyDescent="0.25">
      <c r="B67" s="44" t="s">
        <v>36</v>
      </c>
    </row>
    <row r="68" spans="2:17" x14ac:dyDescent="0.25">
      <c r="B68" s="44" t="s">
        <v>61</v>
      </c>
    </row>
    <row r="71" spans="2:17" ht="26.25" x14ac:dyDescent="0.25">
      <c r="B71" s="435" t="s">
        <v>37</v>
      </c>
      <c r="C71" s="436"/>
      <c r="D71" s="436"/>
      <c r="E71" s="436"/>
      <c r="F71" s="436"/>
      <c r="G71" s="436"/>
      <c r="H71" s="436"/>
      <c r="I71" s="436"/>
      <c r="J71" s="436"/>
      <c r="K71" s="436"/>
      <c r="L71" s="436"/>
      <c r="M71" s="436"/>
      <c r="N71" s="436"/>
      <c r="O71" s="436"/>
      <c r="P71" s="436"/>
      <c r="Q71" s="436"/>
    </row>
    <row r="76" spans="2:17" ht="76.5" customHeight="1" x14ac:dyDescent="0.25">
      <c r="B76" s="443" t="s">
        <v>0</v>
      </c>
      <c r="C76" s="443" t="s">
        <v>38</v>
      </c>
      <c r="D76" s="443" t="s">
        <v>39</v>
      </c>
      <c r="E76" s="443" t="s">
        <v>112</v>
      </c>
      <c r="F76" s="443" t="s">
        <v>114</v>
      </c>
      <c r="G76" s="443" t="s">
        <v>115</v>
      </c>
      <c r="H76" s="443" t="s">
        <v>116</v>
      </c>
      <c r="I76" s="443" t="s">
        <v>113</v>
      </c>
      <c r="J76" s="441" t="s">
        <v>117</v>
      </c>
      <c r="K76" s="445"/>
      <c r="L76" s="442"/>
      <c r="M76" s="443" t="s">
        <v>121</v>
      </c>
      <c r="N76" s="443" t="s">
        <v>40</v>
      </c>
      <c r="O76" s="443" t="s">
        <v>41</v>
      </c>
      <c r="P76" s="447" t="s">
        <v>3</v>
      </c>
      <c r="Q76" s="448"/>
    </row>
    <row r="77" spans="2:17" ht="76.5" customHeight="1" x14ac:dyDescent="0.25">
      <c r="B77" s="444"/>
      <c r="C77" s="444"/>
      <c r="D77" s="444"/>
      <c r="E77" s="444"/>
      <c r="F77" s="444"/>
      <c r="G77" s="444"/>
      <c r="H77" s="444"/>
      <c r="I77" s="444"/>
      <c r="J77" s="20" t="s">
        <v>118</v>
      </c>
      <c r="K77" s="20" t="s">
        <v>261</v>
      </c>
      <c r="L77" s="20" t="s">
        <v>120</v>
      </c>
      <c r="M77" s="444"/>
      <c r="N77" s="444"/>
      <c r="O77" s="444"/>
      <c r="P77" s="449"/>
      <c r="Q77" s="450"/>
    </row>
    <row r="78" spans="2:17" ht="408.75" customHeight="1" x14ac:dyDescent="0.25">
      <c r="B78" s="457" t="s">
        <v>42</v>
      </c>
      <c r="C78" s="457" t="s">
        <v>259</v>
      </c>
      <c r="D78" s="424" t="s">
        <v>267</v>
      </c>
      <c r="E78" s="424">
        <v>36270161</v>
      </c>
      <c r="F78" s="504" t="s">
        <v>272</v>
      </c>
      <c r="G78" s="504" t="s">
        <v>260</v>
      </c>
      <c r="H78" s="459">
        <v>32593</v>
      </c>
      <c r="I78" s="424" t="s">
        <v>195</v>
      </c>
      <c r="J78" s="101" t="s">
        <v>244</v>
      </c>
      <c r="K78" s="101" t="s">
        <v>263</v>
      </c>
      <c r="L78" s="152" t="s">
        <v>268</v>
      </c>
      <c r="M78" s="424" t="s">
        <v>135</v>
      </c>
      <c r="N78" s="424" t="s">
        <v>135</v>
      </c>
      <c r="O78" s="424" t="s">
        <v>135</v>
      </c>
      <c r="P78" s="417"/>
      <c r="Q78" s="418"/>
    </row>
    <row r="79" spans="2:17" ht="113.25" customHeight="1" x14ac:dyDescent="0.25">
      <c r="B79" s="467"/>
      <c r="C79" s="467"/>
      <c r="D79" s="453"/>
      <c r="E79" s="453"/>
      <c r="F79" s="505"/>
      <c r="G79" s="505"/>
      <c r="H79" s="507"/>
      <c r="I79" s="453"/>
      <c r="J79" s="101" t="s">
        <v>262</v>
      </c>
      <c r="K79" s="101" t="s">
        <v>269</v>
      </c>
      <c r="L79" s="101" t="s">
        <v>264</v>
      </c>
      <c r="M79" s="453"/>
      <c r="N79" s="453"/>
      <c r="O79" s="453"/>
      <c r="P79" s="508"/>
      <c r="Q79" s="509"/>
    </row>
    <row r="80" spans="2:17" ht="113.25" customHeight="1" x14ac:dyDescent="0.25">
      <c r="B80" s="458"/>
      <c r="C80" s="458"/>
      <c r="D80" s="425"/>
      <c r="E80" s="425"/>
      <c r="F80" s="506"/>
      <c r="G80" s="506"/>
      <c r="H80" s="460"/>
      <c r="I80" s="425"/>
      <c r="J80" s="101" t="s">
        <v>266</v>
      </c>
      <c r="K80" s="101" t="s">
        <v>270</v>
      </c>
      <c r="L80" s="152" t="s">
        <v>265</v>
      </c>
      <c r="M80" s="425"/>
      <c r="N80" s="425"/>
      <c r="O80" s="425"/>
      <c r="P80" s="419"/>
      <c r="Q80" s="420"/>
    </row>
    <row r="81" spans="2:17" ht="222.75" customHeight="1" x14ac:dyDescent="0.25">
      <c r="B81" s="106" t="s">
        <v>43</v>
      </c>
      <c r="C81" s="106" t="s">
        <v>259</v>
      </c>
      <c r="D81" s="101" t="s">
        <v>271</v>
      </c>
      <c r="E81" s="130">
        <v>1053770797</v>
      </c>
      <c r="F81" s="152" t="s">
        <v>273</v>
      </c>
      <c r="G81" s="152" t="s">
        <v>274</v>
      </c>
      <c r="H81" s="150">
        <v>41180</v>
      </c>
      <c r="I81" s="130" t="s">
        <v>275</v>
      </c>
      <c r="J81" s="142" t="s">
        <v>244</v>
      </c>
      <c r="K81" s="101" t="s">
        <v>276</v>
      </c>
      <c r="L81" s="152" t="s">
        <v>277</v>
      </c>
      <c r="M81" s="145" t="s">
        <v>135</v>
      </c>
      <c r="N81" s="145" t="s">
        <v>135</v>
      </c>
      <c r="O81" s="145" t="s">
        <v>135</v>
      </c>
      <c r="P81" s="451"/>
      <c r="Q81" s="451"/>
    </row>
    <row r="82" spans="2:17" ht="401.25" customHeight="1" x14ac:dyDescent="0.25">
      <c r="B82" s="457" t="s">
        <v>42</v>
      </c>
      <c r="C82" s="457" t="s">
        <v>278</v>
      </c>
      <c r="D82" s="457" t="s">
        <v>279</v>
      </c>
      <c r="E82" s="457">
        <v>40778927</v>
      </c>
      <c r="F82" s="457" t="s">
        <v>280</v>
      </c>
      <c r="G82" s="457" t="s">
        <v>281</v>
      </c>
      <c r="H82" s="457">
        <v>41355</v>
      </c>
      <c r="I82" s="457" t="s">
        <v>195</v>
      </c>
      <c r="J82" s="101" t="s">
        <v>244</v>
      </c>
      <c r="K82" s="101" t="s">
        <v>282</v>
      </c>
      <c r="L82" s="152" t="s">
        <v>268</v>
      </c>
      <c r="M82" s="424" t="s">
        <v>135</v>
      </c>
      <c r="N82" s="424" t="s">
        <v>135</v>
      </c>
      <c r="O82" s="424" t="s">
        <v>135</v>
      </c>
      <c r="P82" s="451"/>
      <c r="Q82" s="451"/>
    </row>
    <row r="83" spans="2:17" ht="75" customHeight="1" x14ac:dyDescent="0.25">
      <c r="B83" s="467"/>
      <c r="C83" s="467"/>
      <c r="D83" s="467"/>
      <c r="E83" s="467"/>
      <c r="F83" s="467"/>
      <c r="G83" s="467"/>
      <c r="H83" s="467"/>
      <c r="I83" s="467"/>
      <c r="J83" s="101" t="s">
        <v>283</v>
      </c>
      <c r="K83" s="101" t="s">
        <v>284</v>
      </c>
      <c r="L83" s="152" t="s">
        <v>285</v>
      </c>
      <c r="M83" s="453"/>
      <c r="N83" s="453"/>
      <c r="O83" s="453"/>
      <c r="P83" s="451"/>
      <c r="Q83" s="451"/>
    </row>
    <row r="84" spans="2:17" ht="75" customHeight="1" x14ac:dyDescent="0.25">
      <c r="B84" s="458"/>
      <c r="C84" s="458"/>
      <c r="D84" s="458"/>
      <c r="E84" s="458"/>
      <c r="F84" s="458"/>
      <c r="G84" s="458"/>
      <c r="H84" s="458"/>
      <c r="I84" s="458"/>
      <c r="J84" s="101" t="s">
        <v>266</v>
      </c>
      <c r="K84" s="101" t="s">
        <v>286</v>
      </c>
      <c r="L84" s="152" t="s">
        <v>287</v>
      </c>
      <c r="M84" s="425"/>
      <c r="N84" s="425"/>
      <c r="O84" s="425"/>
      <c r="P84" s="451"/>
      <c r="Q84" s="451"/>
    </row>
    <row r="85" spans="2:17" ht="222.75" customHeight="1" x14ac:dyDescent="0.25">
      <c r="B85" s="424" t="s">
        <v>43</v>
      </c>
      <c r="C85" s="424" t="s">
        <v>298</v>
      </c>
      <c r="D85" s="451" t="s">
        <v>288</v>
      </c>
      <c r="E85" s="451">
        <v>1075230821</v>
      </c>
      <c r="F85" s="451" t="s">
        <v>289</v>
      </c>
      <c r="G85" s="451" t="s">
        <v>290</v>
      </c>
      <c r="H85" s="451">
        <v>41698</v>
      </c>
      <c r="I85" s="451" t="s">
        <v>291</v>
      </c>
      <c r="J85" s="101" t="s">
        <v>244</v>
      </c>
      <c r="K85" s="101" t="s">
        <v>292</v>
      </c>
      <c r="L85" s="152" t="s">
        <v>277</v>
      </c>
      <c r="M85" s="451" t="s">
        <v>135</v>
      </c>
      <c r="N85" s="451" t="s">
        <v>135</v>
      </c>
      <c r="O85" s="451" t="s">
        <v>135</v>
      </c>
      <c r="P85" s="451"/>
      <c r="Q85" s="451"/>
    </row>
    <row r="86" spans="2:17" ht="98.25" customHeight="1" x14ac:dyDescent="0.25">
      <c r="B86" s="453"/>
      <c r="C86" s="453"/>
      <c r="D86" s="451"/>
      <c r="E86" s="451"/>
      <c r="F86" s="451"/>
      <c r="G86" s="451"/>
      <c r="H86" s="451"/>
      <c r="I86" s="451"/>
      <c r="J86" s="101" t="s">
        <v>290</v>
      </c>
      <c r="K86" s="101" t="s">
        <v>293</v>
      </c>
      <c r="L86" s="152" t="s">
        <v>294</v>
      </c>
      <c r="M86" s="451"/>
      <c r="N86" s="451"/>
      <c r="O86" s="451"/>
      <c r="P86" s="451"/>
      <c r="Q86" s="451"/>
    </row>
    <row r="87" spans="2:17" ht="100.5" customHeight="1" x14ac:dyDescent="0.25">
      <c r="B87" s="453"/>
      <c r="C87" s="453"/>
      <c r="D87" s="451"/>
      <c r="E87" s="451"/>
      <c r="F87" s="451"/>
      <c r="G87" s="451"/>
      <c r="H87" s="451"/>
      <c r="I87" s="451"/>
      <c r="J87" s="69" t="s">
        <v>295</v>
      </c>
      <c r="K87" s="69" t="s">
        <v>296</v>
      </c>
      <c r="L87" s="101" t="s">
        <v>297</v>
      </c>
      <c r="M87" s="451"/>
      <c r="N87" s="451"/>
      <c r="O87" s="451"/>
      <c r="P87" s="451"/>
      <c r="Q87" s="451"/>
    </row>
    <row r="88" spans="2:17" ht="100.5" customHeight="1" x14ac:dyDescent="0.25">
      <c r="B88" s="453"/>
      <c r="C88" s="453"/>
      <c r="D88" s="446" t="s">
        <v>299</v>
      </c>
      <c r="E88" s="446">
        <v>52159470</v>
      </c>
      <c r="F88" s="446" t="s">
        <v>289</v>
      </c>
      <c r="G88" s="446" t="s">
        <v>300</v>
      </c>
      <c r="H88" s="446">
        <v>41811</v>
      </c>
      <c r="I88" s="446" t="s">
        <v>301</v>
      </c>
      <c r="J88" s="101" t="s">
        <v>244</v>
      </c>
      <c r="K88" s="69" t="s">
        <v>302</v>
      </c>
      <c r="L88" s="101" t="s">
        <v>303</v>
      </c>
      <c r="M88" s="451" t="s">
        <v>135</v>
      </c>
      <c r="N88" s="451" t="s">
        <v>135</v>
      </c>
      <c r="O88" s="451" t="s">
        <v>135</v>
      </c>
      <c r="P88" s="451"/>
      <c r="Q88" s="451"/>
    </row>
    <row r="89" spans="2:17" ht="100.5" customHeight="1" x14ac:dyDescent="0.25">
      <c r="B89" s="453"/>
      <c r="C89" s="453"/>
      <c r="D89" s="446"/>
      <c r="E89" s="446"/>
      <c r="F89" s="446"/>
      <c r="G89" s="446"/>
      <c r="H89" s="446"/>
      <c r="I89" s="446"/>
      <c r="J89" s="101" t="s">
        <v>304</v>
      </c>
      <c r="K89" s="167" t="s">
        <v>305</v>
      </c>
      <c r="L89" s="101" t="s">
        <v>306</v>
      </c>
      <c r="M89" s="451"/>
      <c r="N89" s="451"/>
      <c r="O89" s="451"/>
      <c r="P89" s="451"/>
      <c r="Q89" s="451"/>
    </row>
    <row r="90" spans="2:17" ht="100.5" customHeight="1" x14ac:dyDescent="0.25">
      <c r="B90" s="425"/>
      <c r="C90" s="425"/>
      <c r="D90" s="446"/>
      <c r="E90" s="446"/>
      <c r="F90" s="446"/>
      <c r="G90" s="446"/>
      <c r="H90" s="446"/>
      <c r="I90" s="446"/>
      <c r="J90" s="101" t="s">
        <v>307</v>
      </c>
      <c r="K90" s="101" t="s">
        <v>308</v>
      </c>
      <c r="L90" s="101" t="s">
        <v>309</v>
      </c>
      <c r="M90" s="451"/>
      <c r="N90" s="451"/>
      <c r="O90" s="451"/>
      <c r="P90" s="451"/>
      <c r="Q90" s="451"/>
    </row>
    <row r="91" spans="2:17" ht="15.75" thickBot="1" x14ac:dyDescent="0.3">
      <c r="B91" s="166"/>
      <c r="P91" s="61"/>
      <c r="Q91" s="61"/>
    </row>
    <row r="92" spans="2:17" ht="27" thickBot="1" x14ac:dyDescent="0.3">
      <c r="B92" s="432" t="s">
        <v>45</v>
      </c>
      <c r="C92" s="433"/>
      <c r="D92" s="433"/>
      <c r="E92" s="433"/>
      <c r="F92" s="433"/>
      <c r="G92" s="433"/>
      <c r="H92" s="433"/>
      <c r="I92" s="433"/>
      <c r="J92" s="433"/>
      <c r="K92" s="433"/>
      <c r="L92" s="433"/>
      <c r="M92" s="433"/>
      <c r="N92" s="434"/>
      <c r="P92" s="61"/>
      <c r="Q92" s="61"/>
    </row>
    <row r="93" spans="2:17" x14ac:dyDescent="0.25">
      <c r="P93" s="61"/>
      <c r="Q93" s="61"/>
    </row>
    <row r="95" spans="2:17" ht="46.15" customHeight="1" x14ac:dyDescent="0.25">
      <c r="B95" s="9" t="s">
        <v>32</v>
      </c>
      <c r="C95" s="9" t="s">
        <v>46</v>
      </c>
      <c r="D95" s="441" t="s">
        <v>3</v>
      </c>
      <c r="E95" s="442"/>
    </row>
    <row r="96" spans="2:17" ht="46.9" customHeight="1" x14ac:dyDescent="0.25">
      <c r="B96" s="101" t="s">
        <v>122</v>
      </c>
      <c r="C96" s="127" t="s">
        <v>135</v>
      </c>
      <c r="D96" s="451"/>
      <c r="E96" s="451"/>
    </row>
    <row r="99" spans="1:26" ht="26.25" x14ac:dyDescent="0.25">
      <c r="B99" s="435" t="s">
        <v>63</v>
      </c>
      <c r="C99" s="436"/>
      <c r="D99" s="436"/>
      <c r="E99" s="436"/>
      <c r="F99" s="436"/>
      <c r="G99" s="436"/>
      <c r="H99" s="436"/>
      <c r="I99" s="436"/>
      <c r="J99" s="436"/>
      <c r="K99" s="436"/>
      <c r="L99" s="436"/>
      <c r="M99" s="436"/>
      <c r="N99" s="436"/>
      <c r="O99" s="436"/>
      <c r="P99" s="436"/>
      <c r="Q99" s="436"/>
    </row>
    <row r="101" spans="1:26" x14ac:dyDescent="0.25">
      <c r="B101" s="54"/>
    </row>
    <row r="102" spans="1:26" ht="26.25" x14ac:dyDescent="0.25">
      <c r="B102" s="435" t="s">
        <v>53</v>
      </c>
      <c r="C102" s="436"/>
      <c r="D102" s="436"/>
      <c r="E102" s="436"/>
      <c r="F102" s="436"/>
      <c r="G102" s="436"/>
      <c r="H102" s="436"/>
      <c r="I102" s="436"/>
      <c r="J102" s="436"/>
      <c r="K102" s="436"/>
      <c r="L102" s="436"/>
      <c r="M102" s="436"/>
      <c r="N102" s="436"/>
      <c r="O102" s="436"/>
      <c r="P102" s="436"/>
      <c r="Q102" s="436"/>
    </row>
    <row r="104" spans="1:26" ht="15.75" thickBot="1" x14ac:dyDescent="0.3">
      <c r="M104" s="73"/>
      <c r="N104" s="73"/>
    </row>
    <row r="105" spans="1:26" s="54" customFormat="1" ht="109.5" customHeight="1" x14ac:dyDescent="0.25">
      <c r="B105" s="18" t="s">
        <v>144</v>
      </c>
      <c r="C105" s="18" t="s">
        <v>145</v>
      </c>
      <c r="D105" s="18" t="s">
        <v>146</v>
      </c>
      <c r="E105" s="18" t="s">
        <v>44</v>
      </c>
      <c r="F105" s="18" t="s">
        <v>21</v>
      </c>
      <c r="G105" s="18" t="s">
        <v>99</v>
      </c>
      <c r="H105" s="18" t="s">
        <v>16</v>
      </c>
      <c r="I105" s="18" t="s">
        <v>9</v>
      </c>
      <c r="J105" s="18" t="s">
        <v>30</v>
      </c>
      <c r="K105" s="18" t="s">
        <v>60</v>
      </c>
      <c r="L105" s="18" t="s">
        <v>19</v>
      </c>
      <c r="M105" s="17" t="s">
        <v>25</v>
      </c>
      <c r="N105" s="18" t="s">
        <v>147</v>
      </c>
      <c r="O105" s="18" t="s">
        <v>35</v>
      </c>
      <c r="P105" s="19" t="s">
        <v>10</v>
      </c>
      <c r="Q105" s="19" t="s">
        <v>18</v>
      </c>
    </row>
    <row r="106" spans="1:26" s="86" customFormat="1" x14ac:dyDescent="0.25">
      <c r="A106" s="74">
        <v>1</v>
      </c>
      <c r="B106" s="75"/>
      <c r="C106" s="76"/>
      <c r="D106" s="75"/>
      <c r="E106" s="77"/>
      <c r="F106" s="78"/>
      <c r="G106" s="79"/>
      <c r="H106" s="80"/>
      <c r="I106" s="81"/>
      <c r="J106" s="81"/>
      <c r="K106" s="81"/>
      <c r="L106" s="81"/>
      <c r="M106" s="82"/>
      <c r="N106" s="82">
        <f>+M106*G106</f>
        <v>0</v>
      </c>
      <c r="O106" s="83"/>
      <c r="P106" s="83"/>
      <c r="Q106" s="84"/>
      <c r="R106" s="85"/>
      <c r="S106" s="85"/>
      <c r="T106" s="85"/>
      <c r="U106" s="85"/>
      <c r="V106" s="85"/>
      <c r="W106" s="85"/>
      <c r="X106" s="85"/>
      <c r="Y106" s="85"/>
      <c r="Z106" s="85"/>
    </row>
    <row r="107" spans="1:26" s="86" customFormat="1" x14ac:dyDescent="0.25">
      <c r="A107" s="74">
        <f>+A106+1</f>
        <v>2</v>
      </c>
      <c r="B107" s="75"/>
      <c r="C107" s="76"/>
      <c r="D107" s="75"/>
      <c r="E107" s="77"/>
      <c r="F107" s="78"/>
      <c r="G107" s="78"/>
      <c r="H107" s="78"/>
      <c r="I107" s="81"/>
      <c r="J107" s="81"/>
      <c r="K107" s="81"/>
      <c r="L107" s="81"/>
      <c r="M107" s="82"/>
      <c r="N107" s="82"/>
      <c r="O107" s="83"/>
      <c r="P107" s="83"/>
      <c r="Q107" s="84"/>
      <c r="R107" s="85"/>
      <c r="S107" s="85"/>
      <c r="T107" s="85"/>
      <c r="U107" s="85"/>
      <c r="V107" s="85"/>
      <c r="W107" s="85"/>
      <c r="X107" s="85"/>
      <c r="Y107" s="85"/>
      <c r="Z107" s="85"/>
    </row>
    <row r="108" spans="1:26" s="86" customFormat="1" x14ac:dyDescent="0.25">
      <c r="A108" s="74">
        <f t="shared" ref="A108:A113" si="1">+A107+1</f>
        <v>3</v>
      </c>
      <c r="B108" s="75"/>
      <c r="C108" s="76"/>
      <c r="D108" s="75"/>
      <c r="E108" s="77"/>
      <c r="F108" s="78"/>
      <c r="G108" s="78"/>
      <c r="H108" s="78"/>
      <c r="I108" s="81"/>
      <c r="J108" s="81"/>
      <c r="K108" s="81"/>
      <c r="L108" s="81"/>
      <c r="M108" s="82"/>
      <c r="N108" s="82"/>
      <c r="O108" s="83"/>
      <c r="P108" s="83"/>
      <c r="Q108" s="84"/>
      <c r="R108" s="85"/>
      <c r="S108" s="85"/>
      <c r="T108" s="85"/>
      <c r="U108" s="85"/>
      <c r="V108" s="85"/>
      <c r="W108" s="85"/>
      <c r="X108" s="85"/>
      <c r="Y108" s="85"/>
      <c r="Z108" s="85"/>
    </row>
    <row r="109" spans="1:26" s="86" customFormat="1" x14ac:dyDescent="0.25">
      <c r="A109" s="74">
        <f t="shared" si="1"/>
        <v>4</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si="1"/>
        <v>5</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f t="shared" si="1"/>
        <v>6</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si="1"/>
        <v>7</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si="1"/>
        <v>8</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c r="B114" s="87" t="s">
        <v>15</v>
      </c>
      <c r="C114" s="76"/>
      <c r="D114" s="75"/>
      <c r="E114" s="77"/>
      <c r="F114" s="78"/>
      <c r="G114" s="78"/>
      <c r="H114" s="78"/>
      <c r="I114" s="81"/>
      <c r="J114" s="81"/>
      <c r="K114" s="88">
        <f t="shared" ref="K114:N114" si="2">SUM(K106:K113)</f>
        <v>0</v>
      </c>
      <c r="L114" s="88">
        <f t="shared" si="2"/>
        <v>0</v>
      </c>
      <c r="M114" s="89">
        <f t="shared" si="2"/>
        <v>0</v>
      </c>
      <c r="N114" s="88">
        <f t="shared" si="2"/>
        <v>0</v>
      </c>
      <c r="O114" s="83"/>
      <c r="P114" s="83"/>
      <c r="Q114" s="90"/>
    </row>
    <row r="115" spans="1:26" x14ac:dyDescent="0.25">
      <c r="E115" s="91"/>
    </row>
    <row r="116" spans="1:26" ht="18.75" x14ac:dyDescent="0.25">
      <c r="B116" s="94" t="s">
        <v>31</v>
      </c>
      <c r="C116" s="10">
        <f>+K114</f>
        <v>0</v>
      </c>
      <c r="H116" s="96"/>
      <c r="I116" s="96"/>
      <c r="J116" s="96"/>
      <c r="K116" s="96"/>
      <c r="L116" s="96"/>
      <c r="M116" s="96"/>
    </row>
    <row r="118" spans="1:26" ht="15.75" thickBot="1" x14ac:dyDescent="0.3"/>
    <row r="119" spans="1:26" ht="37.15" customHeight="1" thickBot="1" x14ac:dyDescent="0.3">
      <c r="B119" s="11" t="s">
        <v>48</v>
      </c>
      <c r="C119" s="12" t="s">
        <v>49</v>
      </c>
      <c r="D119" s="11" t="s">
        <v>50</v>
      </c>
      <c r="E119" s="12" t="s">
        <v>54</v>
      </c>
    </row>
    <row r="120" spans="1:26" ht="41.45" customHeight="1" x14ac:dyDescent="0.25">
      <c r="B120" s="8" t="s">
        <v>123</v>
      </c>
      <c r="C120" s="102">
        <v>20</v>
      </c>
      <c r="D120" s="102"/>
      <c r="E120" s="452">
        <f>+D120+D121+D122</f>
        <v>0</v>
      </c>
    </row>
    <row r="121" spans="1:26" x14ac:dyDescent="0.25">
      <c r="B121" s="8" t="s">
        <v>124</v>
      </c>
      <c r="C121" s="127">
        <v>30</v>
      </c>
      <c r="D121" s="127">
        <v>0</v>
      </c>
      <c r="E121" s="453"/>
    </row>
    <row r="122" spans="1:26" ht="15.75" thickBot="1" x14ac:dyDescent="0.3">
      <c r="B122" s="8" t="s">
        <v>125</v>
      </c>
      <c r="C122" s="103">
        <v>40</v>
      </c>
      <c r="D122" s="103">
        <v>0</v>
      </c>
      <c r="E122" s="454"/>
    </row>
    <row r="124" spans="1:26" ht="15.75" thickBot="1" x14ac:dyDescent="0.3"/>
    <row r="125" spans="1:26" ht="27" thickBot="1" x14ac:dyDescent="0.3">
      <c r="B125" s="432" t="s">
        <v>51</v>
      </c>
      <c r="C125" s="433"/>
      <c r="D125" s="433"/>
      <c r="E125" s="433"/>
      <c r="F125" s="433"/>
      <c r="G125" s="433"/>
      <c r="H125" s="433"/>
      <c r="I125" s="433"/>
      <c r="J125" s="433"/>
      <c r="K125" s="433"/>
      <c r="L125" s="433"/>
      <c r="M125" s="433"/>
      <c r="N125" s="434"/>
    </row>
    <row r="127" spans="1:26" ht="76.5" customHeight="1" x14ac:dyDescent="0.25">
      <c r="B127" s="20" t="s">
        <v>0</v>
      </c>
      <c r="C127" s="20" t="s">
        <v>38</v>
      </c>
      <c r="D127" s="20" t="s">
        <v>39</v>
      </c>
      <c r="E127" s="20" t="s">
        <v>112</v>
      </c>
      <c r="F127" s="20" t="s">
        <v>114</v>
      </c>
      <c r="G127" s="20" t="s">
        <v>115</v>
      </c>
      <c r="H127" s="20" t="s">
        <v>116</v>
      </c>
      <c r="I127" s="20" t="s">
        <v>113</v>
      </c>
      <c r="J127" s="441" t="s">
        <v>117</v>
      </c>
      <c r="K127" s="445"/>
      <c r="L127" s="442"/>
      <c r="M127" s="20" t="s">
        <v>121</v>
      </c>
      <c r="N127" s="20" t="s">
        <v>40</v>
      </c>
      <c r="O127" s="20" t="s">
        <v>41</v>
      </c>
      <c r="P127" s="441" t="s">
        <v>3</v>
      </c>
      <c r="Q127" s="442"/>
    </row>
    <row r="128" spans="1:26" ht="60.75" customHeight="1" x14ac:dyDescent="0.25">
      <c r="B128" s="100" t="s">
        <v>129</v>
      </c>
      <c r="C128" s="100"/>
      <c r="D128" s="98"/>
      <c r="E128" s="98"/>
      <c r="F128" s="98"/>
      <c r="G128" s="98"/>
      <c r="H128" s="98"/>
      <c r="I128" s="43"/>
      <c r="J128" s="43" t="s">
        <v>118</v>
      </c>
      <c r="K128" s="100" t="s">
        <v>119</v>
      </c>
      <c r="L128" s="98" t="s">
        <v>120</v>
      </c>
      <c r="M128" s="69"/>
      <c r="N128" s="69"/>
      <c r="O128" s="69"/>
      <c r="P128" s="451"/>
      <c r="Q128" s="451"/>
    </row>
    <row r="129" spans="2:17" ht="60.75" customHeight="1" x14ac:dyDescent="0.25">
      <c r="B129" s="100" t="s">
        <v>130</v>
      </c>
      <c r="C129" s="100"/>
      <c r="D129" s="98"/>
      <c r="E129" s="98"/>
      <c r="F129" s="98"/>
      <c r="G129" s="98"/>
      <c r="H129" s="98"/>
      <c r="I129" s="43"/>
      <c r="J129" s="43"/>
      <c r="K129" s="100"/>
      <c r="L129" s="98"/>
      <c r="M129" s="69"/>
      <c r="N129" s="69"/>
      <c r="O129" s="69"/>
      <c r="P129" s="127"/>
      <c r="Q129" s="127"/>
    </row>
    <row r="130" spans="2:17" ht="33.6" customHeight="1" x14ac:dyDescent="0.25">
      <c r="B130" s="100" t="s">
        <v>131</v>
      </c>
      <c r="C130" s="100"/>
      <c r="D130" s="98"/>
      <c r="E130" s="98"/>
      <c r="F130" s="98"/>
      <c r="G130" s="98"/>
      <c r="H130" s="98"/>
      <c r="I130" s="43"/>
      <c r="J130" s="43"/>
      <c r="K130" s="98"/>
      <c r="L130" s="98"/>
      <c r="M130" s="69"/>
      <c r="N130" s="69"/>
      <c r="O130" s="69"/>
      <c r="P130" s="451"/>
      <c r="Q130" s="451"/>
    </row>
    <row r="134" spans="2:17" ht="54" customHeight="1" x14ac:dyDescent="0.25">
      <c r="B134" s="21" t="s">
        <v>32</v>
      </c>
      <c r="C134" s="21" t="s">
        <v>48</v>
      </c>
      <c r="D134" s="20" t="s">
        <v>49</v>
      </c>
      <c r="E134" s="21" t="s">
        <v>50</v>
      </c>
      <c r="F134" s="20" t="s">
        <v>55</v>
      </c>
    </row>
    <row r="135" spans="2:17" ht="120.75" customHeight="1" x14ac:dyDescent="0.2">
      <c r="B135" s="468" t="s">
        <v>52</v>
      </c>
      <c r="C135" s="104" t="s">
        <v>126</v>
      </c>
      <c r="D135" s="127">
        <v>25</v>
      </c>
      <c r="E135" s="127"/>
      <c r="F135" s="427">
        <f>+E135+E136+E137</f>
        <v>0</v>
      </c>
      <c r="G135" s="105"/>
    </row>
    <row r="136" spans="2:17" ht="76.150000000000006" customHeight="1" x14ac:dyDescent="0.2">
      <c r="B136" s="468"/>
      <c r="C136" s="104" t="s">
        <v>127</v>
      </c>
      <c r="D136" s="106">
        <v>25</v>
      </c>
      <c r="E136" s="127"/>
      <c r="F136" s="469"/>
      <c r="G136" s="105"/>
    </row>
    <row r="137" spans="2:17" ht="69" customHeight="1" x14ac:dyDescent="0.2">
      <c r="B137" s="468"/>
      <c r="C137" s="104" t="s">
        <v>128</v>
      </c>
      <c r="D137" s="127">
        <v>10</v>
      </c>
      <c r="E137" s="127"/>
      <c r="F137" s="428"/>
      <c r="G137" s="105"/>
    </row>
    <row r="138" spans="2:17" x14ac:dyDescent="0.25">
      <c r="C138" s="42"/>
    </row>
    <row r="141" spans="2:17" x14ac:dyDescent="0.25">
      <c r="B141" s="68" t="s">
        <v>56</v>
      </c>
    </row>
    <row r="144" spans="2:17" x14ac:dyDescent="0.25">
      <c r="B144" s="22" t="s">
        <v>32</v>
      </c>
      <c r="C144" s="22" t="s">
        <v>57</v>
      </c>
      <c r="D144" s="21" t="s">
        <v>50</v>
      </c>
      <c r="E144" s="21" t="s">
        <v>15</v>
      </c>
    </row>
    <row r="145" spans="2:5" ht="28.5" x14ac:dyDescent="0.25">
      <c r="B145" s="70" t="s">
        <v>58</v>
      </c>
      <c r="C145" s="71">
        <v>40</v>
      </c>
      <c r="D145" s="127">
        <f>+E120</f>
        <v>0</v>
      </c>
      <c r="E145" s="424">
        <f>+D145+D146</f>
        <v>0</v>
      </c>
    </row>
    <row r="146" spans="2:5" ht="57" x14ac:dyDescent="0.25">
      <c r="B146" s="70" t="s">
        <v>59</v>
      </c>
      <c r="C146" s="71">
        <v>60</v>
      </c>
      <c r="D146" s="127">
        <f>+F135</f>
        <v>0</v>
      </c>
      <c r="E146" s="425"/>
    </row>
  </sheetData>
  <mergeCells count="94">
    <mergeCell ref="D85:D87"/>
    <mergeCell ref="D88:D90"/>
    <mergeCell ref="I85:I87"/>
    <mergeCell ref="O82:O84"/>
    <mergeCell ref="O85:O87"/>
    <mergeCell ref="H82:H84"/>
    <mergeCell ref="I82:I84"/>
    <mergeCell ref="M82:M84"/>
    <mergeCell ref="H85:H87"/>
    <mergeCell ref="G85:G87"/>
    <mergeCell ref="F85:F87"/>
    <mergeCell ref="E85:E87"/>
    <mergeCell ref="E82:E84"/>
    <mergeCell ref="P82:Q84"/>
    <mergeCell ref="B102:Q102"/>
    <mergeCell ref="B99:Q99"/>
    <mergeCell ref="B85:B90"/>
    <mergeCell ref="C85:C90"/>
    <mergeCell ref="M88:M90"/>
    <mergeCell ref="N88:N90"/>
    <mergeCell ref="O88:O90"/>
    <mergeCell ref="P88:Q90"/>
    <mergeCell ref="E88:E90"/>
    <mergeCell ref="F88:F90"/>
    <mergeCell ref="G88:G90"/>
    <mergeCell ref="H88:H90"/>
    <mergeCell ref="I88:I90"/>
    <mergeCell ref="F82:F84"/>
    <mergeCell ref="G82:G84"/>
    <mergeCell ref="P85:Q87"/>
    <mergeCell ref="P130:Q130"/>
    <mergeCell ref="B135:B137"/>
    <mergeCell ref="F135:F137"/>
    <mergeCell ref="F76:F77"/>
    <mergeCell ref="G76:G77"/>
    <mergeCell ref="P127:Q127"/>
    <mergeCell ref="P128:Q128"/>
    <mergeCell ref="P81:Q81"/>
    <mergeCell ref="C78:C80"/>
    <mergeCell ref="D78:D80"/>
    <mergeCell ref="E78:E80"/>
    <mergeCell ref="F78:F80"/>
    <mergeCell ref="B82:B84"/>
    <mergeCell ref="C82:C84"/>
    <mergeCell ref="D82:D84"/>
    <mergeCell ref="E145:E146"/>
    <mergeCell ref="B76:B77"/>
    <mergeCell ref="C76:C77"/>
    <mergeCell ref="D76:D77"/>
    <mergeCell ref="E76:E77"/>
    <mergeCell ref="E120:E122"/>
    <mergeCell ref="B125:N125"/>
    <mergeCell ref="J127:L127"/>
    <mergeCell ref="B92:N92"/>
    <mergeCell ref="D95:E95"/>
    <mergeCell ref="D96:E96"/>
    <mergeCell ref="B78:B80"/>
    <mergeCell ref="N76:N77"/>
    <mergeCell ref="N82:N84"/>
    <mergeCell ref="M85:M87"/>
    <mergeCell ref="N85:N87"/>
    <mergeCell ref="O76:O77"/>
    <mergeCell ref="B71:Q71"/>
    <mergeCell ref="J76:L76"/>
    <mergeCell ref="H76:H77"/>
    <mergeCell ref="I76:I77"/>
    <mergeCell ref="M76:M77"/>
    <mergeCell ref="P76:Q77"/>
    <mergeCell ref="C58:N58"/>
    <mergeCell ref="B60:N60"/>
    <mergeCell ref="O63:P63"/>
    <mergeCell ref="O64:P64"/>
    <mergeCell ref="O65:P65"/>
    <mergeCell ref="B54:B55"/>
    <mergeCell ref="C54:C55"/>
    <mergeCell ref="D54:E54"/>
    <mergeCell ref="B2:P2"/>
    <mergeCell ref="B4:P4"/>
    <mergeCell ref="C6:N6"/>
    <mergeCell ref="C7:N7"/>
    <mergeCell ref="C8:N8"/>
    <mergeCell ref="C9:N9"/>
    <mergeCell ref="C10:E10"/>
    <mergeCell ref="B14:C20"/>
    <mergeCell ref="B21:C21"/>
    <mergeCell ref="E39:E40"/>
    <mergeCell ref="M44:N44"/>
    <mergeCell ref="O78:O80"/>
    <mergeCell ref="P78:Q80"/>
    <mergeCell ref="G78:G80"/>
    <mergeCell ref="H78:H80"/>
    <mergeCell ref="I78:I80"/>
    <mergeCell ref="M78:M80"/>
    <mergeCell ref="N78:N80"/>
  </mergeCells>
  <dataValidations disablePrompts="1"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s>
  <pageMargins left="0.7" right="0.7" top="0.75" bottom="0.75" header="0.3" footer="0.3"/>
  <pageSetup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94"/>
  <sheetViews>
    <sheetView topLeftCell="H126" zoomScale="90" zoomScaleNormal="90" workbookViewId="0">
      <selection activeCell="Q51" sqref="Q51"/>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19.5703125" style="44" bestFit="1"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244</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311</v>
      </c>
      <c r="D10" s="422"/>
      <c r="E10" s="423"/>
      <c r="F10" s="1"/>
      <c r="G10" s="1"/>
      <c r="H10" s="1"/>
      <c r="I10" s="1"/>
      <c r="J10" s="1"/>
      <c r="K10" s="1"/>
      <c r="L10" s="1"/>
      <c r="M10" s="1"/>
      <c r="N10" s="2"/>
    </row>
    <row r="11" spans="2:16" ht="16.5" thickBot="1" x14ac:dyDescent="0.3">
      <c r="B11" s="47" t="s">
        <v>8</v>
      </c>
      <c r="C11" s="48" t="s">
        <v>312</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2" t="s">
        <v>97</v>
      </c>
      <c r="C14" s="492"/>
      <c r="D14" s="146" t="s">
        <v>11</v>
      </c>
      <c r="E14" s="146" t="s">
        <v>12</v>
      </c>
      <c r="F14" s="146" t="s">
        <v>28</v>
      </c>
      <c r="G14" s="63"/>
      <c r="I14" s="56"/>
      <c r="J14" s="56"/>
      <c r="K14" s="56"/>
      <c r="L14" s="56"/>
      <c r="M14" s="56"/>
      <c r="N14" s="55"/>
    </row>
    <row r="15" spans="2:16" x14ac:dyDescent="0.25">
      <c r="B15" s="492"/>
      <c r="C15" s="492"/>
      <c r="D15" s="146">
        <v>1</v>
      </c>
      <c r="E15" s="3">
        <v>1385234500</v>
      </c>
      <c r="F15" s="131">
        <f>260+300</f>
        <v>560</v>
      </c>
      <c r="G15" s="63"/>
      <c r="I15" s="57"/>
      <c r="J15" s="57"/>
      <c r="K15" s="57"/>
      <c r="L15" s="57"/>
      <c r="M15" s="57"/>
      <c r="N15" s="55"/>
    </row>
    <row r="16" spans="2:16" x14ac:dyDescent="0.25">
      <c r="B16" s="492"/>
      <c r="C16" s="492"/>
      <c r="D16" s="146">
        <v>9</v>
      </c>
      <c r="E16" s="3">
        <v>3274211322</v>
      </c>
      <c r="F16" s="131">
        <f>244+1250</f>
        <v>1494</v>
      </c>
      <c r="G16" s="63"/>
      <c r="I16" s="57"/>
      <c r="J16" s="57"/>
      <c r="K16" s="57"/>
      <c r="L16" s="57"/>
      <c r="M16" s="57"/>
      <c r="N16" s="55"/>
    </row>
    <row r="17" spans="1:14" x14ac:dyDescent="0.25">
      <c r="B17" s="492"/>
      <c r="C17" s="492"/>
      <c r="D17" s="146">
        <v>19</v>
      </c>
      <c r="E17" s="3">
        <v>1206358774</v>
      </c>
      <c r="F17" s="131">
        <f>98+450</f>
        <v>548</v>
      </c>
      <c r="G17" s="63"/>
      <c r="I17" s="57"/>
      <c r="J17" s="57"/>
      <c r="K17" s="57"/>
      <c r="L17" s="57"/>
      <c r="M17" s="57"/>
      <c r="N17" s="55"/>
    </row>
    <row r="18" spans="1:14" x14ac:dyDescent="0.25">
      <c r="B18" s="492"/>
      <c r="C18" s="492"/>
      <c r="D18" s="146">
        <v>3</v>
      </c>
      <c r="E18" s="3">
        <v>733261808</v>
      </c>
      <c r="F18" s="131">
        <f>116+200</f>
        <v>316</v>
      </c>
      <c r="G18" s="63"/>
      <c r="H18" s="58"/>
      <c r="I18" s="57"/>
      <c r="J18" s="57"/>
      <c r="K18" s="57"/>
      <c r="L18" s="57"/>
      <c r="M18" s="57"/>
      <c r="N18" s="59"/>
    </row>
    <row r="19" spans="1:14" x14ac:dyDescent="0.25">
      <c r="B19" s="492"/>
      <c r="C19" s="492"/>
      <c r="D19" s="146">
        <v>5</v>
      </c>
      <c r="E19" s="3">
        <v>1252968600</v>
      </c>
      <c r="F19" s="131">
        <v>600</v>
      </c>
      <c r="G19" s="63"/>
      <c r="H19" s="58"/>
      <c r="I19" s="57"/>
      <c r="J19" s="57"/>
      <c r="K19" s="57"/>
      <c r="L19" s="57"/>
      <c r="M19" s="57"/>
      <c r="N19" s="59"/>
    </row>
    <row r="20" spans="1:14" x14ac:dyDescent="0.25">
      <c r="B20" s="492"/>
      <c r="C20" s="492"/>
      <c r="D20" s="146">
        <v>8</v>
      </c>
      <c r="E20" s="3">
        <v>639730710</v>
      </c>
      <c r="F20" s="131">
        <f>150+120</f>
        <v>270</v>
      </c>
      <c r="G20" s="63"/>
      <c r="H20" s="58"/>
      <c r="I20" s="57"/>
      <c r="J20" s="57"/>
      <c r="K20" s="57"/>
      <c r="L20" s="57"/>
      <c r="M20" s="57"/>
      <c r="N20" s="59"/>
    </row>
    <row r="21" spans="1:14" x14ac:dyDescent="0.25">
      <c r="B21" s="476" t="s">
        <v>13</v>
      </c>
      <c r="C21" s="477"/>
      <c r="D21" s="14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+F16*80%</f>
        <v>1195.2</v>
      </c>
      <c r="D23" s="57"/>
      <c r="E23" s="4">
        <f>+E16</f>
        <v>3274211322</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45" t="s">
        <v>68</v>
      </c>
      <c r="D29" s="203"/>
      <c r="E29" s="42"/>
      <c r="F29" s="42"/>
      <c r="G29" s="42"/>
      <c r="H29" s="42"/>
      <c r="I29" s="54"/>
      <c r="J29" s="54"/>
      <c r="K29" s="54"/>
      <c r="L29" s="54"/>
      <c r="M29" s="54"/>
      <c r="N29" s="55"/>
    </row>
    <row r="30" spans="1:14" x14ac:dyDescent="0.25">
      <c r="A30" s="65"/>
      <c r="B30" s="69" t="s">
        <v>138</v>
      </c>
      <c r="C30" s="145" t="s">
        <v>68</v>
      </c>
      <c r="D30" s="69"/>
      <c r="E30" s="42"/>
      <c r="F30" s="42"/>
      <c r="G30" s="42"/>
      <c r="H30" s="42"/>
      <c r="I30" s="54"/>
      <c r="J30" s="54"/>
      <c r="K30" s="54"/>
      <c r="L30" s="54"/>
      <c r="M30" s="54"/>
      <c r="N30" s="55"/>
    </row>
    <row r="31" spans="1:14" x14ac:dyDescent="0.25">
      <c r="A31" s="65"/>
      <c r="B31" s="69" t="s">
        <v>139</v>
      </c>
      <c r="C31" s="145" t="s">
        <v>68</v>
      </c>
      <c r="D31" s="69"/>
      <c r="E31" s="42"/>
      <c r="F31" s="42"/>
      <c r="G31" s="42"/>
      <c r="H31" s="42"/>
      <c r="I31" s="54"/>
      <c r="J31" s="54"/>
      <c r="K31" s="54"/>
      <c r="L31" s="54"/>
      <c r="M31" s="54"/>
      <c r="N31" s="55"/>
    </row>
    <row r="32" spans="1:14" x14ac:dyDescent="0.25">
      <c r="A32" s="65"/>
      <c r="B32" s="69" t="s">
        <v>140</v>
      </c>
      <c r="C32" s="145" t="s">
        <v>68</v>
      </c>
      <c r="D32" s="69"/>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45">
        <f>E151</f>
        <v>20</v>
      </c>
      <c r="E39" s="424">
        <f>+D39+D40</f>
        <v>80</v>
      </c>
      <c r="F39" s="42"/>
      <c r="G39" s="42"/>
      <c r="H39" s="42"/>
      <c r="I39" s="54"/>
      <c r="J39" s="54"/>
      <c r="K39" s="54"/>
      <c r="L39" s="54"/>
      <c r="M39" s="54"/>
      <c r="N39" s="55"/>
    </row>
    <row r="40" spans="1:26" ht="57" x14ac:dyDescent="0.25">
      <c r="A40" s="65"/>
      <c r="B40" s="70" t="s">
        <v>143</v>
      </c>
      <c r="C40" s="71">
        <v>60</v>
      </c>
      <c r="D40" s="145">
        <f>F183</f>
        <v>60</v>
      </c>
      <c r="E40" s="425"/>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26" t="s">
        <v>34</v>
      </c>
      <c r="N44" s="426"/>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10</v>
      </c>
      <c r="L48" s="134">
        <v>0</v>
      </c>
      <c r="M48" s="139">
        <v>1256</v>
      </c>
      <c r="N48" s="82"/>
      <c r="O48" s="83">
        <v>4513000000</v>
      </c>
      <c r="P48" s="83" t="s">
        <v>248</v>
      </c>
      <c r="Q48" s="84"/>
      <c r="R48" s="85"/>
      <c r="S48" s="85"/>
      <c r="T48" s="85"/>
      <c r="U48" s="85"/>
      <c r="V48" s="85"/>
      <c r="W48" s="85"/>
      <c r="X48" s="85"/>
      <c r="Y48" s="85"/>
      <c r="Z48" s="85"/>
    </row>
    <row r="49" spans="1:26" s="86" customFormat="1" ht="45" x14ac:dyDescent="0.25">
      <c r="A49" s="74">
        <v>2</v>
      </c>
      <c r="B49" s="75" t="s">
        <v>244</v>
      </c>
      <c r="C49" s="76" t="s">
        <v>245</v>
      </c>
      <c r="D49" s="75" t="s">
        <v>249</v>
      </c>
      <c r="E49" s="138">
        <v>2131181</v>
      </c>
      <c r="F49" s="78" t="s">
        <v>135</v>
      </c>
      <c r="G49" s="79"/>
      <c r="H49" s="81">
        <v>41381</v>
      </c>
      <c r="I49" s="81">
        <v>41455</v>
      </c>
      <c r="J49" s="81" t="s">
        <v>136</v>
      </c>
      <c r="K49" s="134">
        <v>2</v>
      </c>
      <c r="L49" s="134">
        <v>0</v>
      </c>
      <c r="M49" s="139">
        <v>913</v>
      </c>
      <c r="N49" s="82"/>
      <c r="O49" s="83">
        <v>388547206</v>
      </c>
      <c r="P49" s="83" t="s">
        <v>313</v>
      </c>
      <c r="Q49" s="84"/>
      <c r="R49" s="85"/>
      <c r="S49" s="85"/>
      <c r="T49" s="85"/>
      <c r="U49" s="85"/>
      <c r="V49" s="85"/>
      <c r="W49" s="85"/>
      <c r="X49" s="85"/>
      <c r="Y49" s="85"/>
      <c r="Z49" s="85"/>
    </row>
    <row r="50" spans="1:26" s="86" customFormat="1" ht="60" x14ac:dyDescent="0.25">
      <c r="A50" s="74">
        <v>3</v>
      </c>
      <c r="B50" s="75" t="s">
        <v>244</v>
      </c>
      <c r="C50" s="76" t="s">
        <v>245</v>
      </c>
      <c r="D50" s="75" t="s">
        <v>249</v>
      </c>
      <c r="E50" s="138">
        <v>2131180</v>
      </c>
      <c r="F50" s="78" t="s">
        <v>135</v>
      </c>
      <c r="G50" s="79"/>
      <c r="H50" s="81">
        <v>41381</v>
      </c>
      <c r="I50" s="81">
        <v>41455</v>
      </c>
      <c r="J50" s="81" t="s">
        <v>136</v>
      </c>
      <c r="K50" s="134">
        <v>0</v>
      </c>
      <c r="L50" s="134">
        <v>2</v>
      </c>
      <c r="M50" s="139">
        <v>495</v>
      </c>
      <c r="N50" s="82"/>
      <c r="O50" s="83">
        <v>210658124</v>
      </c>
      <c r="P50" s="83" t="s">
        <v>1548</v>
      </c>
      <c r="Q50" s="84" t="s">
        <v>1524</v>
      </c>
      <c r="R50" s="85"/>
      <c r="S50" s="85"/>
      <c r="T50" s="85"/>
      <c r="U50" s="85"/>
      <c r="V50" s="85"/>
      <c r="W50" s="85"/>
      <c r="X50" s="85"/>
      <c r="Y50" s="85"/>
      <c r="Z50" s="85"/>
    </row>
    <row r="51" spans="1:26" s="86" customFormat="1" ht="45" x14ac:dyDescent="0.25">
      <c r="A51" s="74">
        <v>5</v>
      </c>
      <c r="B51" s="75" t="s">
        <v>244</v>
      </c>
      <c r="C51" s="76" t="s">
        <v>244</v>
      </c>
      <c r="D51" s="75" t="s">
        <v>251</v>
      </c>
      <c r="E51" s="138">
        <v>146</v>
      </c>
      <c r="F51" s="78" t="s">
        <v>135</v>
      </c>
      <c r="G51" s="79"/>
      <c r="H51" s="81">
        <v>41518</v>
      </c>
      <c r="I51" s="81">
        <v>42004</v>
      </c>
      <c r="J51" s="81" t="s">
        <v>136</v>
      </c>
      <c r="K51" s="133">
        <v>14</v>
      </c>
      <c r="L51" s="133">
        <v>0</v>
      </c>
      <c r="M51" s="139">
        <v>1332</v>
      </c>
      <c r="N51" s="82"/>
      <c r="O51" s="83">
        <f>2172667790+657870370+344497543</f>
        <v>3175035703</v>
      </c>
      <c r="P51" s="83" t="s">
        <v>314</v>
      </c>
      <c r="Q51" s="84"/>
      <c r="R51" s="85"/>
      <c r="S51" s="85"/>
      <c r="T51" s="85"/>
      <c r="U51" s="85"/>
      <c r="V51" s="85"/>
      <c r="W51" s="85"/>
      <c r="X51" s="85"/>
      <c r="Y51" s="85"/>
      <c r="Z51" s="85"/>
    </row>
    <row r="52" spans="1:26" s="86" customFormat="1" x14ac:dyDescent="0.25">
      <c r="A52" s="74"/>
      <c r="B52" s="141" t="s">
        <v>15</v>
      </c>
      <c r="C52" s="76"/>
      <c r="D52" s="75"/>
      <c r="E52" s="138"/>
      <c r="F52" s="78"/>
      <c r="G52" s="79"/>
      <c r="H52" s="81"/>
      <c r="I52" s="81"/>
      <c r="J52" s="81"/>
      <c r="K52" s="171">
        <f>SUM(K48:K51)</f>
        <v>26</v>
      </c>
      <c r="L52" s="172">
        <f>SUM(L48:L51)</f>
        <v>2</v>
      </c>
      <c r="M52" s="140">
        <f>+M49+M50+M51</f>
        <v>2740</v>
      </c>
      <c r="N52" s="88">
        <f>SUM(N48:N48)</f>
        <v>0</v>
      </c>
      <c r="O52" s="83"/>
      <c r="P52" s="83"/>
      <c r="Q52" s="90"/>
    </row>
    <row r="53" spans="1:26" x14ac:dyDescent="0.25">
      <c r="E53" s="91"/>
    </row>
    <row r="54" spans="1:26" x14ac:dyDescent="0.25">
      <c r="B54" s="427" t="s">
        <v>27</v>
      </c>
      <c r="C54" s="427" t="s">
        <v>26</v>
      </c>
      <c r="D54" s="429" t="s">
        <v>33</v>
      </c>
      <c r="E54" s="429"/>
    </row>
    <row r="55" spans="1:26" x14ac:dyDescent="0.25">
      <c r="B55" s="428"/>
      <c r="C55" s="428"/>
      <c r="D55" s="147" t="s">
        <v>135</v>
      </c>
      <c r="E55" s="93" t="s">
        <v>136</v>
      </c>
    </row>
    <row r="56" spans="1:26" ht="30.6" customHeight="1" x14ac:dyDescent="0.25">
      <c r="B56" s="94" t="s">
        <v>20</v>
      </c>
      <c r="C56" s="95">
        <f>+K52</f>
        <v>26</v>
      </c>
      <c r="D56" s="145" t="s">
        <v>68</v>
      </c>
      <c r="E56" s="203"/>
      <c r="F56" s="96"/>
      <c r="G56" s="96"/>
      <c r="H56" s="96"/>
      <c r="I56" s="96"/>
      <c r="J56" s="96"/>
      <c r="K56" s="96"/>
      <c r="L56" s="96"/>
      <c r="M56" s="96"/>
    </row>
    <row r="57" spans="1:26" ht="30" customHeight="1" x14ac:dyDescent="0.25">
      <c r="B57" s="94" t="s">
        <v>24</v>
      </c>
      <c r="C57" s="95">
        <f>+M52</f>
        <v>2740</v>
      </c>
      <c r="D57" s="145" t="s">
        <v>68</v>
      </c>
      <c r="E57" s="69"/>
    </row>
    <row r="58" spans="1:26" x14ac:dyDescent="0.25">
      <c r="B58" s="97"/>
      <c r="C58" s="439"/>
      <c r="D58" s="439"/>
      <c r="E58" s="439"/>
      <c r="F58" s="439"/>
      <c r="G58" s="439"/>
      <c r="H58" s="439"/>
      <c r="I58" s="439"/>
      <c r="J58" s="439"/>
      <c r="K58" s="439"/>
      <c r="L58" s="439"/>
      <c r="M58" s="439"/>
      <c r="N58" s="439"/>
    </row>
    <row r="59" spans="1:26" ht="28.15" customHeight="1" x14ac:dyDescent="0.25"/>
    <row r="60" spans="1:26" ht="26.25" x14ac:dyDescent="0.25">
      <c r="B60" s="435" t="s">
        <v>100</v>
      </c>
      <c r="C60" s="436"/>
      <c r="D60" s="436"/>
      <c r="E60" s="436"/>
      <c r="F60" s="436"/>
      <c r="G60" s="436"/>
      <c r="H60" s="436"/>
      <c r="I60" s="436"/>
      <c r="J60" s="436"/>
      <c r="K60" s="436"/>
      <c r="L60" s="436"/>
      <c r="M60" s="436"/>
      <c r="N60" s="436"/>
      <c r="O60" s="436"/>
      <c r="P60" s="436"/>
      <c r="Q60" s="436"/>
    </row>
    <row r="63" spans="1:26" ht="109.5" customHeight="1" x14ac:dyDescent="0.25">
      <c r="B63" s="20" t="s">
        <v>148</v>
      </c>
      <c r="C63" s="20" t="s">
        <v>2</v>
      </c>
      <c r="D63" s="20" t="s">
        <v>102</v>
      </c>
      <c r="E63" s="20" t="s">
        <v>101</v>
      </c>
      <c r="F63" s="20" t="s">
        <v>103</v>
      </c>
      <c r="G63" s="20" t="s">
        <v>104</v>
      </c>
      <c r="H63" s="20" t="s">
        <v>105</v>
      </c>
      <c r="I63" s="20" t="s">
        <v>106</v>
      </c>
      <c r="J63" s="20" t="s">
        <v>107</v>
      </c>
      <c r="K63" s="20" t="s">
        <v>108</v>
      </c>
      <c r="L63" s="20" t="s">
        <v>109</v>
      </c>
      <c r="M63" s="144" t="s">
        <v>110</v>
      </c>
      <c r="N63" s="144" t="s">
        <v>111</v>
      </c>
      <c r="O63" s="441" t="s">
        <v>3</v>
      </c>
      <c r="P63" s="442"/>
      <c r="Q63" s="20" t="s">
        <v>17</v>
      </c>
    </row>
    <row r="64" spans="1:26" ht="30" x14ac:dyDescent="0.25">
      <c r="B64" s="173" t="s">
        <v>315</v>
      </c>
      <c r="C64" s="173" t="s">
        <v>254</v>
      </c>
      <c r="D64" s="173" t="s">
        <v>316</v>
      </c>
      <c r="E64" s="173">
        <v>42</v>
      </c>
      <c r="F64" s="173" t="s">
        <v>195</v>
      </c>
      <c r="G64" s="173" t="s">
        <v>195</v>
      </c>
      <c r="H64" s="173" t="s">
        <v>135</v>
      </c>
      <c r="I64" s="173" t="s">
        <v>195</v>
      </c>
      <c r="J64" s="173" t="s">
        <v>135</v>
      </c>
      <c r="K64" s="173" t="s">
        <v>135</v>
      </c>
      <c r="L64" s="173" t="s">
        <v>135</v>
      </c>
      <c r="M64" s="174" t="s">
        <v>135</v>
      </c>
      <c r="N64" s="174" t="s">
        <v>135</v>
      </c>
      <c r="O64" s="566"/>
      <c r="P64" s="567"/>
      <c r="Q64" s="173" t="s">
        <v>135</v>
      </c>
    </row>
    <row r="65" spans="1:17" s="176" customFormat="1" x14ac:dyDescent="0.25">
      <c r="A65" s="44"/>
      <c r="B65" s="173" t="s">
        <v>315</v>
      </c>
      <c r="C65" s="173" t="s">
        <v>254</v>
      </c>
      <c r="D65" s="173" t="s">
        <v>317</v>
      </c>
      <c r="E65" s="173">
        <v>140</v>
      </c>
      <c r="F65" s="173" t="s">
        <v>195</v>
      </c>
      <c r="G65" s="173" t="s">
        <v>195</v>
      </c>
      <c r="H65" s="173" t="s">
        <v>135</v>
      </c>
      <c r="I65" s="173" t="s">
        <v>195</v>
      </c>
      <c r="J65" s="173" t="s">
        <v>135</v>
      </c>
      <c r="K65" s="173" t="s">
        <v>135</v>
      </c>
      <c r="L65" s="173" t="s">
        <v>135</v>
      </c>
      <c r="M65" s="174" t="s">
        <v>135</v>
      </c>
      <c r="N65" s="174" t="s">
        <v>135</v>
      </c>
      <c r="O65" s="566"/>
      <c r="P65" s="567"/>
      <c r="Q65" s="173" t="s">
        <v>135</v>
      </c>
    </row>
    <row r="66" spans="1:17" s="176" customFormat="1" x14ac:dyDescent="0.25">
      <c r="A66" s="44"/>
      <c r="B66" s="173" t="s">
        <v>315</v>
      </c>
      <c r="C66" s="173" t="s">
        <v>254</v>
      </c>
      <c r="D66" s="173" t="s">
        <v>318</v>
      </c>
      <c r="E66" s="173">
        <v>62</v>
      </c>
      <c r="F66" s="173" t="s">
        <v>195</v>
      </c>
      <c r="G66" s="173" t="s">
        <v>195</v>
      </c>
      <c r="H66" s="173" t="s">
        <v>135</v>
      </c>
      <c r="I66" s="173" t="s">
        <v>195</v>
      </c>
      <c r="J66" s="173" t="s">
        <v>135</v>
      </c>
      <c r="K66" s="173" t="s">
        <v>135</v>
      </c>
      <c r="L66" s="173" t="s">
        <v>135</v>
      </c>
      <c r="M66" s="174" t="s">
        <v>135</v>
      </c>
      <c r="N66" s="174" t="s">
        <v>135</v>
      </c>
      <c r="O66" s="566"/>
      <c r="P66" s="567"/>
      <c r="Q66" s="173" t="s">
        <v>135</v>
      </c>
    </row>
    <row r="67" spans="1:17" s="176" customFormat="1" x14ac:dyDescent="0.25">
      <c r="A67" s="44"/>
      <c r="B67" s="173" t="s">
        <v>255</v>
      </c>
      <c r="C67" s="173" t="s">
        <v>256</v>
      </c>
      <c r="D67" s="173" t="s">
        <v>319</v>
      </c>
      <c r="E67" s="173">
        <v>300</v>
      </c>
      <c r="F67" s="173" t="s">
        <v>195</v>
      </c>
      <c r="G67" s="173" t="s">
        <v>195</v>
      </c>
      <c r="H67" s="173" t="s">
        <v>195</v>
      </c>
      <c r="I67" s="173" t="s">
        <v>135</v>
      </c>
      <c r="J67" s="173" t="s">
        <v>135</v>
      </c>
      <c r="K67" s="173" t="s">
        <v>135</v>
      </c>
      <c r="L67" s="173" t="s">
        <v>135</v>
      </c>
      <c r="M67" s="174" t="s">
        <v>135</v>
      </c>
      <c r="N67" s="174" t="s">
        <v>135</v>
      </c>
      <c r="O67" s="566"/>
      <c r="P67" s="567"/>
      <c r="Q67" s="173" t="s">
        <v>135</v>
      </c>
    </row>
    <row r="68" spans="1:17" s="176" customFormat="1" ht="30" x14ac:dyDescent="0.25">
      <c r="A68" s="44"/>
      <c r="B68" s="173" t="s">
        <v>255</v>
      </c>
      <c r="C68" s="173" t="s">
        <v>256</v>
      </c>
      <c r="D68" s="173" t="s">
        <v>321</v>
      </c>
      <c r="E68" s="173">
        <v>300</v>
      </c>
      <c r="F68" s="173" t="s">
        <v>195</v>
      </c>
      <c r="G68" s="173" t="s">
        <v>195</v>
      </c>
      <c r="H68" s="173" t="s">
        <v>195</v>
      </c>
      <c r="I68" s="173" t="s">
        <v>135</v>
      </c>
      <c r="J68" s="173" t="s">
        <v>135</v>
      </c>
      <c r="K68" s="173" t="s">
        <v>135</v>
      </c>
      <c r="L68" s="173" t="s">
        <v>135</v>
      </c>
      <c r="M68" s="174" t="s">
        <v>135</v>
      </c>
      <c r="N68" s="174" t="s">
        <v>135</v>
      </c>
      <c r="O68" s="566"/>
      <c r="P68" s="567"/>
      <c r="Q68" s="173" t="s">
        <v>135</v>
      </c>
    </row>
    <row r="69" spans="1:17" s="176" customFormat="1" x14ac:dyDescent="0.25">
      <c r="A69" s="44"/>
      <c r="B69" s="173" t="s">
        <v>255</v>
      </c>
      <c r="C69" s="173" t="s">
        <v>256</v>
      </c>
      <c r="D69" s="173" t="s">
        <v>322</v>
      </c>
      <c r="E69" s="173">
        <v>300</v>
      </c>
      <c r="F69" s="173" t="s">
        <v>195</v>
      </c>
      <c r="G69" s="173" t="s">
        <v>195</v>
      </c>
      <c r="H69" s="173" t="s">
        <v>195</v>
      </c>
      <c r="I69" s="173" t="s">
        <v>135</v>
      </c>
      <c r="J69" s="173" t="s">
        <v>135</v>
      </c>
      <c r="K69" s="173" t="s">
        <v>135</v>
      </c>
      <c r="L69" s="173" t="s">
        <v>135</v>
      </c>
      <c r="M69" s="174" t="s">
        <v>135</v>
      </c>
      <c r="N69" s="174" t="s">
        <v>135</v>
      </c>
      <c r="O69" s="566"/>
      <c r="P69" s="567"/>
      <c r="Q69" s="173" t="s">
        <v>135</v>
      </c>
    </row>
    <row r="70" spans="1:17" x14ac:dyDescent="0.25">
      <c r="B70" s="99" t="s">
        <v>255</v>
      </c>
      <c r="C70" s="99" t="s">
        <v>256</v>
      </c>
      <c r="D70" s="173" t="s">
        <v>322</v>
      </c>
      <c r="E70" s="99">
        <v>300</v>
      </c>
      <c r="F70" s="99" t="s">
        <v>195</v>
      </c>
      <c r="G70" s="99" t="s">
        <v>195</v>
      </c>
      <c r="H70" s="99" t="s">
        <v>195</v>
      </c>
      <c r="I70" s="99" t="s">
        <v>135</v>
      </c>
      <c r="J70" s="99" t="s">
        <v>135</v>
      </c>
      <c r="K70" s="145" t="s">
        <v>135</v>
      </c>
      <c r="L70" s="145" t="s">
        <v>135</v>
      </c>
      <c r="M70" s="145" t="s">
        <v>135</v>
      </c>
      <c r="N70" s="145" t="s">
        <v>135</v>
      </c>
      <c r="O70" s="430"/>
      <c r="P70" s="431"/>
      <c r="Q70" s="145" t="s">
        <v>135</v>
      </c>
    </row>
    <row r="71" spans="1:17" x14ac:dyDescent="0.25">
      <c r="B71" s="99" t="s">
        <v>255</v>
      </c>
      <c r="C71" s="99" t="s">
        <v>256</v>
      </c>
      <c r="D71" s="43" t="s">
        <v>323</v>
      </c>
      <c r="E71" s="43">
        <v>50</v>
      </c>
      <c r="F71" s="99" t="s">
        <v>195</v>
      </c>
      <c r="G71" s="99" t="s">
        <v>195</v>
      </c>
      <c r="H71" s="99" t="s">
        <v>195</v>
      </c>
      <c r="I71" s="99" t="s">
        <v>135</v>
      </c>
      <c r="J71" s="99" t="s">
        <v>135</v>
      </c>
      <c r="K71" s="145" t="s">
        <v>135</v>
      </c>
      <c r="L71" s="145" t="s">
        <v>135</v>
      </c>
      <c r="M71" s="145" t="s">
        <v>135</v>
      </c>
      <c r="N71" s="145" t="s">
        <v>135</v>
      </c>
      <c r="O71" s="430"/>
      <c r="P71" s="431"/>
      <c r="Q71" s="145" t="s">
        <v>135</v>
      </c>
    </row>
    <row r="72" spans="1:17" x14ac:dyDescent="0.25">
      <c r="B72" s="44" t="s">
        <v>1</v>
      </c>
    </row>
    <row r="73" spans="1:17" x14ac:dyDescent="0.25">
      <c r="B73" s="44" t="s">
        <v>36</v>
      </c>
    </row>
    <row r="74" spans="1:17" x14ac:dyDescent="0.25">
      <c r="B74" s="44" t="s">
        <v>61</v>
      </c>
    </row>
    <row r="77" spans="1:17" ht="26.25" x14ac:dyDescent="0.25">
      <c r="B77" s="435" t="s">
        <v>37</v>
      </c>
      <c r="C77" s="436"/>
      <c r="D77" s="436"/>
      <c r="E77" s="436"/>
      <c r="F77" s="436"/>
      <c r="G77" s="436"/>
      <c r="H77" s="436"/>
      <c r="I77" s="436"/>
      <c r="J77" s="436"/>
      <c r="K77" s="436"/>
      <c r="L77" s="436"/>
      <c r="M77" s="436"/>
      <c r="N77" s="436"/>
      <c r="O77" s="436"/>
      <c r="P77" s="436"/>
      <c r="Q77" s="436"/>
    </row>
    <row r="80" spans="1:17" ht="76.5" customHeight="1" x14ac:dyDescent="0.25">
      <c r="B80" s="443" t="s">
        <v>0</v>
      </c>
      <c r="C80" s="443" t="s">
        <v>38</v>
      </c>
      <c r="D80" s="443" t="s">
        <v>39</v>
      </c>
      <c r="E80" s="443" t="s">
        <v>112</v>
      </c>
      <c r="F80" s="443" t="s">
        <v>114</v>
      </c>
      <c r="G80" s="443" t="s">
        <v>115</v>
      </c>
      <c r="H80" s="443" t="s">
        <v>116</v>
      </c>
      <c r="I80" s="443" t="s">
        <v>113</v>
      </c>
      <c r="J80" s="441" t="s">
        <v>117</v>
      </c>
      <c r="K80" s="445"/>
      <c r="L80" s="442"/>
      <c r="M80" s="443" t="s">
        <v>121</v>
      </c>
      <c r="N80" s="443" t="s">
        <v>40</v>
      </c>
      <c r="O80" s="443" t="s">
        <v>41</v>
      </c>
      <c r="P80" s="562" t="s">
        <v>3</v>
      </c>
    </row>
    <row r="81" spans="2:16" ht="76.5" customHeight="1" x14ac:dyDescent="0.25">
      <c r="B81" s="444"/>
      <c r="C81" s="444"/>
      <c r="D81" s="444"/>
      <c r="E81" s="444"/>
      <c r="F81" s="444"/>
      <c r="G81" s="444"/>
      <c r="H81" s="444"/>
      <c r="I81" s="444"/>
      <c r="J81" s="20" t="s">
        <v>118</v>
      </c>
      <c r="K81" s="20" t="s">
        <v>261</v>
      </c>
      <c r="L81" s="20" t="s">
        <v>120</v>
      </c>
      <c r="M81" s="444"/>
      <c r="N81" s="444"/>
      <c r="O81" s="444"/>
      <c r="P81" s="562"/>
    </row>
    <row r="82" spans="2:16" ht="176.25" customHeight="1" x14ac:dyDescent="0.25">
      <c r="B82" s="457" t="s">
        <v>42</v>
      </c>
      <c r="C82" s="457" t="s">
        <v>324</v>
      </c>
      <c r="D82" s="457" t="s">
        <v>325</v>
      </c>
      <c r="E82" s="424">
        <v>40076868</v>
      </c>
      <c r="F82" s="457" t="s">
        <v>326</v>
      </c>
      <c r="G82" s="457" t="s">
        <v>327</v>
      </c>
      <c r="H82" s="424">
        <v>38429</v>
      </c>
      <c r="I82" s="424" t="s">
        <v>195</v>
      </c>
      <c r="J82" s="101" t="s">
        <v>328</v>
      </c>
      <c r="K82" s="178" t="s">
        <v>329</v>
      </c>
      <c r="L82" s="152" t="s">
        <v>330</v>
      </c>
      <c r="M82" s="424" t="s">
        <v>135</v>
      </c>
      <c r="N82" s="424" t="s">
        <v>135</v>
      </c>
      <c r="O82" s="424" t="s">
        <v>135</v>
      </c>
      <c r="P82" s="424"/>
    </row>
    <row r="83" spans="2:16" ht="105" x14ac:dyDescent="0.25">
      <c r="B83" s="467"/>
      <c r="C83" s="467"/>
      <c r="D83" s="467"/>
      <c r="E83" s="453"/>
      <c r="F83" s="467"/>
      <c r="G83" s="467"/>
      <c r="H83" s="453"/>
      <c r="I83" s="453"/>
      <c r="J83" s="101" t="s">
        <v>331</v>
      </c>
      <c r="K83" s="106" t="s">
        <v>332</v>
      </c>
      <c r="L83" s="101" t="s">
        <v>333</v>
      </c>
      <c r="M83" s="453"/>
      <c r="N83" s="453"/>
      <c r="O83" s="453"/>
      <c r="P83" s="453"/>
    </row>
    <row r="84" spans="2:16" ht="30" x14ac:dyDescent="0.25">
      <c r="B84" s="467"/>
      <c r="C84" s="467"/>
      <c r="D84" s="467"/>
      <c r="E84" s="453"/>
      <c r="F84" s="467"/>
      <c r="G84" s="467"/>
      <c r="H84" s="453"/>
      <c r="I84" s="453"/>
      <c r="J84" s="101" t="s">
        <v>334</v>
      </c>
      <c r="K84" s="106" t="s">
        <v>335</v>
      </c>
      <c r="L84" s="152" t="s">
        <v>336</v>
      </c>
      <c r="M84" s="453"/>
      <c r="N84" s="453"/>
      <c r="O84" s="453"/>
      <c r="P84" s="453"/>
    </row>
    <row r="85" spans="2:16" ht="120" x14ac:dyDescent="0.25">
      <c r="B85" s="467"/>
      <c r="C85" s="467"/>
      <c r="D85" s="467"/>
      <c r="E85" s="453"/>
      <c r="F85" s="467"/>
      <c r="G85" s="467"/>
      <c r="H85" s="453"/>
      <c r="I85" s="453"/>
      <c r="J85" s="142" t="s">
        <v>337</v>
      </c>
      <c r="K85" s="106" t="s">
        <v>338</v>
      </c>
      <c r="L85" s="152" t="s">
        <v>339</v>
      </c>
      <c r="M85" s="453"/>
      <c r="N85" s="453"/>
      <c r="O85" s="453"/>
      <c r="P85" s="453"/>
    </row>
    <row r="86" spans="2:16" ht="150" x14ac:dyDescent="0.25">
      <c r="B86" s="458"/>
      <c r="C86" s="458"/>
      <c r="D86" s="458"/>
      <c r="E86" s="425"/>
      <c r="F86" s="458"/>
      <c r="G86" s="458"/>
      <c r="H86" s="425"/>
      <c r="I86" s="425"/>
      <c r="J86" s="142" t="s">
        <v>340</v>
      </c>
      <c r="K86" s="106" t="s">
        <v>341</v>
      </c>
      <c r="L86" s="152" t="s">
        <v>342</v>
      </c>
      <c r="M86" s="425"/>
      <c r="N86" s="425"/>
      <c r="O86" s="425"/>
      <c r="P86" s="425"/>
    </row>
    <row r="87" spans="2:16" ht="345" x14ac:dyDescent="0.25">
      <c r="B87" s="446" t="s">
        <v>43</v>
      </c>
      <c r="C87" s="451" t="s">
        <v>324</v>
      </c>
      <c r="D87" s="446" t="s">
        <v>343</v>
      </c>
      <c r="E87" s="451">
        <v>1117518908</v>
      </c>
      <c r="F87" s="446" t="s">
        <v>289</v>
      </c>
      <c r="G87" s="446" t="s">
        <v>344</v>
      </c>
      <c r="H87" s="485" t="s">
        <v>243</v>
      </c>
      <c r="I87" s="451" t="s">
        <v>243</v>
      </c>
      <c r="J87" s="142" t="s">
        <v>244</v>
      </c>
      <c r="K87" s="178" t="s">
        <v>346</v>
      </c>
      <c r="L87" s="152" t="s">
        <v>268</v>
      </c>
      <c r="M87" s="424" t="s">
        <v>135</v>
      </c>
      <c r="N87" s="424" t="s">
        <v>135</v>
      </c>
      <c r="O87" s="424" t="s">
        <v>135</v>
      </c>
      <c r="P87" s="457" t="s">
        <v>345</v>
      </c>
    </row>
    <row r="88" spans="2:16" ht="60" x14ac:dyDescent="0.25">
      <c r="B88" s="446"/>
      <c r="C88" s="451"/>
      <c r="D88" s="446"/>
      <c r="E88" s="451"/>
      <c r="F88" s="446"/>
      <c r="G88" s="446"/>
      <c r="H88" s="485"/>
      <c r="I88" s="451"/>
      <c r="J88" s="101" t="s">
        <v>347</v>
      </c>
      <c r="K88" s="106" t="s">
        <v>348</v>
      </c>
      <c r="L88" s="152" t="s">
        <v>349</v>
      </c>
      <c r="M88" s="453"/>
      <c r="N88" s="453"/>
      <c r="O88" s="453"/>
      <c r="P88" s="467"/>
    </row>
    <row r="89" spans="2:16" ht="111" customHeight="1" x14ac:dyDescent="0.25">
      <c r="B89" s="446"/>
      <c r="C89" s="451"/>
      <c r="D89" s="446"/>
      <c r="E89" s="451"/>
      <c r="F89" s="446"/>
      <c r="G89" s="446"/>
      <c r="H89" s="485"/>
      <c r="I89" s="451"/>
      <c r="J89" s="101" t="s">
        <v>350</v>
      </c>
      <c r="K89" s="106" t="s">
        <v>351</v>
      </c>
      <c r="L89" s="152" t="s">
        <v>352</v>
      </c>
      <c r="M89" s="425"/>
      <c r="N89" s="425"/>
      <c r="O89" s="425"/>
      <c r="P89" s="458"/>
    </row>
    <row r="90" spans="2:16" ht="345" x14ac:dyDescent="0.25">
      <c r="B90" s="457" t="s">
        <v>42</v>
      </c>
      <c r="C90" s="457" t="s">
        <v>353</v>
      </c>
      <c r="D90" s="457" t="s">
        <v>354</v>
      </c>
      <c r="E90" s="457">
        <v>40690514</v>
      </c>
      <c r="F90" s="457" t="s">
        <v>289</v>
      </c>
      <c r="G90" s="457" t="s">
        <v>344</v>
      </c>
      <c r="H90" s="457">
        <v>40627</v>
      </c>
      <c r="I90" s="457" t="s">
        <v>355</v>
      </c>
      <c r="J90" s="101" t="s">
        <v>244</v>
      </c>
      <c r="K90" s="106" t="s">
        <v>356</v>
      </c>
      <c r="L90" s="152" t="s">
        <v>268</v>
      </c>
      <c r="M90" s="424" t="s">
        <v>135</v>
      </c>
      <c r="N90" s="424" t="s">
        <v>135</v>
      </c>
      <c r="O90" s="424" t="s">
        <v>135</v>
      </c>
      <c r="P90" s="457" t="s">
        <v>366</v>
      </c>
    </row>
    <row r="91" spans="2:16" ht="30" x14ac:dyDescent="0.25">
      <c r="B91" s="467"/>
      <c r="C91" s="467"/>
      <c r="D91" s="467"/>
      <c r="E91" s="467"/>
      <c r="F91" s="467"/>
      <c r="G91" s="467"/>
      <c r="H91" s="467"/>
      <c r="I91" s="467"/>
      <c r="J91" s="101" t="s">
        <v>357</v>
      </c>
      <c r="K91" s="106" t="s">
        <v>358</v>
      </c>
      <c r="L91" s="152" t="s">
        <v>359</v>
      </c>
      <c r="M91" s="453"/>
      <c r="N91" s="453"/>
      <c r="O91" s="453"/>
      <c r="P91" s="467"/>
    </row>
    <row r="92" spans="2:16" ht="45" x14ac:dyDescent="0.25">
      <c r="B92" s="467"/>
      <c r="C92" s="467"/>
      <c r="D92" s="467"/>
      <c r="E92" s="467"/>
      <c r="F92" s="467"/>
      <c r="G92" s="467"/>
      <c r="H92" s="467"/>
      <c r="I92" s="467"/>
      <c r="J92" s="101" t="s">
        <v>360</v>
      </c>
      <c r="K92" s="101" t="s">
        <v>361</v>
      </c>
      <c r="L92" s="152" t="s">
        <v>362</v>
      </c>
      <c r="M92" s="453"/>
      <c r="N92" s="453"/>
      <c r="O92" s="453"/>
      <c r="P92" s="467"/>
    </row>
    <row r="93" spans="2:16" ht="60" x14ac:dyDescent="0.25">
      <c r="B93" s="467"/>
      <c r="C93" s="467"/>
      <c r="D93" s="458"/>
      <c r="E93" s="458"/>
      <c r="F93" s="458"/>
      <c r="G93" s="458"/>
      <c r="H93" s="458"/>
      <c r="I93" s="458"/>
      <c r="J93" s="101" t="s">
        <v>363</v>
      </c>
      <c r="K93" s="101" t="s">
        <v>364</v>
      </c>
      <c r="L93" s="152" t="s">
        <v>365</v>
      </c>
      <c r="M93" s="425"/>
      <c r="N93" s="425"/>
      <c r="O93" s="425"/>
      <c r="P93" s="467"/>
    </row>
    <row r="94" spans="2:16" ht="345" x14ac:dyDescent="0.25">
      <c r="B94" s="467"/>
      <c r="C94" s="467"/>
      <c r="D94" s="457" t="s">
        <v>367</v>
      </c>
      <c r="E94" s="424">
        <v>40614601</v>
      </c>
      <c r="F94" s="424" t="s">
        <v>368</v>
      </c>
      <c r="G94" s="424" t="s">
        <v>327</v>
      </c>
      <c r="H94" s="424">
        <v>39291</v>
      </c>
      <c r="I94" s="424" t="s">
        <v>195</v>
      </c>
      <c r="J94" s="101" t="s">
        <v>244</v>
      </c>
      <c r="K94" s="101" t="s">
        <v>369</v>
      </c>
      <c r="L94" s="152" t="s">
        <v>268</v>
      </c>
      <c r="M94" s="424" t="s">
        <v>135</v>
      </c>
      <c r="N94" s="424" t="s">
        <v>135</v>
      </c>
      <c r="O94" s="424" t="s">
        <v>135</v>
      </c>
      <c r="P94" s="467"/>
    </row>
    <row r="95" spans="2:16" ht="45" x14ac:dyDescent="0.25">
      <c r="B95" s="467"/>
      <c r="C95" s="467"/>
      <c r="D95" s="458"/>
      <c r="E95" s="425"/>
      <c r="F95" s="425"/>
      <c r="G95" s="425"/>
      <c r="H95" s="425"/>
      <c r="I95" s="425"/>
      <c r="J95" s="101" t="s">
        <v>370</v>
      </c>
      <c r="K95" s="106" t="s">
        <v>371</v>
      </c>
      <c r="L95" s="152" t="s">
        <v>372</v>
      </c>
      <c r="M95" s="425"/>
      <c r="N95" s="425"/>
      <c r="O95" s="425"/>
      <c r="P95" s="467"/>
    </row>
    <row r="96" spans="2:16" ht="345" x14ac:dyDescent="0.25">
      <c r="B96" s="467"/>
      <c r="C96" s="467"/>
      <c r="D96" s="457" t="s">
        <v>373</v>
      </c>
      <c r="E96" s="424">
        <v>1075231007</v>
      </c>
      <c r="F96" s="424" t="s">
        <v>289</v>
      </c>
      <c r="G96" s="424" t="s">
        <v>374</v>
      </c>
      <c r="H96" s="424">
        <v>40794</v>
      </c>
      <c r="I96" s="424" t="s">
        <v>375</v>
      </c>
      <c r="J96" s="101" t="s">
        <v>244</v>
      </c>
      <c r="K96" s="145" t="s">
        <v>376</v>
      </c>
      <c r="L96" s="152" t="s">
        <v>268</v>
      </c>
      <c r="M96" s="424" t="s">
        <v>135</v>
      </c>
      <c r="N96" s="424" t="s">
        <v>135</v>
      </c>
      <c r="O96" s="424" t="s">
        <v>135</v>
      </c>
      <c r="P96" s="467"/>
    </row>
    <row r="97" spans="2:17" ht="95.25" customHeight="1" x14ac:dyDescent="0.25">
      <c r="B97" s="467"/>
      <c r="C97" s="467"/>
      <c r="D97" s="467"/>
      <c r="E97" s="453"/>
      <c r="F97" s="453"/>
      <c r="G97" s="453"/>
      <c r="H97" s="453"/>
      <c r="I97" s="453"/>
      <c r="J97" s="101" t="s">
        <v>377</v>
      </c>
      <c r="K97" s="69" t="s">
        <v>378</v>
      </c>
      <c r="L97" s="101" t="s">
        <v>379</v>
      </c>
      <c r="M97" s="453"/>
      <c r="N97" s="453"/>
      <c r="O97" s="453"/>
      <c r="P97" s="467"/>
    </row>
    <row r="98" spans="2:17" ht="107.25" customHeight="1" x14ac:dyDescent="0.25">
      <c r="B98" s="467"/>
      <c r="C98" s="467"/>
      <c r="D98" s="458"/>
      <c r="E98" s="425"/>
      <c r="F98" s="425"/>
      <c r="G98" s="425"/>
      <c r="H98" s="425"/>
      <c r="I98" s="425"/>
      <c r="J98" s="101" t="s">
        <v>380</v>
      </c>
      <c r="K98" s="167" t="s">
        <v>381</v>
      </c>
      <c r="L98" s="101" t="s">
        <v>382</v>
      </c>
      <c r="M98" s="425"/>
      <c r="N98" s="425"/>
      <c r="O98" s="425"/>
      <c r="P98" s="467"/>
    </row>
    <row r="99" spans="2:17" ht="409.6" customHeight="1" x14ac:dyDescent="0.25">
      <c r="B99" s="467"/>
      <c r="C99" s="467"/>
      <c r="D99" s="563" t="s">
        <v>383</v>
      </c>
      <c r="E99" s="424">
        <v>42562091</v>
      </c>
      <c r="F99" s="424" t="s">
        <v>384</v>
      </c>
      <c r="G99" s="424" t="s">
        <v>385</v>
      </c>
      <c r="H99" s="424">
        <v>40166</v>
      </c>
      <c r="I99" s="424" t="s">
        <v>195</v>
      </c>
      <c r="J99" s="101" t="s">
        <v>244</v>
      </c>
      <c r="K99" s="167" t="s">
        <v>386</v>
      </c>
      <c r="L99" s="152" t="s">
        <v>268</v>
      </c>
      <c r="M99" s="424" t="s">
        <v>135</v>
      </c>
      <c r="N99" s="424" t="s">
        <v>135</v>
      </c>
      <c r="O99" s="424" t="s">
        <v>135</v>
      </c>
      <c r="P99" s="467"/>
    </row>
    <row r="100" spans="2:17" ht="107.25" customHeight="1" x14ac:dyDescent="0.25">
      <c r="B100" s="467"/>
      <c r="C100" s="467"/>
      <c r="D100" s="564"/>
      <c r="E100" s="453"/>
      <c r="F100" s="453"/>
      <c r="G100" s="453"/>
      <c r="H100" s="453"/>
      <c r="I100" s="453"/>
      <c r="J100" s="101" t="s">
        <v>377</v>
      </c>
      <c r="K100" s="167" t="s">
        <v>378</v>
      </c>
      <c r="L100" s="101" t="s">
        <v>382</v>
      </c>
      <c r="M100" s="453"/>
      <c r="N100" s="453"/>
      <c r="O100" s="453"/>
      <c r="P100" s="467"/>
    </row>
    <row r="101" spans="2:17" ht="107.25" customHeight="1" x14ac:dyDescent="0.25">
      <c r="B101" s="467"/>
      <c r="C101" s="467"/>
      <c r="D101" s="564"/>
      <c r="E101" s="453"/>
      <c r="F101" s="453"/>
      <c r="G101" s="453"/>
      <c r="H101" s="453"/>
      <c r="I101" s="453"/>
      <c r="J101" s="101" t="s">
        <v>380</v>
      </c>
      <c r="K101" s="167" t="s">
        <v>387</v>
      </c>
      <c r="L101" s="101" t="s">
        <v>382</v>
      </c>
      <c r="M101" s="453"/>
      <c r="N101" s="453"/>
      <c r="O101" s="453"/>
      <c r="P101" s="467"/>
    </row>
    <row r="102" spans="2:17" ht="107.25" customHeight="1" x14ac:dyDescent="0.25">
      <c r="B102" s="467"/>
      <c r="C102" s="467"/>
      <c r="D102" s="565"/>
      <c r="E102" s="425"/>
      <c r="F102" s="425"/>
      <c r="G102" s="425"/>
      <c r="H102" s="425"/>
      <c r="I102" s="425"/>
      <c r="J102" s="101" t="s">
        <v>388</v>
      </c>
      <c r="K102" s="167" t="s">
        <v>389</v>
      </c>
      <c r="L102" s="101" t="s">
        <v>390</v>
      </c>
      <c r="M102" s="425"/>
      <c r="N102" s="425"/>
      <c r="O102" s="425"/>
      <c r="P102" s="467"/>
    </row>
    <row r="103" spans="2:17" ht="183.75" customHeight="1" x14ac:dyDescent="0.25">
      <c r="B103" s="467"/>
      <c r="C103" s="467"/>
      <c r="D103" s="424" t="s">
        <v>391</v>
      </c>
      <c r="E103" s="424">
        <v>40763843</v>
      </c>
      <c r="F103" s="457" t="s">
        <v>384</v>
      </c>
      <c r="G103" s="457" t="s">
        <v>385</v>
      </c>
      <c r="H103" s="424">
        <v>40165</v>
      </c>
      <c r="I103" s="424" t="s">
        <v>195</v>
      </c>
      <c r="J103" s="101" t="s">
        <v>244</v>
      </c>
      <c r="K103" s="167" t="s">
        <v>392</v>
      </c>
      <c r="L103" s="101" t="s">
        <v>393</v>
      </c>
      <c r="M103" s="424" t="s">
        <v>135</v>
      </c>
      <c r="N103" s="424" t="s">
        <v>135</v>
      </c>
      <c r="O103" s="424" t="s">
        <v>135</v>
      </c>
      <c r="P103" s="467"/>
    </row>
    <row r="104" spans="2:17" ht="107.25" customHeight="1" x14ac:dyDescent="0.25">
      <c r="B104" s="467"/>
      <c r="C104" s="467"/>
      <c r="D104" s="453"/>
      <c r="E104" s="453"/>
      <c r="F104" s="467"/>
      <c r="G104" s="467"/>
      <c r="H104" s="453"/>
      <c r="I104" s="453"/>
      <c r="J104" s="101" t="s">
        <v>394</v>
      </c>
      <c r="K104" s="167" t="s">
        <v>395</v>
      </c>
      <c r="L104" s="101" t="s">
        <v>396</v>
      </c>
      <c r="M104" s="453"/>
      <c r="N104" s="453"/>
      <c r="O104" s="453"/>
      <c r="P104" s="467"/>
    </row>
    <row r="105" spans="2:17" ht="107.25" customHeight="1" x14ac:dyDescent="0.25">
      <c r="B105" s="467"/>
      <c r="C105" s="467"/>
      <c r="D105" s="453"/>
      <c r="E105" s="453"/>
      <c r="F105" s="467"/>
      <c r="G105" s="467"/>
      <c r="H105" s="453"/>
      <c r="I105" s="453"/>
      <c r="J105" s="101" t="s">
        <v>377</v>
      </c>
      <c r="K105" s="167" t="s">
        <v>397</v>
      </c>
      <c r="L105" s="101" t="s">
        <v>382</v>
      </c>
      <c r="M105" s="453"/>
      <c r="N105" s="453"/>
      <c r="O105" s="453"/>
      <c r="P105" s="467"/>
    </row>
    <row r="106" spans="2:17" ht="107.25" customHeight="1" x14ac:dyDescent="0.25">
      <c r="B106" s="458"/>
      <c r="C106" s="458"/>
      <c r="D106" s="425"/>
      <c r="E106" s="425"/>
      <c r="F106" s="458"/>
      <c r="G106" s="458"/>
      <c r="H106" s="425"/>
      <c r="I106" s="425"/>
      <c r="J106" s="101" t="s">
        <v>380</v>
      </c>
      <c r="K106" s="167" t="s">
        <v>398</v>
      </c>
      <c r="L106" s="101" t="s">
        <v>399</v>
      </c>
      <c r="M106" s="425"/>
      <c r="N106" s="425"/>
      <c r="O106" s="425"/>
      <c r="P106" s="458"/>
    </row>
    <row r="107" spans="2:17" ht="124.5" customHeight="1" x14ac:dyDescent="0.25">
      <c r="B107" s="424" t="s">
        <v>43</v>
      </c>
      <c r="C107" s="424" t="s">
        <v>400</v>
      </c>
      <c r="D107" s="457" t="s">
        <v>402</v>
      </c>
      <c r="E107" s="424">
        <v>1117524557</v>
      </c>
      <c r="F107" s="424" t="s">
        <v>289</v>
      </c>
      <c r="G107" s="457" t="s">
        <v>403</v>
      </c>
      <c r="H107" s="424" t="s">
        <v>243</v>
      </c>
      <c r="I107" s="424" t="s">
        <v>243</v>
      </c>
      <c r="J107" s="101" t="s">
        <v>244</v>
      </c>
      <c r="K107" s="167" t="s">
        <v>404</v>
      </c>
      <c r="L107" s="101" t="s">
        <v>405</v>
      </c>
      <c r="M107" s="424" t="s">
        <v>135</v>
      </c>
      <c r="N107" s="424" t="s">
        <v>135</v>
      </c>
      <c r="O107" s="424" t="s">
        <v>135</v>
      </c>
      <c r="P107" s="457" t="s">
        <v>401</v>
      </c>
      <c r="Q107" s="44" t="s">
        <v>345</v>
      </c>
    </row>
    <row r="108" spans="2:17" ht="107.25" customHeight="1" x14ac:dyDescent="0.25">
      <c r="B108" s="453"/>
      <c r="C108" s="453"/>
      <c r="D108" s="467"/>
      <c r="E108" s="453"/>
      <c r="F108" s="453"/>
      <c r="G108" s="467"/>
      <c r="H108" s="453"/>
      <c r="I108" s="453"/>
      <c r="J108" s="101" t="s">
        <v>406</v>
      </c>
      <c r="K108" s="167" t="s">
        <v>407</v>
      </c>
      <c r="L108" s="101" t="s">
        <v>408</v>
      </c>
      <c r="M108" s="453"/>
      <c r="N108" s="453"/>
      <c r="O108" s="453"/>
      <c r="P108" s="467"/>
    </row>
    <row r="109" spans="2:17" ht="107.25" customHeight="1" x14ac:dyDescent="0.25">
      <c r="B109" s="453"/>
      <c r="C109" s="453"/>
      <c r="D109" s="458"/>
      <c r="E109" s="425"/>
      <c r="F109" s="425"/>
      <c r="G109" s="458"/>
      <c r="H109" s="425"/>
      <c r="I109" s="425"/>
      <c r="J109" s="101" t="s">
        <v>409</v>
      </c>
      <c r="K109" s="167" t="s">
        <v>410</v>
      </c>
      <c r="L109" s="101" t="s">
        <v>411</v>
      </c>
      <c r="M109" s="425"/>
      <c r="N109" s="425"/>
      <c r="O109" s="425"/>
      <c r="P109" s="458"/>
    </row>
    <row r="110" spans="2:17" ht="138" customHeight="1" x14ac:dyDescent="0.25">
      <c r="B110" s="453"/>
      <c r="C110" s="453"/>
      <c r="D110" s="457" t="s">
        <v>412</v>
      </c>
      <c r="E110" s="457">
        <v>36309169</v>
      </c>
      <c r="F110" s="457" t="s">
        <v>289</v>
      </c>
      <c r="G110" s="457" t="s">
        <v>344</v>
      </c>
      <c r="H110" s="457">
        <v>40893</v>
      </c>
      <c r="I110" s="457" t="s">
        <v>413</v>
      </c>
      <c r="J110" s="101" t="s">
        <v>244</v>
      </c>
      <c r="K110" s="167" t="s">
        <v>414</v>
      </c>
      <c r="L110" s="101" t="s">
        <v>405</v>
      </c>
      <c r="M110" s="457" t="s">
        <v>135</v>
      </c>
      <c r="N110" s="457" t="s">
        <v>135</v>
      </c>
      <c r="O110" s="457" t="s">
        <v>135</v>
      </c>
      <c r="P110" s="457"/>
    </row>
    <row r="111" spans="2:17" ht="39.75" customHeight="1" x14ac:dyDescent="0.25">
      <c r="B111" s="453"/>
      <c r="C111" s="453"/>
      <c r="D111" s="467"/>
      <c r="E111" s="467"/>
      <c r="F111" s="467"/>
      <c r="G111" s="467"/>
      <c r="H111" s="467"/>
      <c r="I111" s="467"/>
      <c r="J111" s="101" t="s">
        <v>334</v>
      </c>
      <c r="K111" s="167" t="s">
        <v>415</v>
      </c>
      <c r="L111" s="101" t="s">
        <v>416</v>
      </c>
      <c r="M111" s="467"/>
      <c r="N111" s="467"/>
      <c r="O111" s="467"/>
      <c r="P111" s="467"/>
    </row>
    <row r="112" spans="2:17" ht="84.75" customHeight="1" x14ac:dyDescent="0.25">
      <c r="B112" s="453"/>
      <c r="C112" s="453"/>
      <c r="D112" s="458"/>
      <c r="E112" s="458"/>
      <c r="F112" s="458"/>
      <c r="G112" s="458"/>
      <c r="H112" s="458"/>
      <c r="I112" s="458"/>
      <c r="J112" s="101" t="s">
        <v>417</v>
      </c>
      <c r="K112" s="167" t="s">
        <v>418</v>
      </c>
      <c r="L112" s="101" t="s">
        <v>419</v>
      </c>
      <c r="M112" s="458"/>
      <c r="N112" s="458"/>
      <c r="O112" s="458"/>
      <c r="P112" s="458"/>
    </row>
    <row r="113" spans="2:17" ht="132" customHeight="1" x14ac:dyDescent="0.25">
      <c r="B113" s="453"/>
      <c r="C113" s="453"/>
      <c r="D113" s="457" t="s">
        <v>420</v>
      </c>
      <c r="E113" s="424">
        <v>1117489606</v>
      </c>
      <c r="F113" s="424" t="s">
        <v>289</v>
      </c>
      <c r="G113" s="457" t="s">
        <v>344</v>
      </c>
      <c r="H113" s="424" t="s">
        <v>243</v>
      </c>
      <c r="I113" s="424" t="s">
        <v>243</v>
      </c>
      <c r="J113" s="101" t="s">
        <v>244</v>
      </c>
      <c r="K113" s="167" t="s">
        <v>369</v>
      </c>
      <c r="L113" s="101" t="s">
        <v>405</v>
      </c>
      <c r="M113" s="424" t="s">
        <v>135</v>
      </c>
      <c r="N113" s="424" t="s">
        <v>135</v>
      </c>
      <c r="O113" s="424" t="s">
        <v>135</v>
      </c>
      <c r="P113" s="457"/>
      <c r="Q113" s="165" t="s">
        <v>421</v>
      </c>
    </row>
    <row r="114" spans="2:17" ht="45" x14ac:dyDescent="0.25">
      <c r="B114" s="453"/>
      <c r="C114" s="453"/>
      <c r="D114" s="467"/>
      <c r="E114" s="453"/>
      <c r="F114" s="453"/>
      <c r="G114" s="467"/>
      <c r="H114" s="453"/>
      <c r="I114" s="453"/>
      <c r="J114" s="101" t="s">
        <v>422</v>
      </c>
      <c r="K114" s="167" t="s">
        <v>423</v>
      </c>
      <c r="L114" s="101" t="s">
        <v>424</v>
      </c>
      <c r="M114" s="453"/>
      <c r="N114" s="453"/>
      <c r="O114" s="453"/>
      <c r="P114" s="467"/>
    </row>
    <row r="115" spans="2:17" ht="60" x14ac:dyDescent="0.25">
      <c r="B115" s="453"/>
      <c r="C115" s="453"/>
      <c r="D115" s="458"/>
      <c r="E115" s="425"/>
      <c r="F115" s="425"/>
      <c r="G115" s="458"/>
      <c r="H115" s="425"/>
      <c r="I115" s="425"/>
      <c r="J115" s="101" t="s">
        <v>307</v>
      </c>
      <c r="K115" s="167" t="s">
        <v>425</v>
      </c>
      <c r="L115" s="101" t="s">
        <v>426</v>
      </c>
      <c r="M115" s="425"/>
      <c r="N115" s="425"/>
      <c r="O115" s="425"/>
      <c r="P115" s="458"/>
    </row>
    <row r="116" spans="2:17" ht="135.75" customHeight="1" x14ac:dyDescent="0.25">
      <c r="B116" s="453"/>
      <c r="C116" s="453"/>
      <c r="D116" s="424" t="s">
        <v>427</v>
      </c>
      <c r="E116" s="424">
        <v>1082861675</v>
      </c>
      <c r="F116" s="424" t="s">
        <v>289</v>
      </c>
      <c r="G116" s="457" t="s">
        <v>374</v>
      </c>
      <c r="H116" s="424">
        <v>41103</v>
      </c>
      <c r="I116" s="457" t="s">
        <v>1546</v>
      </c>
      <c r="J116" s="101" t="s">
        <v>244</v>
      </c>
      <c r="K116" s="167" t="s">
        <v>428</v>
      </c>
      <c r="L116" s="101" t="s">
        <v>405</v>
      </c>
      <c r="M116" s="424" t="s">
        <v>135</v>
      </c>
      <c r="N116" s="424" t="s">
        <v>135</v>
      </c>
      <c r="O116" s="424" t="s">
        <v>135</v>
      </c>
      <c r="P116" s="424"/>
    </row>
    <row r="117" spans="2:17" ht="75" x14ac:dyDescent="0.25">
      <c r="B117" s="453"/>
      <c r="C117" s="453"/>
      <c r="D117" s="453"/>
      <c r="E117" s="453"/>
      <c r="F117" s="453"/>
      <c r="G117" s="467"/>
      <c r="H117" s="453"/>
      <c r="I117" s="467"/>
      <c r="J117" s="101" t="s">
        <v>429</v>
      </c>
      <c r="K117" s="167" t="s">
        <v>430</v>
      </c>
      <c r="L117" s="101" t="s">
        <v>431</v>
      </c>
      <c r="M117" s="453"/>
      <c r="N117" s="453"/>
      <c r="O117" s="453"/>
      <c r="P117" s="453"/>
    </row>
    <row r="118" spans="2:17" ht="63" customHeight="1" x14ac:dyDescent="0.25">
      <c r="B118" s="453"/>
      <c r="C118" s="453"/>
      <c r="D118" s="425"/>
      <c r="E118" s="425"/>
      <c r="F118" s="425"/>
      <c r="G118" s="458"/>
      <c r="H118" s="425"/>
      <c r="I118" s="458"/>
      <c r="J118" s="101" t="s">
        <v>432</v>
      </c>
      <c r="K118" s="167" t="s">
        <v>433</v>
      </c>
      <c r="L118" s="101" t="s">
        <v>434</v>
      </c>
      <c r="M118" s="425"/>
      <c r="N118" s="425"/>
      <c r="O118" s="425"/>
      <c r="P118" s="425"/>
    </row>
    <row r="119" spans="2:17" ht="123.75" customHeight="1" x14ac:dyDescent="0.25">
      <c r="B119" s="453"/>
      <c r="C119" s="453"/>
      <c r="D119" s="457" t="s">
        <v>435</v>
      </c>
      <c r="E119" s="424">
        <v>1117521024</v>
      </c>
      <c r="F119" s="424" t="s">
        <v>289</v>
      </c>
      <c r="G119" s="457" t="s">
        <v>344</v>
      </c>
      <c r="H119" s="424" t="s">
        <v>243</v>
      </c>
      <c r="I119" s="424" t="s">
        <v>243</v>
      </c>
      <c r="J119" s="101" t="s">
        <v>244</v>
      </c>
      <c r="K119" s="167" t="s">
        <v>369</v>
      </c>
      <c r="L119" s="101" t="s">
        <v>405</v>
      </c>
      <c r="M119" s="424" t="s">
        <v>135</v>
      </c>
      <c r="N119" s="424" t="s">
        <v>135</v>
      </c>
      <c r="O119" s="424" t="s">
        <v>135</v>
      </c>
      <c r="P119" s="424"/>
      <c r="Q119" s="165" t="s">
        <v>436</v>
      </c>
    </row>
    <row r="120" spans="2:17" ht="60" x14ac:dyDescent="0.25">
      <c r="B120" s="453"/>
      <c r="C120" s="453"/>
      <c r="D120" s="458"/>
      <c r="E120" s="425"/>
      <c r="F120" s="425"/>
      <c r="G120" s="458"/>
      <c r="H120" s="425"/>
      <c r="I120" s="425"/>
      <c r="J120" s="101" t="s">
        <v>437</v>
      </c>
      <c r="K120" s="167" t="s">
        <v>438</v>
      </c>
      <c r="L120" s="101" t="s">
        <v>439</v>
      </c>
      <c r="M120" s="425"/>
      <c r="N120" s="425"/>
      <c r="O120" s="425"/>
      <c r="P120" s="425"/>
    </row>
    <row r="121" spans="2:17" ht="129" customHeight="1" x14ac:dyDescent="0.25">
      <c r="B121" s="453"/>
      <c r="C121" s="453"/>
      <c r="D121" s="149" t="s">
        <v>440</v>
      </c>
      <c r="E121" s="143">
        <v>1075213182</v>
      </c>
      <c r="F121" s="143" t="s">
        <v>289</v>
      </c>
      <c r="G121" s="149" t="s">
        <v>374</v>
      </c>
      <c r="H121" s="151">
        <v>41614</v>
      </c>
      <c r="I121" s="143" t="s">
        <v>441</v>
      </c>
      <c r="J121" s="101" t="s">
        <v>244</v>
      </c>
      <c r="K121" s="167" t="s">
        <v>442</v>
      </c>
      <c r="L121" s="101" t="s">
        <v>405</v>
      </c>
      <c r="M121" s="143" t="s">
        <v>135</v>
      </c>
      <c r="N121" s="143" t="s">
        <v>135</v>
      </c>
      <c r="O121" s="143" t="s">
        <v>135</v>
      </c>
      <c r="P121" s="149"/>
    </row>
    <row r="122" spans="2:17" ht="128.25" customHeight="1" x14ac:dyDescent="0.25">
      <c r="B122" s="453"/>
      <c r="C122" s="453"/>
      <c r="D122" s="457" t="s">
        <v>443</v>
      </c>
      <c r="E122" s="457">
        <v>16186057</v>
      </c>
      <c r="F122" s="457" t="s">
        <v>444</v>
      </c>
      <c r="G122" s="457" t="s">
        <v>344</v>
      </c>
      <c r="H122" s="424" t="s">
        <v>243</v>
      </c>
      <c r="I122" s="424" t="s">
        <v>243</v>
      </c>
      <c r="J122" s="101" t="s">
        <v>244</v>
      </c>
      <c r="K122" s="167" t="s">
        <v>446</v>
      </c>
      <c r="L122" s="101" t="s">
        <v>405</v>
      </c>
      <c r="M122" s="424" t="s">
        <v>135</v>
      </c>
      <c r="N122" s="424" t="s">
        <v>135</v>
      </c>
      <c r="O122" s="424" t="s">
        <v>135</v>
      </c>
      <c r="P122" s="424"/>
      <c r="Q122" s="165" t="s">
        <v>445</v>
      </c>
    </row>
    <row r="123" spans="2:17" ht="99" customHeight="1" x14ac:dyDescent="0.25">
      <c r="B123" s="453"/>
      <c r="C123" s="453"/>
      <c r="D123" s="467"/>
      <c r="E123" s="467"/>
      <c r="F123" s="467"/>
      <c r="G123" s="467"/>
      <c r="H123" s="453"/>
      <c r="I123" s="453"/>
      <c r="J123" s="101" t="s">
        <v>388</v>
      </c>
      <c r="K123" s="167" t="s">
        <v>447</v>
      </c>
      <c r="L123" s="101" t="s">
        <v>448</v>
      </c>
      <c r="M123" s="453"/>
      <c r="N123" s="453"/>
      <c r="O123" s="453"/>
      <c r="P123" s="453"/>
    </row>
    <row r="124" spans="2:17" ht="45" x14ac:dyDescent="0.25">
      <c r="B124" s="453"/>
      <c r="C124" s="453"/>
      <c r="D124" s="458"/>
      <c r="E124" s="458"/>
      <c r="F124" s="458"/>
      <c r="G124" s="458"/>
      <c r="H124" s="425"/>
      <c r="I124" s="425"/>
      <c r="J124" s="101" t="s">
        <v>449</v>
      </c>
      <c r="K124" s="167" t="s">
        <v>450</v>
      </c>
      <c r="L124" s="101" t="s">
        <v>451</v>
      </c>
      <c r="M124" s="425"/>
      <c r="N124" s="425"/>
      <c r="O124" s="425"/>
      <c r="P124" s="425"/>
    </row>
    <row r="125" spans="2:17" ht="127.5" customHeight="1" x14ac:dyDescent="0.25">
      <c r="B125" s="453"/>
      <c r="C125" s="453"/>
      <c r="D125" s="149" t="s">
        <v>452</v>
      </c>
      <c r="E125" s="143">
        <v>94429039</v>
      </c>
      <c r="F125" s="143" t="s">
        <v>444</v>
      </c>
      <c r="G125" s="143" t="s">
        <v>453</v>
      </c>
      <c r="H125" s="151">
        <v>40525</v>
      </c>
      <c r="I125" s="143" t="s">
        <v>454</v>
      </c>
      <c r="J125" s="101" t="s">
        <v>244</v>
      </c>
      <c r="K125" s="167" t="s">
        <v>455</v>
      </c>
      <c r="L125" s="101" t="s">
        <v>405</v>
      </c>
      <c r="M125" s="143" t="s">
        <v>135</v>
      </c>
      <c r="N125" s="143" t="s">
        <v>135</v>
      </c>
      <c r="O125" s="143" t="s">
        <v>135</v>
      </c>
      <c r="P125" s="149"/>
    </row>
    <row r="126" spans="2:17" ht="75" x14ac:dyDescent="0.25">
      <c r="B126" s="453"/>
      <c r="C126" s="453"/>
      <c r="D126" s="457" t="s">
        <v>456</v>
      </c>
      <c r="E126" s="424">
        <v>40078153</v>
      </c>
      <c r="F126" s="424" t="s">
        <v>289</v>
      </c>
      <c r="G126" s="457" t="s">
        <v>344</v>
      </c>
      <c r="H126" s="459">
        <v>41152</v>
      </c>
      <c r="I126" s="424" t="s">
        <v>457</v>
      </c>
      <c r="J126" s="101" t="s">
        <v>251</v>
      </c>
      <c r="K126" s="167" t="s">
        <v>458</v>
      </c>
      <c r="L126" s="101" t="s">
        <v>459</v>
      </c>
      <c r="M126" s="424" t="s">
        <v>135</v>
      </c>
      <c r="N126" s="424" t="s">
        <v>135</v>
      </c>
      <c r="O126" s="424" t="s">
        <v>135</v>
      </c>
      <c r="P126" s="457"/>
    </row>
    <row r="127" spans="2:17" ht="60" x14ac:dyDescent="0.25">
      <c r="B127" s="453"/>
      <c r="C127" s="453"/>
      <c r="D127" s="467"/>
      <c r="E127" s="453"/>
      <c r="F127" s="453"/>
      <c r="G127" s="467"/>
      <c r="H127" s="507"/>
      <c r="I127" s="453"/>
      <c r="J127" s="101" t="s">
        <v>394</v>
      </c>
      <c r="K127" s="167" t="s">
        <v>460</v>
      </c>
      <c r="L127" s="101" t="s">
        <v>461</v>
      </c>
      <c r="M127" s="453"/>
      <c r="N127" s="453"/>
      <c r="O127" s="453"/>
      <c r="P127" s="467"/>
    </row>
    <row r="128" spans="2:17" ht="45" x14ac:dyDescent="0.25">
      <c r="B128" s="425"/>
      <c r="C128" s="425"/>
      <c r="D128" s="458"/>
      <c r="E128" s="425"/>
      <c r="F128" s="425"/>
      <c r="G128" s="458"/>
      <c r="H128" s="460"/>
      <c r="I128" s="425"/>
      <c r="J128" s="101" t="s">
        <v>462</v>
      </c>
      <c r="K128" s="167" t="s">
        <v>463</v>
      </c>
      <c r="L128" s="101" t="s">
        <v>464</v>
      </c>
      <c r="M128" s="425"/>
      <c r="N128" s="425"/>
      <c r="O128" s="425"/>
      <c r="P128" s="458"/>
    </row>
    <row r="129" spans="1:26" ht="15.75" thickBot="1" x14ac:dyDescent="0.3">
      <c r="P129" s="61"/>
      <c r="Q129" s="61"/>
    </row>
    <row r="130" spans="1:26" ht="27" thickBot="1" x14ac:dyDescent="0.3">
      <c r="B130" s="432" t="s">
        <v>45</v>
      </c>
      <c r="C130" s="433"/>
      <c r="D130" s="433"/>
      <c r="E130" s="433"/>
      <c r="F130" s="433"/>
      <c r="G130" s="433"/>
      <c r="H130" s="433"/>
      <c r="I130" s="433"/>
      <c r="J130" s="433"/>
      <c r="K130" s="433"/>
      <c r="L130" s="433"/>
      <c r="M130" s="433"/>
      <c r="N130" s="434"/>
      <c r="P130" s="61"/>
      <c r="Q130" s="61"/>
    </row>
    <row r="131" spans="1:26" x14ac:dyDescent="0.25">
      <c r="P131" s="61"/>
      <c r="Q131" s="61"/>
    </row>
    <row r="133" spans="1:26" ht="46.15" customHeight="1" x14ac:dyDescent="0.25">
      <c r="B133" s="9" t="s">
        <v>32</v>
      </c>
      <c r="C133" s="9" t="s">
        <v>46</v>
      </c>
      <c r="D133" s="441" t="s">
        <v>3</v>
      </c>
      <c r="E133" s="442"/>
    </row>
    <row r="134" spans="1:26" ht="46.9" customHeight="1" x14ac:dyDescent="0.25">
      <c r="B134" s="101" t="s">
        <v>122</v>
      </c>
      <c r="C134" s="145" t="s">
        <v>135</v>
      </c>
      <c r="D134" s="451"/>
      <c r="E134" s="451"/>
    </row>
    <row r="137" spans="1:26" ht="26.25" x14ac:dyDescent="0.25">
      <c r="B137" s="435" t="s">
        <v>63</v>
      </c>
      <c r="C137" s="436"/>
      <c r="D137" s="436"/>
      <c r="E137" s="436"/>
      <c r="F137" s="436"/>
      <c r="G137" s="436"/>
      <c r="H137" s="436"/>
      <c r="I137" s="436"/>
      <c r="J137" s="436"/>
      <c r="K137" s="436"/>
      <c r="L137" s="436"/>
      <c r="M137" s="436"/>
      <c r="N137" s="436"/>
      <c r="O137" s="436"/>
      <c r="P137" s="436"/>
      <c r="Q137" s="436"/>
    </row>
    <row r="139" spans="1:26" x14ac:dyDescent="0.25">
      <c r="B139" s="54"/>
    </row>
    <row r="140" spans="1:26" ht="26.25" x14ac:dyDescent="0.25">
      <c r="B140" s="435" t="s">
        <v>53</v>
      </c>
      <c r="C140" s="436"/>
      <c r="D140" s="436"/>
      <c r="E140" s="436"/>
      <c r="F140" s="436"/>
      <c r="G140" s="436"/>
      <c r="H140" s="436"/>
      <c r="I140" s="436"/>
      <c r="J140" s="436"/>
      <c r="K140" s="436"/>
      <c r="L140" s="436"/>
      <c r="M140" s="436"/>
      <c r="N140" s="436"/>
      <c r="O140" s="436"/>
      <c r="P140" s="436"/>
      <c r="Q140" s="436"/>
    </row>
    <row r="142" spans="1:26" ht="15.75" thickBot="1" x14ac:dyDescent="0.3">
      <c r="M142" s="73"/>
      <c r="N142" s="73"/>
    </row>
    <row r="143" spans="1:26" s="54" customFormat="1" ht="109.5" customHeight="1" x14ac:dyDescent="0.25">
      <c r="B143" s="18" t="s">
        <v>144</v>
      </c>
      <c r="C143" s="18" t="s">
        <v>145</v>
      </c>
      <c r="D143" s="18" t="s">
        <v>146</v>
      </c>
      <c r="E143" s="18" t="s">
        <v>44</v>
      </c>
      <c r="F143" s="18" t="s">
        <v>21</v>
      </c>
      <c r="G143" s="18" t="s">
        <v>99</v>
      </c>
      <c r="H143" s="18" t="s">
        <v>16</v>
      </c>
      <c r="I143" s="18" t="s">
        <v>9</v>
      </c>
      <c r="J143" s="18" t="s">
        <v>30</v>
      </c>
      <c r="K143" s="18" t="s">
        <v>60</v>
      </c>
      <c r="L143" s="18" t="s">
        <v>19</v>
      </c>
      <c r="M143" s="17" t="s">
        <v>25</v>
      </c>
      <c r="N143" s="18" t="s">
        <v>147</v>
      </c>
      <c r="O143" s="18" t="s">
        <v>35</v>
      </c>
      <c r="P143" s="148" t="s">
        <v>10</v>
      </c>
      <c r="Q143" s="148" t="s">
        <v>18</v>
      </c>
    </row>
    <row r="144" spans="1:26" s="86" customFormat="1" ht="30" x14ac:dyDescent="0.25">
      <c r="A144" s="74">
        <v>1</v>
      </c>
      <c r="B144" s="75" t="s">
        <v>244</v>
      </c>
      <c r="C144" s="76" t="s">
        <v>465</v>
      </c>
      <c r="D144" s="75" t="s">
        <v>466</v>
      </c>
      <c r="E144" s="198">
        <v>20090170</v>
      </c>
      <c r="F144" s="78" t="s">
        <v>135</v>
      </c>
      <c r="G144" s="79"/>
      <c r="H144" s="81">
        <v>40071</v>
      </c>
      <c r="I144" s="81">
        <v>40382</v>
      </c>
      <c r="J144" s="81" t="s">
        <v>136</v>
      </c>
      <c r="K144" s="139">
        <v>10</v>
      </c>
      <c r="L144" s="139">
        <v>0</v>
      </c>
      <c r="M144" s="136">
        <v>2078</v>
      </c>
      <c r="N144" s="82">
        <f>+M144*G144</f>
        <v>0</v>
      </c>
      <c r="O144" s="83">
        <v>2102203620</v>
      </c>
      <c r="P144" s="199">
        <v>1709</v>
      </c>
      <c r="Q144" s="84"/>
      <c r="R144" s="85"/>
      <c r="S144" s="85"/>
      <c r="T144" s="85"/>
      <c r="U144" s="85"/>
      <c r="V144" s="85"/>
      <c r="W144" s="85"/>
      <c r="X144" s="85"/>
      <c r="Y144" s="85"/>
      <c r="Z144" s="85"/>
    </row>
    <row r="145" spans="1:17" s="86" customFormat="1" x14ac:dyDescent="0.25">
      <c r="A145" s="74"/>
      <c r="B145" s="87" t="s">
        <v>15</v>
      </c>
      <c r="C145" s="76"/>
      <c r="D145" s="75"/>
      <c r="E145" s="198"/>
      <c r="F145" s="78"/>
      <c r="G145" s="78"/>
      <c r="H145" s="78"/>
      <c r="I145" s="81"/>
      <c r="J145" s="81"/>
      <c r="K145" s="88">
        <f>SUM(K144:K144)</f>
        <v>10</v>
      </c>
      <c r="L145" s="88">
        <f>SUM(L144:L144)</f>
        <v>0</v>
      </c>
      <c r="M145" s="89">
        <f>SUM(M144:M144)</f>
        <v>2078</v>
      </c>
      <c r="N145" s="88">
        <f>SUM(N144:N144)</f>
        <v>0</v>
      </c>
      <c r="O145" s="83"/>
      <c r="P145" s="83"/>
      <c r="Q145" s="90"/>
    </row>
    <row r="146" spans="1:17" x14ac:dyDescent="0.25">
      <c r="E146" s="91"/>
    </row>
    <row r="147" spans="1:17" ht="18.75" x14ac:dyDescent="0.25">
      <c r="B147" s="94" t="s">
        <v>31</v>
      </c>
      <c r="C147" s="10">
        <f>+K145</f>
        <v>10</v>
      </c>
      <c r="H147" s="96"/>
      <c r="I147" s="96"/>
      <c r="J147" s="96"/>
      <c r="K147" s="96"/>
      <c r="L147" s="96"/>
      <c r="M147" s="96"/>
    </row>
    <row r="149" spans="1:17" ht="15.75" thickBot="1" x14ac:dyDescent="0.3"/>
    <row r="150" spans="1:17" ht="37.15" customHeight="1" thickBot="1" x14ac:dyDescent="0.3">
      <c r="B150" s="11" t="s">
        <v>48</v>
      </c>
      <c r="C150" s="12" t="s">
        <v>49</v>
      </c>
      <c r="D150" s="11" t="s">
        <v>50</v>
      </c>
      <c r="E150" s="12" t="s">
        <v>54</v>
      </c>
    </row>
    <row r="151" spans="1:17" ht="41.45" customHeight="1" x14ac:dyDescent="0.25">
      <c r="B151" s="8" t="s">
        <v>123</v>
      </c>
      <c r="C151" s="102">
        <v>20</v>
      </c>
      <c r="D151" s="102">
        <v>20</v>
      </c>
      <c r="E151" s="452">
        <f>+D151+D152+D153</f>
        <v>20</v>
      </c>
    </row>
    <row r="152" spans="1:17" x14ac:dyDescent="0.25">
      <c r="B152" s="8" t="s">
        <v>124</v>
      </c>
      <c r="C152" s="145">
        <v>30</v>
      </c>
      <c r="D152" s="145">
        <v>0</v>
      </c>
      <c r="E152" s="453"/>
    </row>
    <row r="153" spans="1:17" ht="15.75" thickBot="1" x14ac:dyDescent="0.3">
      <c r="B153" s="8" t="s">
        <v>125</v>
      </c>
      <c r="C153" s="103">
        <v>40</v>
      </c>
      <c r="D153" s="103">
        <v>0</v>
      </c>
      <c r="E153" s="454"/>
    </row>
    <row r="155" spans="1:17" ht="15.75" thickBot="1" x14ac:dyDescent="0.3"/>
    <row r="156" spans="1:17" ht="27" thickBot="1" x14ac:dyDescent="0.3">
      <c r="B156" s="432" t="s">
        <v>51</v>
      </c>
      <c r="C156" s="433"/>
      <c r="D156" s="433"/>
      <c r="E156" s="433"/>
      <c r="F156" s="433"/>
      <c r="G156" s="433"/>
      <c r="H156" s="433"/>
      <c r="I156" s="433"/>
      <c r="J156" s="433"/>
      <c r="K156" s="433"/>
      <c r="L156" s="433"/>
      <c r="M156" s="433"/>
      <c r="N156" s="434"/>
    </row>
    <row r="158" spans="1:17" ht="76.5" customHeight="1" x14ac:dyDescent="0.25">
      <c r="B158" s="562" t="s">
        <v>0</v>
      </c>
      <c r="C158" s="562" t="s">
        <v>38</v>
      </c>
      <c r="D158" s="562" t="s">
        <v>39</v>
      </c>
      <c r="E158" s="562" t="s">
        <v>112</v>
      </c>
      <c r="F158" s="562" t="s">
        <v>114</v>
      </c>
      <c r="G158" s="562" t="s">
        <v>115</v>
      </c>
      <c r="H158" s="562" t="s">
        <v>116</v>
      </c>
      <c r="I158" s="562" t="s">
        <v>113</v>
      </c>
      <c r="J158" s="562" t="s">
        <v>117</v>
      </c>
      <c r="K158" s="562"/>
      <c r="L158" s="562"/>
      <c r="M158" s="562" t="s">
        <v>121</v>
      </c>
      <c r="N158" s="562" t="s">
        <v>40</v>
      </c>
      <c r="O158" s="562" t="s">
        <v>41</v>
      </c>
      <c r="P158" s="562" t="s">
        <v>10</v>
      </c>
      <c r="Q158" s="562" t="s">
        <v>3</v>
      </c>
    </row>
    <row r="159" spans="1:17" ht="76.5" customHeight="1" x14ac:dyDescent="0.25">
      <c r="B159" s="562"/>
      <c r="C159" s="562"/>
      <c r="D159" s="562"/>
      <c r="E159" s="562"/>
      <c r="F159" s="562"/>
      <c r="G159" s="562"/>
      <c r="H159" s="562"/>
      <c r="I159" s="562"/>
      <c r="J159" s="168" t="s">
        <v>118</v>
      </c>
      <c r="K159" s="168" t="s">
        <v>119</v>
      </c>
      <c r="L159" s="168" t="s">
        <v>120</v>
      </c>
      <c r="M159" s="562"/>
      <c r="N159" s="562"/>
      <c r="O159" s="562"/>
      <c r="P159" s="562"/>
      <c r="Q159" s="562"/>
    </row>
    <row r="160" spans="1:17" ht="222" customHeight="1" x14ac:dyDescent="0.25">
      <c r="B160" s="446" t="s">
        <v>485</v>
      </c>
      <c r="C160" s="446" t="s">
        <v>467</v>
      </c>
      <c r="D160" s="457" t="s">
        <v>486</v>
      </c>
      <c r="E160" s="424">
        <v>30505812</v>
      </c>
      <c r="F160" s="457" t="s">
        <v>384</v>
      </c>
      <c r="G160" s="424" t="s">
        <v>327</v>
      </c>
      <c r="H160" s="424">
        <v>41299</v>
      </c>
      <c r="I160" s="424" t="s">
        <v>195</v>
      </c>
      <c r="J160" s="101" t="s">
        <v>244</v>
      </c>
      <c r="K160" s="153" t="s">
        <v>369</v>
      </c>
      <c r="L160" s="101" t="s">
        <v>487</v>
      </c>
      <c r="M160" s="424" t="s">
        <v>135</v>
      </c>
      <c r="N160" s="424" t="s">
        <v>135</v>
      </c>
      <c r="O160" s="424" t="s">
        <v>135</v>
      </c>
      <c r="P160" s="424" t="s">
        <v>491</v>
      </c>
      <c r="Q160" s="424"/>
    </row>
    <row r="161" spans="2:17" ht="120" x14ac:dyDescent="0.25">
      <c r="B161" s="446"/>
      <c r="C161" s="446"/>
      <c r="D161" s="458"/>
      <c r="E161" s="425"/>
      <c r="F161" s="458"/>
      <c r="G161" s="425"/>
      <c r="H161" s="425"/>
      <c r="I161" s="425"/>
      <c r="J161" s="101" t="s">
        <v>488</v>
      </c>
      <c r="K161" s="69" t="s">
        <v>489</v>
      </c>
      <c r="L161" s="100" t="s">
        <v>490</v>
      </c>
      <c r="M161" s="425"/>
      <c r="N161" s="425"/>
      <c r="O161" s="425"/>
      <c r="P161" s="425"/>
      <c r="Q161" s="425"/>
    </row>
    <row r="162" spans="2:17" ht="141" customHeight="1" x14ac:dyDescent="0.25">
      <c r="B162" s="101" t="s">
        <v>130</v>
      </c>
      <c r="C162" s="164" t="s">
        <v>467</v>
      </c>
      <c r="D162" s="69" t="s">
        <v>492</v>
      </c>
      <c r="E162" s="69">
        <v>30508514</v>
      </c>
      <c r="F162" s="69" t="s">
        <v>384</v>
      </c>
      <c r="G162" s="69" t="s">
        <v>327</v>
      </c>
      <c r="H162" s="200">
        <v>41628</v>
      </c>
      <c r="I162" s="69" t="s">
        <v>195</v>
      </c>
      <c r="J162" s="101" t="s">
        <v>493</v>
      </c>
      <c r="K162" s="69" t="s">
        <v>494</v>
      </c>
      <c r="L162" s="101" t="s">
        <v>495</v>
      </c>
      <c r="M162" s="153" t="s">
        <v>135</v>
      </c>
      <c r="N162" s="153" t="s">
        <v>135</v>
      </c>
      <c r="O162" s="153" t="s">
        <v>135</v>
      </c>
      <c r="P162" s="153" t="s">
        <v>496</v>
      </c>
      <c r="Q162" s="69"/>
    </row>
    <row r="163" spans="2:17" ht="180" x14ac:dyDescent="0.25">
      <c r="B163" s="457" t="s">
        <v>131</v>
      </c>
      <c r="C163" s="424" t="s">
        <v>467</v>
      </c>
      <c r="D163" s="457" t="s">
        <v>497</v>
      </c>
      <c r="E163" s="424">
        <v>40780386</v>
      </c>
      <c r="F163" s="424" t="s">
        <v>498</v>
      </c>
      <c r="G163" s="424" t="s">
        <v>327</v>
      </c>
      <c r="H163" s="424">
        <v>37526</v>
      </c>
      <c r="I163" s="424" t="s">
        <v>499</v>
      </c>
      <c r="J163" s="101" t="s">
        <v>244</v>
      </c>
      <c r="K163" s="153" t="s">
        <v>500</v>
      </c>
      <c r="L163" s="100" t="s">
        <v>501</v>
      </c>
      <c r="M163" s="424" t="s">
        <v>135</v>
      </c>
      <c r="N163" s="424" t="s">
        <v>135</v>
      </c>
      <c r="O163" s="424" t="s">
        <v>135</v>
      </c>
      <c r="P163" s="424" t="s">
        <v>505</v>
      </c>
      <c r="Q163" s="69"/>
    </row>
    <row r="164" spans="2:17" ht="105" x14ac:dyDescent="0.25">
      <c r="B164" s="458"/>
      <c r="C164" s="425"/>
      <c r="D164" s="458"/>
      <c r="E164" s="425"/>
      <c r="F164" s="425"/>
      <c r="G164" s="425"/>
      <c r="H164" s="425"/>
      <c r="I164" s="425"/>
      <c r="J164" s="101" t="s">
        <v>502</v>
      </c>
      <c r="K164" s="153" t="s">
        <v>503</v>
      </c>
      <c r="L164" s="100" t="s">
        <v>504</v>
      </c>
      <c r="M164" s="425"/>
      <c r="N164" s="425"/>
      <c r="O164" s="425"/>
      <c r="P164" s="425"/>
      <c r="Q164" s="69"/>
    </row>
    <row r="165" spans="2:17" ht="270" x14ac:dyDescent="0.25">
      <c r="B165" s="457" t="s">
        <v>485</v>
      </c>
      <c r="C165" s="559" t="s">
        <v>506</v>
      </c>
      <c r="D165" s="457" t="s">
        <v>468</v>
      </c>
      <c r="E165" s="424">
        <v>30506060</v>
      </c>
      <c r="F165" s="424" t="s">
        <v>469</v>
      </c>
      <c r="G165" s="424" t="s">
        <v>327</v>
      </c>
      <c r="H165" s="424">
        <v>39066</v>
      </c>
      <c r="I165" s="424" t="s">
        <v>470</v>
      </c>
      <c r="J165" s="101" t="s">
        <v>465</v>
      </c>
      <c r="K165" s="69" t="s">
        <v>479</v>
      </c>
      <c r="L165" s="101" t="s">
        <v>480</v>
      </c>
      <c r="M165" s="424" t="s">
        <v>135</v>
      </c>
      <c r="N165" s="424" t="s">
        <v>135</v>
      </c>
      <c r="O165" s="424" t="s">
        <v>135</v>
      </c>
      <c r="P165" s="424" t="s">
        <v>484</v>
      </c>
      <c r="Q165" s="424"/>
    </row>
    <row r="166" spans="2:17" ht="150" x14ac:dyDescent="0.25">
      <c r="B166" s="467"/>
      <c r="C166" s="560"/>
      <c r="D166" s="467"/>
      <c r="E166" s="453"/>
      <c r="F166" s="453"/>
      <c r="G166" s="453"/>
      <c r="H166" s="453"/>
      <c r="I166" s="453"/>
      <c r="J166" s="101" t="s">
        <v>465</v>
      </c>
      <c r="K166" s="164" t="s">
        <v>472</v>
      </c>
      <c r="L166" s="100" t="s">
        <v>473</v>
      </c>
      <c r="M166" s="453"/>
      <c r="N166" s="453"/>
      <c r="O166" s="453"/>
      <c r="P166" s="453"/>
      <c r="Q166" s="453"/>
    </row>
    <row r="167" spans="2:17" ht="165" x14ac:dyDescent="0.25">
      <c r="B167" s="467"/>
      <c r="C167" s="560"/>
      <c r="D167" s="467"/>
      <c r="E167" s="453"/>
      <c r="F167" s="453"/>
      <c r="G167" s="453"/>
      <c r="H167" s="453"/>
      <c r="I167" s="453"/>
      <c r="J167" s="101" t="s">
        <v>244</v>
      </c>
      <c r="K167" s="101" t="s">
        <v>474</v>
      </c>
      <c r="L167" s="100" t="s">
        <v>475</v>
      </c>
      <c r="M167" s="453"/>
      <c r="N167" s="453"/>
      <c r="O167" s="453"/>
      <c r="P167" s="453"/>
      <c r="Q167" s="453"/>
    </row>
    <row r="168" spans="2:17" ht="60" x14ac:dyDescent="0.25">
      <c r="B168" s="467"/>
      <c r="C168" s="560"/>
      <c r="D168" s="467"/>
      <c r="E168" s="453"/>
      <c r="F168" s="453"/>
      <c r="G168" s="453"/>
      <c r="H168" s="453"/>
      <c r="I168" s="453"/>
      <c r="J168" s="101" t="s">
        <v>476</v>
      </c>
      <c r="K168" s="69" t="s">
        <v>477</v>
      </c>
      <c r="L168" s="100" t="s">
        <v>478</v>
      </c>
      <c r="M168" s="453"/>
      <c r="N168" s="453"/>
      <c r="O168" s="453"/>
      <c r="P168" s="453"/>
      <c r="Q168" s="453"/>
    </row>
    <row r="169" spans="2:17" ht="189.75" customHeight="1" x14ac:dyDescent="0.25">
      <c r="B169" s="467"/>
      <c r="C169" s="560"/>
      <c r="D169" s="458"/>
      <c r="E169" s="425"/>
      <c r="F169" s="425"/>
      <c r="G169" s="425"/>
      <c r="H169" s="425"/>
      <c r="I169" s="425"/>
      <c r="J169" s="142" t="s">
        <v>481</v>
      </c>
      <c r="K169" s="164" t="s">
        <v>482</v>
      </c>
      <c r="L169" s="100" t="s">
        <v>483</v>
      </c>
      <c r="M169" s="425"/>
      <c r="N169" s="425"/>
      <c r="O169" s="425"/>
      <c r="P169" s="425"/>
      <c r="Q169" s="425"/>
    </row>
    <row r="170" spans="2:17" ht="241.5" customHeight="1" x14ac:dyDescent="0.25">
      <c r="B170" s="467"/>
      <c r="C170" s="560"/>
      <c r="D170" s="161" t="s">
        <v>507</v>
      </c>
      <c r="E170" s="155">
        <v>17655453</v>
      </c>
      <c r="F170" s="161" t="s">
        <v>508</v>
      </c>
      <c r="G170" s="161" t="s">
        <v>509</v>
      </c>
      <c r="H170" s="159">
        <v>39066</v>
      </c>
      <c r="I170" s="155"/>
      <c r="J170" s="101" t="s">
        <v>246</v>
      </c>
      <c r="K170" s="164" t="s">
        <v>510</v>
      </c>
      <c r="L170" s="101" t="s">
        <v>511</v>
      </c>
      <c r="M170" s="155" t="s">
        <v>135</v>
      </c>
      <c r="N170" s="155" t="s">
        <v>135</v>
      </c>
      <c r="O170" s="155" t="s">
        <v>135</v>
      </c>
      <c r="P170" s="155" t="s">
        <v>512</v>
      </c>
      <c r="Q170" s="155"/>
    </row>
    <row r="171" spans="2:17" ht="166.5" customHeight="1" x14ac:dyDescent="0.25">
      <c r="B171" s="458"/>
      <c r="C171" s="561"/>
      <c r="D171" s="155" t="s">
        <v>513</v>
      </c>
      <c r="E171" s="155">
        <v>26615336</v>
      </c>
      <c r="F171" s="155" t="s">
        <v>469</v>
      </c>
      <c r="G171" s="161" t="s">
        <v>327</v>
      </c>
      <c r="H171" s="159">
        <v>32325</v>
      </c>
      <c r="I171" s="155" t="s">
        <v>514</v>
      </c>
      <c r="J171" s="101" t="s">
        <v>465</v>
      </c>
      <c r="K171" s="164" t="s">
        <v>515</v>
      </c>
      <c r="L171" s="101" t="s">
        <v>516</v>
      </c>
      <c r="M171" s="155" t="s">
        <v>135</v>
      </c>
      <c r="N171" s="155" t="s">
        <v>135</v>
      </c>
      <c r="O171" s="155" t="s">
        <v>135</v>
      </c>
      <c r="P171" s="155" t="s">
        <v>517</v>
      </c>
      <c r="Q171" s="155"/>
    </row>
    <row r="172" spans="2:17" ht="118.5" customHeight="1" x14ac:dyDescent="0.25">
      <c r="B172" s="457" t="s">
        <v>130</v>
      </c>
      <c r="C172" s="556" t="s">
        <v>506</v>
      </c>
      <c r="D172" s="164" t="s">
        <v>518</v>
      </c>
      <c r="E172" s="153">
        <v>41548628</v>
      </c>
      <c r="F172" s="69" t="s">
        <v>519</v>
      </c>
      <c r="G172" s="164" t="s">
        <v>520</v>
      </c>
      <c r="H172" s="201">
        <v>29314</v>
      </c>
      <c r="I172" s="153" t="s">
        <v>521</v>
      </c>
      <c r="J172" s="101" t="s">
        <v>465</v>
      </c>
      <c r="K172" s="164" t="s">
        <v>522</v>
      </c>
      <c r="L172" s="101" t="s">
        <v>523</v>
      </c>
      <c r="M172" s="153" t="s">
        <v>135</v>
      </c>
      <c r="N172" s="153" t="s">
        <v>135</v>
      </c>
      <c r="O172" s="153" t="s">
        <v>135</v>
      </c>
      <c r="P172" s="153" t="s">
        <v>524</v>
      </c>
      <c r="Q172" s="69"/>
    </row>
    <row r="173" spans="2:17" ht="148.5" customHeight="1" x14ac:dyDescent="0.25">
      <c r="B173" s="467"/>
      <c r="C173" s="557"/>
      <c r="D173" s="457" t="s">
        <v>525</v>
      </c>
      <c r="E173" s="424">
        <v>40784998</v>
      </c>
      <c r="F173" s="457" t="s">
        <v>368</v>
      </c>
      <c r="G173" s="457" t="s">
        <v>281</v>
      </c>
      <c r="H173" s="459">
        <v>39507</v>
      </c>
      <c r="I173" s="424"/>
      <c r="J173" s="101" t="s">
        <v>244</v>
      </c>
      <c r="K173" s="164" t="s">
        <v>526</v>
      </c>
      <c r="L173" s="101" t="s">
        <v>527</v>
      </c>
      <c r="M173" s="424" t="s">
        <v>135</v>
      </c>
      <c r="N173" s="424" t="s">
        <v>135</v>
      </c>
      <c r="O173" s="424" t="s">
        <v>135</v>
      </c>
      <c r="P173" s="424" t="s">
        <v>530</v>
      </c>
      <c r="Q173" s="424"/>
    </row>
    <row r="174" spans="2:17" ht="148.5" customHeight="1" x14ac:dyDescent="0.25">
      <c r="B174" s="467"/>
      <c r="C174" s="557"/>
      <c r="D174" s="458"/>
      <c r="E174" s="425"/>
      <c r="F174" s="458"/>
      <c r="G174" s="458"/>
      <c r="H174" s="460"/>
      <c r="I174" s="425"/>
      <c r="J174" s="101" t="s">
        <v>481</v>
      </c>
      <c r="K174" s="164" t="s">
        <v>528</v>
      </c>
      <c r="L174" s="101" t="s">
        <v>529</v>
      </c>
      <c r="M174" s="425"/>
      <c r="N174" s="425"/>
      <c r="O174" s="425"/>
      <c r="P174" s="425"/>
      <c r="Q174" s="425"/>
    </row>
    <row r="175" spans="2:17" ht="148.5" customHeight="1" x14ac:dyDescent="0.25">
      <c r="B175" s="467"/>
      <c r="C175" s="557"/>
      <c r="D175" s="457" t="s">
        <v>531</v>
      </c>
      <c r="E175" s="424" t="s">
        <v>532</v>
      </c>
      <c r="F175" s="457" t="s">
        <v>384</v>
      </c>
      <c r="G175" s="457" t="s">
        <v>327</v>
      </c>
      <c r="H175" s="459">
        <v>41516</v>
      </c>
      <c r="I175" s="424"/>
      <c r="J175" s="101" t="s">
        <v>244</v>
      </c>
      <c r="K175" s="164" t="s">
        <v>386</v>
      </c>
      <c r="L175" s="101" t="s">
        <v>527</v>
      </c>
      <c r="M175" s="424" t="s">
        <v>135</v>
      </c>
      <c r="N175" s="424" t="s">
        <v>135</v>
      </c>
      <c r="O175" s="424" t="s">
        <v>135</v>
      </c>
      <c r="P175" s="424" t="s">
        <v>534</v>
      </c>
      <c r="Q175" s="424"/>
    </row>
    <row r="176" spans="2:17" ht="112.5" customHeight="1" x14ac:dyDescent="0.25">
      <c r="B176" s="458"/>
      <c r="C176" s="558"/>
      <c r="D176" s="458"/>
      <c r="E176" s="425"/>
      <c r="F176" s="458"/>
      <c r="G176" s="458"/>
      <c r="H176" s="460"/>
      <c r="I176" s="425"/>
      <c r="J176" s="101" t="s">
        <v>481</v>
      </c>
      <c r="K176" s="101" t="s">
        <v>533</v>
      </c>
      <c r="L176" s="101" t="s">
        <v>529</v>
      </c>
      <c r="M176" s="425"/>
      <c r="N176" s="425"/>
      <c r="O176" s="425"/>
      <c r="P176" s="425"/>
      <c r="Q176" s="425"/>
    </row>
    <row r="177" spans="2:17" ht="180" x14ac:dyDescent="0.25">
      <c r="B177" s="446" t="s">
        <v>131</v>
      </c>
      <c r="C177" s="554" t="s">
        <v>535</v>
      </c>
      <c r="D177" s="446" t="s">
        <v>497</v>
      </c>
      <c r="E177" s="451">
        <v>40780386</v>
      </c>
      <c r="F177" s="451" t="s">
        <v>498</v>
      </c>
      <c r="G177" s="457" t="s">
        <v>327</v>
      </c>
      <c r="H177" s="451">
        <v>37526</v>
      </c>
      <c r="I177" s="451" t="s">
        <v>499</v>
      </c>
      <c r="J177" s="101" t="s">
        <v>244</v>
      </c>
      <c r="K177" s="153" t="s">
        <v>500</v>
      </c>
      <c r="L177" s="100" t="s">
        <v>501</v>
      </c>
      <c r="M177" s="451" t="s">
        <v>135</v>
      </c>
      <c r="N177" s="451" t="s">
        <v>135</v>
      </c>
      <c r="O177" s="451" t="s">
        <v>135</v>
      </c>
      <c r="P177" s="424"/>
      <c r="Q177" s="424"/>
    </row>
    <row r="178" spans="2:17" ht="105" x14ac:dyDescent="0.25">
      <c r="B178" s="446"/>
      <c r="C178" s="555"/>
      <c r="D178" s="446"/>
      <c r="E178" s="451"/>
      <c r="F178" s="451"/>
      <c r="G178" s="458"/>
      <c r="H178" s="451"/>
      <c r="I178" s="451"/>
      <c r="J178" s="101" t="s">
        <v>502</v>
      </c>
      <c r="K178" s="153" t="s">
        <v>503</v>
      </c>
      <c r="L178" s="100" t="s">
        <v>504</v>
      </c>
      <c r="M178" s="451"/>
      <c r="N178" s="451"/>
      <c r="O178" s="451"/>
      <c r="P178" s="425"/>
      <c r="Q178" s="425"/>
    </row>
    <row r="182" spans="2:17" ht="54" customHeight="1" x14ac:dyDescent="0.25">
      <c r="B182" s="21" t="s">
        <v>32</v>
      </c>
      <c r="C182" s="21" t="s">
        <v>48</v>
      </c>
      <c r="D182" s="20" t="s">
        <v>49</v>
      </c>
      <c r="E182" s="21" t="s">
        <v>50</v>
      </c>
      <c r="F182" s="20" t="s">
        <v>55</v>
      </c>
    </row>
    <row r="183" spans="2:17" ht="120.75" customHeight="1" x14ac:dyDescent="0.2">
      <c r="B183" s="468" t="s">
        <v>536</v>
      </c>
      <c r="C183" s="104" t="s">
        <v>126</v>
      </c>
      <c r="D183" s="145">
        <v>25</v>
      </c>
      <c r="E183" s="145">
        <v>25</v>
      </c>
      <c r="F183" s="427">
        <f>+E183+E184+E185</f>
        <v>60</v>
      </c>
      <c r="G183" s="105"/>
    </row>
    <row r="184" spans="2:17" ht="76.150000000000006" customHeight="1" x14ac:dyDescent="0.2">
      <c r="B184" s="468"/>
      <c r="C184" s="104" t="s">
        <v>127</v>
      </c>
      <c r="D184" s="106">
        <v>25</v>
      </c>
      <c r="E184" s="145">
        <v>25</v>
      </c>
      <c r="F184" s="469"/>
      <c r="G184" s="105"/>
    </row>
    <row r="185" spans="2:17" ht="69" customHeight="1" x14ac:dyDescent="0.2">
      <c r="B185" s="468"/>
      <c r="C185" s="104" t="s">
        <v>128</v>
      </c>
      <c r="D185" s="145">
        <v>10</v>
      </c>
      <c r="E185" s="145">
        <v>10</v>
      </c>
      <c r="F185" s="428"/>
      <c r="G185" s="105"/>
    </row>
    <row r="186" spans="2:17" x14ac:dyDescent="0.25">
      <c r="C186" s="42"/>
    </row>
    <row r="189" spans="2:17" x14ac:dyDescent="0.25">
      <c r="B189" s="68" t="s">
        <v>56</v>
      </c>
    </row>
    <row r="192" spans="2:17" x14ac:dyDescent="0.25">
      <c r="B192" s="22" t="s">
        <v>32</v>
      </c>
      <c r="C192" s="22" t="s">
        <v>57</v>
      </c>
      <c r="D192" s="21" t="s">
        <v>50</v>
      </c>
      <c r="E192" s="21" t="s">
        <v>15</v>
      </c>
    </row>
    <row r="193" spans="2:5" ht="28.5" x14ac:dyDescent="0.25">
      <c r="B193" s="70" t="s">
        <v>58</v>
      </c>
      <c r="C193" s="71">
        <v>40</v>
      </c>
      <c r="D193" s="145">
        <f>+E151</f>
        <v>20</v>
      </c>
      <c r="E193" s="424">
        <f>+D193+D194</f>
        <v>80</v>
      </c>
    </row>
    <row r="194" spans="2:5" ht="57" x14ac:dyDescent="0.25">
      <c r="B194" s="70" t="s">
        <v>59</v>
      </c>
      <c r="C194" s="71">
        <v>60</v>
      </c>
      <c r="D194" s="145">
        <f>+F183</f>
        <v>60</v>
      </c>
      <c r="E194" s="425"/>
    </row>
  </sheetData>
  <mergeCells count="282">
    <mergeCell ref="M126:M128"/>
    <mergeCell ref="N126:N128"/>
    <mergeCell ref="O126:O128"/>
    <mergeCell ref="P126:P128"/>
    <mergeCell ref="B107:B128"/>
    <mergeCell ref="C107:C128"/>
    <mergeCell ref="D126:D128"/>
    <mergeCell ref="E126:E128"/>
    <mergeCell ref="F126:F128"/>
    <mergeCell ref="G126:G128"/>
    <mergeCell ref="H126:H128"/>
    <mergeCell ref="I126:I128"/>
    <mergeCell ref="G122:G124"/>
    <mergeCell ref="F122:F124"/>
    <mergeCell ref="E122:E124"/>
    <mergeCell ref="D122:D124"/>
    <mergeCell ref="M122:M124"/>
    <mergeCell ref="N122:N124"/>
    <mergeCell ref="O122:O124"/>
    <mergeCell ref="P122:P124"/>
    <mergeCell ref="I122:I124"/>
    <mergeCell ref="H122:H124"/>
    <mergeCell ref="E119:E120"/>
    <mergeCell ref="D119:D120"/>
    <mergeCell ref="O119:O120"/>
    <mergeCell ref="P119:P120"/>
    <mergeCell ref="I119:I120"/>
    <mergeCell ref="H119:H120"/>
    <mergeCell ref="G119:G120"/>
    <mergeCell ref="F119:F120"/>
    <mergeCell ref="N116:N118"/>
    <mergeCell ref="O116:O118"/>
    <mergeCell ref="P116:P118"/>
    <mergeCell ref="I116:I118"/>
    <mergeCell ref="H116:H118"/>
    <mergeCell ref="G116:G118"/>
    <mergeCell ref="D113:D115"/>
    <mergeCell ref="M116:M118"/>
    <mergeCell ref="F116:F118"/>
    <mergeCell ref="E116:E118"/>
    <mergeCell ref="D116:D118"/>
    <mergeCell ref="G113:G115"/>
    <mergeCell ref="M113:M115"/>
    <mergeCell ref="M119:M120"/>
    <mergeCell ref="N119:N120"/>
    <mergeCell ref="H113:H115"/>
    <mergeCell ref="H110:H112"/>
    <mergeCell ref="I110:I112"/>
    <mergeCell ref="M110:M112"/>
    <mergeCell ref="N110:N112"/>
    <mergeCell ref="O110:O112"/>
    <mergeCell ref="P110:P112"/>
    <mergeCell ref="F113:F115"/>
    <mergeCell ref="E113:E115"/>
    <mergeCell ref="N96:N98"/>
    <mergeCell ref="O96:O98"/>
    <mergeCell ref="N103:N106"/>
    <mergeCell ref="O103:O106"/>
    <mergeCell ref="I103:I106"/>
    <mergeCell ref="N113:N115"/>
    <mergeCell ref="O113:O115"/>
    <mergeCell ref="P113:P115"/>
    <mergeCell ref="I113:I115"/>
    <mergeCell ref="G107:G109"/>
    <mergeCell ref="F107:F109"/>
    <mergeCell ref="E107:E109"/>
    <mergeCell ref="D107:D109"/>
    <mergeCell ref="M107:M109"/>
    <mergeCell ref="F99:F102"/>
    <mergeCell ref="G96:G98"/>
    <mergeCell ref="H96:H98"/>
    <mergeCell ref="I96:I98"/>
    <mergeCell ref="M96:M98"/>
    <mergeCell ref="E193:E194"/>
    <mergeCell ref="B137:Q137"/>
    <mergeCell ref="B140:Q140"/>
    <mergeCell ref="E151:E153"/>
    <mergeCell ref="B156:N156"/>
    <mergeCell ref="J158:L158"/>
    <mergeCell ref="B158:B159"/>
    <mergeCell ref="C158:C159"/>
    <mergeCell ref="D158:D159"/>
    <mergeCell ref="E158:E159"/>
    <mergeCell ref="F158:F159"/>
    <mergeCell ref="G158:G159"/>
    <mergeCell ref="H158:H159"/>
    <mergeCell ref="I158:I159"/>
    <mergeCell ref="M158:M159"/>
    <mergeCell ref="N158:N159"/>
    <mergeCell ref="O158:O159"/>
    <mergeCell ref="Q158:Q159"/>
    <mergeCell ref="P158:P159"/>
    <mergeCell ref="P175:P176"/>
    <mergeCell ref="Q175:Q176"/>
    <mergeCell ref="P165:P169"/>
    <mergeCell ref="Q165:Q169"/>
    <mergeCell ref="I165:I169"/>
    <mergeCell ref="B183:B185"/>
    <mergeCell ref="F183:F185"/>
    <mergeCell ref="I160:I161"/>
    <mergeCell ref="M160:M161"/>
    <mergeCell ref="N160:N161"/>
    <mergeCell ref="O160:O161"/>
    <mergeCell ref="P160:P161"/>
    <mergeCell ref="Q160:Q161"/>
    <mergeCell ref="P163:P164"/>
    <mergeCell ref="O163:O164"/>
    <mergeCell ref="N163:N164"/>
    <mergeCell ref="M163:M164"/>
    <mergeCell ref="I163:I164"/>
    <mergeCell ref="H165:H169"/>
    <mergeCell ref="G165:G169"/>
    <mergeCell ref="F165:F169"/>
    <mergeCell ref="E165:E169"/>
    <mergeCell ref="N82:N86"/>
    <mergeCell ref="O82:O86"/>
    <mergeCell ref="O90:O93"/>
    <mergeCell ref="O94:O95"/>
    <mergeCell ref="N94:N95"/>
    <mergeCell ref="M94:M95"/>
    <mergeCell ref="I94:I95"/>
    <mergeCell ref="F90:F93"/>
    <mergeCell ref="G90:G93"/>
    <mergeCell ref="H90:H93"/>
    <mergeCell ref="I90:I93"/>
    <mergeCell ref="G94:G95"/>
    <mergeCell ref="F94:F95"/>
    <mergeCell ref="N175:N176"/>
    <mergeCell ref="O175:O176"/>
    <mergeCell ref="M165:M169"/>
    <mergeCell ref="N165:N169"/>
    <mergeCell ref="O165:O169"/>
    <mergeCell ref="I82:I86"/>
    <mergeCell ref="E82:E86"/>
    <mergeCell ref="B2:P2"/>
    <mergeCell ref="B4:P4"/>
    <mergeCell ref="C6:N6"/>
    <mergeCell ref="C7:N7"/>
    <mergeCell ref="C8:N8"/>
    <mergeCell ref="C9:N9"/>
    <mergeCell ref="C58:N58"/>
    <mergeCell ref="O63:P63"/>
    <mergeCell ref="O70:P70"/>
    <mergeCell ref="B60:Q60"/>
    <mergeCell ref="O64:P64"/>
    <mergeCell ref="O65:P65"/>
    <mergeCell ref="O66:P66"/>
    <mergeCell ref="O67:P67"/>
    <mergeCell ref="O68:P68"/>
    <mergeCell ref="O69:P69"/>
    <mergeCell ref="M82:M86"/>
    <mergeCell ref="C10:E10"/>
    <mergeCell ref="B14:C20"/>
    <mergeCell ref="B21:C21"/>
    <mergeCell ref="E39:E40"/>
    <mergeCell ref="M44:N44"/>
    <mergeCell ref="B54:B55"/>
    <mergeCell ref="C54:C55"/>
    <mergeCell ref="D54:E54"/>
    <mergeCell ref="O71:P71"/>
    <mergeCell ref="B77:Q77"/>
    <mergeCell ref="B130:N130"/>
    <mergeCell ref="G99:G102"/>
    <mergeCell ref="I99:I102"/>
    <mergeCell ref="M99:M102"/>
    <mergeCell ref="N99:N102"/>
    <mergeCell ref="O99:O102"/>
    <mergeCell ref="H94:H95"/>
    <mergeCell ref="D94:D95"/>
    <mergeCell ref="N107:N109"/>
    <mergeCell ref="O107:O109"/>
    <mergeCell ref="P107:P109"/>
    <mergeCell ref="I107:I109"/>
    <mergeCell ref="H107:H109"/>
    <mergeCell ref="H103:H106"/>
    <mergeCell ref="G103:G106"/>
    <mergeCell ref="F103:F106"/>
    <mergeCell ref="P90:P106"/>
    <mergeCell ref="H99:H102"/>
    <mergeCell ref="G110:G112"/>
    <mergeCell ref="D110:D112"/>
    <mergeCell ref="E110:E112"/>
    <mergeCell ref="F110:F112"/>
    <mergeCell ref="E94:E95"/>
    <mergeCell ref="D133:E133"/>
    <mergeCell ref="B82:B86"/>
    <mergeCell ref="C82:C86"/>
    <mergeCell ref="B87:B89"/>
    <mergeCell ref="C87:C89"/>
    <mergeCell ref="O80:O81"/>
    <mergeCell ref="B80:B81"/>
    <mergeCell ref="C80:C81"/>
    <mergeCell ref="D80:D81"/>
    <mergeCell ref="E80:E81"/>
    <mergeCell ref="D96:D98"/>
    <mergeCell ref="E96:E98"/>
    <mergeCell ref="F96:F98"/>
    <mergeCell ref="M90:M93"/>
    <mergeCell ref="N90:N93"/>
    <mergeCell ref="D90:D93"/>
    <mergeCell ref="H87:H89"/>
    <mergeCell ref="I87:I89"/>
    <mergeCell ref="B90:B106"/>
    <mergeCell ref="C90:C106"/>
    <mergeCell ref="M103:M106"/>
    <mergeCell ref="E103:E106"/>
    <mergeCell ref="D99:D102"/>
    <mergeCell ref="E99:E102"/>
    <mergeCell ref="D134:E134"/>
    <mergeCell ref="O87:O89"/>
    <mergeCell ref="P87:P89"/>
    <mergeCell ref="H80:H81"/>
    <mergeCell ref="I80:I81"/>
    <mergeCell ref="J80:L80"/>
    <mergeCell ref="M80:M81"/>
    <mergeCell ref="N80:N81"/>
    <mergeCell ref="F80:F81"/>
    <mergeCell ref="G80:G81"/>
    <mergeCell ref="P80:P81"/>
    <mergeCell ref="D82:D86"/>
    <mergeCell ref="M87:M89"/>
    <mergeCell ref="N87:N89"/>
    <mergeCell ref="D87:D89"/>
    <mergeCell ref="E87:E89"/>
    <mergeCell ref="E90:E93"/>
    <mergeCell ref="D103:D106"/>
    <mergeCell ref="P82:P86"/>
    <mergeCell ref="H82:H86"/>
    <mergeCell ref="G82:G86"/>
    <mergeCell ref="F82:F86"/>
    <mergeCell ref="F87:F89"/>
    <mergeCell ref="G87:G89"/>
    <mergeCell ref="D165:D169"/>
    <mergeCell ref="B160:B161"/>
    <mergeCell ref="C160:C161"/>
    <mergeCell ref="D160:D161"/>
    <mergeCell ref="E160:E161"/>
    <mergeCell ref="F160:F161"/>
    <mergeCell ref="G160:G161"/>
    <mergeCell ref="H160:H161"/>
    <mergeCell ref="H163:H164"/>
    <mergeCell ref="G163:G164"/>
    <mergeCell ref="F163:F164"/>
    <mergeCell ref="E163:E164"/>
    <mergeCell ref="D163:D164"/>
    <mergeCell ref="C163:C164"/>
    <mergeCell ref="B163:B164"/>
    <mergeCell ref="B165:B171"/>
    <mergeCell ref="C165:C171"/>
    <mergeCell ref="N173:N174"/>
    <mergeCell ref="O173:O174"/>
    <mergeCell ref="Q173:Q174"/>
    <mergeCell ref="P173:P174"/>
    <mergeCell ref="I173:I174"/>
    <mergeCell ref="H173:H174"/>
    <mergeCell ref="G173:G174"/>
    <mergeCell ref="F173:F174"/>
    <mergeCell ref="E173:E174"/>
    <mergeCell ref="B172:B176"/>
    <mergeCell ref="C172:C176"/>
    <mergeCell ref="D175:D176"/>
    <mergeCell ref="E175:E176"/>
    <mergeCell ref="F175:F176"/>
    <mergeCell ref="G175:G176"/>
    <mergeCell ref="H175:H176"/>
    <mergeCell ref="I175:I176"/>
    <mergeCell ref="M175:M176"/>
    <mergeCell ref="M173:M174"/>
    <mergeCell ref="D173:D174"/>
    <mergeCell ref="B177:B178"/>
    <mergeCell ref="C177:C178"/>
    <mergeCell ref="P177:P178"/>
    <mergeCell ref="Q177:Q178"/>
    <mergeCell ref="D177:D178"/>
    <mergeCell ref="E177:E178"/>
    <mergeCell ref="F177:F178"/>
    <mergeCell ref="G177:G178"/>
    <mergeCell ref="H177:H178"/>
    <mergeCell ref="I177:I178"/>
    <mergeCell ref="M177:M178"/>
    <mergeCell ref="N177:N178"/>
    <mergeCell ref="O177:O178"/>
  </mergeCells>
  <dataValidations count="2">
    <dataValidation type="decimal" allowBlank="1" showInputMessage="1" showErrorMessage="1" sqref="WVH983110 WLL983110 C65606 IV65606 SR65606 ACN65606 AMJ65606 AWF65606 BGB65606 BPX65606 BZT65606 CJP65606 CTL65606 DDH65606 DND65606 DWZ65606 EGV65606 EQR65606 FAN65606 FKJ65606 FUF65606 GEB65606 GNX65606 GXT65606 HHP65606 HRL65606 IBH65606 ILD65606 IUZ65606 JEV65606 JOR65606 JYN65606 KIJ65606 KSF65606 LCB65606 LLX65606 LVT65606 MFP65606 MPL65606 MZH65606 NJD65606 NSZ65606 OCV65606 OMR65606 OWN65606 PGJ65606 PQF65606 QAB65606 QJX65606 QTT65606 RDP65606 RNL65606 RXH65606 SHD65606 SQZ65606 TAV65606 TKR65606 TUN65606 UEJ65606 UOF65606 UYB65606 VHX65606 VRT65606 WBP65606 WLL65606 WVH65606 C131142 IV131142 SR131142 ACN131142 AMJ131142 AWF131142 BGB131142 BPX131142 BZT131142 CJP131142 CTL131142 DDH131142 DND131142 DWZ131142 EGV131142 EQR131142 FAN131142 FKJ131142 FUF131142 GEB131142 GNX131142 GXT131142 HHP131142 HRL131142 IBH131142 ILD131142 IUZ131142 JEV131142 JOR131142 JYN131142 KIJ131142 KSF131142 LCB131142 LLX131142 LVT131142 MFP131142 MPL131142 MZH131142 NJD131142 NSZ131142 OCV131142 OMR131142 OWN131142 PGJ131142 PQF131142 QAB131142 QJX131142 QTT131142 RDP131142 RNL131142 RXH131142 SHD131142 SQZ131142 TAV131142 TKR131142 TUN131142 UEJ131142 UOF131142 UYB131142 VHX131142 VRT131142 WBP131142 WLL131142 WVH131142 C196678 IV196678 SR196678 ACN196678 AMJ196678 AWF196678 BGB196678 BPX196678 BZT196678 CJP196678 CTL196678 DDH196678 DND196678 DWZ196678 EGV196678 EQR196678 FAN196678 FKJ196678 FUF196678 GEB196678 GNX196678 GXT196678 HHP196678 HRL196678 IBH196678 ILD196678 IUZ196678 JEV196678 JOR196678 JYN196678 KIJ196678 KSF196678 LCB196678 LLX196678 LVT196678 MFP196678 MPL196678 MZH196678 NJD196678 NSZ196678 OCV196678 OMR196678 OWN196678 PGJ196678 PQF196678 QAB196678 QJX196678 QTT196678 RDP196678 RNL196678 RXH196678 SHD196678 SQZ196678 TAV196678 TKR196678 TUN196678 UEJ196678 UOF196678 UYB196678 VHX196678 VRT196678 WBP196678 WLL196678 WVH196678 C262214 IV262214 SR262214 ACN262214 AMJ262214 AWF262214 BGB262214 BPX262214 BZT262214 CJP262214 CTL262214 DDH262214 DND262214 DWZ262214 EGV262214 EQR262214 FAN262214 FKJ262214 FUF262214 GEB262214 GNX262214 GXT262214 HHP262214 HRL262214 IBH262214 ILD262214 IUZ262214 JEV262214 JOR262214 JYN262214 KIJ262214 KSF262214 LCB262214 LLX262214 LVT262214 MFP262214 MPL262214 MZH262214 NJD262214 NSZ262214 OCV262214 OMR262214 OWN262214 PGJ262214 PQF262214 QAB262214 QJX262214 QTT262214 RDP262214 RNL262214 RXH262214 SHD262214 SQZ262214 TAV262214 TKR262214 TUN262214 UEJ262214 UOF262214 UYB262214 VHX262214 VRT262214 WBP262214 WLL262214 WVH262214 C327750 IV327750 SR327750 ACN327750 AMJ327750 AWF327750 BGB327750 BPX327750 BZT327750 CJP327750 CTL327750 DDH327750 DND327750 DWZ327750 EGV327750 EQR327750 FAN327750 FKJ327750 FUF327750 GEB327750 GNX327750 GXT327750 HHP327750 HRL327750 IBH327750 ILD327750 IUZ327750 JEV327750 JOR327750 JYN327750 KIJ327750 KSF327750 LCB327750 LLX327750 LVT327750 MFP327750 MPL327750 MZH327750 NJD327750 NSZ327750 OCV327750 OMR327750 OWN327750 PGJ327750 PQF327750 QAB327750 QJX327750 QTT327750 RDP327750 RNL327750 RXH327750 SHD327750 SQZ327750 TAV327750 TKR327750 TUN327750 UEJ327750 UOF327750 UYB327750 VHX327750 VRT327750 WBP327750 WLL327750 WVH327750 C393286 IV393286 SR393286 ACN393286 AMJ393286 AWF393286 BGB393286 BPX393286 BZT393286 CJP393286 CTL393286 DDH393286 DND393286 DWZ393286 EGV393286 EQR393286 FAN393286 FKJ393286 FUF393286 GEB393286 GNX393286 GXT393286 HHP393286 HRL393286 IBH393286 ILD393286 IUZ393286 JEV393286 JOR393286 JYN393286 KIJ393286 KSF393286 LCB393286 LLX393286 LVT393286 MFP393286 MPL393286 MZH393286 NJD393286 NSZ393286 OCV393286 OMR393286 OWN393286 PGJ393286 PQF393286 QAB393286 QJX393286 QTT393286 RDP393286 RNL393286 RXH393286 SHD393286 SQZ393286 TAV393286 TKR393286 TUN393286 UEJ393286 UOF393286 UYB393286 VHX393286 VRT393286 WBP393286 WLL393286 WVH393286 C458822 IV458822 SR458822 ACN458822 AMJ458822 AWF458822 BGB458822 BPX458822 BZT458822 CJP458822 CTL458822 DDH458822 DND458822 DWZ458822 EGV458822 EQR458822 FAN458822 FKJ458822 FUF458822 GEB458822 GNX458822 GXT458822 HHP458822 HRL458822 IBH458822 ILD458822 IUZ458822 JEV458822 JOR458822 JYN458822 KIJ458822 KSF458822 LCB458822 LLX458822 LVT458822 MFP458822 MPL458822 MZH458822 NJD458822 NSZ458822 OCV458822 OMR458822 OWN458822 PGJ458822 PQF458822 QAB458822 QJX458822 QTT458822 RDP458822 RNL458822 RXH458822 SHD458822 SQZ458822 TAV458822 TKR458822 TUN458822 UEJ458822 UOF458822 UYB458822 VHX458822 VRT458822 WBP458822 WLL458822 WVH458822 C524358 IV524358 SR524358 ACN524358 AMJ524358 AWF524358 BGB524358 BPX524358 BZT524358 CJP524358 CTL524358 DDH524358 DND524358 DWZ524358 EGV524358 EQR524358 FAN524358 FKJ524358 FUF524358 GEB524358 GNX524358 GXT524358 HHP524358 HRL524358 IBH524358 ILD524358 IUZ524358 JEV524358 JOR524358 JYN524358 KIJ524358 KSF524358 LCB524358 LLX524358 LVT524358 MFP524358 MPL524358 MZH524358 NJD524358 NSZ524358 OCV524358 OMR524358 OWN524358 PGJ524358 PQF524358 QAB524358 QJX524358 QTT524358 RDP524358 RNL524358 RXH524358 SHD524358 SQZ524358 TAV524358 TKR524358 TUN524358 UEJ524358 UOF524358 UYB524358 VHX524358 VRT524358 WBP524358 WLL524358 WVH524358 C589894 IV589894 SR589894 ACN589894 AMJ589894 AWF589894 BGB589894 BPX589894 BZT589894 CJP589894 CTL589894 DDH589894 DND589894 DWZ589894 EGV589894 EQR589894 FAN589894 FKJ589894 FUF589894 GEB589894 GNX589894 GXT589894 HHP589894 HRL589894 IBH589894 ILD589894 IUZ589894 JEV589894 JOR589894 JYN589894 KIJ589894 KSF589894 LCB589894 LLX589894 LVT589894 MFP589894 MPL589894 MZH589894 NJD589894 NSZ589894 OCV589894 OMR589894 OWN589894 PGJ589894 PQF589894 QAB589894 QJX589894 QTT589894 RDP589894 RNL589894 RXH589894 SHD589894 SQZ589894 TAV589894 TKR589894 TUN589894 UEJ589894 UOF589894 UYB589894 VHX589894 VRT589894 WBP589894 WLL589894 WVH589894 C655430 IV655430 SR655430 ACN655430 AMJ655430 AWF655430 BGB655430 BPX655430 BZT655430 CJP655430 CTL655430 DDH655430 DND655430 DWZ655430 EGV655430 EQR655430 FAN655430 FKJ655430 FUF655430 GEB655430 GNX655430 GXT655430 HHP655430 HRL655430 IBH655430 ILD655430 IUZ655430 JEV655430 JOR655430 JYN655430 KIJ655430 KSF655430 LCB655430 LLX655430 LVT655430 MFP655430 MPL655430 MZH655430 NJD655430 NSZ655430 OCV655430 OMR655430 OWN655430 PGJ655430 PQF655430 QAB655430 QJX655430 QTT655430 RDP655430 RNL655430 RXH655430 SHD655430 SQZ655430 TAV655430 TKR655430 TUN655430 UEJ655430 UOF655430 UYB655430 VHX655430 VRT655430 WBP655430 WLL655430 WVH655430 C720966 IV720966 SR720966 ACN720966 AMJ720966 AWF720966 BGB720966 BPX720966 BZT720966 CJP720966 CTL720966 DDH720966 DND720966 DWZ720966 EGV720966 EQR720966 FAN720966 FKJ720966 FUF720966 GEB720966 GNX720966 GXT720966 HHP720966 HRL720966 IBH720966 ILD720966 IUZ720966 JEV720966 JOR720966 JYN720966 KIJ720966 KSF720966 LCB720966 LLX720966 LVT720966 MFP720966 MPL720966 MZH720966 NJD720966 NSZ720966 OCV720966 OMR720966 OWN720966 PGJ720966 PQF720966 QAB720966 QJX720966 QTT720966 RDP720966 RNL720966 RXH720966 SHD720966 SQZ720966 TAV720966 TKR720966 TUN720966 UEJ720966 UOF720966 UYB720966 VHX720966 VRT720966 WBP720966 WLL720966 WVH720966 C786502 IV786502 SR786502 ACN786502 AMJ786502 AWF786502 BGB786502 BPX786502 BZT786502 CJP786502 CTL786502 DDH786502 DND786502 DWZ786502 EGV786502 EQR786502 FAN786502 FKJ786502 FUF786502 GEB786502 GNX786502 GXT786502 HHP786502 HRL786502 IBH786502 ILD786502 IUZ786502 JEV786502 JOR786502 JYN786502 KIJ786502 KSF786502 LCB786502 LLX786502 LVT786502 MFP786502 MPL786502 MZH786502 NJD786502 NSZ786502 OCV786502 OMR786502 OWN786502 PGJ786502 PQF786502 QAB786502 QJX786502 QTT786502 RDP786502 RNL786502 RXH786502 SHD786502 SQZ786502 TAV786502 TKR786502 TUN786502 UEJ786502 UOF786502 UYB786502 VHX786502 VRT786502 WBP786502 WLL786502 WVH786502 C852038 IV852038 SR852038 ACN852038 AMJ852038 AWF852038 BGB852038 BPX852038 BZT852038 CJP852038 CTL852038 DDH852038 DND852038 DWZ852038 EGV852038 EQR852038 FAN852038 FKJ852038 FUF852038 GEB852038 GNX852038 GXT852038 HHP852038 HRL852038 IBH852038 ILD852038 IUZ852038 JEV852038 JOR852038 JYN852038 KIJ852038 KSF852038 LCB852038 LLX852038 LVT852038 MFP852038 MPL852038 MZH852038 NJD852038 NSZ852038 OCV852038 OMR852038 OWN852038 PGJ852038 PQF852038 QAB852038 QJX852038 QTT852038 RDP852038 RNL852038 RXH852038 SHD852038 SQZ852038 TAV852038 TKR852038 TUN852038 UEJ852038 UOF852038 UYB852038 VHX852038 VRT852038 WBP852038 WLL852038 WVH852038 C917574 IV917574 SR917574 ACN917574 AMJ917574 AWF917574 BGB917574 BPX917574 BZT917574 CJP917574 CTL917574 DDH917574 DND917574 DWZ917574 EGV917574 EQR917574 FAN917574 FKJ917574 FUF917574 GEB917574 GNX917574 GXT917574 HHP917574 HRL917574 IBH917574 ILD917574 IUZ917574 JEV917574 JOR917574 JYN917574 KIJ917574 KSF917574 LCB917574 LLX917574 LVT917574 MFP917574 MPL917574 MZH917574 NJD917574 NSZ917574 OCV917574 OMR917574 OWN917574 PGJ917574 PQF917574 QAB917574 QJX917574 QTT917574 RDP917574 RNL917574 RXH917574 SHD917574 SQZ917574 TAV917574 TKR917574 TUN917574 UEJ917574 UOF917574 UYB917574 VHX917574 VRT917574 WBP917574 WLL917574 WVH917574 C983110 IV983110 SR983110 ACN983110 AMJ983110 AWF983110 BGB983110 BPX983110 BZT983110 CJP983110 CTL983110 DDH983110 DND983110 DWZ983110 EGV983110 EQR983110 FAN983110 FKJ983110 FUF983110 GEB983110 GNX983110 GXT983110 HHP983110 HRL983110 IBH983110 ILD983110 IUZ983110 JEV983110 JOR983110 JYN983110 KIJ983110 KSF983110 LCB983110 LLX983110 LVT983110 MFP983110 MPL983110 MZH983110 NJD983110 NSZ983110 OCV983110 OMR983110 OWN983110 PGJ983110 PQF983110 QAB983110 QJX983110 QTT983110 RDP983110 RNL983110 RXH983110 SHD983110 SQZ983110 TAV983110 TKR983110 TUN983110 UEJ983110 UOF983110 UYB983110 VHX983110 VRT983110 WBP983110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 type="list" allowBlank="1" showInputMessage="1" showErrorMessage="1" sqref="WVE983110 A65606 IS65606 SO65606 ACK65606 AMG65606 AWC65606 BFY65606 BPU65606 BZQ65606 CJM65606 CTI65606 DDE65606 DNA65606 DWW65606 EGS65606 EQO65606 FAK65606 FKG65606 FUC65606 GDY65606 GNU65606 GXQ65606 HHM65606 HRI65606 IBE65606 ILA65606 IUW65606 JES65606 JOO65606 JYK65606 KIG65606 KSC65606 LBY65606 LLU65606 LVQ65606 MFM65606 MPI65606 MZE65606 NJA65606 NSW65606 OCS65606 OMO65606 OWK65606 PGG65606 PQC65606 PZY65606 QJU65606 QTQ65606 RDM65606 RNI65606 RXE65606 SHA65606 SQW65606 TAS65606 TKO65606 TUK65606 UEG65606 UOC65606 UXY65606 VHU65606 VRQ65606 WBM65606 WLI65606 WVE65606 A131142 IS131142 SO131142 ACK131142 AMG131142 AWC131142 BFY131142 BPU131142 BZQ131142 CJM131142 CTI131142 DDE131142 DNA131142 DWW131142 EGS131142 EQO131142 FAK131142 FKG131142 FUC131142 GDY131142 GNU131142 GXQ131142 HHM131142 HRI131142 IBE131142 ILA131142 IUW131142 JES131142 JOO131142 JYK131142 KIG131142 KSC131142 LBY131142 LLU131142 LVQ131142 MFM131142 MPI131142 MZE131142 NJA131142 NSW131142 OCS131142 OMO131142 OWK131142 PGG131142 PQC131142 PZY131142 QJU131142 QTQ131142 RDM131142 RNI131142 RXE131142 SHA131142 SQW131142 TAS131142 TKO131142 TUK131142 UEG131142 UOC131142 UXY131142 VHU131142 VRQ131142 WBM131142 WLI131142 WVE131142 A196678 IS196678 SO196678 ACK196678 AMG196678 AWC196678 BFY196678 BPU196678 BZQ196678 CJM196678 CTI196678 DDE196678 DNA196678 DWW196678 EGS196678 EQO196678 FAK196678 FKG196678 FUC196678 GDY196678 GNU196678 GXQ196678 HHM196678 HRI196678 IBE196678 ILA196678 IUW196678 JES196678 JOO196678 JYK196678 KIG196678 KSC196678 LBY196678 LLU196678 LVQ196678 MFM196678 MPI196678 MZE196678 NJA196678 NSW196678 OCS196678 OMO196678 OWK196678 PGG196678 PQC196678 PZY196678 QJU196678 QTQ196678 RDM196678 RNI196678 RXE196678 SHA196678 SQW196678 TAS196678 TKO196678 TUK196678 UEG196678 UOC196678 UXY196678 VHU196678 VRQ196678 WBM196678 WLI196678 WVE196678 A262214 IS262214 SO262214 ACK262214 AMG262214 AWC262214 BFY262214 BPU262214 BZQ262214 CJM262214 CTI262214 DDE262214 DNA262214 DWW262214 EGS262214 EQO262214 FAK262214 FKG262214 FUC262214 GDY262214 GNU262214 GXQ262214 HHM262214 HRI262214 IBE262214 ILA262214 IUW262214 JES262214 JOO262214 JYK262214 KIG262214 KSC262214 LBY262214 LLU262214 LVQ262214 MFM262214 MPI262214 MZE262214 NJA262214 NSW262214 OCS262214 OMO262214 OWK262214 PGG262214 PQC262214 PZY262214 QJU262214 QTQ262214 RDM262214 RNI262214 RXE262214 SHA262214 SQW262214 TAS262214 TKO262214 TUK262214 UEG262214 UOC262214 UXY262214 VHU262214 VRQ262214 WBM262214 WLI262214 WVE262214 A327750 IS327750 SO327750 ACK327750 AMG327750 AWC327750 BFY327750 BPU327750 BZQ327750 CJM327750 CTI327750 DDE327750 DNA327750 DWW327750 EGS327750 EQO327750 FAK327750 FKG327750 FUC327750 GDY327750 GNU327750 GXQ327750 HHM327750 HRI327750 IBE327750 ILA327750 IUW327750 JES327750 JOO327750 JYK327750 KIG327750 KSC327750 LBY327750 LLU327750 LVQ327750 MFM327750 MPI327750 MZE327750 NJA327750 NSW327750 OCS327750 OMO327750 OWK327750 PGG327750 PQC327750 PZY327750 QJU327750 QTQ327750 RDM327750 RNI327750 RXE327750 SHA327750 SQW327750 TAS327750 TKO327750 TUK327750 UEG327750 UOC327750 UXY327750 VHU327750 VRQ327750 WBM327750 WLI327750 WVE327750 A393286 IS393286 SO393286 ACK393286 AMG393286 AWC393286 BFY393286 BPU393286 BZQ393286 CJM393286 CTI393286 DDE393286 DNA393286 DWW393286 EGS393286 EQO393286 FAK393286 FKG393286 FUC393286 GDY393286 GNU393286 GXQ393286 HHM393286 HRI393286 IBE393286 ILA393286 IUW393286 JES393286 JOO393286 JYK393286 KIG393286 KSC393286 LBY393286 LLU393286 LVQ393286 MFM393286 MPI393286 MZE393286 NJA393286 NSW393286 OCS393286 OMO393286 OWK393286 PGG393286 PQC393286 PZY393286 QJU393286 QTQ393286 RDM393286 RNI393286 RXE393286 SHA393286 SQW393286 TAS393286 TKO393286 TUK393286 UEG393286 UOC393286 UXY393286 VHU393286 VRQ393286 WBM393286 WLI393286 WVE393286 A458822 IS458822 SO458822 ACK458822 AMG458822 AWC458822 BFY458822 BPU458822 BZQ458822 CJM458822 CTI458822 DDE458822 DNA458822 DWW458822 EGS458822 EQO458822 FAK458822 FKG458822 FUC458822 GDY458822 GNU458822 GXQ458822 HHM458822 HRI458822 IBE458822 ILA458822 IUW458822 JES458822 JOO458822 JYK458822 KIG458822 KSC458822 LBY458822 LLU458822 LVQ458822 MFM458822 MPI458822 MZE458822 NJA458822 NSW458822 OCS458822 OMO458822 OWK458822 PGG458822 PQC458822 PZY458822 QJU458822 QTQ458822 RDM458822 RNI458822 RXE458822 SHA458822 SQW458822 TAS458822 TKO458822 TUK458822 UEG458822 UOC458822 UXY458822 VHU458822 VRQ458822 WBM458822 WLI458822 WVE458822 A524358 IS524358 SO524358 ACK524358 AMG524358 AWC524358 BFY524358 BPU524358 BZQ524358 CJM524358 CTI524358 DDE524358 DNA524358 DWW524358 EGS524358 EQO524358 FAK524358 FKG524358 FUC524358 GDY524358 GNU524358 GXQ524358 HHM524358 HRI524358 IBE524358 ILA524358 IUW524358 JES524358 JOO524358 JYK524358 KIG524358 KSC524358 LBY524358 LLU524358 LVQ524358 MFM524358 MPI524358 MZE524358 NJA524358 NSW524358 OCS524358 OMO524358 OWK524358 PGG524358 PQC524358 PZY524358 QJU524358 QTQ524358 RDM524358 RNI524358 RXE524358 SHA524358 SQW524358 TAS524358 TKO524358 TUK524358 UEG524358 UOC524358 UXY524358 VHU524358 VRQ524358 WBM524358 WLI524358 WVE524358 A589894 IS589894 SO589894 ACK589894 AMG589894 AWC589894 BFY589894 BPU589894 BZQ589894 CJM589894 CTI589894 DDE589894 DNA589894 DWW589894 EGS589894 EQO589894 FAK589894 FKG589894 FUC589894 GDY589894 GNU589894 GXQ589894 HHM589894 HRI589894 IBE589894 ILA589894 IUW589894 JES589894 JOO589894 JYK589894 KIG589894 KSC589894 LBY589894 LLU589894 LVQ589894 MFM589894 MPI589894 MZE589894 NJA589894 NSW589894 OCS589894 OMO589894 OWK589894 PGG589894 PQC589894 PZY589894 QJU589894 QTQ589894 RDM589894 RNI589894 RXE589894 SHA589894 SQW589894 TAS589894 TKO589894 TUK589894 UEG589894 UOC589894 UXY589894 VHU589894 VRQ589894 WBM589894 WLI589894 WVE589894 A655430 IS655430 SO655430 ACK655430 AMG655430 AWC655430 BFY655430 BPU655430 BZQ655430 CJM655430 CTI655430 DDE655430 DNA655430 DWW655430 EGS655430 EQO655430 FAK655430 FKG655430 FUC655430 GDY655430 GNU655430 GXQ655430 HHM655430 HRI655430 IBE655430 ILA655430 IUW655430 JES655430 JOO655430 JYK655430 KIG655430 KSC655430 LBY655430 LLU655430 LVQ655430 MFM655430 MPI655430 MZE655430 NJA655430 NSW655430 OCS655430 OMO655430 OWK655430 PGG655430 PQC655430 PZY655430 QJU655430 QTQ655430 RDM655430 RNI655430 RXE655430 SHA655430 SQW655430 TAS655430 TKO655430 TUK655430 UEG655430 UOC655430 UXY655430 VHU655430 VRQ655430 WBM655430 WLI655430 WVE655430 A720966 IS720966 SO720966 ACK720966 AMG720966 AWC720966 BFY720966 BPU720966 BZQ720966 CJM720966 CTI720966 DDE720966 DNA720966 DWW720966 EGS720966 EQO720966 FAK720966 FKG720966 FUC720966 GDY720966 GNU720966 GXQ720966 HHM720966 HRI720966 IBE720966 ILA720966 IUW720966 JES720966 JOO720966 JYK720966 KIG720966 KSC720966 LBY720966 LLU720966 LVQ720966 MFM720966 MPI720966 MZE720966 NJA720966 NSW720966 OCS720966 OMO720966 OWK720966 PGG720966 PQC720966 PZY720966 QJU720966 QTQ720966 RDM720966 RNI720966 RXE720966 SHA720966 SQW720966 TAS720966 TKO720966 TUK720966 UEG720966 UOC720966 UXY720966 VHU720966 VRQ720966 WBM720966 WLI720966 WVE720966 A786502 IS786502 SO786502 ACK786502 AMG786502 AWC786502 BFY786502 BPU786502 BZQ786502 CJM786502 CTI786502 DDE786502 DNA786502 DWW786502 EGS786502 EQO786502 FAK786502 FKG786502 FUC786502 GDY786502 GNU786502 GXQ786502 HHM786502 HRI786502 IBE786502 ILA786502 IUW786502 JES786502 JOO786502 JYK786502 KIG786502 KSC786502 LBY786502 LLU786502 LVQ786502 MFM786502 MPI786502 MZE786502 NJA786502 NSW786502 OCS786502 OMO786502 OWK786502 PGG786502 PQC786502 PZY786502 QJU786502 QTQ786502 RDM786502 RNI786502 RXE786502 SHA786502 SQW786502 TAS786502 TKO786502 TUK786502 UEG786502 UOC786502 UXY786502 VHU786502 VRQ786502 WBM786502 WLI786502 WVE786502 A852038 IS852038 SO852038 ACK852038 AMG852038 AWC852038 BFY852038 BPU852038 BZQ852038 CJM852038 CTI852038 DDE852038 DNA852038 DWW852038 EGS852038 EQO852038 FAK852038 FKG852038 FUC852038 GDY852038 GNU852038 GXQ852038 HHM852038 HRI852038 IBE852038 ILA852038 IUW852038 JES852038 JOO852038 JYK852038 KIG852038 KSC852038 LBY852038 LLU852038 LVQ852038 MFM852038 MPI852038 MZE852038 NJA852038 NSW852038 OCS852038 OMO852038 OWK852038 PGG852038 PQC852038 PZY852038 QJU852038 QTQ852038 RDM852038 RNI852038 RXE852038 SHA852038 SQW852038 TAS852038 TKO852038 TUK852038 UEG852038 UOC852038 UXY852038 VHU852038 VRQ852038 WBM852038 WLI852038 WVE852038 A917574 IS917574 SO917574 ACK917574 AMG917574 AWC917574 BFY917574 BPU917574 BZQ917574 CJM917574 CTI917574 DDE917574 DNA917574 DWW917574 EGS917574 EQO917574 FAK917574 FKG917574 FUC917574 GDY917574 GNU917574 GXQ917574 HHM917574 HRI917574 IBE917574 ILA917574 IUW917574 JES917574 JOO917574 JYK917574 KIG917574 KSC917574 LBY917574 LLU917574 LVQ917574 MFM917574 MPI917574 MZE917574 NJA917574 NSW917574 OCS917574 OMO917574 OWK917574 PGG917574 PQC917574 PZY917574 QJU917574 QTQ917574 RDM917574 RNI917574 RXE917574 SHA917574 SQW917574 TAS917574 TKO917574 TUK917574 UEG917574 UOC917574 UXY917574 VHU917574 VRQ917574 WBM917574 WLI917574 WVE917574 A983110 IS983110 SO983110 ACK983110 AMG983110 AWC983110 BFY983110 BPU983110 BZQ983110 CJM983110 CTI983110 DDE983110 DNA983110 DWW983110 EGS983110 EQO983110 FAK983110 FKG983110 FUC983110 GDY983110 GNU983110 GXQ983110 HHM983110 HRI983110 IBE983110 ILA983110 IUW983110 JES983110 JOO983110 JYK983110 KIG983110 KSC983110 LBY983110 LLU983110 LVQ983110 MFM983110 MPI983110 MZE983110 NJA983110 NSW983110 OCS983110 OMO983110 OWK983110 PGG983110 PQC983110 PZY983110 QJU983110 QTQ983110 RDM983110 RNI983110 RXE983110 SHA983110 SQW983110 TAS983110 TKO983110 TUK983110 UEG983110 UOC983110 UXY983110 VHU983110 VRQ983110 WBM983110 WLI983110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s>
  <pageMargins left="0.7" right="0.7" top="0.75" bottom="0.75" header="0.3" footer="0.3"/>
  <pageSetup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5"/>
  <sheetViews>
    <sheetView topLeftCell="H34" zoomScale="80" zoomScaleNormal="80" workbookViewId="0">
      <selection activeCell="Q48" sqref="Q48:Q51"/>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28.140625" style="44"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244</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557</v>
      </c>
      <c r="D10" s="422"/>
      <c r="E10" s="423"/>
      <c r="F10" s="1"/>
      <c r="G10" s="1"/>
      <c r="H10" s="1"/>
      <c r="I10" s="1"/>
      <c r="J10" s="1"/>
      <c r="K10" s="1"/>
      <c r="L10" s="1"/>
      <c r="M10" s="1"/>
      <c r="N10" s="2"/>
    </row>
    <row r="11" spans="2:16" ht="16.5" thickBot="1" x14ac:dyDescent="0.3">
      <c r="B11" s="47" t="s">
        <v>8</v>
      </c>
      <c r="C11" s="48" t="s">
        <v>558</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x14ac:dyDescent="0.25">
      <c r="B14" s="492" t="s">
        <v>97</v>
      </c>
      <c r="C14" s="492"/>
      <c r="D14" s="156" t="s">
        <v>11</v>
      </c>
      <c r="E14" s="156" t="s">
        <v>12</v>
      </c>
      <c r="F14" s="156" t="s">
        <v>28</v>
      </c>
      <c r="G14" s="63"/>
      <c r="I14" s="56"/>
      <c r="J14" s="56"/>
      <c r="K14" s="56"/>
      <c r="L14" s="56"/>
      <c r="M14" s="56"/>
      <c r="N14" s="55"/>
    </row>
    <row r="15" spans="2:16" x14ac:dyDescent="0.25">
      <c r="B15" s="492"/>
      <c r="C15" s="492"/>
      <c r="D15" s="156">
        <v>1</v>
      </c>
      <c r="E15" s="3">
        <v>1385234500</v>
      </c>
      <c r="F15" s="131">
        <f>260+300</f>
        <v>560</v>
      </c>
      <c r="G15" s="63"/>
      <c r="I15" s="57"/>
      <c r="J15" s="57"/>
      <c r="K15" s="57"/>
      <c r="L15" s="57"/>
      <c r="M15" s="57"/>
      <c r="N15" s="55"/>
    </row>
    <row r="16" spans="2:16" x14ac:dyDescent="0.25">
      <c r="B16" s="492"/>
      <c r="C16" s="492"/>
      <c r="D16" s="156">
        <v>9</v>
      </c>
      <c r="E16" s="3">
        <v>3274211322</v>
      </c>
      <c r="F16" s="131">
        <f>244+1250</f>
        <v>1494</v>
      </c>
      <c r="G16" s="63"/>
      <c r="I16" s="57"/>
      <c r="J16" s="57"/>
      <c r="K16" s="57"/>
      <c r="L16" s="57"/>
      <c r="M16" s="57"/>
      <c r="N16" s="55"/>
    </row>
    <row r="17" spans="1:14" x14ac:dyDescent="0.25">
      <c r="B17" s="492"/>
      <c r="C17" s="492"/>
      <c r="D17" s="156">
        <v>19</v>
      </c>
      <c r="E17" s="3">
        <v>1206358774</v>
      </c>
      <c r="F17" s="131">
        <f>98+450</f>
        <v>548</v>
      </c>
      <c r="G17" s="63"/>
      <c r="I17" s="57"/>
      <c r="J17" s="57"/>
      <c r="K17" s="57"/>
      <c r="L17" s="57"/>
      <c r="M17" s="57"/>
      <c r="N17" s="55"/>
    </row>
    <row r="18" spans="1:14" x14ac:dyDescent="0.25">
      <c r="B18" s="492"/>
      <c r="C18" s="492"/>
      <c r="D18" s="156">
        <v>3</v>
      </c>
      <c r="E18" s="3">
        <v>733261808</v>
      </c>
      <c r="F18" s="131">
        <f>116+200</f>
        <v>316</v>
      </c>
      <c r="G18" s="63"/>
      <c r="H18" s="58"/>
      <c r="I18" s="57"/>
      <c r="J18" s="57"/>
      <c r="K18" s="57"/>
      <c r="L18" s="57"/>
      <c r="M18" s="57"/>
      <c r="N18" s="59"/>
    </row>
    <row r="19" spans="1:14" x14ac:dyDescent="0.25">
      <c r="B19" s="492"/>
      <c r="C19" s="492"/>
      <c r="D19" s="156">
        <v>5</v>
      </c>
      <c r="E19" s="3">
        <v>1252968600</v>
      </c>
      <c r="F19" s="131">
        <v>600</v>
      </c>
      <c r="G19" s="63"/>
      <c r="H19" s="58"/>
      <c r="I19" s="57"/>
      <c r="J19" s="57"/>
      <c r="K19" s="57"/>
      <c r="L19" s="57"/>
      <c r="M19" s="57"/>
      <c r="N19" s="59"/>
    </row>
    <row r="20" spans="1:14" x14ac:dyDescent="0.25">
      <c r="B20" s="492"/>
      <c r="C20" s="492"/>
      <c r="D20" s="156">
        <v>8</v>
      </c>
      <c r="E20" s="3">
        <v>639730710</v>
      </c>
      <c r="F20" s="131">
        <f>150+120</f>
        <v>270</v>
      </c>
      <c r="G20" s="63"/>
      <c r="H20" s="58"/>
      <c r="I20" s="57"/>
      <c r="J20" s="57"/>
      <c r="K20" s="57"/>
      <c r="L20" s="57"/>
      <c r="M20" s="57"/>
      <c r="N20" s="59"/>
    </row>
    <row r="21" spans="1:14" x14ac:dyDescent="0.25">
      <c r="B21" s="476" t="s">
        <v>13</v>
      </c>
      <c r="C21" s="477"/>
      <c r="D21" s="15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+F17*80%</f>
        <v>438.40000000000003</v>
      </c>
      <c r="D23" s="57"/>
      <c r="E23" s="4">
        <f>+E17</f>
        <v>1206358774</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53"/>
      <c r="D29" s="203" t="s">
        <v>771</v>
      </c>
      <c r="E29" s="42"/>
      <c r="F29" s="42"/>
      <c r="G29" s="42"/>
      <c r="H29" s="42"/>
      <c r="I29" s="54"/>
      <c r="J29" s="54"/>
      <c r="K29" s="54"/>
      <c r="L29" s="54"/>
      <c r="M29" s="54"/>
      <c r="N29" s="55"/>
    </row>
    <row r="30" spans="1:14" x14ac:dyDescent="0.25">
      <c r="A30" s="65"/>
      <c r="B30" s="69" t="s">
        <v>138</v>
      </c>
      <c r="C30" s="153" t="s">
        <v>68</v>
      </c>
      <c r="D30" s="203"/>
      <c r="E30" s="42"/>
      <c r="F30" s="42"/>
      <c r="G30" s="42"/>
      <c r="H30" s="42"/>
      <c r="I30" s="54"/>
      <c r="J30" s="54"/>
      <c r="K30" s="54"/>
      <c r="L30" s="54"/>
      <c r="M30" s="54"/>
      <c r="N30" s="55"/>
    </row>
    <row r="31" spans="1:14" x14ac:dyDescent="0.25">
      <c r="A31" s="65"/>
      <c r="B31" s="69" t="s">
        <v>139</v>
      </c>
      <c r="C31" s="153" t="s">
        <v>68</v>
      </c>
      <c r="D31" s="203"/>
      <c r="E31" s="42"/>
      <c r="F31" s="42"/>
      <c r="G31" s="42"/>
      <c r="H31" s="42"/>
      <c r="I31" s="54"/>
      <c r="J31" s="54"/>
      <c r="K31" s="54"/>
      <c r="L31" s="54"/>
      <c r="M31" s="54"/>
      <c r="N31" s="55"/>
    </row>
    <row r="32" spans="1:14" x14ac:dyDescent="0.25">
      <c r="A32" s="65"/>
      <c r="B32" s="69" t="s">
        <v>140</v>
      </c>
      <c r="C32" s="153" t="s">
        <v>68</v>
      </c>
      <c r="D32" s="203"/>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53">
        <f>E112</f>
        <v>0</v>
      </c>
      <c r="E39" s="424">
        <f>+D39+D40</f>
        <v>0</v>
      </c>
      <c r="F39" s="42"/>
      <c r="G39" s="42"/>
      <c r="H39" s="42"/>
      <c r="I39" s="54"/>
      <c r="J39" s="54"/>
      <c r="K39" s="54"/>
      <c r="L39" s="54"/>
      <c r="M39" s="54"/>
      <c r="N39" s="55"/>
    </row>
    <row r="40" spans="1:26" ht="57" x14ac:dyDescent="0.25">
      <c r="A40" s="65"/>
      <c r="B40" s="70" t="s">
        <v>143</v>
      </c>
      <c r="C40" s="71">
        <v>60</v>
      </c>
      <c r="D40" s="153">
        <f>F136</f>
        <v>0</v>
      </c>
      <c r="E40" s="425"/>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26" t="s">
        <v>34</v>
      </c>
      <c r="N44" s="426"/>
    </row>
    <row r="45" spans="1:26" x14ac:dyDescent="0.25">
      <c r="B45" s="68" t="s">
        <v>29</v>
      </c>
      <c r="M45" s="73"/>
      <c r="N45" s="73"/>
    </row>
    <row r="46" spans="1:26" ht="15.75" thickBot="1" x14ac:dyDescent="0.3">
      <c r="M46" s="73"/>
      <c r="N46" s="73"/>
    </row>
    <row r="47" spans="1:26" s="54" customFormat="1" ht="60"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0</v>
      </c>
      <c r="L48" s="134">
        <v>11</v>
      </c>
      <c r="M48" s="139">
        <v>1256</v>
      </c>
      <c r="N48" s="82"/>
      <c r="O48" s="83">
        <v>4513000000</v>
      </c>
      <c r="P48" s="83" t="s">
        <v>248</v>
      </c>
      <c r="Q48" s="84"/>
      <c r="R48" s="85"/>
      <c r="S48" s="85"/>
      <c r="T48" s="85"/>
      <c r="U48" s="85"/>
      <c r="V48" s="85"/>
      <c r="W48" s="85"/>
      <c r="X48" s="85"/>
      <c r="Y48" s="85"/>
      <c r="Z48" s="85"/>
    </row>
    <row r="49" spans="1:26" s="86" customFormat="1" ht="45" x14ac:dyDescent="0.25">
      <c r="A49" s="74">
        <v>2</v>
      </c>
      <c r="B49" s="75" t="s">
        <v>244</v>
      </c>
      <c r="C49" s="76" t="s">
        <v>245</v>
      </c>
      <c r="D49" s="75" t="s">
        <v>559</v>
      </c>
      <c r="E49" s="138">
        <v>2131194</v>
      </c>
      <c r="F49" s="78" t="s">
        <v>135</v>
      </c>
      <c r="G49" s="79"/>
      <c r="H49" s="81">
        <v>41381</v>
      </c>
      <c r="I49" s="81">
        <v>41455</v>
      </c>
      <c r="J49" s="81" t="s">
        <v>136</v>
      </c>
      <c r="K49" s="134">
        <v>2</v>
      </c>
      <c r="L49" s="134">
        <v>0</v>
      </c>
      <c r="M49" s="139">
        <v>137</v>
      </c>
      <c r="N49" s="82"/>
      <c r="O49" s="83">
        <v>36005965</v>
      </c>
      <c r="P49" s="83" t="s">
        <v>560</v>
      </c>
      <c r="Q49" s="84"/>
      <c r="R49" s="85"/>
      <c r="S49" s="85"/>
      <c r="T49" s="85"/>
      <c r="U49" s="85"/>
      <c r="V49" s="85"/>
      <c r="W49" s="85"/>
      <c r="X49" s="85"/>
      <c r="Y49" s="85"/>
      <c r="Z49" s="85"/>
    </row>
    <row r="50" spans="1:26" s="86" customFormat="1" ht="45" x14ac:dyDescent="0.25">
      <c r="A50" s="74">
        <v>3</v>
      </c>
      <c r="B50" s="75" t="s">
        <v>244</v>
      </c>
      <c r="C50" s="76" t="s">
        <v>245</v>
      </c>
      <c r="D50" s="75" t="s">
        <v>559</v>
      </c>
      <c r="E50" s="138">
        <v>2131187</v>
      </c>
      <c r="F50" s="78" t="s">
        <v>135</v>
      </c>
      <c r="G50" s="79"/>
      <c r="H50" s="81">
        <v>41381</v>
      </c>
      <c r="I50" s="81">
        <v>41455</v>
      </c>
      <c r="J50" s="81" t="s">
        <v>136</v>
      </c>
      <c r="K50" s="134">
        <v>0</v>
      </c>
      <c r="L50" s="134">
        <v>2</v>
      </c>
      <c r="M50" s="139">
        <v>315</v>
      </c>
      <c r="N50" s="82"/>
      <c r="O50" s="83">
        <v>85779608</v>
      </c>
      <c r="P50" s="83" t="s">
        <v>561</v>
      </c>
      <c r="Q50" s="84"/>
      <c r="R50" s="85"/>
      <c r="S50" s="85"/>
      <c r="T50" s="85"/>
      <c r="U50" s="85"/>
      <c r="V50" s="85"/>
      <c r="W50" s="85"/>
      <c r="X50" s="85"/>
      <c r="Y50" s="85"/>
      <c r="Z50" s="85"/>
    </row>
    <row r="51" spans="1:26" s="86" customFormat="1" ht="45" x14ac:dyDescent="0.25">
      <c r="A51" s="74">
        <f t="shared" ref="A51" si="0">+A50+1</f>
        <v>4</v>
      </c>
      <c r="B51" s="75" t="s">
        <v>244</v>
      </c>
      <c r="C51" s="75" t="s">
        <v>244</v>
      </c>
      <c r="D51" s="75" t="s">
        <v>251</v>
      </c>
      <c r="E51" s="138">
        <v>144</v>
      </c>
      <c r="F51" s="78" t="s">
        <v>135</v>
      </c>
      <c r="G51" s="79"/>
      <c r="H51" s="81">
        <v>41518</v>
      </c>
      <c r="I51" s="81">
        <v>41943</v>
      </c>
      <c r="J51" s="81" t="s">
        <v>136</v>
      </c>
      <c r="K51" s="134">
        <v>0</v>
      </c>
      <c r="L51" s="134">
        <v>13</v>
      </c>
      <c r="M51" s="139">
        <v>1276</v>
      </c>
      <c r="N51" s="82"/>
      <c r="O51" s="83">
        <v>2618465347</v>
      </c>
      <c r="P51" s="83" t="s">
        <v>252</v>
      </c>
      <c r="Q51" s="84"/>
      <c r="R51" s="85"/>
      <c r="S51" s="85"/>
      <c r="T51" s="85"/>
      <c r="U51" s="85"/>
      <c r="V51" s="85"/>
      <c r="W51" s="85"/>
      <c r="X51" s="85"/>
      <c r="Y51" s="85"/>
      <c r="Z51" s="85"/>
    </row>
    <row r="52" spans="1:26" s="86" customFormat="1" x14ac:dyDescent="0.25">
      <c r="A52" s="74"/>
      <c r="B52" s="141" t="s">
        <v>15</v>
      </c>
      <c r="C52" s="76"/>
      <c r="D52" s="75"/>
      <c r="E52" s="138"/>
      <c r="F52" s="78"/>
      <c r="G52" s="79"/>
      <c r="H52" s="81"/>
      <c r="I52" s="81"/>
      <c r="J52" s="81"/>
      <c r="K52" s="171">
        <f>SUM(K48:K51)</f>
        <v>2</v>
      </c>
      <c r="L52" s="172">
        <f>SUM(L48:L51)</f>
        <v>26</v>
      </c>
      <c r="M52" s="140">
        <f>+M49+M50</f>
        <v>452</v>
      </c>
      <c r="N52" s="88">
        <f>SUM(N48:N48)</f>
        <v>0</v>
      </c>
      <c r="O52" s="83"/>
      <c r="P52" s="83"/>
      <c r="Q52" s="90"/>
    </row>
    <row r="53" spans="1:26" x14ac:dyDescent="0.25">
      <c r="E53" s="91"/>
    </row>
    <row r="54" spans="1:26" x14ac:dyDescent="0.25">
      <c r="B54" s="427" t="s">
        <v>27</v>
      </c>
      <c r="C54" s="427" t="s">
        <v>26</v>
      </c>
      <c r="D54" s="429" t="s">
        <v>33</v>
      </c>
      <c r="E54" s="429"/>
    </row>
    <row r="55" spans="1:26" x14ac:dyDescent="0.25">
      <c r="B55" s="428"/>
      <c r="C55" s="428"/>
      <c r="D55" s="157" t="s">
        <v>135</v>
      </c>
      <c r="E55" s="93" t="s">
        <v>136</v>
      </c>
    </row>
    <row r="56" spans="1:26" ht="18.75" x14ac:dyDescent="0.25">
      <c r="B56" s="94" t="s">
        <v>20</v>
      </c>
      <c r="C56" s="95" t="s">
        <v>610</v>
      </c>
      <c r="D56" s="153"/>
      <c r="E56" s="203" t="s">
        <v>167</v>
      </c>
      <c r="F56" s="96"/>
      <c r="G56" s="96"/>
      <c r="H56" s="96"/>
      <c r="I56" s="96"/>
      <c r="J56" s="96"/>
      <c r="K56" s="96"/>
      <c r="L56" s="96"/>
      <c r="M56" s="96"/>
    </row>
    <row r="57" spans="1:26" x14ac:dyDescent="0.25">
      <c r="B57" s="94" t="s">
        <v>24</v>
      </c>
      <c r="C57" s="95">
        <f>+M52</f>
        <v>452</v>
      </c>
      <c r="D57" s="153" t="s">
        <v>167</v>
      </c>
      <c r="E57" s="203"/>
    </row>
    <row r="58" spans="1:26" x14ac:dyDescent="0.25">
      <c r="B58" s="97"/>
      <c r="C58" s="439"/>
      <c r="D58" s="439"/>
      <c r="E58" s="439"/>
      <c r="F58" s="439"/>
      <c r="G58" s="439"/>
      <c r="H58" s="439"/>
      <c r="I58" s="439"/>
      <c r="J58" s="439"/>
      <c r="K58" s="439"/>
      <c r="L58" s="439"/>
      <c r="M58" s="439"/>
      <c r="N58" s="439"/>
    </row>
    <row r="60" spans="1:26" ht="26.25" x14ac:dyDescent="0.25">
      <c r="B60" s="435" t="s">
        <v>100</v>
      </c>
      <c r="C60" s="436"/>
      <c r="D60" s="436"/>
      <c r="E60" s="436"/>
      <c r="F60" s="436"/>
      <c r="G60" s="436"/>
      <c r="H60" s="436"/>
      <c r="I60" s="436"/>
      <c r="J60" s="436"/>
      <c r="K60" s="436"/>
      <c r="L60" s="436"/>
      <c r="M60" s="436"/>
      <c r="N60" s="436"/>
      <c r="O60" s="436"/>
      <c r="P60" s="436"/>
      <c r="Q60" s="436"/>
    </row>
    <row r="63" spans="1:26" ht="90" x14ac:dyDescent="0.25">
      <c r="B63" s="168" t="s">
        <v>148</v>
      </c>
      <c r="C63" s="168" t="s">
        <v>2</v>
      </c>
      <c r="D63" s="168" t="s">
        <v>102</v>
      </c>
      <c r="E63" s="168" t="s">
        <v>101</v>
      </c>
      <c r="F63" s="168" t="s">
        <v>103</v>
      </c>
      <c r="G63" s="168" t="s">
        <v>104</v>
      </c>
      <c r="H63" s="168" t="s">
        <v>105</v>
      </c>
      <c r="I63" s="168" t="s">
        <v>106</v>
      </c>
      <c r="J63" s="168" t="s">
        <v>107</v>
      </c>
      <c r="K63" s="168" t="s">
        <v>108</v>
      </c>
      <c r="L63" s="168" t="s">
        <v>109</v>
      </c>
      <c r="M63" s="154" t="s">
        <v>110</v>
      </c>
      <c r="N63" s="154" t="s">
        <v>111</v>
      </c>
      <c r="O63" s="441" t="s">
        <v>3</v>
      </c>
      <c r="P63" s="442"/>
      <c r="Q63" s="168" t="s">
        <v>17</v>
      </c>
    </row>
    <row r="64" spans="1:26" ht="45" x14ac:dyDescent="0.25">
      <c r="B64" s="173" t="s">
        <v>315</v>
      </c>
      <c r="C64" s="173" t="s">
        <v>254</v>
      </c>
      <c r="D64" s="173" t="s">
        <v>562</v>
      </c>
      <c r="E64" s="173">
        <v>58</v>
      </c>
      <c r="F64" s="173" t="s">
        <v>195</v>
      </c>
      <c r="G64" s="173" t="s">
        <v>195</v>
      </c>
      <c r="H64" s="173" t="s">
        <v>135</v>
      </c>
      <c r="I64" s="173" t="s">
        <v>195</v>
      </c>
      <c r="J64" s="173" t="s">
        <v>135</v>
      </c>
      <c r="K64" s="173" t="s">
        <v>135</v>
      </c>
      <c r="L64" s="173" t="s">
        <v>135</v>
      </c>
      <c r="M64" s="175" t="s">
        <v>135</v>
      </c>
      <c r="N64" s="175" t="s">
        <v>135</v>
      </c>
      <c r="O64" s="566"/>
      <c r="P64" s="567"/>
      <c r="Q64" s="173" t="s">
        <v>135</v>
      </c>
    </row>
    <row r="65" spans="1:17" s="176" customFormat="1" x14ac:dyDescent="0.25">
      <c r="A65" s="44"/>
      <c r="B65" s="173" t="s">
        <v>315</v>
      </c>
      <c r="C65" s="173" t="s">
        <v>254</v>
      </c>
      <c r="D65" s="173" t="s">
        <v>563</v>
      </c>
      <c r="E65" s="173">
        <v>40</v>
      </c>
      <c r="F65" s="173" t="s">
        <v>195</v>
      </c>
      <c r="G65" s="173" t="s">
        <v>195</v>
      </c>
      <c r="H65" s="173" t="s">
        <v>135</v>
      </c>
      <c r="I65" s="173" t="s">
        <v>195</v>
      </c>
      <c r="J65" s="173" t="s">
        <v>135</v>
      </c>
      <c r="K65" s="173" t="s">
        <v>135</v>
      </c>
      <c r="L65" s="173" t="s">
        <v>135</v>
      </c>
      <c r="M65" s="175" t="s">
        <v>135</v>
      </c>
      <c r="N65" s="175" t="s">
        <v>135</v>
      </c>
      <c r="O65" s="566"/>
      <c r="P65" s="567"/>
      <c r="Q65" s="173" t="s">
        <v>135</v>
      </c>
    </row>
    <row r="66" spans="1:17" s="176" customFormat="1" x14ac:dyDescent="0.25">
      <c r="A66" s="44"/>
      <c r="B66" s="173" t="s">
        <v>564</v>
      </c>
      <c r="C66" s="173" t="s">
        <v>256</v>
      </c>
      <c r="D66" s="173" t="s">
        <v>565</v>
      </c>
      <c r="E66" s="173">
        <v>350</v>
      </c>
      <c r="F66" s="173" t="s">
        <v>195</v>
      </c>
      <c r="G66" s="173" t="s">
        <v>195</v>
      </c>
      <c r="H66" s="173" t="s">
        <v>195</v>
      </c>
      <c r="I66" s="173" t="s">
        <v>135</v>
      </c>
      <c r="J66" s="173" t="s">
        <v>135</v>
      </c>
      <c r="K66" s="173" t="s">
        <v>135</v>
      </c>
      <c r="L66" s="173" t="s">
        <v>135</v>
      </c>
      <c r="M66" s="175" t="s">
        <v>135</v>
      </c>
      <c r="N66" s="175" t="s">
        <v>135</v>
      </c>
      <c r="O66" s="566"/>
      <c r="P66" s="567"/>
      <c r="Q66" s="173" t="s">
        <v>135</v>
      </c>
    </row>
    <row r="67" spans="1:17" s="176" customFormat="1" ht="30" x14ac:dyDescent="0.25">
      <c r="A67" s="44"/>
      <c r="B67" s="173" t="s">
        <v>564</v>
      </c>
      <c r="C67" s="173" t="s">
        <v>256</v>
      </c>
      <c r="D67" s="173" t="s">
        <v>566</v>
      </c>
      <c r="E67" s="173">
        <v>50</v>
      </c>
      <c r="F67" s="173" t="s">
        <v>195</v>
      </c>
      <c r="G67" s="173" t="s">
        <v>195</v>
      </c>
      <c r="H67" s="173" t="s">
        <v>195</v>
      </c>
      <c r="I67" s="173" t="s">
        <v>135</v>
      </c>
      <c r="J67" s="173" t="s">
        <v>135</v>
      </c>
      <c r="K67" s="173" t="s">
        <v>135</v>
      </c>
      <c r="L67" s="173" t="s">
        <v>135</v>
      </c>
      <c r="M67" s="175" t="s">
        <v>135</v>
      </c>
      <c r="N67" s="175" t="s">
        <v>135</v>
      </c>
      <c r="O67" s="566"/>
      <c r="P67" s="567"/>
      <c r="Q67" s="173" t="s">
        <v>135</v>
      </c>
    </row>
    <row r="68" spans="1:17" s="176" customFormat="1" x14ac:dyDescent="0.25">
      <c r="A68" s="44"/>
      <c r="B68" s="173" t="s">
        <v>564</v>
      </c>
      <c r="C68" s="173" t="s">
        <v>256</v>
      </c>
      <c r="D68" s="173" t="s">
        <v>567</v>
      </c>
      <c r="E68" s="173">
        <v>50</v>
      </c>
      <c r="F68" s="173" t="s">
        <v>195</v>
      </c>
      <c r="G68" s="173" t="s">
        <v>195</v>
      </c>
      <c r="H68" s="173" t="s">
        <v>195</v>
      </c>
      <c r="I68" s="173" t="s">
        <v>135</v>
      </c>
      <c r="J68" s="173" t="s">
        <v>135</v>
      </c>
      <c r="K68" s="173" t="s">
        <v>135</v>
      </c>
      <c r="L68" s="173" t="s">
        <v>135</v>
      </c>
      <c r="M68" s="175" t="s">
        <v>135</v>
      </c>
      <c r="N68" s="175" t="s">
        <v>135</v>
      </c>
      <c r="O68" s="566"/>
      <c r="P68" s="567"/>
      <c r="Q68" s="173" t="s">
        <v>135</v>
      </c>
    </row>
    <row r="69" spans="1:17" x14ac:dyDescent="0.25">
      <c r="B69" s="44" t="s">
        <v>1</v>
      </c>
    </row>
    <row r="70" spans="1:17" x14ac:dyDescent="0.25">
      <c r="B70" s="44" t="s">
        <v>36</v>
      </c>
    </row>
    <row r="71" spans="1:17" x14ac:dyDescent="0.25">
      <c r="B71" s="44" t="s">
        <v>61</v>
      </c>
    </row>
    <row r="74" spans="1:17" ht="26.25" x14ac:dyDescent="0.25">
      <c r="B74" s="435" t="s">
        <v>37</v>
      </c>
      <c r="C74" s="436"/>
      <c r="D74" s="436"/>
      <c r="E74" s="436"/>
      <c r="F74" s="436"/>
      <c r="G74" s="436"/>
      <c r="H74" s="436"/>
      <c r="I74" s="436"/>
      <c r="J74" s="436"/>
      <c r="K74" s="436"/>
      <c r="L74" s="436"/>
      <c r="M74" s="436"/>
      <c r="N74" s="436"/>
      <c r="O74" s="436"/>
      <c r="P74" s="436"/>
      <c r="Q74" s="436"/>
    </row>
    <row r="77" spans="1:17" x14ac:dyDescent="0.25">
      <c r="B77" s="443" t="s">
        <v>0</v>
      </c>
      <c r="C77" s="443" t="s">
        <v>38</v>
      </c>
      <c r="D77" s="443" t="s">
        <v>39</v>
      </c>
      <c r="E77" s="443" t="s">
        <v>112</v>
      </c>
      <c r="F77" s="443" t="s">
        <v>114</v>
      </c>
      <c r="G77" s="443" t="s">
        <v>115</v>
      </c>
      <c r="H77" s="443" t="s">
        <v>116</v>
      </c>
      <c r="I77" s="443" t="s">
        <v>113</v>
      </c>
      <c r="J77" s="441" t="s">
        <v>117</v>
      </c>
      <c r="K77" s="445"/>
      <c r="L77" s="442"/>
      <c r="M77" s="443" t="s">
        <v>121</v>
      </c>
      <c r="N77" s="443" t="s">
        <v>40</v>
      </c>
      <c r="O77" s="443" t="s">
        <v>41</v>
      </c>
      <c r="P77" s="562" t="s">
        <v>3</v>
      </c>
    </row>
    <row r="78" spans="1:17" ht="30" x14ac:dyDescent="0.25">
      <c r="B78" s="444"/>
      <c r="C78" s="444"/>
      <c r="D78" s="444"/>
      <c r="E78" s="444"/>
      <c r="F78" s="444"/>
      <c r="G78" s="444"/>
      <c r="H78" s="444"/>
      <c r="I78" s="444"/>
      <c r="J78" s="168" t="s">
        <v>118</v>
      </c>
      <c r="K78" s="168" t="s">
        <v>261</v>
      </c>
      <c r="L78" s="168" t="s">
        <v>120</v>
      </c>
      <c r="M78" s="444"/>
      <c r="N78" s="444"/>
      <c r="O78" s="444"/>
      <c r="P78" s="562"/>
    </row>
    <row r="79" spans="1:17" ht="84" customHeight="1" x14ac:dyDescent="0.25">
      <c r="B79" s="457" t="s">
        <v>42</v>
      </c>
      <c r="C79" s="556" t="s">
        <v>568</v>
      </c>
      <c r="D79" s="457" t="s">
        <v>569</v>
      </c>
      <c r="E79" s="457">
        <v>30508231</v>
      </c>
      <c r="F79" s="457" t="s">
        <v>384</v>
      </c>
      <c r="G79" s="457" t="s">
        <v>327</v>
      </c>
      <c r="H79" s="459">
        <v>40718</v>
      </c>
      <c r="I79" s="424" t="s">
        <v>195</v>
      </c>
      <c r="J79" s="87" t="s">
        <v>244</v>
      </c>
      <c r="K79" s="178" t="s">
        <v>386</v>
      </c>
      <c r="L79" s="152" t="s">
        <v>570</v>
      </c>
      <c r="M79" s="424" t="s">
        <v>135</v>
      </c>
      <c r="N79" s="424" t="s">
        <v>135</v>
      </c>
      <c r="O79" s="424" t="s">
        <v>135</v>
      </c>
      <c r="P79" s="424"/>
    </row>
    <row r="80" spans="1:17" ht="45" x14ac:dyDescent="0.25">
      <c r="B80" s="458"/>
      <c r="C80" s="558"/>
      <c r="D80" s="458"/>
      <c r="E80" s="458"/>
      <c r="F80" s="458"/>
      <c r="G80" s="458"/>
      <c r="H80" s="460"/>
      <c r="I80" s="425"/>
      <c r="J80" s="101" t="s">
        <v>481</v>
      </c>
      <c r="K80" s="164" t="s">
        <v>571</v>
      </c>
      <c r="L80" s="101" t="s">
        <v>572</v>
      </c>
      <c r="M80" s="425"/>
      <c r="N80" s="425"/>
      <c r="O80" s="425"/>
      <c r="P80" s="425"/>
    </row>
    <row r="81" spans="2:17" ht="100.5" customHeight="1" x14ac:dyDescent="0.25">
      <c r="B81" s="457" t="s">
        <v>43</v>
      </c>
      <c r="C81" s="568" t="s">
        <v>568</v>
      </c>
      <c r="D81" s="457" t="s">
        <v>573</v>
      </c>
      <c r="E81" s="424">
        <v>1075245859</v>
      </c>
      <c r="F81" s="424" t="s">
        <v>444</v>
      </c>
      <c r="G81" s="457" t="s">
        <v>290</v>
      </c>
      <c r="H81" s="459">
        <v>41698</v>
      </c>
      <c r="I81" s="424" t="s">
        <v>574</v>
      </c>
      <c r="J81" s="101" t="s">
        <v>244</v>
      </c>
      <c r="K81" s="164" t="s">
        <v>369</v>
      </c>
      <c r="L81" s="152" t="s">
        <v>575</v>
      </c>
      <c r="M81" s="424" t="s">
        <v>135</v>
      </c>
      <c r="N81" s="424" t="s">
        <v>135</v>
      </c>
      <c r="O81" s="424" t="s">
        <v>135</v>
      </c>
      <c r="P81" s="424"/>
    </row>
    <row r="82" spans="2:17" ht="82.5" customHeight="1" x14ac:dyDescent="0.25">
      <c r="B82" s="458"/>
      <c r="C82" s="569"/>
      <c r="D82" s="458"/>
      <c r="E82" s="425"/>
      <c r="F82" s="425"/>
      <c r="G82" s="458"/>
      <c r="H82" s="460"/>
      <c r="I82" s="425"/>
      <c r="J82" s="142" t="s">
        <v>290</v>
      </c>
      <c r="K82" s="164" t="s">
        <v>576</v>
      </c>
      <c r="L82" s="152" t="s">
        <v>577</v>
      </c>
      <c r="M82" s="425"/>
      <c r="N82" s="425"/>
      <c r="O82" s="425"/>
      <c r="P82" s="425"/>
    </row>
    <row r="83" spans="2:17" ht="75" x14ac:dyDescent="0.25">
      <c r="B83" s="457" t="s">
        <v>42</v>
      </c>
      <c r="C83" s="457" t="s">
        <v>578</v>
      </c>
      <c r="D83" s="457" t="s">
        <v>579</v>
      </c>
      <c r="E83" s="424">
        <v>34317532</v>
      </c>
      <c r="F83" s="457" t="s">
        <v>580</v>
      </c>
      <c r="G83" s="457" t="s">
        <v>581</v>
      </c>
      <c r="H83" s="459">
        <v>40863</v>
      </c>
      <c r="I83" s="424" t="s">
        <v>195</v>
      </c>
      <c r="J83" s="142" t="s">
        <v>244</v>
      </c>
      <c r="K83" s="164" t="s">
        <v>386</v>
      </c>
      <c r="L83" s="152" t="s">
        <v>582</v>
      </c>
      <c r="M83" s="424" t="s">
        <v>135</v>
      </c>
      <c r="N83" s="424" t="s">
        <v>135</v>
      </c>
      <c r="O83" s="531" t="s">
        <v>135</v>
      </c>
      <c r="P83" s="457" t="s">
        <v>366</v>
      </c>
    </row>
    <row r="84" spans="2:17" ht="63.75" customHeight="1" x14ac:dyDescent="0.25">
      <c r="B84" s="467"/>
      <c r="C84" s="467"/>
      <c r="D84" s="458"/>
      <c r="E84" s="425"/>
      <c r="F84" s="458"/>
      <c r="G84" s="458"/>
      <c r="H84" s="460"/>
      <c r="I84" s="425"/>
      <c r="J84" s="142" t="s">
        <v>471</v>
      </c>
      <c r="K84" s="178" t="s">
        <v>583</v>
      </c>
      <c r="L84" s="152" t="s">
        <v>572</v>
      </c>
      <c r="M84" s="425"/>
      <c r="N84" s="425"/>
      <c r="O84" s="532"/>
      <c r="P84" s="467"/>
    </row>
    <row r="85" spans="2:17" ht="45" x14ac:dyDescent="0.25">
      <c r="B85" s="458"/>
      <c r="C85" s="458"/>
      <c r="D85" s="164" t="s">
        <v>584</v>
      </c>
      <c r="E85" s="153">
        <v>40613540</v>
      </c>
      <c r="F85" s="164" t="s">
        <v>585</v>
      </c>
      <c r="G85" s="101" t="s">
        <v>281</v>
      </c>
      <c r="H85" s="177">
        <v>41117</v>
      </c>
      <c r="I85" s="153" t="s">
        <v>195</v>
      </c>
      <c r="J85" s="101" t="s">
        <v>481</v>
      </c>
      <c r="K85" s="164" t="s">
        <v>587</v>
      </c>
      <c r="L85" s="152" t="s">
        <v>586</v>
      </c>
      <c r="M85" s="153" t="s">
        <v>135</v>
      </c>
      <c r="N85" s="153" t="s">
        <v>135</v>
      </c>
      <c r="O85" s="153" t="s">
        <v>135</v>
      </c>
      <c r="P85" s="458"/>
    </row>
    <row r="86" spans="2:17" ht="75" x14ac:dyDescent="0.25">
      <c r="B86" s="457" t="s">
        <v>43</v>
      </c>
      <c r="C86" s="424" t="s">
        <v>588</v>
      </c>
      <c r="D86" s="457" t="s">
        <v>589</v>
      </c>
      <c r="E86" s="424">
        <v>1079606093</v>
      </c>
      <c r="F86" s="457" t="s">
        <v>444</v>
      </c>
      <c r="G86" s="457" t="s">
        <v>290</v>
      </c>
      <c r="H86" s="459">
        <v>41698</v>
      </c>
      <c r="I86" s="424" t="s">
        <v>590</v>
      </c>
      <c r="J86" s="101" t="s">
        <v>244</v>
      </c>
      <c r="K86" s="164" t="s">
        <v>369</v>
      </c>
      <c r="L86" s="152" t="s">
        <v>591</v>
      </c>
      <c r="M86" s="424" t="s">
        <v>135</v>
      </c>
      <c r="N86" s="424" t="s">
        <v>135</v>
      </c>
      <c r="O86" s="424" t="s">
        <v>135</v>
      </c>
      <c r="P86" s="424"/>
    </row>
    <row r="87" spans="2:17" ht="45" x14ac:dyDescent="0.25">
      <c r="B87" s="467"/>
      <c r="C87" s="453"/>
      <c r="D87" s="458"/>
      <c r="E87" s="425"/>
      <c r="F87" s="458"/>
      <c r="G87" s="458"/>
      <c r="H87" s="460"/>
      <c r="I87" s="425"/>
      <c r="J87" s="101" t="s">
        <v>592</v>
      </c>
      <c r="K87" s="164" t="s">
        <v>593</v>
      </c>
      <c r="L87" s="152" t="s">
        <v>594</v>
      </c>
      <c r="M87" s="425"/>
      <c r="N87" s="425"/>
      <c r="O87" s="425"/>
      <c r="P87" s="425"/>
    </row>
    <row r="88" spans="2:17" ht="100.5" customHeight="1" x14ac:dyDescent="0.25">
      <c r="B88" s="467"/>
      <c r="C88" s="453"/>
      <c r="D88" s="101" t="s">
        <v>595</v>
      </c>
      <c r="E88" s="101">
        <v>40725696</v>
      </c>
      <c r="F88" s="164" t="s">
        <v>596</v>
      </c>
      <c r="G88" s="164" t="s">
        <v>300</v>
      </c>
      <c r="H88" s="178">
        <v>36875</v>
      </c>
      <c r="I88" s="164" t="s">
        <v>597</v>
      </c>
      <c r="J88" s="101" t="s">
        <v>244</v>
      </c>
      <c r="K88" s="164" t="s">
        <v>598</v>
      </c>
      <c r="L88" s="152" t="s">
        <v>599</v>
      </c>
      <c r="M88" s="153" t="s">
        <v>135</v>
      </c>
      <c r="N88" s="153" t="s">
        <v>135</v>
      </c>
      <c r="O88" s="153" t="s">
        <v>135</v>
      </c>
      <c r="P88" s="101"/>
    </row>
    <row r="89" spans="2:17" ht="90" customHeight="1" x14ac:dyDescent="0.25">
      <c r="B89" s="458"/>
      <c r="C89" s="425"/>
      <c r="D89" s="101" t="s">
        <v>600</v>
      </c>
      <c r="E89" s="101">
        <v>40690493</v>
      </c>
      <c r="F89" s="164" t="s">
        <v>601</v>
      </c>
      <c r="G89" s="164" t="s">
        <v>602</v>
      </c>
      <c r="H89" s="178">
        <v>38128</v>
      </c>
      <c r="I89" s="164" t="s">
        <v>603</v>
      </c>
      <c r="J89" s="101" t="s">
        <v>244</v>
      </c>
      <c r="K89" s="164" t="s">
        <v>386</v>
      </c>
      <c r="L89" s="152" t="s">
        <v>604</v>
      </c>
      <c r="M89" s="153" t="s">
        <v>135</v>
      </c>
      <c r="N89" s="153" t="s">
        <v>135</v>
      </c>
      <c r="O89" s="153" t="s">
        <v>135</v>
      </c>
      <c r="P89" s="101"/>
    </row>
    <row r="90" spans="2:17" ht="15.75" thickBot="1" x14ac:dyDescent="0.3">
      <c r="P90" s="61"/>
      <c r="Q90" s="61"/>
    </row>
    <row r="91" spans="2:17" ht="27" thickBot="1" x14ac:dyDescent="0.3">
      <c r="B91" s="432" t="s">
        <v>45</v>
      </c>
      <c r="C91" s="433"/>
      <c r="D91" s="433"/>
      <c r="E91" s="433"/>
      <c r="F91" s="433"/>
      <c r="G91" s="433"/>
      <c r="H91" s="433"/>
      <c r="I91" s="433"/>
      <c r="J91" s="433"/>
      <c r="K91" s="433"/>
      <c r="L91" s="433"/>
      <c r="M91" s="433"/>
      <c r="N91" s="434"/>
      <c r="P91" s="61"/>
      <c r="Q91" s="61"/>
    </row>
    <row r="92" spans="2:17" x14ac:dyDescent="0.25">
      <c r="P92" s="61"/>
      <c r="Q92" s="61"/>
    </row>
    <row r="94" spans="2:17" ht="30" x14ac:dyDescent="0.25">
      <c r="B94" s="9" t="s">
        <v>32</v>
      </c>
      <c r="C94" s="9" t="s">
        <v>46</v>
      </c>
      <c r="D94" s="441" t="s">
        <v>3</v>
      </c>
      <c r="E94" s="442"/>
    </row>
    <row r="95" spans="2:17" ht="30" x14ac:dyDescent="0.25">
      <c r="B95" s="101" t="s">
        <v>122</v>
      </c>
      <c r="C95" s="153" t="s">
        <v>135</v>
      </c>
      <c r="D95" s="451"/>
      <c r="E95" s="451"/>
    </row>
    <row r="98" spans="1:26" ht="26.25" x14ac:dyDescent="0.25">
      <c r="B98" s="435" t="s">
        <v>63</v>
      </c>
      <c r="C98" s="436"/>
      <c r="D98" s="436"/>
      <c r="E98" s="436"/>
      <c r="F98" s="436"/>
      <c r="G98" s="436"/>
      <c r="H98" s="436"/>
      <c r="I98" s="436"/>
      <c r="J98" s="436"/>
      <c r="K98" s="436"/>
      <c r="L98" s="436"/>
      <c r="M98" s="436"/>
      <c r="N98" s="436"/>
      <c r="O98" s="436"/>
      <c r="P98" s="436"/>
      <c r="Q98" s="436"/>
    </row>
    <row r="100" spans="1:26" x14ac:dyDescent="0.25">
      <c r="B100" s="54"/>
    </row>
    <row r="101" spans="1:26" ht="26.25" x14ac:dyDescent="0.25">
      <c r="B101" s="435" t="s">
        <v>53</v>
      </c>
      <c r="C101" s="436"/>
      <c r="D101" s="436"/>
      <c r="E101" s="436"/>
      <c r="F101" s="436"/>
      <c r="G101" s="436"/>
      <c r="H101" s="436"/>
      <c r="I101" s="436"/>
      <c r="J101" s="436"/>
      <c r="K101" s="436"/>
      <c r="L101" s="436"/>
      <c r="M101" s="436"/>
      <c r="N101" s="436"/>
      <c r="O101" s="436"/>
      <c r="P101" s="436"/>
      <c r="Q101" s="436"/>
    </row>
    <row r="103" spans="1:26" ht="15.75" thickBot="1" x14ac:dyDescent="0.3">
      <c r="M103" s="73"/>
      <c r="N103" s="73"/>
    </row>
    <row r="104" spans="1:26" s="54" customFormat="1" ht="60" x14ac:dyDescent="0.25">
      <c r="B104" s="18" t="s">
        <v>144</v>
      </c>
      <c r="C104" s="18" t="s">
        <v>145</v>
      </c>
      <c r="D104" s="18" t="s">
        <v>146</v>
      </c>
      <c r="E104" s="18" t="s">
        <v>44</v>
      </c>
      <c r="F104" s="18" t="s">
        <v>21</v>
      </c>
      <c r="G104" s="18" t="s">
        <v>99</v>
      </c>
      <c r="H104" s="18" t="s">
        <v>16</v>
      </c>
      <c r="I104" s="18" t="s">
        <v>9</v>
      </c>
      <c r="J104" s="18" t="s">
        <v>30</v>
      </c>
      <c r="K104" s="18" t="s">
        <v>60</v>
      </c>
      <c r="L104" s="18" t="s">
        <v>19</v>
      </c>
      <c r="M104" s="17" t="s">
        <v>25</v>
      </c>
      <c r="N104" s="18" t="s">
        <v>147</v>
      </c>
      <c r="O104" s="18" t="s">
        <v>35</v>
      </c>
      <c r="P104" s="160" t="s">
        <v>10</v>
      </c>
      <c r="Q104" s="160" t="s">
        <v>18</v>
      </c>
    </row>
    <row r="105" spans="1:26" s="86" customFormat="1" x14ac:dyDescent="0.25">
      <c r="A105" s="74">
        <v>1</v>
      </c>
      <c r="B105" s="75"/>
      <c r="C105" s="76"/>
      <c r="D105" s="75"/>
      <c r="E105" s="198"/>
      <c r="F105" s="78"/>
      <c r="G105" s="79"/>
      <c r="H105" s="81"/>
      <c r="I105" s="81"/>
      <c r="J105" s="81"/>
      <c r="K105" s="139"/>
      <c r="L105" s="139"/>
      <c r="M105" s="136"/>
      <c r="N105" s="82"/>
      <c r="O105" s="83"/>
      <c r="P105" s="199"/>
      <c r="Q105" s="84"/>
      <c r="R105" s="85"/>
      <c r="S105" s="85"/>
      <c r="T105" s="85"/>
      <c r="U105" s="85"/>
      <c r="V105" s="85"/>
      <c r="W105" s="85"/>
      <c r="X105" s="85"/>
      <c r="Y105" s="85"/>
      <c r="Z105" s="85"/>
    </row>
    <row r="106" spans="1:26" s="86" customFormat="1" x14ac:dyDescent="0.25">
      <c r="A106" s="74"/>
      <c r="B106" s="87" t="s">
        <v>15</v>
      </c>
      <c r="C106" s="76"/>
      <c r="D106" s="75"/>
      <c r="E106" s="198"/>
      <c r="F106" s="78"/>
      <c r="G106" s="78"/>
      <c r="H106" s="78"/>
      <c r="I106" s="81"/>
      <c r="J106" s="81"/>
      <c r="K106" s="88">
        <f>SUM(K105:K105)</f>
        <v>0</v>
      </c>
      <c r="L106" s="88">
        <f>SUM(L105:L105)</f>
        <v>0</v>
      </c>
      <c r="M106" s="89">
        <f>SUM(M105:M105)</f>
        <v>0</v>
      </c>
      <c r="N106" s="88">
        <f>SUM(N105:N105)</f>
        <v>0</v>
      </c>
      <c r="O106" s="83"/>
      <c r="P106" s="83"/>
      <c r="Q106" s="90"/>
    </row>
    <row r="107" spans="1:26" x14ac:dyDescent="0.25">
      <c r="E107" s="91"/>
    </row>
    <row r="108" spans="1:26" ht="18.75" x14ac:dyDescent="0.25">
      <c r="B108" s="94" t="s">
        <v>31</v>
      </c>
      <c r="C108" s="10">
        <f>+K106</f>
        <v>0</v>
      </c>
      <c r="H108" s="96"/>
      <c r="I108" s="96"/>
      <c r="J108" s="96"/>
      <c r="K108" s="96"/>
      <c r="L108" s="96"/>
      <c r="M108" s="96"/>
    </row>
    <row r="110" spans="1:26" ht="15.75" thickBot="1" x14ac:dyDescent="0.3"/>
    <row r="111" spans="1:26" ht="30.75" thickBot="1" x14ac:dyDescent="0.3">
      <c r="B111" s="11" t="s">
        <v>48</v>
      </c>
      <c r="C111" s="12" t="s">
        <v>49</v>
      </c>
      <c r="D111" s="11" t="s">
        <v>50</v>
      </c>
      <c r="E111" s="12" t="s">
        <v>54</v>
      </c>
    </row>
    <row r="112" spans="1:26" x14ac:dyDescent="0.25">
      <c r="B112" s="8" t="s">
        <v>123</v>
      </c>
      <c r="C112" s="102">
        <v>20</v>
      </c>
      <c r="D112" s="102">
        <v>0</v>
      </c>
      <c r="E112" s="452">
        <f>+D112+D113+D114</f>
        <v>0</v>
      </c>
    </row>
    <row r="113" spans="2:17" x14ac:dyDescent="0.25">
      <c r="B113" s="8" t="s">
        <v>124</v>
      </c>
      <c r="C113" s="153">
        <v>30</v>
      </c>
      <c r="D113" s="153">
        <v>0</v>
      </c>
      <c r="E113" s="453"/>
    </row>
    <row r="114" spans="2:17" ht="15.75" thickBot="1" x14ac:dyDescent="0.3">
      <c r="B114" s="8" t="s">
        <v>125</v>
      </c>
      <c r="C114" s="103">
        <v>40</v>
      </c>
      <c r="D114" s="103">
        <v>0</v>
      </c>
      <c r="E114" s="454"/>
    </row>
    <row r="116" spans="2:17" ht="15.75" thickBot="1" x14ac:dyDescent="0.3"/>
    <row r="117" spans="2:17" ht="27" thickBot="1" x14ac:dyDescent="0.3">
      <c r="B117" s="432" t="s">
        <v>51</v>
      </c>
      <c r="C117" s="433"/>
      <c r="D117" s="433"/>
      <c r="E117" s="433"/>
      <c r="F117" s="433"/>
      <c r="G117" s="433"/>
      <c r="H117" s="433"/>
      <c r="I117" s="433"/>
      <c r="J117" s="433"/>
      <c r="K117" s="433"/>
      <c r="L117" s="433"/>
      <c r="M117" s="433"/>
      <c r="N117" s="434"/>
    </row>
    <row r="119" spans="2:17" x14ac:dyDescent="0.25">
      <c r="B119" s="562" t="s">
        <v>0</v>
      </c>
      <c r="C119" s="562" t="s">
        <v>38</v>
      </c>
      <c r="D119" s="562" t="s">
        <v>39</v>
      </c>
      <c r="E119" s="562" t="s">
        <v>112</v>
      </c>
      <c r="F119" s="562" t="s">
        <v>114</v>
      </c>
      <c r="G119" s="562" t="s">
        <v>115</v>
      </c>
      <c r="H119" s="562" t="s">
        <v>116</v>
      </c>
      <c r="I119" s="562" t="s">
        <v>113</v>
      </c>
      <c r="J119" s="562" t="s">
        <v>117</v>
      </c>
      <c r="K119" s="562"/>
      <c r="L119" s="562"/>
      <c r="M119" s="562" t="s">
        <v>121</v>
      </c>
      <c r="N119" s="562" t="s">
        <v>40</v>
      </c>
      <c r="O119" s="562" t="s">
        <v>41</v>
      </c>
      <c r="P119" s="562" t="s">
        <v>10</v>
      </c>
      <c r="Q119" s="562" t="s">
        <v>3</v>
      </c>
    </row>
    <row r="120" spans="2:17" ht="30" x14ac:dyDescent="0.25">
      <c r="B120" s="562"/>
      <c r="C120" s="562"/>
      <c r="D120" s="562"/>
      <c r="E120" s="562"/>
      <c r="F120" s="562"/>
      <c r="G120" s="562"/>
      <c r="H120" s="562"/>
      <c r="I120" s="562"/>
      <c r="J120" s="168" t="s">
        <v>118</v>
      </c>
      <c r="K120" s="168" t="s">
        <v>119</v>
      </c>
      <c r="L120" s="168" t="s">
        <v>120</v>
      </c>
      <c r="M120" s="562"/>
      <c r="N120" s="562"/>
      <c r="O120" s="562"/>
      <c r="P120" s="562"/>
      <c r="Q120" s="562"/>
    </row>
    <row r="121" spans="2:17" x14ac:dyDescent="0.25">
      <c r="B121" s="101"/>
      <c r="C121" s="101"/>
      <c r="D121" s="101"/>
      <c r="E121" s="69"/>
      <c r="F121" s="101"/>
      <c r="G121" s="69"/>
      <c r="H121" s="69"/>
      <c r="I121" s="69"/>
      <c r="J121" s="101"/>
      <c r="K121" s="153"/>
      <c r="L121" s="101"/>
      <c r="M121" s="69"/>
      <c r="N121" s="69"/>
      <c r="O121" s="69"/>
      <c r="P121" s="69"/>
      <c r="Q121" s="69"/>
    </row>
    <row r="122" spans="2:17" x14ac:dyDescent="0.25">
      <c r="B122" s="101"/>
      <c r="C122" s="101"/>
      <c r="D122" s="101"/>
      <c r="E122" s="69"/>
      <c r="F122" s="101"/>
      <c r="G122" s="69"/>
      <c r="H122" s="69"/>
      <c r="I122" s="69"/>
      <c r="J122" s="101"/>
      <c r="K122" s="69"/>
      <c r="L122" s="100"/>
      <c r="M122" s="69"/>
      <c r="N122" s="69"/>
      <c r="O122" s="69"/>
      <c r="P122" s="69"/>
      <c r="Q122" s="69"/>
    </row>
    <row r="123" spans="2:17" x14ac:dyDescent="0.25">
      <c r="B123" s="101"/>
      <c r="C123" s="164"/>
      <c r="D123" s="69"/>
      <c r="E123" s="69"/>
      <c r="F123" s="69"/>
      <c r="G123" s="69"/>
      <c r="H123" s="200"/>
      <c r="I123" s="69"/>
      <c r="J123" s="101"/>
      <c r="K123" s="69"/>
      <c r="L123" s="101"/>
      <c r="M123" s="153"/>
      <c r="N123" s="153"/>
      <c r="O123" s="153"/>
      <c r="P123" s="153"/>
      <c r="Q123" s="69"/>
    </row>
    <row r="124" spans="2:17" x14ac:dyDescent="0.25">
      <c r="B124" s="101"/>
      <c r="C124" s="69"/>
      <c r="D124" s="101"/>
      <c r="E124" s="69"/>
      <c r="F124" s="69"/>
      <c r="G124" s="69"/>
      <c r="H124" s="69"/>
      <c r="I124" s="69"/>
      <c r="J124" s="101"/>
      <c r="K124" s="153"/>
      <c r="L124" s="100"/>
      <c r="M124" s="69"/>
      <c r="N124" s="69"/>
      <c r="O124" s="69"/>
      <c r="P124" s="69"/>
      <c r="Q124" s="69"/>
    </row>
    <row r="125" spans="2:17" x14ac:dyDescent="0.25">
      <c r="B125" s="101"/>
      <c r="C125" s="69"/>
      <c r="D125" s="101"/>
      <c r="E125" s="69"/>
      <c r="F125" s="69"/>
      <c r="G125" s="69"/>
      <c r="H125" s="69"/>
      <c r="I125" s="69"/>
      <c r="J125" s="101"/>
      <c r="K125" s="153"/>
      <c r="L125" s="100"/>
      <c r="M125" s="69"/>
      <c r="N125" s="69"/>
      <c r="O125" s="69"/>
      <c r="P125" s="69"/>
      <c r="Q125" s="69"/>
    </row>
    <row r="126" spans="2:17" x14ac:dyDescent="0.25">
      <c r="B126" s="101"/>
      <c r="C126" s="224"/>
      <c r="D126" s="101"/>
      <c r="E126" s="69"/>
      <c r="F126" s="69"/>
      <c r="G126" s="69"/>
      <c r="H126" s="69"/>
      <c r="I126" s="69"/>
      <c r="J126" s="101"/>
      <c r="K126" s="69"/>
      <c r="L126" s="101"/>
      <c r="M126" s="69"/>
      <c r="N126" s="69"/>
      <c r="O126" s="69"/>
      <c r="P126" s="69"/>
      <c r="Q126" s="69"/>
    </row>
    <row r="127" spans="2:17" x14ac:dyDescent="0.25">
      <c r="B127" s="101"/>
      <c r="C127" s="224"/>
      <c r="D127" s="101"/>
      <c r="E127" s="69"/>
      <c r="F127" s="69"/>
      <c r="G127" s="69"/>
      <c r="H127" s="69"/>
      <c r="I127" s="69"/>
      <c r="J127" s="101"/>
      <c r="K127" s="164"/>
      <c r="L127" s="100"/>
      <c r="M127" s="69"/>
      <c r="N127" s="69"/>
      <c r="O127" s="69"/>
      <c r="P127" s="69"/>
      <c r="Q127" s="69"/>
    </row>
    <row r="128" spans="2:17" x14ac:dyDescent="0.25">
      <c r="B128" s="101"/>
      <c r="C128" s="224"/>
      <c r="D128" s="101"/>
      <c r="E128" s="69"/>
      <c r="F128" s="69"/>
      <c r="G128" s="69"/>
      <c r="H128" s="69"/>
      <c r="I128" s="69"/>
      <c r="J128" s="101"/>
      <c r="K128" s="101"/>
      <c r="L128" s="100"/>
      <c r="M128" s="69"/>
      <c r="N128" s="69"/>
      <c r="O128" s="69"/>
      <c r="P128" s="69"/>
      <c r="Q128" s="69"/>
    </row>
    <row r="129" spans="2:17" x14ac:dyDescent="0.25">
      <c r="B129" s="101"/>
      <c r="C129" s="224"/>
      <c r="D129" s="101"/>
      <c r="E129" s="69"/>
      <c r="F129" s="69"/>
      <c r="G129" s="69"/>
      <c r="H129" s="69"/>
      <c r="I129" s="69"/>
      <c r="J129" s="101"/>
      <c r="K129" s="69"/>
      <c r="L129" s="100"/>
      <c r="M129" s="69"/>
      <c r="N129" s="69"/>
      <c r="O129" s="69"/>
      <c r="P129" s="69"/>
      <c r="Q129" s="69"/>
    </row>
    <row r="130" spans="2:17" x14ac:dyDescent="0.25">
      <c r="B130" s="101"/>
      <c r="C130" s="224"/>
      <c r="D130" s="101"/>
      <c r="E130" s="69"/>
      <c r="F130" s="69"/>
      <c r="G130" s="69"/>
      <c r="H130" s="69"/>
      <c r="I130" s="69"/>
      <c r="J130" s="142"/>
      <c r="K130" s="164"/>
      <c r="L130" s="100"/>
      <c r="M130" s="69"/>
      <c r="N130" s="69"/>
      <c r="O130" s="69"/>
      <c r="P130" s="69"/>
      <c r="Q130" s="69"/>
    </row>
    <row r="131" spans="2:17" x14ac:dyDescent="0.25">
      <c r="B131" s="101"/>
      <c r="C131" s="224"/>
      <c r="D131" s="164"/>
      <c r="E131" s="153"/>
      <c r="F131" s="164"/>
      <c r="G131" s="164"/>
      <c r="H131" s="177"/>
      <c r="I131" s="153"/>
      <c r="J131" s="101"/>
      <c r="K131" s="164"/>
      <c r="L131" s="101"/>
      <c r="M131" s="153"/>
      <c r="N131" s="153"/>
      <c r="O131" s="153"/>
      <c r="P131" s="153"/>
      <c r="Q131" s="153"/>
    </row>
    <row r="135" spans="2:17" ht="30" x14ac:dyDescent="0.25">
      <c r="B135" s="21" t="s">
        <v>32</v>
      </c>
      <c r="C135" s="21" t="s">
        <v>48</v>
      </c>
      <c r="D135" s="168" t="s">
        <v>49</v>
      </c>
      <c r="E135" s="21" t="s">
        <v>50</v>
      </c>
      <c r="F135" s="168" t="s">
        <v>55</v>
      </c>
    </row>
    <row r="136" spans="2:17" ht="114" customHeight="1" x14ac:dyDescent="0.25">
      <c r="B136" s="468" t="s">
        <v>536</v>
      </c>
      <c r="C136" s="158" t="s">
        <v>126</v>
      </c>
      <c r="D136" s="153">
        <v>25</v>
      </c>
      <c r="E136" s="153"/>
      <c r="F136" s="427">
        <f>+E136+E137+E138</f>
        <v>0</v>
      </c>
      <c r="G136" s="105"/>
    </row>
    <row r="137" spans="2:17" ht="114" customHeight="1" x14ac:dyDescent="0.25">
      <c r="B137" s="468"/>
      <c r="C137" s="158" t="s">
        <v>127</v>
      </c>
      <c r="D137" s="164">
        <v>25</v>
      </c>
      <c r="E137" s="153"/>
      <c r="F137" s="469"/>
      <c r="G137" s="105"/>
    </row>
    <row r="138" spans="2:17" ht="114" customHeight="1" x14ac:dyDescent="0.25">
      <c r="B138" s="468"/>
      <c r="C138" s="158" t="s">
        <v>128</v>
      </c>
      <c r="D138" s="153">
        <v>10</v>
      </c>
      <c r="E138" s="153"/>
      <c r="F138" s="428"/>
      <c r="G138" s="105"/>
    </row>
    <row r="139" spans="2:17" x14ac:dyDescent="0.25">
      <c r="C139" s="42"/>
    </row>
    <row r="141" spans="2:17" x14ac:dyDescent="0.25">
      <c r="B141" s="68" t="s">
        <v>56</v>
      </c>
    </row>
    <row r="143" spans="2:17" x14ac:dyDescent="0.25">
      <c r="B143" s="22" t="s">
        <v>32</v>
      </c>
      <c r="C143" s="22" t="s">
        <v>57</v>
      </c>
      <c r="D143" s="21" t="s">
        <v>50</v>
      </c>
      <c r="E143" s="21" t="s">
        <v>15</v>
      </c>
    </row>
    <row r="144" spans="2:17" ht="28.5" x14ac:dyDescent="0.25">
      <c r="B144" s="70" t="s">
        <v>58</v>
      </c>
      <c r="C144" s="71">
        <v>40</v>
      </c>
      <c r="D144" s="153">
        <f>+E112</f>
        <v>0</v>
      </c>
      <c r="E144" s="424">
        <f>+D144+D145</f>
        <v>0</v>
      </c>
    </row>
    <row r="145" spans="2:5" ht="57" x14ac:dyDescent="0.25">
      <c r="B145" s="70" t="s">
        <v>59</v>
      </c>
      <c r="C145" s="71">
        <v>60</v>
      </c>
      <c r="D145" s="153">
        <f>+F136</f>
        <v>0</v>
      </c>
      <c r="E145" s="425"/>
    </row>
  </sheetData>
  <mergeCells count="108">
    <mergeCell ref="C10:E10"/>
    <mergeCell ref="B14:C20"/>
    <mergeCell ref="B21:C21"/>
    <mergeCell ref="E39:E40"/>
    <mergeCell ref="M44:N44"/>
    <mergeCell ref="B54:B55"/>
    <mergeCell ref="C54:C55"/>
    <mergeCell ref="D54:E54"/>
    <mergeCell ref="B2:P2"/>
    <mergeCell ref="B4:P4"/>
    <mergeCell ref="C6:N6"/>
    <mergeCell ref="C7:N7"/>
    <mergeCell ref="C8:N8"/>
    <mergeCell ref="C9:N9"/>
    <mergeCell ref="O67:P67"/>
    <mergeCell ref="O68:P68"/>
    <mergeCell ref="B74:Q74"/>
    <mergeCell ref="C58:N58"/>
    <mergeCell ref="B60:Q60"/>
    <mergeCell ref="O63:P63"/>
    <mergeCell ref="O64:P64"/>
    <mergeCell ref="O65:P65"/>
    <mergeCell ref="O66:P66"/>
    <mergeCell ref="P77:P78"/>
    <mergeCell ref="H77:H78"/>
    <mergeCell ref="I77:I78"/>
    <mergeCell ref="J77:L77"/>
    <mergeCell ref="M77:M78"/>
    <mergeCell ref="N77:N78"/>
    <mergeCell ref="O77:O78"/>
    <mergeCell ref="B77:B78"/>
    <mergeCell ref="C77:C78"/>
    <mergeCell ref="D77:D78"/>
    <mergeCell ref="E77:E78"/>
    <mergeCell ref="F77:F78"/>
    <mergeCell ref="G77:G78"/>
    <mergeCell ref="Q119:Q120"/>
    <mergeCell ref="H119:H120"/>
    <mergeCell ref="I119:I120"/>
    <mergeCell ref="J119:L119"/>
    <mergeCell ref="M119:M120"/>
    <mergeCell ref="N119:N120"/>
    <mergeCell ref="O119:O120"/>
    <mergeCell ref="B98:Q98"/>
    <mergeCell ref="B101:Q101"/>
    <mergeCell ref="E112:E114"/>
    <mergeCell ref="B117:N117"/>
    <mergeCell ref="B119:B120"/>
    <mergeCell ref="C119:C120"/>
    <mergeCell ref="D119:D120"/>
    <mergeCell ref="E119:E120"/>
    <mergeCell ref="F119:F120"/>
    <mergeCell ref="G119:G120"/>
    <mergeCell ref="B79:B80"/>
    <mergeCell ref="C79:C80"/>
    <mergeCell ref="D79:D80"/>
    <mergeCell ref="E79:E80"/>
    <mergeCell ref="F79:F80"/>
    <mergeCell ref="B136:B138"/>
    <mergeCell ref="F136:F138"/>
    <mergeCell ref="P119:P120"/>
    <mergeCell ref="B91:N91"/>
    <mergeCell ref="D94:E94"/>
    <mergeCell ref="D95:E95"/>
    <mergeCell ref="G79:G80"/>
    <mergeCell ref="H79:H80"/>
    <mergeCell ref="I79:I80"/>
    <mergeCell ref="M81:M82"/>
    <mergeCell ref="N81:N82"/>
    <mergeCell ref="O81:O82"/>
    <mergeCell ref="O83:O84"/>
    <mergeCell ref="C86:C89"/>
    <mergeCell ref="B86:B89"/>
    <mergeCell ref="M86:M87"/>
    <mergeCell ref="N86:N87"/>
    <mergeCell ref="O86:O87"/>
    <mergeCell ref="B81:B82"/>
    <mergeCell ref="C81:C82"/>
    <mergeCell ref="D81:D82"/>
    <mergeCell ref="E81:E82"/>
    <mergeCell ref="F81:F82"/>
    <mergeCell ref="G81:G82"/>
    <mergeCell ref="H81:H82"/>
    <mergeCell ref="I81:I82"/>
    <mergeCell ref="G83:G84"/>
    <mergeCell ref="F83:F84"/>
    <mergeCell ref="E83:E84"/>
    <mergeCell ref="D83:D84"/>
    <mergeCell ref="C83:C85"/>
    <mergeCell ref="B83:B85"/>
    <mergeCell ref="P86:P87"/>
    <mergeCell ref="D86:D87"/>
    <mergeCell ref="E86:E87"/>
    <mergeCell ref="F86:F87"/>
    <mergeCell ref="G86:G87"/>
    <mergeCell ref="H86:H87"/>
    <mergeCell ref="I86:I87"/>
    <mergeCell ref="E144:E145"/>
    <mergeCell ref="M79:M80"/>
    <mergeCell ref="N79:N80"/>
    <mergeCell ref="O79:O80"/>
    <mergeCell ref="P83:P85"/>
    <mergeCell ref="I83:I84"/>
    <mergeCell ref="H83:H84"/>
    <mergeCell ref="P81:P82"/>
    <mergeCell ref="M83:M84"/>
    <mergeCell ref="N83:N84"/>
    <mergeCell ref="P79:P80"/>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64"/>
  <sheetViews>
    <sheetView topLeftCell="F25" zoomScale="80" zoomScaleNormal="80" workbookViewId="0">
      <selection activeCell="C12" sqref="C12"/>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30.285156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663</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665</v>
      </c>
      <c r="D10" s="422"/>
      <c r="E10" s="423"/>
      <c r="F10" s="1"/>
      <c r="G10" s="1"/>
      <c r="H10" s="1"/>
      <c r="I10" s="1"/>
      <c r="J10" s="1"/>
      <c r="K10" s="1"/>
      <c r="L10" s="1"/>
      <c r="M10" s="1"/>
      <c r="N10" s="2"/>
    </row>
    <row r="11" spans="2:16" ht="16.5" thickBot="1" x14ac:dyDescent="0.3">
      <c r="B11" s="47" t="s">
        <v>8</v>
      </c>
      <c r="C11" s="48">
        <v>41982</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70" t="s">
        <v>97</v>
      </c>
      <c r="C14" s="471"/>
      <c r="D14" s="187" t="s">
        <v>11</v>
      </c>
      <c r="E14" s="187" t="s">
        <v>12</v>
      </c>
      <c r="F14" s="187" t="s">
        <v>28</v>
      </c>
      <c r="G14" s="42"/>
      <c r="I14" s="56"/>
      <c r="J14" s="56"/>
      <c r="K14" s="56"/>
      <c r="L14" s="56"/>
      <c r="M14" s="56"/>
      <c r="N14" s="55"/>
    </row>
    <row r="15" spans="2:16" x14ac:dyDescent="0.25">
      <c r="B15" s="472"/>
      <c r="C15" s="473"/>
      <c r="D15" s="187">
        <v>4</v>
      </c>
      <c r="E15" s="3">
        <v>1252968600</v>
      </c>
      <c r="F15" s="287">
        <v>600</v>
      </c>
      <c r="G15" s="42"/>
      <c r="I15" s="57"/>
      <c r="J15" s="57"/>
      <c r="K15" s="57"/>
      <c r="L15" s="57"/>
      <c r="M15" s="57"/>
      <c r="N15" s="55"/>
    </row>
    <row r="16" spans="2:16" x14ac:dyDescent="0.25">
      <c r="B16" s="472"/>
      <c r="C16" s="473"/>
      <c r="D16" s="187">
        <v>6</v>
      </c>
      <c r="E16" s="3">
        <v>1053997446</v>
      </c>
      <c r="F16" s="287">
        <v>492</v>
      </c>
      <c r="G16" s="42"/>
      <c r="I16" s="57"/>
      <c r="J16" s="57"/>
      <c r="K16" s="57"/>
      <c r="L16" s="57"/>
      <c r="M16" s="57"/>
      <c r="N16" s="55"/>
    </row>
    <row r="17" spans="1:14" x14ac:dyDescent="0.25">
      <c r="B17" s="472"/>
      <c r="C17" s="473"/>
      <c r="D17" s="187">
        <v>10</v>
      </c>
      <c r="E17" s="3">
        <v>1838553610</v>
      </c>
      <c r="F17" s="287">
        <v>758</v>
      </c>
      <c r="G17" s="42"/>
      <c r="I17" s="57"/>
      <c r="J17" s="57"/>
      <c r="K17" s="57"/>
      <c r="L17" s="57"/>
      <c r="M17" s="57"/>
      <c r="N17" s="55"/>
    </row>
    <row r="18" spans="1:14" x14ac:dyDescent="0.25">
      <c r="B18" s="472"/>
      <c r="C18" s="473"/>
      <c r="D18" s="187">
        <v>15</v>
      </c>
      <c r="E18" s="3">
        <v>323099096</v>
      </c>
      <c r="F18" s="287">
        <v>142</v>
      </c>
      <c r="G18" s="42"/>
      <c r="I18" s="57"/>
      <c r="J18" s="57"/>
      <c r="K18" s="57"/>
      <c r="L18" s="57"/>
      <c r="M18" s="57"/>
      <c r="N18" s="55"/>
    </row>
    <row r="19" spans="1:14" x14ac:dyDescent="0.25">
      <c r="B19" s="472"/>
      <c r="C19" s="473"/>
      <c r="D19" s="187">
        <v>17</v>
      </c>
      <c r="E19" s="3">
        <v>1200706876</v>
      </c>
      <c r="F19" s="287">
        <v>482</v>
      </c>
      <c r="G19" s="42"/>
      <c r="I19" s="57"/>
      <c r="J19" s="57"/>
      <c r="K19" s="57"/>
      <c r="L19" s="57"/>
      <c r="M19" s="57"/>
      <c r="N19" s="55"/>
    </row>
    <row r="20" spans="1:14" x14ac:dyDescent="0.25">
      <c r="B20" s="474"/>
      <c r="C20" s="475"/>
      <c r="D20" s="187">
        <v>18</v>
      </c>
      <c r="E20" s="3">
        <v>832050540</v>
      </c>
      <c r="F20" s="287">
        <v>342</v>
      </c>
      <c r="G20" s="42"/>
      <c r="I20" s="57"/>
      <c r="J20" s="57"/>
      <c r="K20" s="57"/>
      <c r="L20" s="57"/>
      <c r="M20" s="57"/>
      <c r="N20" s="55"/>
    </row>
    <row r="21" spans="1:14" x14ac:dyDescent="0.25">
      <c r="B21" s="476" t="s">
        <v>13</v>
      </c>
      <c r="C21" s="477"/>
      <c r="D21" s="187"/>
      <c r="E21" s="7">
        <f>SUM(E15:E20)</f>
        <v>6501376168</v>
      </c>
      <c r="F21" s="286">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+F15*80%</f>
        <v>480</v>
      </c>
      <c r="D23" s="57"/>
      <c r="E23" s="4">
        <f>E15</f>
        <v>1252968600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85" t="s">
        <v>68</v>
      </c>
      <c r="D29" s="319"/>
      <c r="E29" s="42"/>
      <c r="F29" s="42"/>
      <c r="G29" s="42"/>
      <c r="H29" s="42"/>
      <c r="I29" s="54"/>
      <c r="J29" s="54"/>
      <c r="K29" s="54"/>
      <c r="L29" s="54"/>
      <c r="M29" s="54"/>
      <c r="N29" s="55"/>
    </row>
    <row r="30" spans="1:14" x14ac:dyDescent="0.25">
      <c r="A30" s="65"/>
      <c r="B30" s="69" t="s">
        <v>138</v>
      </c>
      <c r="C30" s="234" t="s">
        <v>68</v>
      </c>
      <c r="D30" s="69"/>
      <c r="E30" s="42"/>
      <c r="F30" s="42"/>
      <c r="G30" s="42"/>
      <c r="H30" s="42"/>
      <c r="I30" s="54"/>
      <c r="J30" s="54"/>
      <c r="K30" s="54"/>
      <c r="L30" s="54"/>
      <c r="M30" s="54"/>
      <c r="N30" s="55"/>
    </row>
    <row r="31" spans="1:14" x14ac:dyDescent="0.25">
      <c r="A31" s="65"/>
      <c r="B31" s="69" t="s">
        <v>139</v>
      </c>
      <c r="C31" s="234" t="s">
        <v>68</v>
      </c>
      <c r="D31" s="69"/>
      <c r="E31" s="42"/>
      <c r="F31" s="42"/>
      <c r="G31" s="42"/>
      <c r="H31" s="42"/>
      <c r="I31" s="54"/>
      <c r="J31" s="54"/>
      <c r="K31" s="54"/>
      <c r="L31" s="54"/>
      <c r="M31" s="54"/>
      <c r="N31" s="55"/>
    </row>
    <row r="32" spans="1:14" x14ac:dyDescent="0.25">
      <c r="A32" s="65"/>
      <c r="B32" s="69" t="s">
        <v>140</v>
      </c>
      <c r="C32" s="234" t="s">
        <v>68</v>
      </c>
      <c r="D32" s="69"/>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85">
        <v>40</v>
      </c>
      <c r="E39" s="424">
        <f>+D39+D40</f>
        <v>75</v>
      </c>
      <c r="F39" s="42"/>
      <c r="G39" s="42"/>
      <c r="H39" s="42"/>
      <c r="I39" s="54"/>
      <c r="J39" s="54"/>
      <c r="K39" s="54"/>
      <c r="L39" s="54"/>
      <c r="M39" s="54"/>
      <c r="N39" s="55"/>
    </row>
    <row r="40" spans="1:26" ht="42.75" x14ac:dyDescent="0.25">
      <c r="A40" s="65"/>
      <c r="B40" s="70" t="s">
        <v>143</v>
      </c>
      <c r="C40" s="71">
        <v>60</v>
      </c>
      <c r="D40" s="185">
        <v>35</v>
      </c>
      <c r="E40" s="425"/>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26" t="s">
        <v>34</v>
      </c>
      <c r="N44" s="426"/>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92" t="s">
        <v>10</v>
      </c>
      <c r="Q47" s="192" t="s">
        <v>18</v>
      </c>
    </row>
    <row r="48" spans="1:26" s="86" customFormat="1" ht="60.75" customHeight="1" x14ac:dyDescent="0.25">
      <c r="A48" s="74">
        <v>1</v>
      </c>
      <c r="B48" s="75" t="s">
        <v>666</v>
      </c>
      <c r="C48" s="75" t="s">
        <v>666</v>
      </c>
      <c r="D48" s="76" t="s">
        <v>667</v>
      </c>
      <c r="E48" s="264" t="s">
        <v>839</v>
      </c>
      <c r="F48" s="78" t="s">
        <v>135</v>
      </c>
      <c r="G48" s="79" t="s">
        <v>669</v>
      </c>
      <c r="H48" s="80">
        <v>40969</v>
      </c>
      <c r="I48" s="80">
        <v>41273</v>
      </c>
      <c r="J48" s="81" t="s">
        <v>136</v>
      </c>
      <c r="K48" s="136">
        <v>10</v>
      </c>
      <c r="L48" s="136">
        <v>0</v>
      </c>
      <c r="M48" s="136">
        <v>1280</v>
      </c>
      <c r="N48" s="82">
        <v>0</v>
      </c>
      <c r="O48" s="83">
        <v>36049920</v>
      </c>
      <c r="P48" s="83" t="s">
        <v>1529</v>
      </c>
      <c r="Q48" s="84"/>
      <c r="R48" s="85"/>
      <c r="S48" s="85"/>
      <c r="T48" s="85"/>
      <c r="U48" s="85"/>
      <c r="V48" s="85"/>
      <c r="W48" s="85"/>
      <c r="X48" s="85"/>
      <c r="Y48" s="85"/>
      <c r="Z48" s="85"/>
    </row>
    <row r="49" spans="1:26" s="86" customFormat="1" ht="60.75" customHeight="1" x14ac:dyDescent="0.25">
      <c r="A49" s="74">
        <f>+A45+1</f>
        <v>1</v>
      </c>
      <c r="B49" s="75" t="s">
        <v>666</v>
      </c>
      <c r="C49" s="75" t="s">
        <v>666</v>
      </c>
      <c r="D49" s="76" t="s">
        <v>667</v>
      </c>
      <c r="E49" s="264" t="s">
        <v>670</v>
      </c>
      <c r="F49" s="78" t="s">
        <v>135</v>
      </c>
      <c r="G49" s="78" t="s">
        <v>669</v>
      </c>
      <c r="H49" s="80">
        <v>41295</v>
      </c>
      <c r="I49" s="80">
        <v>41639</v>
      </c>
      <c r="J49" s="81" t="s">
        <v>136</v>
      </c>
      <c r="K49" s="136">
        <v>11</v>
      </c>
      <c r="L49" s="136">
        <v>0</v>
      </c>
      <c r="M49" s="136">
        <v>1036</v>
      </c>
      <c r="N49" s="82">
        <v>0</v>
      </c>
      <c r="O49" s="83">
        <v>1038936937</v>
      </c>
      <c r="P49" s="83" t="s">
        <v>1528</v>
      </c>
      <c r="Q49" s="84"/>
      <c r="R49" s="85"/>
      <c r="S49" s="85"/>
      <c r="T49" s="85"/>
      <c r="U49" s="85"/>
      <c r="V49" s="85"/>
      <c r="W49" s="85"/>
      <c r="X49" s="85"/>
      <c r="Y49" s="85"/>
      <c r="Z49" s="85"/>
    </row>
    <row r="50" spans="1:26" s="86" customFormat="1" ht="60.75" customHeight="1" x14ac:dyDescent="0.25">
      <c r="A50" s="74">
        <f>+A49+1</f>
        <v>2</v>
      </c>
      <c r="B50" s="75" t="s">
        <v>666</v>
      </c>
      <c r="C50" s="75" t="s">
        <v>666</v>
      </c>
      <c r="D50" s="76" t="s">
        <v>667</v>
      </c>
      <c r="E50" s="264" t="s">
        <v>671</v>
      </c>
      <c r="F50" s="78" t="s">
        <v>135</v>
      </c>
      <c r="G50" s="78" t="s">
        <v>669</v>
      </c>
      <c r="H50" s="80">
        <v>41660</v>
      </c>
      <c r="I50" s="80">
        <v>41973</v>
      </c>
      <c r="J50" s="81" t="s">
        <v>136</v>
      </c>
      <c r="K50" s="136">
        <v>10</v>
      </c>
      <c r="L50" s="136">
        <v>0</v>
      </c>
      <c r="M50" s="136">
        <v>826</v>
      </c>
      <c r="N50" s="82">
        <v>0</v>
      </c>
      <c r="O50" s="83">
        <v>944773755</v>
      </c>
      <c r="P50" s="83" t="s">
        <v>1530</v>
      </c>
      <c r="Q50" s="84"/>
      <c r="R50" s="85"/>
      <c r="S50" s="85"/>
      <c r="T50" s="85"/>
      <c r="U50" s="85"/>
      <c r="V50" s="85"/>
      <c r="W50" s="85"/>
      <c r="X50" s="85"/>
      <c r="Y50" s="85"/>
      <c r="Z50" s="85"/>
    </row>
    <row r="51" spans="1:26" s="86" customFormat="1" x14ac:dyDescent="0.25">
      <c r="A51" s="44"/>
      <c r="B51" s="87" t="s">
        <v>15</v>
      </c>
      <c r="C51" s="76"/>
      <c r="D51" s="75"/>
      <c r="E51" s="77"/>
      <c r="F51" s="78"/>
      <c r="G51" s="78"/>
      <c r="H51" s="78"/>
      <c r="I51" s="81"/>
      <c r="J51" s="81"/>
      <c r="K51" s="88" t="s">
        <v>1591</v>
      </c>
      <c r="L51" s="88">
        <f>SUM('HORIZONTES G6'!L48:L50)</f>
        <v>0</v>
      </c>
      <c r="M51" s="265">
        <f>SUM('HORIZONTES G6'!M48:M50)</f>
        <v>2404</v>
      </c>
      <c r="N51" s="88">
        <f>SUM('HORIZONTES G6'!N48:N50)</f>
        <v>0</v>
      </c>
      <c r="O51" s="83"/>
      <c r="P51" s="83"/>
      <c r="Q51" s="90"/>
    </row>
    <row r="52" spans="1:26" x14ac:dyDescent="0.25">
      <c r="E52" s="91"/>
    </row>
    <row r="53" spans="1:26" x14ac:dyDescent="0.25">
      <c r="B53" s="427" t="s">
        <v>27</v>
      </c>
      <c r="C53" s="427" t="s">
        <v>26</v>
      </c>
      <c r="D53" s="429" t="s">
        <v>33</v>
      </c>
      <c r="E53" s="429"/>
    </row>
    <row r="54" spans="1:26" x14ac:dyDescent="0.25">
      <c r="B54" s="428"/>
      <c r="C54" s="428"/>
      <c r="D54" s="188" t="s">
        <v>22</v>
      </c>
      <c r="E54" s="93" t="s">
        <v>23</v>
      </c>
    </row>
    <row r="55" spans="1:26" ht="30.6" customHeight="1" x14ac:dyDescent="0.25">
      <c r="B55" s="94" t="s">
        <v>20</v>
      </c>
      <c r="C55" s="95" t="str">
        <f>+K51</f>
        <v>31</v>
      </c>
      <c r="D55" s="326" t="s">
        <v>1523</v>
      </c>
      <c r="E55" s="234"/>
      <c r="F55" s="96"/>
      <c r="G55" s="96"/>
      <c r="H55" s="96"/>
      <c r="I55" s="96"/>
      <c r="J55" s="96"/>
      <c r="K55" s="96"/>
      <c r="L55" s="96"/>
      <c r="M55" s="96"/>
    </row>
    <row r="56" spans="1:26" ht="30" customHeight="1" x14ac:dyDescent="0.25">
      <c r="B56" s="94" t="s">
        <v>24</v>
      </c>
      <c r="C56" s="95">
        <f>+M51</f>
        <v>2404</v>
      </c>
      <c r="D56" s="234" t="s">
        <v>1523</v>
      </c>
      <c r="E56" s="69"/>
    </row>
    <row r="57" spans="1:26" x14ac:dyDescent="0.25">
      <c r="B57" s="97"/>
      <c r="C57" s="439"/>
      <c r="D57" s="439"/>
      <c r="E57" s="439"/>
      <c r="F57" s="439"/>
      <c r="G57" s="439"/>
      <c r="H57" s="439"/>
      <c r="I57" s="439"/>
      <c r="J57" s="439"/>
      <c r="K57" s="439"/>
      <c r="L57" s="439"/>
      <c r="M57" s="439"/>
      <c r="N57" s="439"/>
    </row>
    <row r="58" spans="1:26" ht="28.15" customHeight="1" thickBot="1" x14ac:dyDescent="0.3"/>
    <row r="59" spans="1:26" ht="27" thickBot="1" x14ac:dyDescent="0.3">
      <c r="B59" s="440" t="s">
        <v>100</v>
      </c>
      <c r="C59" s="440"/>
      <c r="D59" s="440"/>
      <c r="E59" s="440"/>
      <c r="F59" s="440"/>
      <c r="G59" s="440"/>
      <c r="H59" s="440"/>
      <c r="I59" s="440"/>
      <c r="J59" s="440"/>
      <c r="K59" s="440"/>
      <c r="L59" s="440"/>
      <c r="M59" s="440"/>
      <c r="N59" s="440"/>
    </row>
    <row r="62" spans="1:26" ht="109.5" customHeight="1" x14ac:dyDescent="0.25">
      <c r="B62" s="197" t="s">
        <v>148</v>
      </c>
      <c r="C62" s="9" t="s">
        <v>2</v>
      </c>
      <c r="D62" s="9" t="s">
        <v>102</v>
      </c>
      <c r="E62" s="9" t="s">
        <v>101</v>
      </c>
      <c r="F62" s="9" t="s">
        <v>103</v>
      </c>
      <c r="G62" s="9" t="s">
        <v>104</v>
      </c>
      <c r="H62" s="9" t="s">
        <v>105</v>
      </c>
      <c r="I62" s="9" t="s">
        <v>106</v>
      </c>
      <c r="J62" s="9" t="s">
        <v>107</v>
      </c>
      <c r="K62" s="9" t="s">
        <v>108</v>
      </c>
      <c r="L62" s="9" t="s">
        <v>109</v>
      </c>
      <c r="M62" s="16" t="s">
        <v>110</v>
      </c>
      <c r="N62" s="16" t="s">
        <v>111</v>
      </c>
      <c r="O62" s="441" t="s">
        <v>3</v>
      </c>
      <c r="P62" s="442"/>
      <c r="Q62" s="321" t="s">
        <v>17</v>
      </c>
    </row>
    <row r="63" spans="1:26" ht="60" x14ac:dyDescent="0.25">
      <c r="B63" s="185" t="s">
        <v>255</v>
      </c>
      <c r="C63" s="185" t="s">
        <v>256</v>
      </c>
      <c r="D63" s="142" t="s">
        <v>672</v>
      </c>
      <c r="E63" s="185">
        <v>150</v>
      </c>
      <c r="F63" s="185" t="s">
        <v>669</v>
      </c>
      <c r="G63" s="185" t="s">
        <v>669</v>
      </c>
      <c r="H63" s="185" t="s">
        <v>669</v>
      </c>
      <c r="I63" s="185" t="s">
        <v>135</v>
      </c>
      <c r="J63" s="185" t="s">
        <v>135</v>
      </c>
      <c r="K63" s="185" t="s">
        <v>135</v>
      </c>
      <c r="L63" s="185" t="s">
        <v>135</v>
      </c>
      <c r="M63" s="185" t="s">
        <v>135</v>
      </c>
      <c r="N63" s="185" t="s">
        <v>135</v>
      </c>
      <c r="O63" s="430"/>
      <c r="P63" s="431"/>
      <c r="Q63" s="185" t="s">
        <v>135</v>
      </c>
    </row>
    <row r="64" spans="1:26" ht="60" x14ac:dyDescent="0.25">
      <c r="B64" s="185"/>
      <c r="C64" s="185"/>
      <c r="D64" s="142" t="s">
        <v>673</v>
      </c>
      <c r="E64" s="185">
        <v>50</v>
      </c>
      <c r="F64" s="185" t="s">
        <v>669</v>
      </c>
      <c r="G64" s="185" t="s">
        <v>669</v>
      </c>
      <c r="H64" s="185" t="s">
        <v>669</v>
      </c>
      <c r="I64" s="185" t="s">
        <v>135</v>
      </c>
      <c r="J64" s="185" t="s">
        <v>135</v>
      </c>
      <c r="K64" s="185" t="s">
        <v>135</v>
      </c>
      <c r="L64" s="185" t="s">
        <v>135</v>
      </c>
      <c r="M64" s="185" t="s">
        <v>135</v>
      </c>
      <c r="N64" s="185" t="s">
        <v>135</v>
      </c>
      <c r="O64" s="430"/>
      <c r="P64" s="431"/>
      <c r="Q64" s="185" t="s">
        <v>135</v>
      </c>
    </row>
    <row r="65" spans="2:17" ht="60" x14ac:dyDescent="0.25">
      <c r="B65" s="185"/>
      <c r="C65" s="185"/>
      <c r="D65" s="142" t="s">
        <v>674</v>
      </c>
      <c r="E65" s="185">
        <v>50</v>
      </c>
      <c r="F65" s="185" t="s">
        <v>669</v>
      </c>
      <c r="G65" s="185" t="s">
        <v>669</v>
      </c>
      <c r="H65" s="185" t="s">
        <v>669</v>
      </c>
      <c r="I65" s="185" t="s">
        <v>135</v>
      </c>
      <c r="J65" s="185" t="s">
        <v>135</v>
      </c>
      <c r="K65" s="185" t="s">
        <v>135</v>
      </c>
      <c r="L65" s="185" t="s">
        <v>135</v>
      </c>
      <c r="M65" s="185" t="s">
        <v>135</v>
      </c>
      <c r="N65" s="185" t="s">
        <v>135</v>
      </c>
      <c r="O65" s="430"/>
      <c r="P65" s="431"/>
      <c r="Q65" s="185" t="s">
        <v>135</v>
      </c>
    </row>
    <row r="66" spans="2:17" ht="60" x14ac:dyDescent="0.25">
      <c r="B66" s="185"/>
      <c r="C66" s="185"/>
      <c r="D66" s="142" t="s">
        <v>675</v>
      </c>
      <c r="E66" s="185">
        <v>100</v>
      </c>
      <c r="F66" s="185" t="s">
        <v>669</v>
      </c>
      <c r="G66" s="185" t="s">
        <v>669</v>
      </c>
      <c r="H66" s="185" t="s">
        <v>669</v>
      </c>
      <c r="I66" s="185" t="s">
        <v>135</v>
      </c>
      <c r="J66" s="185" t="s">
        <v>135</v>
      </c>
      <c r="K66" s="185" t="s">
        <v>135</v>
      </c>
      <c r="L66" s="185" t="s">
        <v>135</v>
      </c>
      <c r="M66" s="185" t="s">
        <v>135</v>
      </c>
      <c r="N66" s="185" t="s">
        <v>135</v>
      </c>
      <c r="O66" s="430"/>
      <c r="P66" s="431"/>
      <c r="Q66" s="185" t="s">
        <v>135</v>
      </c>
    </row>
    <row r="67" spans="2:17" ht="60" x14ac:dyDescent="0.25">
      <c r="B67" s="185"/>
      <c r="C67" s="185"/>
      <c r="D67" s="142" t="s">
        <v>676</v>
      </c>
      <c r="E67" s="185">
        <v>50</v>
      </c>
      <c r="F67" s="185" t="s">
        <v>669</v>
      </c>
      <c r="G67" s="185" t="s">
        <v>669</v>
      </c>
      <c r="H67" s="185" t="s">
        <v>669</v>
      </c>
      <c r="I67" s="185" t="s">
        <v>135</v>
      </c>
      <c r="J67" s="185" t="s">
        <v>135</v>
      </c>
      <c r="K67" s="185" t="s">
        <v>135</v>
      </c>
      <c r="L67" s="185" t="s">
        <v>135</v>
      </c>
      <c r="M67" s="185" t="s">
        <v>135</v>
      </c>
      <c r="N67" s="185" t="s">
        <v>135</v>
      </c>
      <c r="O67" s="430"/>
      <c r="P67" s="431"/>
      <c r="Q67" s="185" t="s">
        <v>135</v>
      </c>
    </row>
    <row r="68" spans="2:17" ht="60" x14ac:dyDescent="0.25">
      <c r="B68" s="185"/>
      <c r="C68" s="185"/>
      <c r="D68" s="142" t="s">
        <v>677</v>
      </c>
      <c r="E68" s="185">
        <v>50</v>
      </c>
      <c r="F68" s="185" t="s">
        <v>669</v>
      </c>
      <c r="G68" s="185" t="s">
        <v>669</v>
      </c>
      <c r="H68" s="185" t="s">
        <v>669</v>
      </c>
      <c r="I68" s="185" t="s">
        <v>678</v>
      </c>
      <c r="J68" s="185" t="s">
        <v>135</v>
      </c>
      <c r="K68" s="185" t="s">
        <v>135</v>
      </c>
      <c r="L68" s="185" t="s">
        <v>135</v>
      </c>
      <c r="M68" s="185" t="s">
        <v>135</v>
      </c>
      <c r="N68" s="185" t="s">
        <v>135</v>
      </c>
      <c r="O68" s="430"/>
      <c r="P68" s="431"/>
      <c r="Q68" s="185" t="s">
        <v>135</v>
      </c>
    </row>
    <row r="69" spans="2:17" ht="60" x14ac:dyDescent="0.25">
      <c r="B69" s="185"/>
      <c r="C69" s="185"/>
      <c r="D69" s="142" t="s">
        <v>679</v>
      </c>
      <c r="E69" s="185">
        <v>50</v>
      </c>
      <c r="F69" s="185" t="s">
        <v>669</v>
      </c>
      <c r="G69" s="185" t="s">
        <v>669</v>
      </c>
      <c r="H69" s="185" t="s">
        <v>669</v>
      </c>
      <c r="I69" s="185" t="s">
        <v>678</v>
      </c>
      <c r="J69" s="185" t="s">
        <v>135</v>
      </c>
      <c r="K69" s="185" t="s">
        <v>135</v>
      </c>
      <c r="L69" s="185" t="s">
        <v>135</v>
      </c>
      <c r="M69" s="185" t="s">
        <v>135</v>
      </c>
      <c r="N69" s="185" t="s">
        <v>135</v>
      </c>
      <c r="O69" s="430"/>
      <c r="P69" s="431"/>
      <c r="Q69" s="185" t="s">
        <v>135</v>
      </c>
    </row>
    <row r="70" spans="2:17" ht="60" x14ac:dyDescent="0.25">
      <c r="B70" s="185"/>
      <c r="C70" s="185"/>
      <c r="D70" s="142" t="s">
        <v>680</v>
      </c>
      <c r="E70" s="185">
        <v>50</v>
      </c>
      <c r="F70" s="185" t="s">
        <v>669</v>
      </c>
      <c r="G70" s="185" t="s">
        <v>669</v>
      </c>
      <c r="H70" s="185" t="s">
        <v>669</v>
      </c>
      <c r="I70" s="185" t="s">
        <v>678</v>
      </c>
      <c r="J70" s="185" t="s">
        <v>135</v>
      </c>
      <c r="K70" s="185" t="s">
        <v>135</v>
      </c>
      <c r="L70" s="185" t="s">
        <v>135</v>
      </c>
      <c r="M70" s="185" t="s">
        <v>135</v>
      </c>
      <c r="N70" s="185" t="s">
        <v>135</v>
      </c>
      <c r="O70" s="430"/>
      <c r="P70" s="431"/>
      <c r="Q70" s="185" t="s">
        <v>135</v>
      </c>
    </row>
    <row r="71" spans="2:17" ht="60" x14ac:dyDescent="0.25">
      <c r="B71" s="185"/>
      <c r="C71" s="185"/>
      <c r="D71" s="142" t="s">
        <v>681</v>
      </c>
      <c r="E71" s="185">
        <v>50</v>
      </c>
      <c r="F71" s="185" t="s">
        <v>669</v>
      </c>
      <c r="G71" s="185" t="s">
        <v>669</v>
      </c>
      <c r="H71" s="185" t="s">
        <v>669</v>
      </c>
      <c r="I71" s="185" t="s">
        <v>135</v>
      </c>
      <c r="J71" s="185" t="s">
        <v>135</v>
      </c>
      <c r="K71" s="185" t="s">
        <v>135</v>
      </c>
      <c r="L71" s="185" t="s">
        <v>135</v>
      </c>
      <c r="M71" s="185" t="s">
        <v>135</v>
      </c>
      <c r="N71" s="185" t="s">
        <v>135</v>
      </c>
      <c r="O71" s="430"/>
      <c r="P71" s="431"/>
      <c r="Q71" s="185" t="s">
        <v>135</v>
      </c>
    </row>
    <row r="72" spans="2:17" ht="60" x14ac:dyDescent="0.25">
      <c r="B72" s="185"/>
      <c r="C72" s="185"/>
      <c r="D72" s="142" t="s">
        <v>682</v>
      </c>
      <c r="E72" s="185">
        <v>250</v>
      </c>
      <c r="F72" s="185" t="s">
        <v>669</v>
      </c>
      <c r="G72" s="185" t="s">
        <v>669</v>
      </c>
      <c r="H72" s="185" t="s">
        <v>669</v>
      </c>
      <c r="I72" s="185" t="s">
        <v>135</v>
      </c>
      <c r="J72" s="185" t="s">
        <v>135</v>
      </c>
      <c r="K72" s="185" t="s">
        <v>135</v>
      </c>
      <c r="L72" s="185" t="s">
        <v>135</v>
      </c>
      <c r="M72" s="185" t="s">
        <v>135</v>
      </c>
      <c r="N72" s="185" t="s">
        <v>135</v>
      </c>
      <c r="O72" s="430"/>
      <c r="P72" s="431"/>
      <c r="Q72" s="185" t="s">
        <v>135</v>
      </c>
    </row>
    <row r="73" spans="2:17" ht="60" x14ac:dyDescent="0.25">
      <c r="B73" s="185"/>
      <c r="C73" s="185"/>
      <c r="D73" s="142" t="s">
        <v>683</v>
      </c>
      <c r="E73" s="185">
        <v>50</v>
      </c>
      <c r="F73" s="185" t="s">
        <v>669</v>
      </c>
      <c r="G73" s="185" t="s">
        <v>669</v>
      </c>
      <c r="H73" s="185" t="s">
        <v>669</v>
      </c>
      <c r="I73" s="185" t="s">
        <v>135</v>
      </c>
      <c r="J73" s="185" t="s">
        <v>135</v>
      </c>
      <c r="K73" s="185" t="s">
        <v>135</v>
      </c>
      <c r="L73" s="185" t="s">
        <v>135</v>
      </c>
      <c r="M73" s="185" t="s">
        <v>135</v>
      </c>
      <c r="N73" s="185" t="s">
        <v>135</v>
      </c>
      <c r="O73" s="430"/>
      <c r="P73" s="431"/>
      <c r="Q73" s="185" t="s">
        <v>135</v>
      </c>
    </row>
    <row r="74" spans="2:17" ht="60" x14ac:dyDescent="0.25">
      <c r="B74" s="185"/>
      <c r="C74" s="185"/>
      <c r="D74" s="142" t="s">
        <v>684</v>
      </c>
      <c r="E74" s="185">
        <v>100</v>
      </c>
      <c r="F74" s="185" t="s">
        <v>669</v>
      </c>
      <c r="G74" s="185" t="s">
        <v>669</v>
      </c>
      <c r="H74" s="185" t="s">
        <v>669</v>
      </c>
      <c r="I74" s="185" t="s">
        <v>135</v>
      </c>
      <c r="J74" s="185" t="s">
        <v>135</v>
      </c>
      <c r="K74" s="185" t="s">
        <v>135</v>
      </c>
      <c r="L74" s="185" t="s">
        <v>135</v>
      </c>
      <c r="M74" s="185" t="s">
        <v>135</v>
      </c>
      <c r="N74" s="185" t="s">
        <v>135</v>
      </c>
      <c r="O74" s="430"/>
      <c r="P74" s="431"/>
      <c r="Q74" s="185" t="s">
        <v>135</v>
      </c>
    </row>
    <row r="75" spans="2:17" ht="60" x14ac:dyDescent="0.25">
      <c r="B75" s="185"/>
      <c r="C75" s="185"/>
      <c r="D75" s="142" t="s">
        <v>685</v>
      </c>
      <c r="E75" s="185">
        <v>50</v>
      </c>
      <c r="F75" s="185" t="s">
        <v>669</v>
      </c>
      <c r="G75" s="185" t="s">
        <v>669</v>
      </c>
      <c r="H75" s="185" t="s">
        <v>669</v>
      </c>
      <c r="I75" s="185" t="s">
        <v>678</v>
      </c>
      <c r="J75" s="185" t="s">
        <v>135</v>
      </c>
      <c r="K75" s="185" t="s">
        <v>135</v>
      </c>
      <c r="L75" s="185" t="s">
        <v>135</v>
      </c>
      <c r="M75" s="185" t="s">
        <v>135</v>
      </c>
      <c r="N75" s="185" t="s">
        <v>135</v>
      </c>
      <c r="O75" s="430"/>
      <c r="P75" s="431"/>
      <c r="Q75" s="185" t="s">
        <v>135</v>
      </c>
    </row>
    <row r="76" spans="2:17" ht="60" x14ac:dyDescent="0.25">
      <c r="B76" s="185"/>
      <c r="C76" s="185"/>
      <c r="D76" s="142" t="s">
        <v>686</v>
      </c>
      <c r="E76" s="185">
        <v>200</v>
      </c>
      <c r="F76" s="185" t="s">
        <v>669</v>
      </c>
      <c r="G76" s="185" t="s">
        <v>669</v>
      </c>
      <c r="H76" s="185" t="s">
        <v>669</v>
      </c>
      <c r="I76" s="185" t="s">
        <v>135</v>
      </c>
      <c r="J76" s="185" t="s">
        <v>135</v>
      </c>
      <c r="K76" s="185" t="s">
        <v>135</v>
      </c>
      <c r="L76" s="185" t="s">
        <v>135</v>
      </c>
      <c r="M76" s="185" t="s">
        <v>135</v>
      </c>
      <c r="N76" s="185" t="s">
        <v>135</v>
      </c>
      <c r="O76" s="430"/>
      <c r="P76" s="431"/>
      <c r="Q76" s="185" t="s">
        <v>135</v>
      </c>
    </row>
    <row r="77" spans="2:17" ht="60" x14ac:dyDescent="0.25">
      <c r="B77" s="185"/>
      <c r="C77" s="185"/>
      <c r="D77" s="142" t="s">
        <v>687</v>
      </c>
      <c r="E77" s="185">
        <v>200</v>
      </c>
      <c r="F77" s="185" t="s">
        <v>669</v>
      </c>
      <c r="G77" s="185" t="s">
        <v>669</v>
      </c>
      <c r="H77" s="185" t="s">
        <v>669</v>
      </c>
      <c r="I77" s="185" t="s">
        <v>135</v>
      </c>
      <c r="J77" s="185" t="s">
        <v>135</v>
      </c>
      <c r="K77" s="185" t="s">
        <v>135</v>
      </c>
      <c r="L77" s="185" t="s">
        <v>135</v>
      </c>
      <c r="M77" s="185" t="s">
        <v>135</v>
      </c>
      <c r="N77" s="185" t="s">
        <v>135</v>
      </c>
      <c r="O77" s="430"/>
      <c r="P77" s="431"/>
      <c r="Q77" s="185" t="s">
        <v>135</v>
      </c>
    </row>
    <row r="78" spans="2:17" ht="60" x14ac:dyDescent="0.25">
      <c r="B78" s="185"/>
      <c r="C78" s="185"/>
      <c r="D78" s="142" t="s">
        <v>688</v>
      </c>
      <c r="E78" s="185">
        <v>100</v>
      </c>
      <c r="F78" s="185" t="s">
        <v>669</v>
      </c>
      <c r="G78" s="185" t="s">
        <v>669</v>
      </c>
      <c r="H78" s="185" t="s">
        <v>669</v>
      </c>
      <c r="I78" s="185" t="s">
        <v>678</v>
      </c>
      <c r="J78" s="185" t="s">
        <v>135</v>
      </c>
      <c r="K78" s="185" t="s">
        <v>135</v>
      </c>
      <c r="L78" s="185" t="s">
        <v>135</v>
      </c>
      <c r="M78" s="185" t="s">
        <v>135</v>
      </c>
      <c r="N78" s="185" t="s">
        <v>135</v>
      </c>
      <c r="O78" s="430"/>
      <c r="P78" s="431"/>
      <c r="Q78" s="185" t="s">
        <v>135</v>
      </c>
    </row>
    <row r="79" spans="2:17" ht="45" x14ac:dyDescent="0.25">
      <c r="B79" s="185"/>
      <c r="C79" s="185"/>
      <c r="D79" s="142" t="s">
        <v>689</v>
      </c>
      <c r="E79" s="185">
        <v>300</v>
      </c>
      <c r="F79" s="185" t="s">
        <v>669</v>
      </c>
      <c r="G79" s="185" t="s">
        <v>669</v>
      </c>
      <c r="H79" s="185" t="s">
        <v>669</v>
      </c>
      <c r="I79" s="185" t="s">
        <v>135</v>
      </c>
      <c r="J79" s="185" t="s">
        <v>135</v>
      </c>
      <c r="K79" s="185" t="s">
        <v>135</v>
      </c>
      <c r="L79" s="185" t="s">
        <v>135</v>
      </c>
      <c r="M79" s="185" t="s">
        <v>135</v>
      </c>
      <c r="N79" s="185" t="s">
        <v>135</v>
      </c>
      <c r="O79" s="430"/>
      <c r="P79" s="431"/>
      <c r="Q79" s="185" t="s">
        <v>135</v>
      </c>
    </row>
    <row r="80" spans="2:17" ht="45" x14ac:dyDescent="0.25">
      <c r="B80" s="185"/>
      <c r="C80" s="185"/>
      <c r="D80" s="142" t="s">
        <v>690</v>
      </c>
      <c r="E80" s="185">
        <v>100</v>
      </c>
      <c r="F80" s="185" t="s">
        <v>669</v>
      </c>
      <c r="G80" s="185" t="s">
        <v>669</v>
      </c>
      <c r="H80" s="185" t="s">
        <v>669</v>
      </c>
      <c r="I80" s="185" t="s">
        <v>135</v>
      </c>
      <c r="J80" s="185" t="s">
        <v>135</v>
      </c>
      <c r="K80" s="185" t="s">
        <v>135</v>
      </c>
      <c r="L80" s="185" t="s">
        <v>135</v>
      </c>
      <c r="M80" s="185" t="s">
        <v>135</v>
      </c>
      <c r="N80" s="185" t="s">
        <v>135</v>
      </c>
      <c r="O80" s="430"/>
      <c r="P80" s="431"/>
      <c r="Q80" s="185" t="s">
        <v>135</v>
      </c>
    </row>
    <row r="81" spans="2:17" ht="75" x14ac:dyDescent="0.25">
      <c r="B81" s="185"/>
      <c r="C81" s="185"/>
      <c r="D81" s="142" t="s">
        <v>691</v>
      </c>
      <c r="E81" s="185">
        <v>50</v>
      </c>
      <c r="F81" s="185" t="s">
        <v>669</v>
      </c>
      <c r="G81" s="185" t="s">
        <v>669</v>
      </c>
      <c r="H81" s="185" t="s">
        <v>669</v>
      </c>
      <c r="I81" s="185" t="s">
        <v>135</v>
      </c>
      <c r="J81" s="185" t="s">
        <v>135</v>
      </c>
      <c r="K81" s="185" t="s">
        <v>135</v>
      </c>
      <c r="L81" s="185" t="s">
        <v>135</v>
      </c>
      <c r="M81" s="185" t="s">
        <v>135</v>
      </c>
      <c r="N81" s="185" t="s">
        <v>135</v>
      </c>
      <c r="O81" s="430"/>
      <c r="P81" s="431"/>
      <c r="Q81" s="185" t="s">
        <v>135</v>
      </c>
    </row>
    <row r="82" spans="2:17" ht="30" x14ac:dyDescent="0.25">
      <c r="B82" s="185" t="s">
        <v>772</v>
      </c>
      <c r="C82" s="185" t="s">
        <v>254</v>
      </c>
      <c r="D82" s="142" t="s">
        <v>773</v>
      </c>
      <c r="E82" s="185">
        <v>42</v>
      </c>
      <c r="F82" s="185" t="s">
        <v>669</v>
      </c>
      <c r="G82" s="185" t="s">
        <v>669</v>
      </c>
      <c r="H82" s="185" t="s">
        <v>669</v>
      </c>
      <c r="I82" s="185" t="s">
        <v>678</v>
      </c>
      <c r="J82" s="185" t="s">
        <v>135</v>
      </c>
      <c r="K82" s="185" t="s">
        <v>135</v>
      </c>
      <c r="L82" s="185" t="s">
        <v>135</v>
      </c>
      <c r="M82" s="185" t="s">
        <v>135</v>
      </c>
      <c r="N82" s="185" t="s">
        <v>135</v>
      </c>
      <c r="O82" s="430"/>
      <c r="P82" s="431"/>
      <c r="Q82" s="185" t="s">
        <v>135</v>
      </c>
    </row>
    <row r="83" spans="2:17" x14ac:dyDescent="0.25">
      <c r="B83" s="61"/>
      <c r="C83" s="61"/>
      <c r="D83" s="61"/>
      <c r="E83" s="61"/>
      <c r="F83" s="61"/>
      <c r="G83" s="61"/>
      <c r="H83" s="61"/>
      <c r="I83" s="61"/>
      <c r="J83" s="61"/>
      <c r="K83" s="61"/>
      <c r="L83" s="61"/>
      <c r="M83" s="61"/>
      <c r="N83" s="61"/>
      <c r="O83" s="250"/>
      <c r="P83" s="250"/>
      <c r="Q83" s="61"/>
    </row>
    <row r="84" spans="2:17" x14ac:dyDescent="0.25">
      <c r="B84" s="44" t="s">
        <v>1</v>
      </c>
    </row>
    <row r="85" spans="2:17" x14ac:dyDescent="0.25">
      <c r="B85" s="44" t="s">
        <v>36</v>
      </c>
    </row>
    <row r="86" spans="2:17" x14ac:dyDescent="0.25">
      <c r="B86" s="44" t="s">
        <v>61</v>
      </c>
    </row>
    <row r="88" spans="2:17" ht="15.75" thickBot="1" x14ac:dyDescent="0.3"/>
    <row r="89" spans="2:17" ht="27" thickBot="1" x14ac:dyDescent="0.3">
      <c r="B89" s="432" t="s">
        <v>37</v>
      </c>
      <c r="C89" s="433"/>
      <c r="D89" s="433"/>
      <c r="E89" s="433"/>
      <c r="F89" s="433"/>
      <c r="G89" s="433"/>
      <c r="H89" s="433"/>
      <c r="I89" s="433"/>
      <c r="J89" s="433"/>
      <c r="K89" s="433"/>
      <c r="L89" s="433"/>
      <c r="M89" s="433"/>
      <c r="N89" s="434"/>
    </row>
    <row r="94" spans="2:17" ht="76.5" customHeight="1" x14ac:dyDescent="0.25">
      <c r="B94" s="443" t="s">
        <v>0</v>
      </c>
      <c r="C94" s="443" t="s">
        <v>38</v>
      </c>
      <c r="D94" s="443" t="s">
        <v>39</v>
      </c>
      <c r="E94" s="443" t="s">
        <v>112</v>
      </c>
      <c r="F94" s="443" t="s">
        <v>114</v>
      </c>
      <c r="G94" s="443" t="s">
        <v>115</v>
      </c>
      <c r="H94" s="443" t="s">
        <v>116</v>
      </c>
      <c r="I94" s="443" t="s">
        <v>113</v>
      </c>
      <c r="J94" s="441" t="s">
        <v>117</v>
      </c>
      <c r="K94" s="445"/>
      <c r="L94" s="442"/>
      <c r="M94" s="443" t="s">
        <v>121</v>
      </c>
      <c r="N94" s="443" t="s">
        <v>40</v>
      </c>
      <c r="O94" s="443" t="s">
        <v>41</v>
      </c>
      <c r="P94" s="447" t="s">
        <v>3</v>
      </c>
      <c r="Q94" s="448"/>
    </row>
    <row r="95" spans="2:17" ht="60.75" customHeight="1" x14ac:dyDescent="0.25">
      <c r="B95" s="444"/>
      <c r="C95" s="444"/>
      <c r="D95" s="444"/>
      <c r="E95" s="444"/>
      <c r="F95" s="444"/>
      <c r="G95" s="444"/>
      <c r="H95" s="444"/>
      <c r="I95" s="444"/>
      <c r="J95" s="21" t="s">
        <v>118</v>
      </c>
      <c r="K95" s="197" t="s">
        <v>119</v>
      </c>
      <c r="L95" s="21" t="s">
        <v>120</v>
      </c>
      <c r="M95" s="444"/>
      <c r="N95" s="444"/>
      <c r="O95" s="444"/>
      <c r="P95" s="449"/>
      <c r="Q95" s="450"/>
    </row>
    <row r="96" spans="2:17" ht="60" x14ac:dyDescent="0.25">
      <c r="B96" s="142" t="s">
        <v>42</v>
      </c>
      <c r="C96" s="189" t="s">
        <v>774</v>
      </c>
      <c r="D96" s="189" t="s">
        <v>775</v>
      </c>
      <c r="E96" s="185">
        <v>39676622</v>
      </c>
      <c r="F96" s="189" t="s">
        <v>776</v>
      </c>
      <c r="G96" s="189" t="s">
        <v>344</v>
      </c>
      <c r="H96" s="196">
        <v>39256</v>
      </c>
      <c r="I96" s="185" t="s">
        <v>669</v>
      </c>
      <c r="J96" s="189" t="s">
        <v>777</v>
      </c>
      <c r="K96" s="178" t="s">
        <v>778</v>
      </c>
      <c r="L96" s="189" t="s">
        <v>779</v>
      </c>
      <c r="M96" s="185" t="s">
        <v>135</v>
      </c>
      <c r="N96" s="185" t="s">
        <v>135</v>
      </c>
      <c r="O96" s="185" t="s">
        <v>135</v>
      </c>
      <c r="P96" s="451"/>
      <c r="Q96" s="451"/>
    </row>
    <row r="97" spans="2:17" ht="67.5" customHeight="1" x14ac:dyDescent="0.25">
      <c r="B97" s="142" t="s">
        <v>42</v>
      </c>
      <c r="C97" s="189" t="s">
        <v>774</v>
      </c>
      <c r="D97" s="189" t="s">
        <v>780</v>
      </c>
      <c r="E97" s="185">
        <v>1117493813</v>
      </c>
      <c r="F97" s="189" t="s">
        <v>469</v>
      </c>
      <c r="G97" s="189" t="s">
        <v>262</v>
      </c>
      <c r="H97" s="196">
        <v>41026</v>
      </c>
      <c r="I97" s="185" t="s">
        <v>669</v>
      </c>
      <c r="J97" s="189" t="s">
        <v>781</v>
      </c>
      <c r="K97" s="189" t="s">
        <v>782</v>
      </c>
      <c r="L97" s="189" t="s">
        <v>783</v>
      </c>
      <c r="M97" s="185" t="s">
        <v>135</v>
      </c>
      <c r="N97" s="185" t="s">
        <v>135</v>
      </c>
      <c r="O97" s="185" t="s">
        <v>135</v>
      </c>
      <c r="P97" s="451"/>
      <c r="Q97" s="451"/>
    </row>
    <row r="98" spans="2:17" ht="54.75" customHeight="1" x14ac:dyDescent="0.25">
      <c r="B98" s="142" t="s">
        <v>43</v>
      </c>
      <c r="C98" s="189" t="s">
        <v>774</v>
      </c>
      <c r="D98" s="189" t="s">
        <v>784</v>
      </c>
      <c r="E98" s="185">
        <v>30507218</v>
      </c>
      <c r="F98" s="189" t="s">
        <v>444</v>
      </c>
      <c r="G98" s="189" t="s">
        <v>344</v>
      </c>
      <c r="H98" s="196">
        <v>41811</v>
      </c>
      <c r="I98" s="185" t="s">
        <v>669</v>
      </c>
      <c r="J98" s="189" t="s">
        <v>785</v>
      </c>
      <c r="K98" s="189" t="s">
        <v>786</v>
      </c>
      <c r="L98" s="189" t="s">
        <v>787</v>
      </c>
      <c r="M98" s="185" t="s">
        <v>135</v>
      </c>
      <c r="N98" s="185" t="s">
        <v>135</v>
      </c>
      <c r="O98" s="185" t="s">
        <v>135</v>
      </c>
      <c r="P98" s="446"/>
      <c r="Q98" s="446"/>
    </row>
    <row r="99" spans="2:17" ht="69.75" customHeight="1" x14ac:dyDescent="0.25">
      <c r="B99" s="455" t="s">
        <v>43</v>
      </c>
      <c r="C99" s="457" t="s">
        <v>774</v>
      </c>
      <c r="D99" s="457" t="s">
        <v>788</v>
      </c>
      <c r="E99" s="424">
        <v>30505119</v>
      </c>
      <c r="F99" s="457" t="s">
        <v>444</v>
      </c>
      <c r="G99" s="457" t="s">
        <v>344</v>
      </c>
      <c r="H99" s="459">
        <v>38891</v>
      </c>
      <c r="I99" s="424">
        <v>120692</v>
      </c>
      <c r="J99" s="189" t="s">
        <v>789</v>
      </c>
      <c r="K99" s="189" t="s">
        <v>790</v>
      </c>
      <c r="L99" s="189" t="s">
        <v>708</v>
      </c>
      <c r="M99" s="185" t="s">
        <v>135</v>
      </c>
      <c r="N99" s="185" t="s">
        <v>135</v>
      </c>
      <c r="O99" s="185" t="s">
        <v>135</v>
      </c>
      <c r="P99" s="446"/>
      <c r="Q99" s="446"/>
    </row>
    <row r="100" spans="2:17" ht="54" customHeight="1" x14ac:dyDescent="0.25">
      <c r="B100" s="456"/>
      <c r="C100" s="458"/>
      <c r="D100" s="458"/>
      <c r="E100" s="425"/>
      <c r="F100" s="458"/>
      <c r="G100" s="458"/>
      <c r="H100" s="460"/>
      <c r="I100" s="425"/>
      <c r="J100" s="189" t="s">
        <v>791</v>
      </c>
      <c r="K100" s="189" t="s">
        <v>792</v>
      </c>
      <c r="L100" s="189" t="s">
        <v>793</v>
      </c>
      <c r="M100" s="185" t="s">
        <v>135</v>
      </c>
      <c r="N100" s="185" t="s">
        <v>135</v>
      </c>
      <c r="O100" s="185" t="s">
        <v>135</v>
      </c>
      <c r="P100" s="446"/>
      <c r="Q100" s="446"/>
    </row>
    <row r="101" spans="2:17" ht="48.75" customHeight="1" x14ac:dyDescent="0.25">
      <c r="B101" s="142" t="s">
        <v>43</v>
      </c>
      <c r="C101" s="189" t="s">
        <v>774</v>
      </c>
      <c r="D101" s="189" t="s">
        <v>794</v>
      </c>
      <c r="E101" s="185">
        <v>30508943</v>
      </c>
      <c r="F101" s="189" t="s">
        <v>444</v>
      </c>
      <c r="G101" s="189" t="s">
        <v>344</v>
      </c>
      <c r="H101" s="196">
        <v>41811</v>
      </c>
      <c r="I101" s="185" t="s">
        <v>669</v>
      </c>
      <c r="J101" s="189" t="s">
        <v>795</v>
      </c>
      <c r="K101" s="189" t="s">
        <v>796</v>
      </c>
      <c r="L101" s="189" t="s">
        <v>797</v>
      </c>
      <c r="M101" s="185" t="s">
        <v>135</v>
      </c>
      <c r="N101" s="185" t="s">
        <v>135</v>
      </c>
      <c r="O101" s="185" t="s">
        <v>135</v>
      </c>
      <c r="P101" s="446"/>
      <c r="Q101" s="446"/>
    </row>
    <row r="103" spans="2:17" ht="15.75" thickBot="1" x14ac:dyDescent="0.3">
      <c r="B103" s="44" t="s">
        <v>798</v>
      </c>
    </row>
    <row r="104" spans="2:17" ht="27" thickBot="1" x14ac:dyDescent="0.3">
      <c r="B104" s="432" t="s">
        <v>45</v>
      </c>
      <c r="C104" s="433"/>
      <c r="D104" s="433"/>
      <c r="E104" s="433"/>
      <c r="F104" s="433"/>
      <c r="G104" s="433"/>
      <c r="H104" s="433"/>
      <c r="I104" s="433"/>
      <c r="J104" s="433"/>
      <c r="K104" s="433"/>
      <c r="L104" s="433"/>
      <c r="M104" s="433"/>
      <c r="N104" s="434"/>
    </row>
    <row r="107" spans="2:17" ht="46.15" customHeight="1" x14ac:dyDescent="0.25">
      <c r="B107" s="9" t="s">
        <v>32</v>
      </c>
      <c r="C107" s="9" t="s">
        <v>46</v>
      </c>
      <c r="D107" s="441" t="s">
        <v>3</v>
      </c>
      <c r="E107" s="442"/>
    </row>
    <row r="108" spans="2:17" ht="46.9" customHeight="1" x14ac:dyDescent="0.25">
      <c r="B108" s="101" t="s">
        <v>122</v>
      </c>
      <c r="C108" s="185" t="s">
        <v>135</v>
      </c>
      <c r="D108" s="451"/>
      <c r="E108" s="451"/>
    </row>
    <row r="111" spans="2:17" ht="26.25" x14ac:dyDescent="0.25">
      <c r="B111" s="435" t="s">
        <v>63</v>
      </c>
      <c r="C111" s="436"/>
      <c r="D111" s="436"/>
      <c r="E111" s="436"/>
      <c r="F111" s="436"/>
      <c r="G111" s="436"/>
      <c r="H111" s="436"/>
      <c r="I111" s="436"/>
      <c r="J111" s="436"/>
      <c r="K111" s="436"/>
      <c r="L111" s="436"/>
      <c r="M111" s="436"/>
      <c r="N111" s="436"/>
      <c r="O111" s="436"/>
      <c r="P111" s="436"/>
    </row>
    <row r="113" spans="1:26" ht="15.75" thickBot="1" x14ac:dyDescent="0.3"/>
    <row r="114" spans="1:26" ht="27" thickBot="1" x14ac:dyDescent="0.3">
      <c r="B114" s="432" t="s">
        <v>53</v>
      </c>
      <c r="C114" s="433"/>
      <c r="D114" s="433"/>
      <c r="E114" s="433"/>
      <c r="F114" s="433"/>
      <c r="G114" s="433"/>
      <c r="H114" s="433"/>
      <c r="I114" s="433"/>
      <c r="J114" s="433"/>
      <c r="K114" s="433"/>
      <c r="L114" s="433"/>
      <c r="M114" s="433"/>
      <c r="N114" s="434"/>
    </row>
    <row r="116" spans="1:26" ht="15.75" thickBot="1" x14ac:dyDescent="0.3">
      <c r="M116" s="73"/>
      <c r="N116" s="73"/>
    </row>
    <row r="117" spans="1:26" s="54" customFormat="1" ht="109.5" customHeight="1" x14ac:dyDescent="0.25">
      <c r="B117" s="18" t="s">
        <v>144</v>
      </c>
      <c r="C117" s="18" t="s">
        <v>145</v>
      </c>
      <c r="D117" s="18" t="s">
        <v>146</v>
      </c>
      <c r="E117" s="18" t="s">
        <v>44</v>
      </c>
      <c r="F117" s="18" t="s">
        <v>21</v>
      </c>
      <c r="G117" s="18" t="s">
        <v>99</v>
      </c>
      <c r="H117" s="18" t="s">
        <v>16</v>
      </c>
      <c r="I117" s="18" t="s">
        <v>9</v>
      </c>
      <c r="J117" s="18" t="s">
        <v>30</v>
      </c>
      <c r="K117" s="18" t="s">
        <v>60</v>
      </c>
      <c r="L117" s="18" t="s">
        <v>19</v>
      </c>
      <c r="M117" s="17" t="s">
        <v>25</v>
      </c>
      <c r="N117" s="18" t="s">
        <v>147</v>
      </c>
      <c r="O117" s="18" t="s">
        <v>35</v>
      </c>
      <c r="P117" s="192" t="s">
        <v>10</v>
      </c>
      <c r="Q117" s="192" t="s">
        <v>18</v>
      </c>
    </row>
    <row r="118" spans="1:26" s="86" customFormat="1" ht="30" x14ac:dyDescent="0.25">
      <c r="A118" s="74">
        <v>1</v>
      </c>
      <c r="B118" s="75" t="s">
        <v>666</v>
      </c>
      <c r="C118" s="75" t="s">
        <v>666</v>
      </c>
      <c r="D118" s="76" t="s">
        <v>667</v>
      </c>
      <c r="E118" s="266">
        <v>145</v>
      </c>
      <c r="F118" s="78" t="s">
        <v>135</v>
      </c>
      <c r="G118" s="79" t="s">
        <v>669</v>
      </c>
      <c r="H118" s="80">
        <v>41518</v>
      </c>
      <c r="I118" s="81">
        <v>41988</v>
      </c>
      <c r="J118" s="81" t="s">
        <v>136</v>
      </c>
      <c r="K118" s="136">
        <v>15</v>
      </c>
      <c r="L118" s="136">
        <v>0</v>
      </c>
      <c r="M118" s="136">
        <v>500</v>
      </c>
      <c r="N118" s="82" t="e">
        <f>+M118*G118</f>
        <v>#VALUE!</v>
      </c>
      <c r="O118" s="83">
        <v>1312834224</v>
      </c>
      <c r="P118" s="83">
        <v>819</v>
      </c>
      <c r="Q118" s="84"/>
      <c r="R118" s="85"/>
      <c r="S118" s="85"/>
      <c r="T118" s="85"/>
      <c r="U118" s="85"/>
      <c r="V118" s="85"/>
      <c r="W118" s="85"/>
      <c r="X118" s="85"/>
      <c r="Y118" s="85"/>
      <c r="Z118" s="85"/>
    </row>
    <row r="119" spans="1:26" s="86" customFormat="1" ht="30" x14ac:dyDescent="0.25">
      <c r="A119" s="74">
        <f>+A118+1</f>
        <v>2</v>
      </c>
      <c r="B119" s="75" t="s">
        <v>666</v>
      </c>
      <c r="C119" s="75" t="s">
        <v>666</v>
      </c>
      <c r="D119" s="76" t="s">
        <v>667</v>
      </c>
      <c r="E119" s="266">
        <v>244</v>
      </c>
      <c r="F119" s="78" t="s">
        <v>135</v>
      </c>
      <c r="G119" s="78" t="s">
        <v>669</v>
      </c>
      <c r="H119" s="80">
        <v>41258</v>
      </c>
      <c r="I119" s="81">
        <v>41986</v>
      </c>
      <c r="J119" s="81" t="s">
        <v>136</v>
      </c>
      <c r="K119" s="136">
        <v>8</v>
      </c>
      <c r="L119" s="136">
        <v>16</v>
      </c>
      <c r="M119" s="136">
        <v>100</v>
      </c>
      <c r="N119" s="82"/>
      <c r="O119" s="83">
        <f>309560600+64560925+23188650</f>
        <v>397310175</v>
      </c>
      <c r="P119" s="83" t="s">
        <v>717</v>
      </c>
      <c r="Q119" s="84"/>
      <c r="R119" s="85"/>
      <c r="S119" s="85"/>
      <c r="T119" s="85"/>
      <c r="U119" s="85"/>
      <c r="V119" s="85"/>
      <c r="W119" s="85"/>
      <c r="X119" s="85"/>
      <c r="Y119" s="85"/>
      <c r="Z119" s="85"/>
    </row>
    <row r="120" spans="1:26" s="86" customFormat="1" ht="30" x14ac:dyDescent="0.25">
      <c r="A120" s="74">
        <f t="shared" ref="A120:A121" si="0">+A119+1</f>
        <v>3</v>
      </c>
      <c r="B120" s="75" t="s">
        <v>666</v>
      </c>
      <c r="C120" s="75" t="s">
        <v>666</v>
      </c>
      <c r="D120" s="75" t="s">
        <v>718</v>
      </c>
      <c r="E120" s="267" t="s">
        <v>719</v>
      </c>
      <c r="F120" s="78" t="s">
        <v>135</v>
      </c>
      <c r="G120" s="78" t="s">
        <v>669</v>
      </c>
      <c r="H120" s="80">
        <v>40725</v>
      </c>
      <c r="I120" s="81">
        <v>40877</v>
      </c>
      <c r="J120" s="81" t="s">
        <v>136</v>
      </c>
      <c r="K120" s="136">
        <v>0</v>
      </c>
      <c r="L120" s="136">
        <v>4</v>
      </c>
      <c r="M120" s="136">
        <v>2248</v>
      </c>
      <c r="N120" s="82"/>
      <c r="O120" s="83">
        <v>209299000</v>
      </c>
      <c r="P120" s="83" t="s">
        <v>720</v>
      </c>
      <c r="Q120" s="84"/>
      <c r="R120" s="85"/>
      <c r="S120" s="85"/>
      <c r="T120" s="85"/>
      <c r="U120" s="85"/>
      <c r="V120" s="85"/>
      <c r="W120" s="85"/>
      <c r="X120" s="85"/>
      <c r="Y120" s="85"/>
      <c r="Z120" s="85"/>
    </row>
    <row r="121" spans="1:26" s="86" customFormat="1" ht="30" x14ac:dyDescent="0.25">
      <c r="A121" s="74">
        <f t="shared" si="0"/>
        <v>4</v>
      </c>
      <c r="B121" s="75" t="s">
        <v>666</v>
      </c>
      <c r="C121" s="75" t="s">
        <v>666</v>
      </c>
      <c r="D121" s="75" t="s">
        <v>718</v>
      </c>
      <c r="E121" s="267" t="s">
        <v>721</v>
      </c>
      <c r="F121" s="78" t="s">
        <v>135</v>
      </c>
      <c r="G121" s="78" t="s">
        <v>669</v>
      </c>
      <c r="H121" s="80">
        <v>40791</v>
      </c>
      <c r="I121" s="81">
        <v>40908</v>
      </c>
      <c r="J121" s="81" t="s">
        <v>136</v>
      </c>
      <c r="K121" s="136">
        <v>0</v>
      </c>
      <c r="L121" s="136">
        <v>3</v>
      </c>
      <c r="M121" s="136">
        <v>2248</v>
      </c>
      <c r="N121" s="82"/>
      <c r="O121" s="83">
        <v>184450000</v>
      </c>
      <c r="P121" s="83" t="s">
        <v>722</v>
      </c>
      <c r="Q121" s="84"/>
      <c r="R121" s="85"/>
      <c r="S121" s="85"/>
      <c r="T121" s="85"/>
      <c r="U121" s="85"/>
      <c r="V121" s="85"/>
      <c r="W121" s="85"/>
      <c r="X121" s="85"/>
      <c r="Y121" s="85"/>
      <c r="Z121" s="85"/>
    </row>
    <row r="122" spans="1:26" s="86" customFormat="1" x14ac:dyDescent="0.25">
      <c r="A122" s="74"/>
      <c r="B122" s="87" t="s">
        <v>15</v>
      </c>
      <c r="C122" s="76"/>
      <c r="D122" s="75"/>
      <c r="E122" s="77"/>
      <c r="F122" s="78"/>
      <c r="G122" s="78"/>
      <c r="H122" s="78"/>
      <c r="I122" s="81"/>
      <c r="J122" s="81"/>
      <c r="K122" s="88">
        <f>SUM(K118:K121)</f>
        <v>23</v>
      </c>
      <c r="L122" s="88">
        <f>SUM(L118:L121)</f>
        <v>23</v>
      </c>
      <c r="M122" s="265">
        <f>SUM(M118:M121)</f>
        <v>5096</v>
      </c>
      <c r="N122" s="88" t="e">
        <f>SUM(N118:N121)</f>
        <v>#VALUE!</v>
      </c>
      <c r="O122" s="83"/>
      <c r="P122" s="83"/>
      <c r="Q122" s="90"/>
    </row>
    <row r="123" spans="1:26" x14ac:dyDescent="0.25">
      <c r="E123" s="91"/>
    </row>
    <row r="124" spans="1:26" ht="18.75" x14ac:dyDescent="0.25">
      <c r="B124" s="94" t="s">
        <v>31</v>
      </c>
      <c r="C124" s="10">
        <f>+K122</f>
        <v>23</v>
      </c>
      <c r="H124" s="96"/>
      <c r="I124" s="96"/>
      <c r="J124" s="96"/>
      <c r="K124" s="96"/>
      <c r="L124" s="96"/>
      <c r="M124" s="96"/>
    </row>
    <row r="126" spans="1:26" ht="15.75" thickBot="1" x14ac:dyDescent="0.3"/>
    <row r="127" spans="1:26" ht="37.15" customHeight="1" thickBot="1" x14ac:dyDescent="0.3">
      <c r="B127" s="11" t="s">
        <v>48</v>
      </c>
      <c r="C127" s="12" t="s">
        <v>49</v>
      </c>
      <c r="D127" s="11" t="s">
        <v>50</v>
      </c>
      <c r="E127" s="12" t="s">
        <v>54</v>
      </c>
    </row>
    <row r="128" spans="1:26" ht="41.45" customHeight="1" x14ac:dyDescent="0.25">
      <c r="B128" s="8" t="s">
        <v>123</v>
      </c>
      <c r="C128" s="102">
        <v>20</v>
      </c>
      <c r="D128" s="102">
        <v>0</v>
      </c>
      <c r="E128" s="452">
        <f>+D128+D129+D130</f>
        <v>40</v>
      </c>
    </row>
    <row r="129" spans="2:17" x14ac:dyDescent="0.25">
      <c r="B129" s="8" t="s">
        <v>124</v>
      </c>
      <c r="C129" s="185">
        <v>30</v>
      </c>
      <c r="D129" s="185">
        <v>0</v>
      </c>
      <c r="E129" s="453"/>
    </row>
    <row r="130" spans="2:17" ht="15.75" thickBot="1" x14ac:dyDescent="0.3">
      <c r="B130" s="8" t="s">
        <v>125</v>
      </c>
      <c r="C130" s="103">
        <v>40</v>
      </c>
      <c r="D130" s="103">
        <v>40</v>
      </c>
      <c r="E130" s="454"/>
    </row>
    <row r="132" spans="2:17" ht="15.75" thickBot="1" x14ac:dyDescent="0.3"/>
    <row r="133" spans="2:17" ht="27" thickBot="1" x14ac:dyDescent="0.3">
      <c r="B133" s="432" t="s">
        <v>51</v>
      </c>
      <c r="C133" s="433"/>
      <c r="D133" s="433"/>
      <c r="E133" s="433"/>
      <c r="F133" s="433"/>
      <c r="G133" s="433"/>
      <c r="H133" s="433"/>
      <c r="I133" s="433"/>
      <c r="J133" s="433"/>
      <c r="K133" s="433"/>
      <c r="L133" s="433"/>
      <c r="M133" s="433"/>
      <c r="N133" s="434"/>
    </row>
    <row r="135" spans="2:17" ht="76.5" customHeight="1" x14ac:dyDescent="0.25">
      <c r="B135" s="197" t="s">
        <v>0</v>
      </c>
      <c r="C135" s="197" t="s">
        <v>38</v>
      </c>
      <c r="D135" s="197" t="s">
        <v>39</v>
      </c>
      <c r="E135" s="197" t="s">
        <v>112</v>
      </c>
      <c r="F135" s="197" t="s">
        <v>114</v>
      </c>
      <c r="G135" s="197" t="s">
        <v>115</v>
      </c>
      <c r="H135" s="197" t="s">
        <v>116</v>
      </c>
      <c r="I135" s="197" t="s">
        <v>113</v>
      </c>
      <c r="J135" s="441" t="s">
        <v>117</v>
      </c>
      <c r="K135" s="445"/>
      <c r="L135" s="442"/>
      <c r="M135" s="197" t="s">
        <v>121</v>
      </c>
      <c r="N135" s="197" t="s">
        <v>40</v>
      </c>
      <c r="O135" s="197" t="s">
        <v>41</v>
      </c>
      <c r="P135" s="441" t="s">
        <v>3</v>
      </c>
      <c r="Q135" s="442"/>
    </row>
    <row r="136" spans="2:17" ht="60.75" customHeight="1" x14ac:dyDescent="0.25">
      <c r="B136" s="101" t="s">
        <v>129</v>
      </c>
      <c r="C136" s="189" t="s">
        <v>723</v>
      </c>
      <c r="D136" s="185" t="s">
        <v>724</v>
      </c>
      <c r="E136" s="185">
        <v>41927327</v>
      </c>
      <c r="F136" s="189" t="s">
        <v>444</v>
      </c>
      <c r="G136" s="189" t="s">
        <v>725</v>
      </c>
      <c r="H136" s="196">
        <v>41622</v>
      </c>
      <c r="I136" s="185" t="s">
        <v>669</v>
      </c>
      <c r="J136" s="75" t="s">
        <v>666</v>
      </c>
      <c r="K136" s="101" t="s">
        <v>726</v>
      </c>
      <c r="L136" s="101" t="s">
        <v>694</v>
      </c>
      <c r="M136" s="320" t="s">
        <v>135</v>
      </c>
      <c r="N136" s="320" t="s">
        <v>136</v>
      </c>
      <c r="O136" s="320" t="s">
        <v>136</v>
      </c>
      <c r="P136" s="451"/>
      <c r="Q136" s="451"/>
    </row>
    <row r="137" spans="2:17" ht="60.75" customHeight="1" x14ac:dyDescent="0.25">
      <c r="B137" s="455" t="s">
        <v>129</v>
      </c>
      <c r="C137" s="457" t="s">
        <v>727</v>
      </c>
      <c r="D137" s="424" t="s">
        <v>728</v>
      </c>
      <c r="E137" s="424">
        <v>17689026</v>
      </c>
      <c r="F137" s="457" t="s">
        <v>729</v>
      </c>
      <c r="G137" s="457" t="s">
        <v>262</v>
      </c>
      <c r="H137" s="459">
        <v>39632</v>
      </c>
      <c r="I137" s="424" t="s">
        <v>669</v>
      </c>
      <c r="J137" s="75" t="s">
        <v>730</v>
      </c>
      <c r="K137" s="259" t="s">
        <v>731</v>
      </c>
      <c r="L137" s="100" t="s">
        <v>732</v>
      </c>
      <c r="M137" s="424" t="s">
        <v>135</v>
      </c>
      <c r="N137" s="424" t="s">
        <v>135</v>
      </c>
      <c r="O137" s="424" t="s">
        <v>135</v>
      </c>
      <c r="P137" s="430"/>
      <c r="Q137" s="431"/>
    </row>
    <row r="138" spans="2:17" ht="60.75" customHeight="1" x14ac:dyDescent="0.25">
      <c r="B138" s="456"/>
      <c r="C138" s="458"/>
      <c r="D138" s="425"/>
      <c r="E138" s="425"/>
      <c r="F138" s="458"/>
      <c r="G138" s="458"/>
      <c r="H138" s="460"/>
      <c r="I138" s="425"/>
      <c r="J138" s="75" t="s">
        <v>666</v>
      </c>
      <c r="K138" s="259" t="s">
        <v>693</v>
      </c>
      <c r="L138" s="100" t="s">
        <v>694</v>
      </c>
      <c r="M138" s="425"/>
      <c r="N138" s="425"/>
      <c r="O138" s="425"/>
      <c r="P138" s="430"/>
      <c r="Q138" s="431"/>
    </row>
    <row r="139" spans="2:17" ht="60.75" customHeight="1" x14ac:dyDescent="0.25">
      <c r="B139" s="455" t="s">
        <v>129</v>
      </c>
      <c r="C139" s="457" t="s">
        <v>727</v>
      </c>
      <c r="D139" s="457" t="s">
        <v>733</v>
      </c>
      <c r="E139" s="424">
        <v>40778306</v>
      </c>
      <c r="F139" s="457" t="s">
        <v>729</v>
      </c>
      <c r="G139" s="457" t="s">
        <v>734</v>
      </c>
      <c r="H139" s="459">
        <v>38310</v>
      </c>
      <c r="I139" s="424" t="s">
        <v>669</v>
      </c>
      <c r="J139" s="75" t="s">
        <v>735</v>
      </c>
      <c r="K139" s="259" t="s">
        <v>736</v>
      </c>
      <c r="L139" s="100" t="s">
        <v>737</v>
      </c>
      <c r="M139" s="424" t="s">
        <v>135</v>
      </c>
      <c r="N139" s="424" t="s">
        <v>135</v>
      </c>
      <c r="O139" s="424" t="s">
        <v>135</v>
      </c>
      <c r="P139" s="417"/>
      <c r="Q139" s="418"/>
    </row>
    <row r="140" spans="2:17" ht="60.75" customHeight="1" x14ac:dyDescent="0.25">
      <c r="B140" s="456"/>
      <c r="C140" s="458"/>
      <c r="D140" s="458"/>
      <c r="E140" s="425"/>
      <c r="F140" s="458"/>
      <c r="G140" s="458"/>
      <c r="H140" s="460"/>
      <c r="I140" s="425"/>
      <c r="J140" s="75" t="s">
        <v>666</v>
      </c>
      <c r="K140" s="259" t="s">
        <v>738</v>
      </c>
      <c r="L140" s="100" t="s">
        <v>739</v>
      </c>
      <c r="M140" s="425"/>
      <c r="N140" s="425"/>
      <c r="O140" s="425"/>
      <c r="P140" s="419"/>
      <c r="Q140" s="420"/>
    </row>
    <row r="141" spans="2:17" ht="60.75" customHeight="1" x14ac:dyDescent="0.25">
      <c r="B141" s="461" t="s">
        <v>130</v>
      </c>
      <c r="C141" s="457" t="s">
        <v>727</v>
      </c>
      <c r="D141" s="424" t="s">
        <v>740</v>
      </c>
      <c r="E141" s="424">
        <v>40780789</v>
      </c>
      <c r="F141" s="457" t="s">
        <v>741</v>
      </c>
      <c r="G141" s="457" t="s">
        <v>262</v>
      </c>
      <c r="H141" s="459">
        <v>41299</v>
      </c>
      <c r="I141" s="424" t="s">
        <v>669</v>
      </c>
      <c r="J141" s="101" t="s">
        <v>481</v>
      </c>
      <c r="K141" s="101" t="s">
        <v>742</v>
      </c>
      <c r="L141" s="101" t="s">
        <v>743</v>
      </c>
      <c r="M141" s="424" t="s">
        <v>135</v>
      </c>
      <c r="N141" s="424" t="s">
        <v>135</v>
      </c>
      <c r="O141" s="424" t="s">
        <v>135</v>
      </c>
      <c r="P141" s="417"/>
      <c r="Q141" s="418"/>
    </row>
    <row r="142" spans="2:17" ht="60.75" customHeight="1" x14ac:dyDescent="0.25">
      <c r="B142" s="462"/>
      <c r="C142" s="458"/>
      <c r="D142" s="425"/>
      <c r="E142" s="425"/>
      <c r="F142" s="458"/>
      <c r="G142" s="458"/>
      <c r="H142" s="460"/>
      <c r="I142" s="425"/>
      <c r="J142" s="101" t="s">
        <v>666</v>
      </c>
      <c r="K142" s="167" t="s">
        <v>744</v>
      </c>
      <c r="L142" s="101" t="s">
        <v>745</v>
      </c>
      <c r="M142" s="425"/>
      <c r="N142" s="425"/>
      <c r="O142" s="425"/>
      <c r="P142" s="419"/>
      <c r="Q142" s="420"/>
    </row>
    <row r="143" spans="2:17" ht="60.75" customHeight="1" x14ac:dyDescent="0.25">
      <c r="B143" s="461" t="s">
        <v>130</v>
      </c>
      <c r="C143" s="457" t="s">
        <v>727</v>
      </c>
      <c r="D143" s="424" t="s">
        <v>746</v>
      </c>
      <c r="E143" s="424">
        <v>30517911</v>
      </c>
      <c r="F143" s="457" t="s">
        <v>747</v>
      </c>
      <c r="G143" s="457" t="s">
        <v>748</v>
      </c>
      <c r="H143" s="463">
        <v>36593</v>
      </c>
      <c r="I143" s="424" t="s">
        <v>669</v>
      </c>
      <c r="J143" s="101" t="s">
        <v>481</v>
      </c>
      <c r="K143" s="167" t="s">
        <v>749</v>
      </c>
      <c r="L143" s="100" t="s">
        <v>750</v>
      </c>
      <c r="M143" s="424" t="s">
        <v>135</v>
      </c>
      <c r="N143" s="424" t="s">
        <v>135</v>
      </c>
      <c r="O143" s="424" t="s">
        <v>135</v>
      </c>
      <c r="P143" s="417"/>
      <c r="Q143" s="418"/>
    </row>
    <row r="144" spans="2:17" ht="120" x14ac:dyDescent="0.25">
      <c r="B144" s="462"/>
      <c r="C144" s="458"/>
      <c r="D144" s="425"/>
      <c r="E144" s="425"/>
      <c r="F144" s="458"/>
      <c r="G144" s="458"/>
      <c r="H144" s="464"/>
      <c r="I144" s="425"/>
      <c r="J144" s="101" t="s">
        <v>666</v>
      </c>
      <c r="K144" s="167" t="s">
        <v>751</v>
      </c>
      <c r="L144" s="100" t="s">
        <v>752</v>
      </c>
      <c r="M144" s="425"/>
      <c r="N144" s="425"/>
      <c r="O144" s="425"/>
      <c r="P144" s="419"/>
      <c r="Q144" s="420"/>
    </row>
    <row r="145" spans="2:17" ht="60" x14ac:dyDescent="0.25">
      <c r="B145" s="461" t="s">
        <v>130</v>
      </c>
      <c r="C145" s="457" t="s">
        <v>727</v>
      </c>
      <c r="D145" s="424" t="s">
        <v>753</v>
      </c>
      <c r="E145" s="424">
        <v>40764234</v>
      </c>
      <c r="F145" s="457" t="s">
        <v>754</v>
      </c>
      <c r="G145" s="457" t="s">
        <v>262</v>
      </c>
      <c r="H145" s="463">
        <v>36616</v>
      </c>
      <c r="I145" s="424" t="s">
        <v>669</v>
      </c>
      <c r="J145" s="101" t="s">
        <v>755</v>
      </c>
      <c r="K145" s="167" t="s">
        <v>756</v>
      </c>
      <c r="L145" s="100" t="s">
        <v>757</v>
      </c>
      <c r="M145" s="424" t="s">
        <v>135</v>
      </c>
      <c r="N145" s="424" t="s">
        <v>135</v>
      </c>
      <c r="O145" s="424" t="s">
        <v>135</v>
      </c>
      <c r="P145" s="417"/>
      <c r="Q145" s="418"/>
    </row>
    <row r="146" spans="2:17" ht="105" x14ac:dyDescent="0.25">
      <c r="B146" s="462"/>
      <c r="C146" s="467"/>
      <c r="D146" s="425"/>
      <c r="E146" s="425"/>
      <c r="F146" s="458"/>
      <c r="G146" s="458"/>
      <c r="H146" s="464"/>
      <c r="I146" s="425"/>
      <c r="J146" s="101" t="s">
        <v>666</v>
      </c>
      <c r="K146" s="167" t="s">
        <v>758</v>
      </c>
      <c r="L146" s="100" t="s">
        <v>759</v>
      </c>
      <c r="M146" s="425"/>
      <c r="N146" s="425"/>
      <c r="O146" s="425"/>
      <c r="P146" s="419"/>
      <c r="Q146" s="420"/>
    </row>
    <row r="147" spans="2:17" ht="120" x14ac:dyDescent="0.25">
      <c r="B147" s="465" t="s">
        <v>131</v>
      </c>
      <c r="C147" s="466" t="s">
        <v>799</v>
      </c>
      <c r="D147" s="451" t="s">
        <v>761</v>
      </c>
      <c r="E147" s="451">
        <v>1117498123</v>
      </c>
      <c r="F147" s="446" t="s">
        <v>762</v>
      </c>
      <c r="G147" s="446" t="s">
        <v>262</v>
      </c>
      <c r="H147" s="478">
        <v>41516</v>
      </c>
      <c r="I147" s="451" t="s">
        <v>669</v>
      </c>
      <c r="J147" s="101" t="s">
        <v>763</v>
      </c>
      <c r="K147" s="167" t="s">
        <v>764</v>
      </c>
      <c r="L147" s="142" t="s">
        <v>765</v>
      </c>
      <c r="M147" s="424" t="s">
        <v>135</v>
      </c>
      <c r="N147" s="424" t="s">
        <v>135</v>
      </c>
      <c r="O147" s="424" t="s">
        <v>135</v>
      </c>
      <c r="P147" s="417"/>
      <c r="Q147" s="418"/>
    </row>
    <row r="148" spans="2:17" ht="45" x14ac:dyDescent="0.25">
      <c r="B148" s="465"/>
      <c r="C148" s="466"/>
      <c r="D148" s="451"/>
      <c r="E148" s="451"/>
      <c r="F148" s="446"/>
      <c r="G148" s="446"/>
      <c r="H148" s="478"/>
      <c r="I148" s="451"/>
      <c r="J148" s="101" t="s">
        <v>766</v>
      </c>
      <c r="K148" s="167" t="s">
        <v>767</v>
      </c>
      <c r="L148" s="100" t="s">
        <v>768</v>
      </c>
      <c r="M148" s="425"/>
      <c r="N148" s="425"/>
      <c r="O148" s="425"/>
      <c r="P148" s="419"/>
      <c r="Q148" s="420"/>
    </row>
    <row r="149" spans="2:17" x14ac:dyDescent="0.25">
      <c r="C149" s="56"/>
    </row>
    <row r="151" spans="2:17" ht="15.75" thickBot="1" x14ac:dyDescent="0.3"/>
    <row r="152" spans="2:17" ht="54" customHeight="1" x14ac:dyDescent="0.25">
      <c r="B152" s="21" t="s">
        <v>32</v>
      </c>
      <c r="C152" s="21" t="s">
        <v>48</v>
      </c>
      <c r="D152" s="197" t="s">
        <v>49</v>
      </c>
      <c r="E152" s="21" t="s">
        <v>50</v>
      </c>
      <c r="F152" s="12" t="s">
        <v>55</v>
      </c>
      <c r="G152" s="15"/>
    </row>
    <row r="153" spans="2:17" ht="120.75" customHeight="1" x14ac:dyDescent="0.2">
      <c r="B153" s="468" t="s">
        <v>52</v>
      </c>
      <c r="C153" s="104" t="s">
        <v>126</v>
      </c>
      <c r="D153" s="185">
        <v>25</v>
      </c>
      <c r="E153" s="185">
        <v>0</v>
      </c>
      <c r="F153" s="427">
        <f>+E153+E154+E155</f>
        <v>35</v>
      </c>
      <c r="G153" s="105"/>
    </row>
    <row r="154" spans="2:17" ht="76.150000000000006" customHeight="1" x14ac:dyDescent="0.2">
      <c r="B154" s="468"/>
      <c r="C154" s="104" t="s">
        <v>127</v>
      </c>
      <c r="D154" s="189">
        <v>25</v>
      </c>
      <c r="E154" s="185">
        <v>25</v>
      </c>
      <c r="F154" s="469"/>
      <c r="G154" s="105"/>
    </row>
    <row r="155" spans="2:17" ht="69" customHeight="1" x14ac:dyDescent="0.2">
      <c r="B155" s="468"/>
      <c r="C155" s="104" t="s">
        <v>128</v>
      </c>
      <c r="D155" s="185">
        <v>10</v>
      </c>
      <c r="E155" s="185">
        <v>10</v>
      </c>
      <c r="F155" s="428"/>
      <c r="G155" s="105"/>
    </row>
    <row r="156" spans="2:17" x14ac:dyDescent="0.25">
      <c r="C156" s="42"/>
    </row>
    <row r="159" spans="2:17" x14ac:dyDescent="0.25">
      <c r="B159" s="68" t="s">
        <v>56</v>
      </c>
    </row>
    <row r="162" spans="2:5" x14ac:dyDescent="0.25">
      <c r="B162" s="22" t="s">
        <v>32</v>
      </c>
      <c r="C162" s="22" t="s">
        <v>57</v>
      </c>
      <c r="D162" s="21" t="s">
        <v>50</v>
      </c>
      <c r="E162" s="21" t="s">
        <v>15</v>
      </c>
    </row>
    <row r="163" spans="2:5" ht="28.5" x14ac:dyDescent="0.25">
      <c r="B163" s="70" t="s">
        <v>58</v>
      </c>
      <c r="C163" s="71">
        <v>40</v>
      </c>
      <c r="D163" s="185">
        <f>+E128</f>
        <v>40</v>
      </c>
      <c r="E163" s="424">
        <f>+D163+D164</f>
        <v>75</v>
      </c>
    </row>
    <row r="164" spans="2:5" ht="42.75" x14ac:dyDescent="0.25">
      <c r="B164" s="70" t="s">
        <v>59</v>
      </c>
      <c r="C164" s="71">
        <v>60</v>
      </c>
      <c r="D164" s="185">
        <f>+F153</f>
        <v>35</v>
      </c>
      <c r="E164" s="425"/>
    </row>
  </sheetData>
  <mergeCells count="151">
    <mergeCell ref="B153:B155"/>
    <mergeCell ref="F153:F155"/>
    <mergeCell ref="E163:E164"/>
    <mergeCell ref="B14:C20"/>
    <mergeCell ref="B21:C21"/>
    <mergeCell ref="G147:G148"/>
    <mergeCell ref="H147:H148"/>
    <mergeCell ref="I147:I148"/>
    <mergeCell ref="M147:M148"/>
    <mergeCell ref="G143:G144"/>
    <mergeCell ref="H143:H144"/>
    <mergeCell ref="I143:I144"/>
    <mergeCell ref="M143:M144"/>
    <mergeCell ref="G139:G140"/>
    <mergeCell ref="H139:H140"/>
    <mergeCell ref="I139:I140"/>
    <mergeCell ref="M139:M140"/>
    <mergeCell ref="B133:N133"/>
    <mergeCell ref="J135:L135"/>
    <mergeCell ref="G99:G100"/>
    <mergeCell ref="H99:H100"/>
    <mergeCell ref="I99:I100"/>
    <mergeCell ref="N147:N148"/>
    <mergeCell ref="N143:N144"/>
    <mergeCell ref="O147:O148"/>
    <mergeCell ref="H145:H146"/>
    <mergeCell ref="I145:I146"/>
    <mergeCell ref="M145:M146"/>
    <mergeCell ref="N145:N146"/>
    <mergeCell ref="O145:O146"/>
    <mergeCell ref="B147:B148"/>
    <mergeCell ref="C147:C148"/>
    <mergeCell ref="D147:D148"/>
    <mergeCell ref="E147:E148"/>
    <mergeCell ref="F147:F148"/>
    <mergeCell ref="B145:B146"/>
    <mergeCell ref="C145:C146"/>
    <mergeCell ref="D145:D146"/>
    <mergeCell ref="E145:E146"/>
    <mergeCell ref="F145:F146"/>
    <mergeCell ref="G145:G146"/>
    <mergeCell ref="O143:O144"/>
    <mergeCell ref="H141:H142"/>
    <mergeCell ref="I141:I142"/>
    <mergeCell ref="M141:M142"/>
    <mergeCell ref="N141:N142"/>
    <mergeCell ref="O141:O142"/>
    <mergeCell ref="B143:B144"/>
    <mergeCell ref="C143:C144"/>
    <mergeCell ref="D143:D144"/>
    <mergeCell ref="E143:E144"/>
    <mergeCell ref="F143:F144"/>
    <mergeCell ref="B141:B142"/>
    <mergeCell ref="C141:C142"/>
    <mergeCell ref="D141:D142"/>
    <mergeCell ref="E141:E142"/>
    <mergeCell ref="F141:F142"/>
    <mergeCell ref="G141:G142"/>
    <mergeCell ref="N139:N140"/>
    <mergeCell ref="O139:O140"/>
    <mergeCell ref="H137:H138"/>
    <mergeCell ref="I137:I138"/>
    <mergeCell ref="M137:M138"/>
    <mergeCell ref="N137:N138"/>
    <mergeCell ref="O137:O138"/>
    <mergeCell ref="B139:B140"/>
    <mergeCell ref="C139:C140"/>
    <mergeCell ref="D139:D140"/>
    <mergeCell ref="E139:E140"/>
    <mergeCell ref="F139:F140"/>
    <mergeCell ref="B137:B138"/>
    <mergeCell ref="C137:C138"/>
    <mergeCell ref="D137:D138"/>
    <mergeCell ref="E137:E138"/>
    <mergeCell ref="F137:F138"/>
    <mergeCell ref="G137:G138"/>
    <mergeCell ref="B104:N104"/>
    <mergeCell ref="D107:E107"/>
    <mergeCell ref="D108:E108"/>
    <mergeCell ref="B111:P111"/>
    <mergeCell ref="B114:N114"/>
    <mergeCell ref="E128:E130"/>
    <mergeCell ref="P137:Q137"/>
    <mergeCell ref="P138:Q138"/>
    <mergeCell ref="M94:M95"/>
    <mergeCell ref="N94:N95"/>
    <mergeCell ref="B94:B95"/>
    <mergeCell ref="C94:C95"/>
    <mergeCell ref="D94:D95"/>
    <mergeCell ref="E94:E95"/>
    <mergeCell ref="F94:F95"/>
    <mergeCell ref="P135:Q135"/>
    <mergeCell ref="P136:Q136"/>
    <mergeCell ref="B99:B100"/>
    <mergeCell ref="C99:C100"/>
    <mergeCell ref="D99:D100"/>
    <mergeCell ref="E99:E100"/>
    <mergeCell ref="F99:F100"/>
    <mergeCell ref="G94:G95"/>
    <mergeCell ref="H94:H95"/>
    <mergeCell ref="I94:I95"/>
    <mergeCell ref="J94:L94"/>
    <mergeCell ref="O76:P76"/>
    <mergeCell ref="O77:P77"/>
    <mergeCell ref="P99:Q99"/>
    <mergeCell ref="P100:Q100"/>
    <mergeCell ref="P101:Q101"/>
    <mergeCell ref="O94:O95"/>
    <mergeCell ref="P94:Q95"/>
    <mergeCell ref="P96:Q96"/>
    <mergeCell ref="P97:Q97"/>
    <mergeCell ref="P98:Q98"/>
    <mergeCell ref="B2:P2"/>
    <mergeCell ref="B4:P4"/>
    <mergeCell ref="C6:N6"/>
    <mergeCell ref="C7:N7"/>
    <mergeCell ref="C8:N8"/>
    <mergeCell ref="C9:N9"/>
    <mergeCell ref="O66:P66"/>
    <mergeCell ref="O67:P67"/>
    <mergeCell ref="O68:P68"/>
    <mergeCell ref="C57:N57"/>
    <mergeCell ref="B59:N59"/>
    <mergeCell ref="O62:P62"/>
    <mergeCell ref="O63:P63"/>
    <mergeCell ref="O64:P64"/>
    <mergeCell ref="O65:P65"/>
    <mergeCell ref="P139:Q140"/>
    <mergeCell ref="P141:Q142"/>
    <mergeCell ref="P143:Q144"/>
    <mergeCell ref="P145:Q146"/>
    <mergeCell ref="P147:Q148"/>
    <mergeCell ref="C10:E10"/>
    <mergeCell ref="E39:E40"/>
    <mergeCell ref="M44:N44"/>
    <mergeCell ref="B53:B54"/>
    <mergeCell ref="C53:C54"/>
    <mergeCell ref="D53:E53"/>
    <mergeCell ref="O69:P69"/>
    <mergeCell ref="O70:P70"/>
    <mergeCell ref="O71:P71"/>
    <mergeCell ref="O78:P78"/>
    <mergeCell ref="O79:P79"/>
    <mergeCell ref="O80:P80"/>
    <mergeCell ref="O81:P81"/>
    <mergeCell ref="O82:P82"/>
    <mergeCell ref="B89:N89"/>
    <mergeCell ref="O72:P72"/>
    <mergeCell ref="O73:P73"/>
    <mergeCell ref="O74:P74"/>
    <mergeCell ref="O75:P75"/>
  </mergeCells>
  <dataValidations disablePrompts="1" count="2">
    <dataValidation type="list" allowBlank="1" showInputMessage="1" showErrorMessage="1" sqref="WVE983080 A65576 IS65576 SO65576 ACK65576 AMG65576 AWC65576 BFY65576 BPU65576 BZQ65576 CJM65576 CTI65576 DDE65576 DNA65576 DWW65576 EGS65576 EQO65576 FAK65576 FKG65576 FUC65576 GDY65576 GNU65576 GXQ65576 HHM65576 HRI65576 IBE65576 ILA65576 IUW65576 JES65576 JOO65576 JYK65576 KIG65576 KSC65576 LBY65576 LLU65576 LVQ65576 MFM65576 MPI65576 MZE65576 NJA65576 NSW65576 OCS65576 OMO65576 OWK65576 PGG65576 PQC65576 PZY65576 QJU65576 QTQ65576 RDM65576 RNI65576 RXE65576 SHA65576 SQW65576 TAS65576 TKO65576 TUK65576 UEG65576 UOC65576 UXY65576 VHU65576 VRQ65576 WBM65576 WLI65576 WVE65576 A131112 IS131112 SO131112 ACK131112 AMG131112 AWC131112 BFY131112 BPU131112 BZQ131112 CJM131112 CTI131112 DDE131112 DNA131112 DWW131112 EGS131112 EQO131112 FAK131112 FKG131112 FUC131112 GDY131112 GNU131112 GXQ131112 HHM131112 HRI131112 IBE131112 ILA131112 IUW131112 JES131112 JOO131112 JYK131112 KIG131112 KSC131112 LBY131112 LLU131112 LVQ131112 MFM131112 MPI131112 MZE131112 NJA131112 NSW131112 OCS131112 OMO131112 OWK131112 PGG131112 PQC131112 PZY131112 QJU131112 QTQ131112 RDM131112 RNI131112 RXE131112 SHA131112 SQW131112 TAS131112 TKO131112 TUK131112 UEG131112 UOC131112 UXY131112 VHU131112 VRQ131112 WBM131112 WLI131112 WVE131112 A196648 IS196648 SO196648 ACK196648 AMG196648 AWC196648 BFY196648 BPU196648 BZQ196648 CJM196648 CTI196648 DDE196648 DNA196648 DWW196648 EGS196648 EQO196648 FAK196648 FKG196648 FUC196648 GDY196648 GNU196648 GXQ196648 HHM196648 HRI196648 IBE196648 ILA196648 IUW196648 JES196648 JOO196648 JYK196648 KIG196648 KSC196648 LBY196648 LLU196648 LVQ196648 MFM196648 MPI196648 MZE196648 NJA196648 NSW196648 OCS196648 OMO196648 OWK196648 PGG196648 PQC196648 PZY196648 QJU196648 QTQ196648 RDM196648 RNI196648 RXE196648 SHA196648 SQW196648 TAS196648 TKO196648 TUK196648 UEG196648 UOC196648 UXY196648 VHU196648 VRQ196648 WBM196648 WLI196648 WVE196648 A262184 IS262184 SO262184 ACK262184 AMG262184 AWC262184 BFY262184 BPU262184 BZQ262184 CJM262184 CTI262184 DDE262184 DNA262184 DWW262184 EGS262184 EQO262184 FAK262184 FKG262184 FUC262184 GDY262184 GNU262184 GXQ262184 HHM262184 HRI262184 IBE262184 ILA262184 IUW262184 JES262184 JOO262184 JYK262184 KIG262184 KSC262184 LBY262184 LLU262184 LVQ262184 MFM262184 MPI262184 MZE262184 NJA262184 NSW262184 OCS262184 OMO262184 OWK262184 PGG262184 PQC262184 PZY262184 QJU262184 QTQ262184 RDM262184 RNI262184 RXE262184 SHA262184 SQW262184 TAS262184 TKO262184 TUK262184 UEG262184 UOC262184 UXY262184 VHU262184 VRQ262184 WBM262184 WLI262184 WVE262184 A327720 IS327720 SO327720 ACK327720 AMG327720 AWC327720 BFY327720 BPU327720 BZQ327720 CJM327720 CTI327720 DDE327720 DNA327720 DWW327720 EGS327720 EQO327720 FAK327720 FKG327720 FUC327720 GDY327720 GNU327720 GXQ327720 HHM327720 HRI327720 IBE327720 ILA327720 IUW327720 JES327720 JOO327720 JYK327720 KIG327720 KSC327720 LBY327720 LLU327720 LVQ327720 MFM327720 MPI327720 MZE327720 NJA327720 NSW327720 OCS327720 OMO327720 OWK327720 PGG327720 PQC327720 PZY327720 QJU327720 QTQ327720 RDM327720 RNI327720 RXE327720 SHA327720 SQW327720 TAS327720 TKO327720 TUK327720 UEG327720 UOC327720 UXY327720 VHU327720 VRQ327720 WBM327720 WLI327720 WVE327720 A393256 IS393256 SO393256 ACK393256 AMG393256 AWC393256 BFY393256 BPU393256 BZQ393256 CJM393256 CTI393256 DDE393256 DNA393256 DWW393256 EGS393256 EQO393256 FAK393256 FKG393256 FUC393256 GDY393256 GNU393256 GXQ393256 HHM393256 HRI393256 IBE393256 ILA393256 IUW393256 JES393256 JOO393256 JYK393256 KIG393256 KSC393256 LBY393256 LLU393256 LVQ393256 MFM393256 MPI393256 MZE393256 NJA393256 NSW393256 OCS393256 OMO393256 OWK393256 PGG393256 PQC393256 PZY393256 QJU393256 QTQ393256 RDM393256 RNI393256 RXE393256 SHA393256 SQW393256 TAS393256 TKO393256 TUK393256 UEG393256 UOC393256 UXY393256 VHU393256 VRQ393256 WBM393256 WLI393256 WVE393256 A458792 IS458792 SO458792 ACK458792 AMG458792 AWC458792 BFY458792 BPU458792 BZQ458792 CJM458792 CTI458792 DDE458792 DNA458792 DWW458792 EGS458792 EQO458792 FAK458792 FKG458792 FUC458792 GDY458792 GNU458792 GXQ458792 HHM458792 HRI458792 IBE458792 ILA458792 IUW458792 JES458792 JOO458792 JYK458792 KIG458792 KSC458792 LBY458792 LLU458792 LVQ458792 MFM458792 MPI458792 MZE458792 NJA458792 NSW458792 OCS458792 OMO458792 OWK458792 PGG458792 PQC458792 PZY458792 QJU458792 QTQ458792 RDM458792 RNI458792 RXE458792 SHA458792 SQW458792 TAS458792 TKO458792 TUK458792 UEG458792 UOC458792 UXY458792 VHU458792 VRQ458792 WBM458792 WLI458792 WVE458792 A524328 IS524328 SO524328 ACK524328 AMG524328 AWC524328 BFY524328 BPU524328 BZQ524328 CJM524328 CTI524328 DDE524328 DNA524328 DWW524328 EGS524328 EQO524328 FAK524328 FKG524328 FUC524328 GDY524328 GNU524328 GXQ524328 HHM524328 HRI524328 IBE524328 ILA524328 IUW524328 JES524328 JOO524328 JYK524328 KIG524328 KSC524328 LBY524328 LLU524328 LVQ524328 MFM524328 MPI524328 MZE524328 NJA524328 NSW524328 OCS524328 OMO524328 OWK524328 PGG524328 PQC524328 PZY524328 QJU524328 QTQ524328 RDM524328 RNI524328 RXE524328 SHA524328 SQW524328 TAS524328 TKO524328 TUK524328 UEG524328 UOC524328 UXY524328 VHU524328 VRQ524328 WBM524328 WLI524328 WVE524328 A589864 IS589864 SO589864 ACK589864 AMG589864 AWC589864 BFY589864 BPU589864 BZQ589864 CJM589864 CTI589864 DDE589864 DNA589864 DWW589864 EGS589864 EQO589864 FAK589864 FKG589864 FUC589864 GDY589864 GNU589864 GXQ589864 HHM589864 HRI589864 IBE589864 ILA589864 IUW589864 JES589864 JOO589864 JYK589864 KIG589864 KSC589864 LBY589864 LLU589864 LVQ589864 MFM589864 MPI589864 MZE589864 NJA589864 NSW589864 OCS589864 OMO589864 OWK589864 PGG589864 PQC589864 PZY589864 QJU589864 QTQ589864 RDM589864 RNI589864 RXE589864 SHA589864 SQW589864 TAS589864 TKO589864 TUK589864 UEG589864 UOC589864 UXY589864 VHU589864 VRQ589864 WBM589864 WLI589864 WVE589864 A655400 IS655400 SO655400 ACK655400 AMG655400 AWC655400 BFY655400 BPU655400 BZQ655400 CJM655400 CTI655400 DDE655400 DNA655400 DWW655400 EGS655400 EQO655400 FAK655400 FKG655400 FUC655400 GDY655400 GNU655400 GXQ655400 HHM655400 HRI655400 IBE655400 ILA655400 IUW655400 JES655400 JOO655400 JYK655400 KIG655400 KSC655400 LBY655400 LLU655400 LVQ655400 MFM655400 MPI655400 MZE655400 NJA655400 NSW655400 OCS655400 OMO655400 OWK655400 PGG655400 PQC655400 PZY655400 QJU655400 QTQ655400 RDM655400 RNI655400 RXE655400 SHA655400 SQW655400 TAS655400 TKO655400 TUK655400 UEG655400 UOC655400 UXY655400 VHU655400 VRQ655400 WBM655400 WLI655400 WVE655400 A720936 IS720936 SO720936 ACK720936 AMG720936 AWC720936 BFY720936 BPU720936 BZQ720936 CJM720936 CTI720936 DDE720936 DNA720936 DWW720936 EGS720936 EQO720936 FAK720936 FKG720936 FUC720936 GDY720936 GNU720936 GXQ720936 HHM720936 HRI720936 IBE720936 ILA720936 IUW720936 JES720936 JOO720936 JYK720936 KIG720936 KSC720936 LBY720936 LLU720936 LVQ720936 MFM720936 MPI720936 MZE720936 NJA720936 NSW720936 OCS720936 OMO720936 OWK720936 PGG720936 PQC720936 PZY720936 QJU720936 QTQ720936 RDM720936 RNI720936 RXE720936 SHA720936 SQW720936 TAS720936 TKO720936 TUK720936 UEG720936 UOC720936 UXY720936 VHU720936 VRQ720936 WBM720936 WLI720936 WVE720936 A786472 IS786472 SO786472 ACK786472 AMG786472 AWC786472 BFY786472 BPU786472 BZQ786472 CJM786472 CTI786472 DDE786472 DNA786472 DWW786472 EGS786472 EQO786472 FAK786472 FKG786472 FUC786472 GDY786472 GNU786472 GXQ786472 HHM786472 HRI786472 IBE786472 ILA786472 IUW786472 JES786472 JOO786472 JYK786472 KIG786472 KSC786472 LBY786472 LLU786472 LVQ786472 MFM786472 MPI786472 MZE786472 NJA786472 NSW786472 OCS786472 OMO786472 OWK786472 PGG786472 PQC786472 PZY786472 QJU786472 QTQ786472 RDM786472 RNI786472 RXE786472 SHA786472 SQW786472 TAS786472 TKO786472 TUK786472 UEG786472 UOC786472 UXY786472 VHU786472 VRQ786472 WBM786472 WLI786472 WVE786472 A852008 IS852008 SO852008 ACK852008 AMG852008 AWC852008 BFY852008 BPU852008 BZQ852008 CJM852008 CTI852008 DDE852008 DNA852008 DWW852008 EGS852008 EQO852008 FAK852008 FKG852008 FUC852008 GDY852008 GNU852008 GXQ852008 HHM852008 HRI852008 IBE852008 ILA852008 IUW852008 JES852008 JOO852008 JYK852008 KIG852008 KSC852008 LBY852008 LLU852008 LVQ852008 MFM852008 MPI852008 MZE852008 NJA852008 NSW852008 OCS852008 OMO852008 OWK852008 PGG852008 PQC852008 PZY852008 QJU852008 QTQ852008 RDM852008 RNI852008 RXE852008 SHA852008 SQW852008 TAS852008 TKO852008 TUK852008 UEG852008 UOC852008 UXY852008 VHU852008 VRQ852008 WBM852008 WLI852008 WVE852008 A917544 IS917544 SO917544 ACK917544 AMG917544 AWC917544 BFY917544 BPU917544 BZQ917544 CJM917544 CTI917544 DDE917544 DNA917544 DWW917544 EGS917544 EQO917544 FAK917544 FKG917544 FUC917544 GDY917544 GNU917544 GXQ917544 HHM917544 HRI917544 IBE917544 ILA917544 IUW917544 JES917544 JOO917544 JYK917544 KIG917544 KSC917544 LBY917544 LLU917544 LVQ917544 MFM917544 MPI917544 MZE917544 NJA917544 NSW917544 OCS917544 OMO917544 OWK917544 PGG917544 PQC917544 PZY917544 QJU917544 QTQ917544 RDM917544 RNI917544 RXE917544 SHA917544 SQW917544 TAS917544 TKO917544 TUK917544 UEG917544 UOC917544 UXY917544 VHU917544 VRQ917544 WBM917544 WLI917544 WVE917544 A983080 IS983080 SO983080 ACK983080 AMG983080 AWC983080 BFY983080 BPU983080 BZQ983080 CJM983080 CTI983080 DDE983080 DNA983080 DWW983080 EGS983080 EQO983080 FAK983080 FKG983080 FUC983080 GDY983080 GNU983080 GXQ983080 HHM983080 HRI983080 IBE983080 ILA983080 IUW983080 JES983080 JOO983080 JYK983080 KIG983080 KSC983080 LBY983080 LLU983080 LVQ983080 MFM983080 MPI983080 MZE983080 NJA983080 NSW983080 OCS983080 OMO983080 OWK983080 PGG983080 PQC983080 PZY983080 QJU983080 QTQ983080 RDM983080 RNI983080 RXE983080 SHA983080 SQW983080 TAS983080 TKO983080 TUK983080 UEG983080 UOC983080 UXY983080 VHU983080 VRQ983080 WBM983080 WLI983080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 type="decimal" allowBlank="1" showInputMessage="1" showErrorMessage="1" sqref="WVH983080 WLL983080 C65576 IV65576 SR65576 ACN65576 AMJ65576 AWF65576 BGB65576 BPX65576 BZT65576 CJP65576 CTL65576 DDH65576 DND65576 DWZ65576 EGV65576 EQR65576 FAN65576 FKJ65576 FUF65576 GEB65576 GNX65576 GXT65576 HHP65576 HRL65576 IBH65576 ILD65576 IUZ65576 JEV65576 JOR65576 JYN65576 KIJ65576 KSF65576 LCB65576 LLX65576 LVT65576 MFP65576 MPL65576 MZH65576 NJD65576 NSZ65576 OCV65576 OMR65576 OWN65576 PGJ65576 PQF65576 QAB65576 QJX65576 QTT65576 RDP65576 RNL65576 RXH65576 SHD65576 SQZ65576 TAV65576 TKR65576 TUN65576 UEJ65576 UOF65576 UYB65576 VHX65576 VRT65576 WBP65576 WLL65576 WVH65576 C131112 IV131112 SR131112 ACN131112 AMJ131112 AWF131112 BGB131112 BPX131112 BZT131112 CJP131112 CTL131112 DDH131112 DND131112 DWZ131112 EGV131112 EQR131112 FAN131112 FKJ131112 FUF131112 GEB131112 GNX131112 GXT131112 HHP131112 HRL131112 IBH131112 ILD131112 IUZ131112 JEV131112 JOR131112 JYN131112 KIJ131112 KSF131112 LCB131112 LLX131112 LVT131112 MFP131112 MPL131112 MZH131112 NJD131112 NSZ131112 OCV131112 OMR131112 OWN131112 PGJ131112 PQF131112 QAB131112 QJX131112 QTT131112 RDP131112 RNL131112 RXH131112 SHD131112 SQZ131112 TAV131112 TKR131112 TUN131112 UEJ131112 UOF131112 UYB131112 VHX131112 VRT131112 WBP131112 WLL131112 WVH131112 C196648 IV196648 SR196648 ACN196648 AMJ196648 AWF196648 BGB196648 BPX196648 BZT196648 CJP196648 CTL196648 DDH196648 DND196648 DWZ196648 EGV196648 EQR196648 FAN196648 FKJ196648 FUF196648 GEB196648 GNX196648 GXT196648 HHP196648 HRL196648 IBH196648 ILD196648 IUZ196648 JEV196648 JOR196648 JYN196648 KIJ196648 KSF196648 LCB196648 LLX196648 LVT196648 MFP196648 MPL196648 MZH196648 NJD196648 NSZ196648 OCV196648 OMR196648 OWN196648 PGJ196648 PQF196648 QAB196648 QJX196648 QTT196648 RDP196648 RNL196648 RXH196648 SHD196648 SQZ196648 TAV196648 TKR196648 TUN196648 UEJ196648 UOF196648 UYB196648 VHX196648 VRT196648 WBP196648 WLL196648 WVH196648 C262184 IV262184 SR262184 ACN262184 AMJ262184 AWF262184 BGB262184 BPX262184 BZT262184 CJP262184 CTL262184 DDH262184 DND262184 DWZ262184 EGV262184 EQR262184 FAN262184 FKJ262184 FUF262184 GEB262184 GNX262184 GXT262184 HHP262184 HRL262184 IBH262184 ILD262184 IUZ262184 JEV262184 JOR262184 JYN262184 KIJ262184 KSF262184 LCB262184 LLX262184 LVT262184 MFP262184 MPL262184 MZH262184 NJD262184 NSZ262184 OCV262184 OMR262184 OWN262184 PGJ262184 PQF262184 QAB262184 QJX262184 QTT262184 RDP262184 RNL262184 RXH262184 SHD262184 SQZ262184 TAV262184 TKR262184 TUN262184 UEJ262184 UOF262184 UYB262184 VHX262184 VRT262184 WBP262184 WLL262184 WVH262184 C327720 IV327720 SR327720 ACN327720 AMJ327720 AWF327720 BGB327720 BPX327720 BZT327720 CJP327720 CTL327720 DDH327720 DND327720 DWZ327720 EGV327720 EQR327720 FAN327720 FKJ327720 FUF327720 GEB327720 GNX327720 GXT327720 HHP327720 HRL327720 IBH327720 ILD327720 IUZ327720 JEV327720 JOR327720 JYN327720 KIJ327720 KSF327720 LCB327720 LLX327720 LVT327720 MFP327720 MPL327720 MZH327720 NJD327720 NSZ327720 OCV327720 OMR327720 OWN327720 PGJ327720 PQF327720 QAB327720 QJX327720 QTT327720 RDP327720 RNL327720 RXH327720 SHD327720 SQZ327720 TAV327720 TKR327720 TUN327720 UEJ327720 UOF327720 UYB327720 VHX327720 VRT327720 WBP327720 WLL327720 WVH327720 C393256 IV393256 SR393256 ACN393256 AMJ393256 AWF393256 BGB393256 BPX393256 BZT393256 CJP393256 CTL393256 DDH393256 DND393256 DWZ393256 EGV393256 EQR393256 FAN393256 FKJ393256 FUF393256 GEB393256 GNX393256 GXT393256 HHP393256 HRL393256 IBH393256 ILD393256 IUZ393256 JEV393256 JOR393256 JYN393256 KIJ393256 KSF393256 LCB393256 LLX393256 LVT393256 MFP393256 MPL393256 MZH393256 NJD393256 NSZ393256 OCV393256 OMR393256 OWN393256 PGJ393256 PQF393256 QAB393256 QJX393256 QTT393256 RDP393256 RNL393256 RXH393256 SHD393256 SQZ393256 TAV393256 TKR393256 TUN393256 UEJ393256 UOF393256 UYB393256 VHX393256 VRT393256 WBP393256 WLL393256 WVH393256 C458792 IV458792 SR458792 ACN458792 AMJ458792 AWF458792 BGB458792 BPX458792 BZT458792 CJP458792 CTL458792 DDH458792 DND458792 DWZ458792 EGV458792 EQR458792 FAN458792 FKJ458792 FUF458792 GEB458792 GNX458792 GXT458792 HHP458792 HRL458792 IBH458792 ILD458792 IUZ458792 JEV458792 JOR458792 JYN458792 KIJ458792 KSF458792 LCB458792 LLX458792 LVT458792 MFP458792 MPL458792 MZH458792 NJD458792 NSZ458792 OCV458792 OMR458792 OWN458792 PGJ458792 PQF458792 QAB458792 QJX458792 QTT458792 RDP458792 RNL458792 RXH458792 SHD458792 SQZ458792 TAV458792 TKR458792 TUN458792 UEJ458792 UOF458792 UYB458792 VHX458792 VRT458792 WBP458792 WLL458792 WVH458792 C524328 IV524328 SR524328 ACN524328 AMJ524328 AWF524328 BGB524328 BPX524328 BZT524328 CJP524328 CTL524328 DDH524328 DND524328 DWZ524328 EGV524328 EQR524328 FAN524328 FKJ524328 FUF524328 GEB524328 GNX524328 GXT524328 HHP524328 HRL524328 IBH524328 ILD524328 IUZ524328 JEV524328 JOR524328 JYN524328 KIJ524328 KSF524328 LCB524328 LLX524328 LVT524328 MFP524328 MPL524328 MZH524328 NJD524328 NSZ524328 OCV524328 OMR524328 OWN524328 PGJ524328 PQF524328 QAB524328 QJX524328 QTT524328 RDP524328 RNL524328 RXH524328 SHD524328 SQZ524328 TAV524328 TKR524328 TUN524328 UEJ524328 UOF524328 UYB524328 VHX524328 VRT524328 WBP524328 WLL524328 WVH524328 C589864 IV589864 SR589864 ACN589864 AMJ589864 AWF589864 BGB589864 BPX589864 BZT589864 CJP589864 CTL589864 DDH589864 DND589864 DWZ589864 EGV589864 EQR589864 FAN589864 FKJ589864 FUF589864 GEB589864 GNX589864 GXT589864 HHP589864 HRL589864 IBH589864 ILD589864 IUZ589864 JEV589864 JOR589864 JYN589864 KIJ589864 KSF589864 LCB589864 LLX589864 LVT589864 MFP589864 MPL589864 MZH589864 NJD589864 NSZ589864 OCV589864 OMR589864 OWN589864 PGJ589864 PQF589864 QAB589864 QJX589864 QTT589864 RDP589864 RNL589864 RXH589864 SHD589864 SQZ589864 TAV589864 TKR589864 TUN589864 UEJ589864 UOF589864 UYB589864 VHX589864 VRT589864 WBP589864 WLL589864 WVH589864 C655400 IV655400 SR655400 ACN655400 AMJ655400 AWF655400 BGB655400 BPX655400 BZT655400 CJP655400 CTL655400 DDH655400 DND655400 DWZ655400 EGV655400 EQR655400 FAN655400 FKJ655400 FUF655400 GEB655400 GNX655400 GXT655400 HHP655400 HRL655400 IBH655400 ILD655400 IUZ655400 JEV655400 JOR655400 JYN655400 KIJ655400 KSF655400 LCB655400 LLX655400 LVT655400 MFP655400 MPL655400 MZH655400 NJD655400 NSZ655400 OCV655400 OMR655400 OWN655400 PGJ655400 PQF655400 QAB655400 QJX655400 QTT655400 RDP655400 RNL655400 RXH655400 SHD655400 SQZ655400 TAV655400 TKR655400 TUN655400 UEJ655400 UOF655400 UYB655400 VHX655400 VRT655400 WBP655400 WLL655400 WVH655400 C720936 IV720936 SR720936 ACN720936 AMJ720936 AWF720936 BGB720936 BPX720936 BZT720936 CJP720936 CTL720936 DDH720936 DND720936 DWZ720936 EGV720936 EQR720936 FAN720936 FKJ720936 FUF720936 GEB720936 GNX720936 GXT720936 HHP720936 HRL720936 IBH720936 ILD720936 IUZ720936 JEV720936 JOR720936 JYN720936 KIJ720936 KSF720936 LCB720936 LLX720936 LVT720936 MFP720936 MPL720936 MZH720936 NJD720936 NSZ720936 OCV720936 OMR720936 OWN720936 PGJ720936 PQF720936 QAB720936 QJX720936 QTT720936 RDP720936 RNL720936 RXH720936 SHD720936 SQZ720936 TAV720936 TKR720936 TUN720936 UEJ720936 UOF720936 UYB720936 VHX720936 VRT720936 WBP720936 WLL720936 WVH720936 C786472 IV786472 SR786472 ACN786472 AMJ786472 AWF786472 BGB786472 BPX786472 BZT786472 CJP786472 CTL786472 DDH786472 DND786472 DWZ786472 EGV786472 EQR786472 FAN786472 FKJ786472 FUF786472 GEB786472 GNX786472 GXT786472 HHP786472 HRL786472 IBH786472 ILD786472 IUZ786472 JEV786472 JOR786472 JYN786472 KIJ786472 KSF786472 LCB786472 LLX786472 LVT786472 MFP786472 MPL786472 MZH786472 NJD786472 NSZ786472 OCV786472 OMR786472 OWN786472 PGJ786472 PQF786472 QAB786472 QJX786472 QTT786472 RDP786472 RNL786472 RXH786472 SHD786472 SQZ786472 TAV786472 TKR786472 TUN786472 UEJ786472 UOF786472 UYB786472 VHX786472 VRT786472 WBP786472 WLL786472 WVH786472 C852008 IV852008 SR852008 ACN852008 AMJ852008 AWF852008 BGB852008 BPX852008 BZT852008 CJP852008 CTL852008 DDH852008 DND852008 DWZ852008 EGV852008 EQR852008 FAN852008 FKJ852008 FUF852008 GEB852008 GNX852008 GXT852008 HHP852008 HRL852008 IBH852008 ILD852008 IUZ852008 JEV852008 JOR852008 JYN852008 KIJ852008 KSF852008 LCB852008 LLX852008 LVT852008 MFP852008 MPL852008 MZH852008 NJD852008 NSZ852008 OCV852008 OMR852008 OWN852008 PGJ852008 PQF852008 QAB852008 QJX852008 QTT852008 RDP852008 RNL852008 RXH852008 SHD852008 SQZ852008 TAV852008 TKR852008 TUN852008 UEJ852008 UOF852008 UYB852008 VHX852008 VRT852008 WBP852008 WLL852008 WVH852008 C917544 IV917544 SR917544 ACN917544 AMJ917544 AWF917544 BGB917544 BPX917544 BZT917544 CJP917544 CTL917544 DDH917544 DND917544 DWZ917544 EGV917544 EQR917544 FAN917544 FKJ917544 FUF917544 GEB917544 GNX917544 GXT917544 HHP917544 HRL917544 IBH917544 ILD917544 IUZ917544 JEV917544 JOR917544 JYN917544 KIJ917544 KSF917544 LCB917544 LLX917544 LVT917544 MFP917544 MPL917544 MZH917544 NJD917544 NSZ917544 OCV917544 OMR917544 OWN917544 PGJ917544 PQF917544 QAB917544 QJX917544 QTT917544 RDP917544 RNL917544 RXH917544 SHD917544 SQZ917544 TAV917544 TKR917544 TUN917544 UEJ917544 UOF917544 UYB917544 VHX917544 VRT917544 WBP917544 WLL917544 WVH917544 C983080 IV983080 SR983080 ACN983080 AMJ983080 AWF983080 BGB983080 BPX983080 BZT983080 CJP983080 CTL983080 DDH983080 DND983080 DWZ983080 EGV983080 EQR983080 FAN983080 FKJ983080 FUF983080 GEB983080 GNX983080 GXT983080 HHP983080 HRL983080 IBH983080 ILD983080 IUZ983080 JEV983080 JOR983080 JYN983080 KIJ983080 KSF983080 LCB983080 LLX983080 LVT983080 MFP983080 MPL983080 MZH983080 NJD983080 NSZ983080 OCV983080 OMR983080 OWN983080 PGJ983080 PQF983080 QAB983080 QJX983080 QTT983080 RDP983080 RNL983080 RXH983080 SHD983080 SQZ983080 TAV983080 TKR983080 TUN983080 UEJ983080 UOF983080 UYB983080 VHX983080 VRT983080 WBP983080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s>
  <pageMargins left="0.7" right="0.7" top="0.75" bottom="0.75" header="0.3" footer="0.3"/>
  <pageSetup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0"/>
  <sheetViews>
    <sheetView topLeftCell="K31" zoomScale="85" zoomScaleNormal="85" workbookViewId="0">
      <selection activeCell="Y48" sqref="Y48"/>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28.140625" style="44"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244</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605</v>
      </c>
      <c r="D10" s="422"/>
      <c r="E10" s="423"/>
      <c r="F10" s="1"/>
      <c r="G10" s="1"/>
      <c r="H10" s="1"/>
      <c r="I10" s="1"/>
      <c r="J10" s="1"/>
      <c r="K10" s="1"/>
      <c r="L10" s="1"/>
      <c r="M10" s="1"/>
      <c r="N10" s="2"/>
    </row>
    <row r="11" spans="2:16" ht="16.5" thickBot="1" x14ac:dyDescent="0.3">
      <c r="B11" s="47" t="s">
        <v>8</v>
      </c>
      <c r="C11" s="48" t="s">
        <v>558</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x14ac:dyDescent="0.25">
      <c r="B14" s="492" t="s">
        <v>97</v>
      </c>
      <c r="C14" s="492"/>
      <c r="D14" s="156" t="s">
        <v>11</v>
      </c>
      <c r="E14" s="156" t="s">
        <v>12</v>
      </c>
      <c r="F14" s="156" t="s">
        <v>28</v>
      </c>
      <c r="G14" s="63"/>
      <c r="I14" s="56"/>
      <c r="J14" s="56"/>
      <c r="K14" s="56"/>
      <c r="L14" s="56"/>
      <c r="M14" s="56"/>
      <c r="N14" s="55"/>
    </row>
    <row r="15" spans="2:16" x14ac:dyDescent="0.25">
      <c r="B15" s="492"/>
      <c r="C15" s="492"/>
      <c r="D15" s="156">
        <v>1</v>
      </c>
      <c r="E15" s="3">
        <v>1385234500</v>
      </c>
      <c r="F15" s="131">
        <f>260+300</f>
        <v>560</v>
      </c>
      <c r="G15" s="63"/>
      <c r="I15" s="57"/>
      <c r="J15" s="57"/>
      <c r="K15" s="57"/>
      <c r="L15" s="57"/>
      <c r="M15" s="57"/>
      <c r="N15" s="55"/>
    </row>
    <row r="16" spans="2:16" x14ac:dyDescent="0.25">
      <c r="B16" s="492"/>
      <c r="C16" s="492"/>
      <c r="D16" s="156">
        <v>9</v>
      </c>
      <c r="E16" s="3">
        <v>3274211322</v>
      </c>
      <c r="F16" s="131">
        <f>244+1250</f>
        <v>1494</v>
      </c>
      <c r="G16" s="63"/>
      <c r="I16" s="57"/>
      <c r="J16" s="57"/>
      <c r="K16" s="57"/>
      <c r="L16" s="57"/>
      <c r="M16" s="57"/>
      <c r="N16" s="55"/>
    </row>
    <row r="17" spans="1:14" x14ac:dyDescent="0.25">
      <c r="B17" s="492"/>
      <c r="C17" s="492"/>
      <c r="D17" s="156">
        <v>19</v>
      </c>
      <c r="E17" s="3">
        <v>1206358774</v>
      </c>
      <c r="F17" s="131">
        <f>98+450</f>
        <v>548</v>
      </c>
      <c r="G17" s="63"/>
      <c r="I17" s="57"/>
      <c r="J17" s="57"/>
      <c r="K17" s="57"/>
      <c r="L17" s="57"/>
      <c r="M17" s="57"/>
      <c r="N17" s="55"/>
    </row>
    <row r="18" spans="1:14" x14ac:dyDescent="0.25">
      <c r="B18" s="492"/>
      <c r="C18" s="492"/>
      <c r="D18" s="156">
        <v>3</v>
      </c>
      <c r="E18" s="3">
        <v>733261808</v>
      </c>
      <c r="F18" s="131">
        <f>116+200</f>
        <v>316</v>
      </c>
      <c r="G18" s="63"/>
      <c r="H18" s="58"/>
      <c r="I18" s="57"/>
      <c r="J18" s="57"/>
      <c r="K18" s="57"/>
      <c r="L18" s="57"/>
      <c r="M18" s="57"/>
      <c r="N18" s="59"/>
    </row>
    <row r="19" spans="1:14" x14ac:dyDescent="0.25">
      <c r="B19" s="492"/>
      <c r="C19" s="492"/>
      <c r="D19" s="156">
        <v>5</v>
      </c>
      <c r="E19" s="3">
        <v>1252968600</v>
      </c>
      <c r="F19" s="131">
        <v>600</v>
      </c>
      <c r="G19" s="63"/>
      <c r="H19" s="58"/>
      <c r="I19" s="57"/>
      <c r="J19" s="57"/>
      <c r="K19" s="57"/>
      <c r="L19" s="57"/>
      <c r="M19" s="57"/>
      <c r="N19" s="59"/>
    </row>
    <row r="20" spans="1:14" x14ac:dyDescent="0.25">
      <c r="B20" s="492"/>
      <c r="C20" s="492"/>
      <c r="D20" s="156">
        <v>8</v>
      </c>
      <c r="E20" s="3">
        <v>639730710</v>
      </c>
      <c r="F20" s="131">
        <f>150+120</f>
        <v>270</v>
      </c>
      <c r="G20" s="63"/>
      <c r="H20" s="58"/>
      <c r="I20" s="57"/>
      <c r="J20" s="57"/>
      <c r="K20" s="57"/>
      <c r="L20" s="57"/>
      <c r="M20" s="57"/>
      <c r="N20" s="59"/>
    </row>
    <row r="21" spans="1:14" x14ac:dyDescent="0.25">
      <c r="B21" s="476" t="s">
        <v>13</v>
      </c>
      <c r="C21" s="477"/>
      <c r="D21" s="15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+F18*80%</f>
        <v>252.8</v>
      </c>
      <c r="D23" s="57"/>
      <c r="E23" s="4">
        <f>+E18</f>
        <v>733261808</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53"/>
      <c r="D29" s="203" t="s">
        <v>771</v>
      </c>
      <c r="E29" s="42"/>
      <c r="F29" s="42"/>
      <c r="G29" s="42"/>
      <c r="H29" s="42"/>
      <c r="I29" s="54"/>
      <c r="J29" s="54"/>
      <c r="K29" s="54"/>
      <c r="L29" s="54"/>
      <c r="M29" s="54"/>
      <c r="N29" s="55"/>
    </row>
    <row r="30" spans="1:14" x14ac:dyDescent="0.25">
      <c r="A30" s="65"/>
      <c r="B30" s="69" t="s">
        <v>138</v>
      </c>
      <c r="C30" s="153" t="s">
        <v>68</v>
      </c>
      <c r="D30" s="203"/>
      <c r="E30" s="42"/>
      <c r="F30" s="42"/>
      <c r="G30" s="42"/>
      <c r="H30" s="42"/>
      <c r="I30" s="54"/>
      <c r="J30" s="54"/>
      <c r="K30" s="54"/>
      <c r="L30" s="54"/>
      <c r="M30" s="54"/>
      <c r="N30" s="55"/>
    </row>
    <row r="31" spans="1:14" x14ac:dyDescent="0.25">
      <c r="A31" s="65"/>
      <c r="B31" s="69" t="s">
        <v>139</v>
      </c>
      <c r="C31" s="153" t="s">
        <v>68</v>
      </c>
      <c r="D31" s="203"/>
      <c r="E31" s="42"/>
      <c r="F31" s="42"/>
      <c r="G31" s="42"/>
      <c r="H31" s="42"/>
      <c r="I31" s="54"/>
      <c r="J31" s="54"/>
      <c r="K31" s="54"/>
      <c r="L31" s="54"/>
      <c r="M31" s="54"/>
      <c r="N31" s="55"/>
    </row>
    <row r="32" spans="1:14" x14ac:dyDescent="0.25">
      <c r="A32" s="65"/>
      <c r="B32" s="69" t="s">
        <v>140</v>
      </c>
      <c r="C32" s="153" t="s">
        <v>68</v>
      </c>
      <c r="D32" s="203"/>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53">
        <f>E107</f>
        <v>0</v>
      </c>
      <c r="E39" s="424">
        <f>+D39+D40</f>
        <v>0</v>
      </c>
      <c r="F39" s="42"/>
      <c r="G39" s="42"/>
      <c r="H39" s="42"/>
      <c r="I39" s="54"/>
      <c r="J39" s="54"/>
      <c r="K39" s="54"/>
      <c r="L39" s="54"/>
      <c r="M39" s="54"/>
      <c r="N39" s="55"/>
    </row>
    <row r="40" spans="1:26" ht="57" x14ac:dyDescent="0.25">
      <c r="A40" s="65"/>
      <c r="B40" s="70" t="s">
        <v>143</v>
      </c>
      <c r="C40" s="71">
        <v>60</v>
      </c>
      <c r="D40" s="153">
        <f>F131</f>
        <v>0</v>
      </c>
      <c r="E40" s="425"/>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53.25" customHeight="1" thickBot="1" x14ac:dyDescent="0.3">
      <c r="M44" s="426" t="s">
        <v>34</v>
      </c>
      <c r="N44" s="426"/>
    </row>
    <row r="45" spans="1:26" x14ac:dyDescent="0.25">
      <c r="B45" s="68" t="s">
        <v>29</v>
      </c>
      <c r="M45" s="73"/>
      <c r="N45" s="73"/>
    </row>
    <row r="46" spans="1:26" ht="15.75" thickBot="1" x14ac:dyDescent="0.3">
      <c r="M46" s="73"/>
      <c r="N46" s="73"/>
    </row>
    <row r="47" spans="1:26" s="54" customFormat="1" ht="60"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0</v>
      </c>
      <c r="L48" s="134">
        <v>11</v>
      </c>
      <c r="M48" s="139">
        <v>1256</v>
      </c>
      <c r="N48" s="82"/>
      <c r="O48" s="83">
        <v>4513000000</v>
      </c>
      <c r="P48" s="83" t="s">
        <v>248</v>
      </c>
      <c r="Q48" s="84"/>
      <c r="R48" s="85"/>
      <c r="S48" s="85"/>
      <c r="T48" s="85"/>
      <c r="U48" s="85"/>
      <c r="V48" s="85"/>
      <c r="W48" s="85"/>
      <c r="X48" s="85"/>
      <c r="Y48" s="85"/>
      <c r="Z48" s="85"/>
    </row>
    <row r="49" spans="1:26" s="86" customFormat="1" ht="45" x14ac:dyDescent="0.25">
      <c r="A49" s="74">
        <v>2</v>
      </c>
      <c r="B49" s="75" t="s">
        <v>244</v>
      </c>
      <c r="C49" s="76" t="s">
        <v>245</v>
      </c>
      <c r="D49" s="75" t="s">
        <v>606</v>
      </c>
      <c r="E49" s="138">
        <v>2131193</v>
      </c>
      <c r="F49" s="78" t="s">
        <v>135</v>
      </c>
      <c r="G49" s="79"/>
      <c r="H49" s="81">
        <v>41381</v>
      </c>
      <c r="I49" s="81">
        <v>41455</v>
      </c>
      <c r="J49" s="81" t="s">
        <v>136</v>
      </c>
      <c r="K49" s="134">
        <v>2</v>
      </c>
      <c r="L49" s="134">
        <v>0</v>
      </c>
      <c r="M49" s="139">
        <v>144</v>
      </c>
      <c r="N49" s="82"/>
      <c r="O49" s="83">
        <v>122318021</v>
      </c>
      <c r="P49" s="83" t="s">
        <v>607</v>
      </c>
      <c r="Q49" s="84"/>
      <c r="R49" s="85"/>
      <c r="S49" s="85"/>
      <c r="T49" s="85"/>
      <c r="U49" s="85"/>
      <c r="V49" s="85"/>
      <c r="W49" s="85"/>
      <c r="X49" s="85"/>
      <c r="Y49" s="85"/>
      <c r="Z49" s="85"/>
    </row>
    <row r="50" spans="1:26" s="86" customFormat="1" ht="45" x14ac:dyDescent="0.25">
      <c r="A50" s="74">
        <v>3</v>
      </c>
      <c r="B50" s="75" t="s">
        <v>244</v>
      </c>
      <c r="C50" s="76" t="s">
        <v>245</v>
      </c>
      <c r="D50" s="75" t="s">
        <v>606</v>
      </c>
      <c r="E50" s="138">
        <v>2131183</v>
      </c>
      <c r="F50" s="78" t="s">
        <v>135</v>
      </c>
      <c r="G50" s="79"/>
      <c r="H50" s="81">
        <v>41381</v>
      </c>
      <c r="I50" s="81">
        <v>41455</v>
      </c>
      <c r="J50" s="81" t="s">
        <v>136</v>
      </c>
      <c r="K50" s="134">
        <v>0</v>
      </c>
      <c r="L50" s="134">
        <v>2</v>
      </c>
      <c r="M50" s="139">
        <v>116</v>
      </c>
      <c r="N50" s="82"/>
      <c r="O50" s="83">
        <v>31880712</v>
      </c>
      <c r="P50" s="83" t="s">
        <v>608</v>
      </c>
      <c r="Q50" s="84"/>
      <c r="R50" s="85"/>
      <c r="S50" s="85"/>
      <c r="T50" s="85"/>
      <c r="U50" s="85"/>
      <c r="V50" s="85"/>
      <c r="W50" s="85"/>
      <c r="X50" s="85"/>
      <c r="Y50" s="85"/>
      <c r="Z50" s="85"/>
    </row>
    <row r="51" spans="1:26" s="86" customFormat="1" ht="45" x14ac:dyDescent="0.25">
      <c r="A51" s="74">
        <f t="shared" ref="A51" si="0">+A50+1</f>
        <v>4</v>
      </c>
      <c r="B51" s="75" t="s">
        <v>244</v>
      </c>
      <c r="C51" s="75" t="s">
        <v>244</v>
      </c>
      <c r="D51" s="75" t="s">
        <v>251</v>
      </c>
      <c r="E51" s="138">
        <v>144</v>
      </c>
      <c r="F51" s="78" t="s">
        <v>135</v>
      </c>
      <c r="G51" s="79"/>
      <c r="H51" s="81">
        <v>41518</v>
      </c>
      <c r="I51" s="81">
        <v>41943</v>
      </c>
      <c r="J51" s="81" t="s">
        <v>136</v>
      </c>
      <c r="K51" s="134">
        <v>0</v>
      </c>
      <c r="L51" s="134">
        <v>13</v>
      </c>
      <c r="M51" s="139">
        <v>1276</v>
      </c>
      <c r="N51" s="82"/>
      <c r="O51" s="83">
        <v>2618465347</v>
      </c>
      <c r="P51" s="83" t="s">
        <v>252</v>
      </c>
      <c r="Q51" s="84"/>
      <c r="R51" s="85"/>
      <c r="S51" s="85"/>
      <c r="T51" s="85"/>
      <c r="U51" s="85"/>
      <c r="V51" s="85"/>
      <c r="W51" s="85"/>
      <c r="X51" s="85"/>
      <c r="Y51" s="85"/>
      <c r="Z51" s="85"/>
    </row>
    <row r="52" spans="1:26" s="86" customFormat="1" x14ac:dyDescent="0.25">
      <c r="A52" s="74"/>
      <c r="B52" s="141" t="s">
        <v>15</v>
      </c>
      <c r="C52" s="76"/>
      <c r="D52" s="75"/>
      <c r="E52" s="138"/>
      <c r="F52" s="78"/>
      <c r="G52" s="79"/>
      <c r="H52" s="81"/>
      <c r="I52" s="81"/>
      <c r="J52" s="81"/>
      <c r="K52" s="171">
        <f>SUM(K48:K51)</f>
        <v>2</v>
      </c>
      <c r="L52" s="172">
        <f>SUM(L48:L51)</f>
        <v>26</v>
      </c>
      <c r="M52" s="140">
        <f>+M49+M50</f>
        <v>260</v>
      </c>
      <c r="N52" s="88">
        <f>SUM(N48:N48)</f>
        <v>0</v>
      </c>
      <c r="O52" s="83"/>
      <c r="P52" s="83"/>
      <c r="Q52" s="90"/>
    </row>
    <row r="53" spans="1:26" x14ac:dyDescent="0.25">
      <c r="E53" s="91"/>
    </row>
    <row r="54" spans="1:26" x14ac:dyDescent="0.25">
      <c r="B54" s="427" t="s">
        <v>27</v>
      </c>
      <c r="C54" s="427" t="s">
        <v>26</v>
      </c>
      <c r="D54" s="429" t="s">
        <v>33</v>
      </c>
      <c r="E54" s="429"/>
    </row>
    <row r="55" spans="1:26" x14ac:dyDescent="0.25">
      <c r="B55" s="428"/>
      <c r="C55" s="428"/>
      <c r="D55" s="157" t="s">
        <v>135</v>
      </c>
      <c r="E55" s="93" t="s">
        <v>136</v>
      </c>
    </row>
    <row r="56" spans="1:26" ht="18.75" x14ac:dyDescent="0.25">
      <c r="B56" s="94" t="s">
        <v>20</v>
      </c>
      <c r="C56" s="95" t="s">
        <v>610</v>
      </c>
      <c r="D56" s="153"/>
      <c r="E56" s="203" t="s">
        <v>167</v>
      </c>
      <c r="F56" s="96"/>
      <c r="G56" s="96"/>
      <c r="H56" s="96"/>
      <c r="I56" s="96"/>
      <c r="J56" s="96"/>
      <c r="K56" s="96"/>
      <c r="L56" s="96"/>
      <c r="M56" s="96"/>
    </row>
    <row r="57" spans="1:26" x14ac:dyDescent="0.25">
      <c r="B57" s="94" t="s">
        <v>24</v>
      </c>
      <c r="C57" s="95" t="s">
        <v>611</v>
      </c>
      <c r="D57" s="153" t="s">
        <v>167</v>
      </c>
      <c r="E57" s="203"/>
    </row>
    <row r="58" spans="1:26" x14ac:dyDescent="0.25">
      <c r="B58" s="97"/>
      <c r="C58" s="439"/>
      <c r="D58" s="439"/>
      <c r="E58" s="439"/>
      <c r="F58" s="439"/>
      <c r="G58" s="439"/>
      <c r="H58" s="439"/>
      <c r="I58" s="439"/>
      <c r="J58" s="439"/>
      <c r="K58" s="439"/>
      <c r="L58" s="439"/>
      <c r="M58" s="439"/>
      <c r="N58" s="439"/>
    </row>
    <row r="60" spans="1:26" ht="26.25" x14ac:dyDescent="0.25">
      <c r="B60" s="435" t="s">
        <v>100</v>
      </c>
      <c r="C60" s="436"/>
      <c r="D60" s="436"/>
      <c r="E60" s="436"/>
      <c r="F60" s="436"/>
      <c r="G60" s="436"/>
      <c r="H60" s="436"/>
      <c r="I60" s="436"/>
      <c r="J60" s="436"/>
      <c r="K60" s="436"/>
      <c r="L60" s="436"/>
      <c r="M60" s="436"/>
      <c r="N60" s="436"/>
      <c r="O60" s="436"/>
      <c r="P60" s="436"/>
      <c r="Q60" s="436"/>
    </row>
    <row r="63" spans="1:26" ht="90" x14ac:dyDescent="0.25">
      <c r="B63" s="168" t="s">
        <v>148</v>
      </c>
      <c r="C63" s="168" t="s">
        <v>2</v>
      </c>
      <c r="D63" s="168" t="s">
        <v>102</v>
      </c>
      <c r="E63" s="168" t="s">
        <v>101</v>
      </c>
      <c r="F63" s="168" t="s">
        <v>103</v>
      </c>
      <c r="G63" s="168" t="s">
        <v>104</v>
      </c>
      <c r="H63" s="168" t="s">
        <v>105</v>
      </c>
      <c r="I63" s="168" t="s">
        <v>106</v>
      </c>
      <c r="J63" s="168" t="s">
        <v>107</v>
      </c>
      <c r="K63" s="168" t="s">
        <v>108</v>
      </c>
      <c r="L63" s="168" t="s">
        <v>109</v>
      </c>
      <c r="M63" s="154" t="s">
        <v>110</v>
      </c>
      <c r="N63" s="154" t="s">
        <v>111</v>
      </c>
      <c r="O63" s="441" t="s">
        <v>3</v>
      </c>
      <c r="P63" s="442"/>
      <c r="Q63" s="168" t="s">
        <v>17</v>
      </c>
    </row>
    <row r="64" spans="1:26" ht="30.75" customHeight="1" x14ac:dyDescent="0.25">
      <c r="B64" s="173" t="s">
        <v>315</v>
      </c>
      <c r="C64" s="173" t="s">
        <v>254</v>
      </c>
      <c r="D64" s="173" t="s">
        <v>612</v>
      </c>
      <c r="E64" s="173">
        <v>116</v>
      </c>
      <c r="F64" s="173" t="s">
        <v>195</v>
      </c>
      <c r="G64" s="173" t="s">
        <v>195</v>
      </c>
      <c r="H64" s="173" t="s">
        <v>135</v>
      </c>
      <c r="I64" s="173" t="s">
        <v>195</v>
      </c>
      <c r="J64" s="173" t="s">
        <v>135</v>
      </c>
      <c r="K64" s="173" t="s">
        <v>135</v>
      </c>
      <c r="L64" s="173" t="s">
        <v>135</v>
      </c>
      <c r="M64" s="175" t="s">
        <v>135</v>
      </c>
      <c r="N64" s="175" t="s">
        <v>135</v>
      </c>
      <c r="O64" s="566"/>
      <c r="P64" s="567"/>
      <c r="Q64" s="173" t="s">
        <v>135</v>
      </c>
    </row>
    <row r="65" spans="1:17" s="176" customFormat="1" ht="32.25" customHeight="1" x14ac:dyDescent="0.25">
      <c r="A65" s="44"/>
      <c r="B65" s="173" t="s">
        <v>564</v>
      </c>
      <c r="C65" s="173" t="s">
        <v>256</v>
      </c>
      <c r="D65" s="173" t="s">
        <v>612</v>
      </c>
      <c r="E65" s="173">
        <v>200</v>
      </c>
      <c r="F65" s="173" t="s">
        <v>195</v>
      </c>
      <c r="G65" s="173" t="s">
        <v>195</v>
      </c>
      <c r="H65" s="173" t="s">
        <v>135</v>
      </c>
      <c r="I65" s="173" t="s">
        <v>195</v>
      </c>
      <c r="J65" s="173" t="s">
        <v>135</v>
      </c>
      <c r="K65" s="173" t="s">
        <v>135</v>
      </c>
      <c r="L65" s="173" t="s">
        <v>135</v>
      </c>
      <c r="M65" s="175" t="s">
        <v>135</v>
      </c>
      <c r="N65" s="175" t="s">
        <v>135</v>
      </c>
      <c r="O65" s="566"/>
      <c r="P65" s="567"/>
      <c r="Q65" s="173" t="s">
        <v>135</v>
      </c>
    </row>
    <row r="66" spans="1:17" x14ac:dyDescent="0.25">
      <c r="B66" s="44" t="s">
        <v>1</v>
      </c>
    </row>
    <row r="67" spans="1:17" x14ac:dyDescent="0.25">
      <c r="B67" s="44" t="s">
        <v>36</v>
      </c>
    </row>
    <row r="68" spans="1:17" x14ac:dyDescent="0.25">
      <c r="B68" s="44" t="s">
        <v>61</v>
      </c>
    </row>
    <row r="71" spans="1:17" ht="26.25" x14ac:dyDescent="0.25">
      <c r="B71" s="435" t="s">
        <v>37</v>
      </c>
      <c r="C71" s="436"/>
      <c r="D71" s="436"/>
      <c r="E71" s="436"/>
      <c r="F71" s="436"/>
      <c r="G71" s="436"/>
      <c r="H71" s="436"/>
      <c r="I71" s="436"/>
      <c r="J71" s="436"/>
      <c r="K71" s="436"/>
      <c r="L71" s="436"/>
      <c r="M71" s="436"/>
      <c r="N71" s="436"/>
      <c r="O71" s="436"/>
      <c r="P71" s="436"/>
      <c r="Q71" s="436"/>
    </row>
    <row r="74" spans="1:17" x14ac:dyDescent="0.25">
      <c r="B74" s="443" t="s">
        <v>0</v>
      </c>
      <c r="C74" s="443" t="s">
        <v>38</v>
      </c>
      <c r="D74" s="443" t="s">
        <v>39</v>
      </c>
      <c r="E74" s="443" t="s">
        <v>112</v>
      </c>
      <c r="F74" s="443" t="s">
        <v>114</v>
      </c>
      <c r="G74" s="443" t="s">
        <v>115</v>
      </c>
      <c r="H74" s="443" t="s">
        <v>116</v>
      </c>
      <c r="I74" s="443" t="s">
        <v>113</v>
      </c>
      <c r="J74" s="441" t="s">
        <v>117</v>
      </c>
      <c r="K74" s="445"/>
      <c r="L74" s="442"/>
      <c r="M74" s="443" t="s">
        <v>121</v>
      </c>
      <c r="N74" s="443" t="s">
        <v>40</v>
      </c>
      <c r="O74" s="443" t="s">
        <v>41</v>
      </c>
      <c r="P74" s="562" t="s">
        <v>3</v>
      </c>
    </row>
    <row r="75" spans="1:17" ht="30" x14ac:dyDescent="0.25">
      <c r="B75" s="444"/>
      <c r="C75" s="444"/>
      <c r="D75" s="444"/>
      <c r="E75" s="444"/>
      <c r="F75" s="444"/>
      <c r="G75" s="444"/>
      <c r="H75" s="444"/>
      <c r="I75" s="444"/>
      <c r="J75" s="168" t="s">
        <v>118</v>
      </c>
      <c r="K75" s="168" t="s">
        <v>261</v>
      </c>
      <c r="L75" s="168" t="s">
        <v>120</v>
      </c>
      <c r="M75" s="444"/>
      <c r="N75" s="444"/>
      <c r="O75" s="444"/>
      <c r="P75" s="562"/>
    </row>
    <row r="76" spans="1:17" ht="75" x14ac:dyDescent="0.25">
      <c r="B76" s="424" t="s">
        <v>42</v>
      </c>
      <c r="C76" s="570" t="s">
        <v>613</v>
      </c>
      <c r="D76" s="424" t="s">
        <v>614</v>
      </c>
      <c r="E76" s="424">
        <v>1117485809</v>
      </c>
      <c r="F76" s="457" t="s">
        <v>615</v>
      </c>
      <c r="G76" s="457" t="s">
        <v>327</v>
      </c>
      <c r="H76" s="459">
        <v>40879</v>
      </c>
      <c r="I76" s="424" t="s">
        <v>195</v>
      </c>
      <c r="J76" s="75" t="s">
        <v>244</v>
      </c>
      <c r="K76" s="177" t="s">
        <v>616</v>
      </c>
      <c r="L76" s="229" t="s">
        <v>617</v>
      </c>
      <c r="M76" s="424" t="s">
        <v>135</v>
      </c>
      <c r="N76" s="424" t="s">
        <v>135</v>
      </c>
      <c r="O76" s="424" t="s">
        <v>135</v>
      </c>
      <c r="P76" s="424"/>
    </row>
    <row r="77" spans="1:17" ht="30" x14ac:dyDescent="0.25">
      <c r="B77" s="425"/>
      <c r="C77" s="571"/>
      <c r="D77" s="425"/>
      <c r="E77" s="425"/>
      <c r="F77" s="458"/>
      <c r="G77" s="458"/>
      <c r="H77" s="460"/>
      <c r="I77" s="425"/>
      <c r="J77" s="164" t="s">
        <v>618</v>
      </c>
      <c r="K77" s="164" t="s">
        <v>619</v>
      </c>
      <c r="L77" s="101" t="s">
        <v>620</v>
      </c>
      <c r="M77" s="425"/>
      <c r="N77" s="425"/>
      <c r="O77" s="425"/>
      <c r="P77" s="425"/>
    </row>
    <row r="78" spans="1:17" ht="381" customHeight="1" x14ac:dyDescent="0.25">
      <c r="B78" s="153" t="s">
        <v>621</v>
      </c>
      <c r="C78" s="233" t="s">
        <v>613</v>
      </c>
      <c r="D78" s="153" t="s">
        <v>622</v>
      </c>
      <c r="E78" s="153">
        <v>40690352</v>
      </c>
      <c r="F78" s="153" t="s">
        <v>289</v>
      </c>
      <c r="G78" s="164" t="s">
        <v>300</v>
      </c>
      <c r="H78" s="177">
        <v>39437</v>
      </c>
      <c r="I78" s="153" t="s">
        <v>623</v>
      </c>
      <c r="J78" s="164" t="s">
        <v>244</v>
      </c>
      <c r="K78" s="153" t="s">
        <v>616</v>
      </c>
      <c r="L78" s="152" t="s">
        <v>268</v>
      </c>
      <c r="M78" s="153" t="s">
        <v>135</v>
      </c>
      <c r="N78" s="153" t="s">
        <v>135</v>
      </c>
      <c r="O78" s="153" t="s">
        <v>135</v>
      </c>
      <c r="P78" s="69"/>
    </row>
    <row r="79" spans="1:17" ht="84.75" customHeight="1" x14ac:dyDescent="0.25">
      <c r="B79" s="424" t="s">
        <v>42</v>
      </c>
      <c r="C79" s="572" t="s">
        <v>624</v>
      </c>
      <c r="D79" s="424" t="s">
        <v>625</v>
      </c>
      <c r="E79" s="424">
        <v>40088438</v>
      </c>
      <c r="F79" s="457" t="s">
        <v>384</v>
      </c>
      <c r="G79" s="457" t="s">
        <v>327</v>
      </c>
      <c r="H79" s="459">
        <v>40534</v>
      </c>
      <c r="I79" s="424" t="s">
        <v>195</v>
      </c>
      <c r="J79" s="142" t="s">
        <v>244</v>
      </c>
      <c r="K79" s="153" t="s">
        <v>616</v>
      </c>
      <c r="L79" s="152" t="s">
        <v>570</v>
      </c>
      <c r="M79" s="153" t="s">
        <v>135</v>
      </c>
      <c r="N79" s="153" t="s">
        <v>135</v>
      </c>
      <c r="O79" s="153" t="s">
        <v>135</v>
      </c>
      <c r="P79" s="69"/>
    </row>
    <row r="80" spans="1:17" ht="45" customHeight="1" x14ac:dyDescent="0.25">
      <c r="B80" s="425"/>
      <c r="C80" s="573"/>
      <c r="D80" s="425"/>
      <c r="E80" s="425"/>
      <c r="F80" s="458"/>
      <c r="G80" s="458"/>
      <c r="H80" s="460"/>
      <c r="I80" s="425"/>
      <c r="J80" s="142" t="s">
        <v>465</v>
      </c>
      <c r="K80" s="178" t="s">
        <v>626</v>
      </c>
      <c r="L80" s="229" t="s">
        <v>627</v>
      </c>
      <c r="M80" s="153" t="s">
        <v>135</v>
      </c>
      <c r="N80" s="153" t="s">
        <v>135</v>
      </c>
      <c r="O80" s="228" t="s">
        <v>135</v>
      </c>
      <c r="P80" s="69"/>
    </row>
    <row r="81" spans="2:17" ht="75" x14ac:dyDescent="0.25">
      <c r="B81" s="424" t="s">
        <v>621</v>
      </c>
      <c r="C81" s="424" t="s">
        <v>628</v>
      </c>
      <c r="D81" s="457" t="s">
        <v>629</v>
      </c>
      <c r="E81" s="424">
        <v>30519823</v>
      </c>
      <c r="F81" s="424" t="s">
        <v>289</v>
      </c>
      <c r="G81" s="457" t="s">
        <v>300</v>
      </c>
      <c r="H81" s="459">
        <v>41811</v>
      </c>
      <c r="I81" s="424" t="s">
        <v>630</v>
      </c>
      <c r="J81" s="142" t="s">
        <v>244</v>
      </c>
      <c r="K81" s="177" t="s">
        <v>631</v>
      </c>
      <c r="L81" s="152" t="s">
        <v>575</v>
      </c>
      <c r="M81" s="531" t="s">
        <v>135</v>
      </c>
      <c r="N81" s="531" t="s">
        <v>135</v>
      </c>
      <c r="O81" s="531" t="s">
        <v>135</v>
      </c>
      <c r="P81" s="457" t="s">
        <v>401</v>
      </c>
    </row>
    <row r="82" spans="2:17" ht="75" x14ac:dyDescent="0.25">
      <c r="B82" s="453"/>
      <c r="C82" s="453"/>
      <c r="D82" s="458"/>
      <c r="E82" s="425"/>
      <c r="F82" s="425"/>
      <c r="G82" s="458"/>
      <c r="H82" s="460"/>
      <c r="I82" s="425"/>
      <c r="J82" s="101" t="s">
        <v>632</v>
      </c>
      <c r="K82" s="153" t="s">
        <v>633</v>
      </c>
      <c r="L82" s="229" t="s">
        <v>634</v>
      </c>
      <c r="M82" s="532"/>
      <c r="N82" s="532"/>
      <c r="O82" s="532"/>
      <c r="P82" s="458"/>
    </row>
    <row r="83" spans="2:17" ht="75" x14ac:dyDescent="0.25">
      <c r="B83" s="453"/>
      <c r="C83" s="453"/>
      <c r="D83" s="457" t="s">
        <v>635</v>
      </c>
      <c r="E83" s="457">
        <v>1117494402</v>
      </c>
      <c r="F83" s="457" t="s">
        <v>289</v>
      </c>
      <c r="G83" s="457" t="s">
        <v>300</v>
      </c>
      <c r="H83" s="459">
        <v>41152</v>
      </c>
      <c r="I83" s="457" t="s">
        <v>636</v>
      </c>
      <c r="J83" s="101" t="s">
        <v>244</v>
      </c>
      <c r="K83" s="153" t="s">
        <v>637</v>
      </c>
      <c r="L83" s="152" t="s">
        <v>575</v>
      </c>
      <c r="M83" s="424" t="s">
        <v>135</v>
      </c>
      <c r="N83" s="424" t="s">
        <v>135</v>
      </c>
      <c r="O83" s="424" t="s">
        <v>135</v>
      </c>
      <c r="P83" s="424"/>
    </row>
    <row r="84" spans="2:17" ht="90" x14ac:dyDescent="0.25">
      <c r="B84" s="425"/>
      <c r="C84" s="425"/>
      <c r="D84" s="458"/>
      <c r="E84" s="458"/>
      <c r="F84" s="458"/>
      <c r="G84" s="458"/>
      <c r="H84" s="460"/>
      <c r="I84" s="458"/>
      <c r="J84" s="101" t="s">
        <v>638</v>
      </c>
      <c r="K84" s="153" t="s">
        <v>639</v>
      </c>
      <c r="L84" s="229" t="s">
        <v>640</v>
      </c>
      <c r="M84" s="425"/>
      <c r="N84" s="425"/>
      <c r="O84" s="425"/>
      <c r="P84" s="425"/>
    </row>
    <row r="85" spans="2:17" ht="15.75" thickBot="1" x14ac:dyDescent="0.3">
      <c r="P85" s="61"/>
      <c r="Q85" s="61"/>
    </row>
    <row r="86" spans="2:17" ht="27" thickBot="1" x14ac:dyDescent="0.3">
      <c r="B86" s="432" t="s">
        <v>45</v>
      </c>
      <c r="C86" s="433"/>
      <c r="D86" s="433"/>
      <c r="E86" s="433"/>
      <c r="F86" s="433"/>
      <c r="G86" s="433"/>
      <c r="H86" s="433"/>
      <c r="I86" s="433"/>
      <c r="J86" s="433"/>
      <c r="K86" s="433"/>
      <c r="L86" s="433"/>
      <c r="M86" s="433"/>
      <c r="N86" s="434"/>
      <c r="P86" s="61"/>
      <c r="Q86" s="61"/>
    </row>
    <row r="87" spans="2:17" x14ac:dyDescent="0.25">
      <c r="P87" s="61"/>
      <c r="Q87" s="61"/>
    </row>
    <row r="89" spans="2:17" ht="30" x14ac:dyDescent="0.25">
      <c r="B89" s="9" t="s">
        <v>32</v>
      </c>
      <c r="C89" s="9" t="s">
        <v>46</v>
      </c>
      <c r="D89" s="441" t="s">
        <v>3</v>
      </c>
      <c r="E89" s="442"/>
    </row>
    <row r="90" spans="2:17" ht="30" x14ac:dyDescent="0.25">
      <c r="B90" s="101" t="s">
        <v>122</v>
      </c>
      <c r="C90" s="153"/>
      <c r="D90" s="451"/>
      <c r="E90" s="451"/>
    </row>
    <row r="93" spans="2:17" ht="26.25" x14ac:dyDescent="0.25">
      <c r="B93" s="435" t="s">
        <v>63</v>
      </c>
      <c r="C93" s="436"/>
      <c r="D93" s="436"/>
      <c r="E93" s="436"/>
      <c r="F93" s="436"/>
      <c r="G93" s="436"/>
      <c r="H93" s="436"/>
      <c r="I93" s="436"/>
      <c r="J93" s="436"/>
      <c r="K93" s="436"/>
      <c r="L93" s="436"/>
      <c r="M93" s="436"/>
      <c r="N93" s="436"/>
      <c r="O93" s="436"/>
      <c r="P93" s="436"/>
      <c r="Q93" s="436"/>
    </row>
    <row r="95" spans="2:17" x14ac:dyDescent="0.25">
      <c r="B95" s="54"/>
    </row>
    <row r="96" spans="2:17" ht="26.25" x14ac:dyDescent="0.25">
      <c r="B96" s="435" t="s">
        <v>53</v>
      </c>
      <c r="C96" s="436"/>
      <c r="D96" s="436"/>
      <c r="E96" s="436"/>
      <c r="F96" s="436"/>
      <c r="G96" s="436"/>
      <c r="H96" s="436"/>
      <c r="I96" s="436"/>
      <c r="J96" s="436"/>
      <c r="K96" s="436"/>
      <c r="L96" s="436"/>
      <c r="M96" s="436"/>
      <c r="N96" s="436"/>
      <c r="O96" s="436"/>
      <c r="P96" s="436"/>
      <c r="Q96" s="436"/>
    </row>
    <row r="98" spans="1:26" ht="15.75" thickBot="1" x14ac:dyDescent="0.3">
      <c r="M98" s="73"/>
      <c r="N98" s="73"/>
    </row>
    <row r="99" spans="1:26" s="54" customFormat="1" ht="60" x14ac:dyDescent="0.25">
      <c r="B99" s="18" t="s">
        <v>144</v>
      </c>
      <c r="C99" s="18" t="s">
        <v>145</v>
      </c>
      <c r="D99" s="18" t="s">
        <v>146</v>
      </c>
      <c r="E99" s="18" t="s">
        <v>44</v>
      </c>
      <c r="F99" s="18" t="s">
        <v>21</v>
      </c>
      <c r="G99" s="18" t="s">
        <v>99</v>
      </c>
      <c r="H99" s="18" t="s">
        <v>16</v>
      </c>
      <c r="I99" s="18" t="s">
        <v>9</v>
      </c>
      <c r="J99" s="18" t="s">
        <v>30</v>
      </c>
      <c r="K99" s="18" t="s">
        <v>60</v>
      </c>
      <c r="L99" s="18" t="s">
        <v>19</v>
      </c>
      <c r="M99" s="17" t="s">
        <v>25</v>
      </c>
      <c r="N99" s="18" t="s">
        <v>147</v>
      </c>
      <c r="O99" s="18" t="s">
        <v>35</v>
      </c>
      <c r="P99" s="160" t="s">
        <v>10</v>
      </c>
      <c r="Q99" s="160" t="s">
        <v>18</v>
      </c>
    </row>
    <row r="100" spans="1:26" s="86" customFormat="1" x14ac:dyDescent="0.25">
      <c r="A100" s="74">
        <v>1</v>
      </c>
      <c r="B100" s="75"/>
      <c r="C100" s="76"/>
      <c r="D100" s="75"/>
      <c r="E100" s="198"/>
      <c r="F100" s="78"/>
      <c r="G100" s="79"/>
      <c r="H100" s="81"/>
      <c r="I100" s="81"/>
      <c r="J100" s="81"/>
      <c r="K100" s="139"/>
      <c r="L100" s="139"/>
      <c r="M100" s="136"/>
      <c r="N100" s="82"/>
      <c r="O100" s="83"/>
      <c r="P100" s="199"/>
      <c r="Q100" s="84"/>
      <c r="R100" s="85"/>
      <c r="S100" s="85"/>
      <c r="T100" s="85"/>
      <c r="U100" s="85"/>
      <c r="V100" s="85"/>
      <c r="W100" s="85"/>
      <c r="X100" s="85"/>
      <c r="Y100" s="85"/>
      <c r="Z100" s="85"/>
    </row>
    <row r="101" spans="1:26" s="86" customFormat="1" x14ac:dyDescent="0.25">
      <c r="A101" s="74"/>
      <c r="B101" s="87" t="s">
        <v>15</v>
      </c>
      <c r="C101" s="76"/>
      <c r="D101" s="75"/>
      <c r="E101" s="198"/>
      <c r="F101" s="78"/>
      <c r="G101" s="78"/>
      <c r="H101" s="78"/>
      <c r="I101" s="81"/>
      <c r="J101" s="81"/>
      <c r="K101" s="88">
        <f>SUM(K100:K100)</f>
        <v>0</v>
      </c>
      <c r="L101" s="88">
        <f>SUM(L100:L100)</f>
        <v>0</v>
      </c>
      <c r="M101" s="89">
        <f>SUM(M100:M100)</f>
        <v>0</v>
      </c>
      <c r="N101" s="88">
        <f>SUM(N100:N100)</f>
        <v>0</v>
      </c>
      <c r="O101" s="83"/>
      <c r="P101" s="83"/>
      <c r="Q101" s="90"/>
    </row>
    <row r="102" spans="1:26" x14ac:dyDescent="0.25">
      <c r="E102" s="91"/>
    </row>
    <row r="103" spans="1:26" ht="18.75" x14ac:dyDescent="0.25">
      <c r="B103" s="94" t="s">
        <v>31</v>
      </c>
      <c r="C103" s="10">
        <f>+K101</f>
        <v>0</v>
      </c>
      <c r="H103" s="96"/>
      <c r="I103" s="96"/>
      <c r="J103" s="96"/>
      <c r="K103" s="96"/>
      <c r="L103" s="96"/>
      <c r="M103" s="96"/>
    </row>
    <row r="105" spans="1:26" ht="15.75" thickBot="1" x14ac:dyDescent="0.3"/>
    <row r="106" spans="1:26" ht="30.75" thickBot="1" x14ac:dyDescent="0.3">
      <c r="B106" s="11" t="s">
        <v>48</v>
      </c>
      <c r="C106" s="12" t="s">
        <v>49</v>
      </c>
      <c r="D106" s="11" t="s">
        <v>50</v>
      </c>
      <c r="E106" s="12" t="s">
        <v>54</v>
      </c>
    </row>
    <row r="107" spans="1:26" x14ac:dyDescent="0.25">
      <c r="B107" s="8" t="s">
        <v>123</v>
      </c>
      <c r="C107" s="102">
        <v>20</v>
      </c>
      <c r="D107" s="102">
        <v>0</v>
      </c>
      <c r="E107" s="452">
        <f>+D107+D108+D109</f>
        <v>0</v>
      </c>
    </row>
    <row r="108" spans="1:26" x14ac:dyDescent="0.25">
      <c r="B108" s="8" t="s">
        <v>124</v>
      </c>
      <c r="C108" s="153">
        <v>30</v>
      </c>
      <c r="D108" s="153">
        <v>0</v>
      </c>
      <c r="E108" s="453"/>
    </row>
    <row r="109" spans="1:26" ht="15.75" thickBot="1" x14ac:dyDescent="0.3">
      <c r="B109" s="8" t="s">
        <v>125</v>
      </c>
      <c r="C109" s="103">
        <v>40</v>
      </c>
      <c r="D109" s="103">
        <v>0</v>
      </c>
      <c r="E109" s="454"/>
    </row>
    <row r="111" spans="1:26" ht="15.75" thickBot="1" x14ac:dyDescent="0.3"/>
    <row r="112" spans="1:26" ht="27" thickBot="1" x14ac:dyDescent="0.3">
      <c r="B112" s="432" t="s">
        <v>51</v>
      </c>
      <c r="C112" s="433"/>
      <c r="D112" s="433"/>
      <c r="E112" s="433"/>
      <c r="F112" s="433"/>
      <c r="G112" s="433"/>
      <c r="H112" s="433"/>
      <c r="I112" s="433"/>
      <c r="J112" s="433"/>
      <c r="K112" s="433"/>
      <c r="L112" s="433"/>
      <c r="M112" s="433"/>
      <c r="N112" s="434"/>
    </row>
    <row r="114" spans="2:17" x14ac:dyDescent="0.25">
      <c r="B114" s="562" t="s">
        <v>0</v>
      </c>
      <c r="C114" s="562" t="s">
        <v>38</v>
      </c>
      <c r="D114" s="562" t="s">
        <v>39</v>
      </c>
      <c r="E114" s="562" t="s">
        <v>112</v>
      </c>
      <c r="F114" s="562" t="s">
        <v>114</v>
      </c>
      <c r="G114" s="562" t="s">
        <v>115</v>
      </c>
      <c r="H114" s="562" t="s">
        <v>116</v>
      </c>
      <c r="I114" s="562" t="s">
        <v>113</v>
      </c>
      <c r="J114" s="562" t="s">
        <v>117</v>
      </c>
      <c r="K114" s="562"/>
      <c r="L114" s="562"/>
      <c r="M114" s="562" t="s">
        <v>121</v>
      </c>
      <c r="N114" s="562" t="s">
        <v>40</v>
      </c>
      <c r="O114" s="562" t="s">
        <v>41</v>
      </c>
      <c r="P114" s="562" t="s">
        <v>10</v>
      </c>
      <c r="Q114" s="562" t="s">
        <v>3</v>
      </c>
    </row>
    <row r="115" spans="2:17" ht="30" x14ac:dyDescent="0.25">
      <c r="B115" s="562"/>
      <c r="C115" s="562"/>
      <c r="D115" s="562"/>
      <c r="E115" s="562"/>
      <c r="F115" s="562"/>
      <c r="G115" s="562"/>
      <c r="H115" s="562"/>
      <c r="I115" s="562"/>
      <c r="J115" s="168" t="s">
        <v>118</v>
      </c>
      <c r="K115" s="168" t="s">
        <v>119</v>
      </c>
      <c r="L115" s="168" t="s">
        <v>120</v>
      </c>
      <c r="M115" s="562"/>
      <c r="N115" s="562"/>
      <c r="O115" s="562"/>
      <c r="P115" s="562"/>
      <c r="Q115" s="562"/>
    </row>
    <row r="116" spans="2:17" x14ac:dyDescent="0.25">
      <c r="B116" s="101"/>
      <c r="C116" s="101"/>
      <c r="D116" s="101"/>
      <c r="E116" s="69"/>
      <c r="F116" s="101"/>
      <c r="G116" s="69"/>
      <c r="H116" s="69"/>
      <c r="I116" s="69"/>
      <c r="J116" s="101"/>
      <c r="K116" s="153"/>
      <c r="L116" s="101"/>
      <c r="M116" s="69"/>
      <c r="N116" s="69"/>
      <c r="O116" s="69"/>
      <c r="P116" s="69"/>
      <c r="Q116" s="69"/>
    </row>
    <row r="117" spans="2:17" x14ac:dyDescent="0.25">
      <c r="B117" s="101"/>
      <c r="C117" s="101"/>
      <c r="D117" s="101"/>
      <c r="E117" s="69"/>
      <c r="F117" s="101"/>
      <c r="G117" s="69"/>
      <c r="H117" s="69"/>
      <c r="I117" s="69"/>
      <c r="J117" s="101"/>
      <c r="K117" s="69"/>
      <c r="L117" s="100"/>
      <c r="M117" s="69"/>
      <c r="N117" s="69"/>
      <c r="O117" s="69"/>
      <c r="P117" s="69"/>
      <c r="Q117" s="69"/>
    </row>
    <row r="118" spans="2:17" x14ac:dyDescent="0.25">
      <c r="B118" s="101"/>
      <c r="C118" s="164"/>
      <c r="D118" s="69"/>
      <c r="E118" s="69"/>
      <c r="F118" s="69"/>
      <c r="G118" s="69"/>
      <c r="H118" s="200"/>
      <c r="I118" s="69"/>
      <c r="J118" s="101"/>
      <c r="K118" s="69"/>
      <c r="L118" s="101"/>
      <c r="M118" s="153"/>
      <c r="N118" s="153"/>
      <c r="O118" s="153"/>
      <c r="P118" s="153"/>
      <c r="Q118" s="69"/>
    </row>
    <row r="119" spans="2:17" x14ac:dyDescent="0.25">
      <c r="B119" s="101"/>
      <c r="C119" s="69"/>
      <c r="D119" s="101"/>
      <c r="E119" s="69"/>
      <c r="F119" s="69"/>
      <c r="G119" s="69"/>
      <c r="H119" s="69"/>
      <c r="I119" s="69"/>
      <c r="J119" s="101"/>
      <c r="K119" s="153"/>
      <c r="L119" s="100"/>
      <c r="M119" s="69"/>
      <c r="N119" s="69"/>
      <c r="O119" s="69"/>
      <c r="P119" s="69"/>
      <c r="Q119" s="69"/>
    </row>
    <row r="120" spans="2:17" x14ac:dyDescent="0.25">
      <c r="B120" s="101"/>
      <c r="C120" s="69"/>
      <c r="D120" s="101"/>
      <c r="E120" s="69"/>
      <c r="F120" s="69"/>
      <c r="G120" s="69"/>
      <c r="H120" s="69"/>
      <c r="I120" s="69"/>
      <c r="J120" s="101"/>
      <c r="K120" s="153"/>
      <c r="L120" s="100"/>
      <c r="M120" s="69"/>
      <c r="N120" s="69"/>
      <c r="O120" s="69"/>
      <c r="P120" s="69"/>
      <c r="Q120" s="69"/>
    </row>
    <row r="121" spans="2:17" x14ac:dyDescent="0.25">
      <c r="B121" s="101"/>
      <c r="C121" s="224"/>
      <c r="D121" s="101"/>
      <c r="E121" s="69"/>
      <c r="F121" s="69"/>
      <c r="G121" s="69"/>
      <c r="H121" s="69"/>
      <c r="I121" s="69"/>
      <c r="J121" s="101"/>
      <c r="K121" s="69"/>
      <c r="L121" s="101"/>
      <c r="M121" s="69"/>
      <c r="N121" s="69"/>
      <c r="O121" s="69"/>
      <c r="P121" s="69"/>
      <c r="Q121" s="69"/>
    </row>
    <row r="122" spans="2:17" x14ac:dyDescent="0.25">
      <c r="B122" s="101"/>
      <c r="C122" s="224"/>
      <c r="D122" s="101"/>
      <c r="E122" s="69"/>
      <c r="F122" s="69"/>
      <c r="G122" s="69"/>
      <c r="H122" s="69"/>
      <c r="I122" s="69"/>
      <c r="J122" s="101"/>
      <c r="K122" s="164"/>
      <c r="L122" s="100"/>
      <c r="M122" s="69"/>
      <c r="N122" s="69"/>
      <c r="O122" s="69"/>
      <c r="P122" s="69"/>
      <c r="Q122" s="69"/>
    </row>
    <row r="123" spans="2:17" x14ac:dyDescent="0.25">
      <c r="B123" s="101"/>
      <c r="C123" s="224"/>
      <c r="D123" s="101"/>
      <c r="E123" s="69"/>
      <c r="F123" s="69"/>
      <c r="G123" s="69"/>
      <c r="H123" s="69"/>
      <c r="I123" s="69"/>
      <c r="J123" s="101"/>
      <c r="K123" s="101"/>
      <c r="L123" s="100"/>
      <c r="M123" s="69"/>
      <c r="N123" s="69"/>
      <c r="O123" s="69"/>
      <c r="P123" s="69"/>
      <c r="Q123" s="69"/>
    </row>
    <row r="124" spans="2:17" x14ac:dyDescent="0.25">
      <c r="B124" s="101"/>
      <c r="C124" s="224"/>
      <c r="D124" s="101"/>
      <c r="E124" s="69"/>
      <c r="F124" s="69"/>
      <c r="G124" s="69"/>
      <c r="H124" s="69"/>
      <c r="I124" s="69"/>
      <c r="J124" s="101"/>
      <c r="K124" s="69"/>
      <c r="L124" s="100"/>
      <c r="M124" s="69"/>
      <c r="N124" s="69"/>
      <c r="O124" s="69"/>
      <c r="P124" s="69"/>
      <c r="Q124" s="69"/>
    </row>
    <row r="125" spans="2:17" x14ac:dyDescent="0.25">
      <c r="B125" s="101"/>
      <c r="C125" s="224"/>
      <c r="D125" s="101"/>
      <c r="E125" s="69"/>
      <c r="F125" s="69"/>
      <c r="G125" s="69"/>
      <c r="H125" s="69"/>
      <c r="I125" s="69"/>
      <c r="J125" s="142"/>
      <c r="K125" s="164"/>
      <c r="L125" s="100"/>
      <c r="M125" s="69"/>
      <c r="N125" s="69"/>
      <c r="O125" s="69"/>
      <c r="P125" s="69"/>
      <c r="Q125" s="69"/>
    </row>
    <row r="126" spans="2:17" x14ac:dyDescent="0.25">
      <c r="B126" s="101"/>
      <c r="C126" s="224"/>
      <c r="D126" s="164"/>
      <c r="E126" s="153"/>
      <c r="F126" s="164"/>
      <c r="G126" s="164"/>
      <c r="H126" s="177"/>
      <c r="I126" s="153"/>
      <c r="J126" s="101"/>
      <c r="K126" s="164"/>
      <c r="L126" s="101"/>
      <c r="M126" s="153"/>
      <c r="N126" s="153"/>
      <c r="O126" s="153"/>
      <c r="P126" s="153"/>
      <c r="Q126" s="153"/>
    </row>
    <row r="130" spans="2:7" ht="30" x14ac:dyDescent="0.25">
      <c r="B130" s="21" t="s">
        <v>32</v>
      </c>
      <c r="C130" s="21" t="s">
        <v>48</v>
      </c>
      <c r="D130" s="168" t="s">
        <v>49</v>
      </c>
      <c r="E130" s="21" t="s">
        <v>50</v>
      </c>
      <c r="F130" s="168" t="s">
        <v>55</v>
      </c>
    </row>
    <row r="131" spans="2:7" ht="114" customHeight="1" x14ac:dyDescent="0.25">
      <c r="B131" s="468" t="s">
        <v>536</v>
      </c>
      <c r="C131" s="158" t="s">
        <v>126</v>
      </c>
      <c r="D131" s="153">
        <v>25</v>
      </c>
      <c r="E131" s="153"/>
      <c r="F131" s="427">
        <f>+E131+E132+E133</f>
        <v>0</v>
      </c>
      <c r="G131" s="105"/>
    </row>
    <row r="132" spans="2:7" ht="114" customHeight="1" x14ac:dyDescent="0.25">
      <c r="B132" s="468"/>
      <c r="C132" s="158" t="s">
        <v>127</v>
      </c>
      <c r="D132" s="164">
        <v>25</v>
      </c>
      <c r="E132" s="153"/>
      <c r="F132" s="469"/>
      <c r="G132" s="105"/>
    </row>
    <row r="133" spans="2:7" ht="114" customHeight="1" x14ac:dyDescent="0.25">
      <c r="B133" s="468"/>
      <c r="C133" s="158" t="s">
        <v>128</v>
      </c>
      <c r="D133" s="153">
        <v>10</v>
      </c>
      <c r="E133" s="153"/>
      <c r="F133" s="428"/>
      <c r="G133" s="105"/>
    </row>
    <row r="134" spans="2:7" x14ac:dyDescent="0.25">
      <c r="C134" s="42"/>
    </row>
    <row r="136" spans="2:7" x14ac:dyDescent="0.25">
      <c r="B136" s="68" t="s">
        <v>56</v>
      </c>
    </row>
    <row r="138" spans="2:7" x14ac:dyDescent="0.25">
      <c r="B138" s="22" t="s">
        <v>32</v>
      </c>
      <c r="C138" s="22" t="s">
        <v>57</v>
      </c>
      <c r="D138" s="21" t="s">
        <v>50</v>
      </c>
      <c r="E138" s="21" t="s">
        <v>15</v>
      </c>
    </row>
    <row r="139" spans="2:7" ht="28.5" x14ac:dyDescent="0.25">
      <c r="B139" s="70" t="s">
        <v>58</v>
      </c>
      <c r="C139" s="71">
        <v>40</v>
      </c>
      <c r="D139" s="153">
        <f>+E107</f>
        <v>0</v>
      </c>
      <c r="E139" s="424">
        <f>+D139+D140</f>
        <v>0</v>
      </c>
    </row>
    <row r="140" spans="2:7" ht="57" x14ac:dyDescent="0.25">
      <c r="B140" s="70" t="s">
        <v>59</v>
      </c>
      <c r="C140" s="71">
        <v>60</v>
      </c>
      <c r="D140" s="153">
        <f>+F131</f>
        <v>0</v>
      </c>
      <c r="E140" s="425"/>
    </row>
  </sheetData>
  <mergeCells count="99">
    <mergeCell ref="B54:B55"/>
    <mergeCell ref="C54:C55"/>
    <mergeCell ref="D54:E54"/>
    <mergeCell ref="B2:P2"/>
    <mergeCell ref="B4:P4"/>
    <mergeCell ref="C6:N6"/>
    <mergeCell ref="C7:N7"/>
    <mergeCell ref="C8:N8"/>
    <mergeCell ref="C9:N9"/>
    <mergeCell ref="C10:E10"/>
    <mergeCell ref="B14:C20"/>
    <mergeCell ref="B21:C21"/>
    <mergeCell ref="E39:E40"/>
    <mergeCell ref="M44:N44"/>
    <mergeCell ref="C58:N58"/>
    <mergeCell ref="B60:Q60"/>
    <mergeCell ref="O63:P63"/>
    <mergeCell ref="O64:P64"/>
    <mergeCell ref="O65:P65"/>
    <mergeCell ref="G79:G80"/>
    <mergeCell ref="P74:P75"/>
    <mergeCell ref="B71:Q71"/>
    <mergeCell ref="B74:B75"/>
    <mergeCell ref="C74:C75"/>
    <mergeCell ref="D74:D75"/>
    <mergeCell ref="E74:E75"/>
    <mergeCell ref="F74:F75"/>
    <mergeCell ref="G74:G75"/>
    <mergeCell ref="H74:H75"/>
    <mergeCell ref="I74:I75"/>
    <mergeCell ref="J74:L74"/>
    <mergeCell ref="M74:M75"/>
    <mergeCell ref="N74:N75"/>
    <mergeCell ref="O74:O75"/>
    <mergeCell ref="B79:B80"/>
    <mergeCell ref="C79:C80"/>
    <mergeCell ref="D79:D80"/>
    <mergeCell ref="E79:E80"/>
    <mergeCell ref="F79:F80"/>
    <mergeCell ref="D90:E90"/>
    <mergeCell ref="B93:Q93"/>
    <mergeCell ref="B96:Q96"/>
    <mergeCell ref="E107:E109"/>
    <mergeCell ref="H83:H84"/>
    <mergeCell ref="I83:I84"/>
    <mergeCell ref="M83:M84"/>
    <mergeCell ref="N83:N84"/>
    <mergeCell ref="O83:O84"/>
    <mergeCell ref="D83:D84"/>
    <mergeCell ref="E83:E84"/>
    <mergeCell ref="F83:F84"/>
    <mergeCell ref="G83:G84"/>
    <mergeCell ref="B81:B84"/>
    <mergeCell ref="P114:P115"/>
    <mergeCell ref="Q114:Q115"/>
    <mergeCell ref="B131:B133"/>
    <mergeCell ref="F131:F133"/>
    <mergeCell ref="B112:N112"/>
    <mergeCell ref="B114:B115"/>
    <mergeCell ref="C114:C115"/>
    <mergeCell ref="D114:D115"/>
    <mergeCell ref="E114:E115"/>
    <mergeCell ref="F114:F115"/>
    <mergeCell ref="G114:G115"/>
    <mergeCell ref="H114:H115"/>
    <mergeCell ref="I114:I115"/>
    <mergeCell ref="J114:L114"/>
    <mergeCell ref="E139:E140"/>
    <mergeCell ref="O76:O77"/>
    <mergeCell ref="N76:N77"/>
    <mergeCell ref="M76:M77"/>
    <mergeCell ref="B76:B77"/>
    <mergeCell ref="C76:C77"/>
    <mergeCell ref="D76:D77"/>
    <mergeCell ref="E76:E77"/>
    <mergeCell ref="F76:F77"/>
    <mergeCell ref="G76:G77"/>
    <mergeCell ref="M114:M115"/>
    <mergeCell ref="N114:N115"/>
    <mergeCell ref="O114:O115"/>
    <mergeCell ref="B86:N86"/>
    <mergeCell ref="D89:E89"/>
    <mergeCell ref="H76:H77"/>
    <mergeCell ref="I76:I77"/>
    <mergeCell ref="P76:P77"/>
    <mergeCell ref="P83:P84"/>
    <mergeCell ref="C81:C84"/>
    <mergeCell ref="H81:H82"/>
    <mergeCell ref="I81:I82"/>
    <mergeCell ref="M81:M82"/>
    <mergeCell ref="N81:N82"/>
    <mergeCell ref="O81:O82"/>
    <mergeCell ref="P81:P82"/>
    <mergeCell ref="D81:D82"/>
    <mergeCell ref="E81:E82"/>
    <mergeCell ref="F81:F82"/>
    <mergeCell ref="G81:G82"/>
    <mergeCell ref="H79:H80"/>
    <mergeCell ref="I79:I80"/>
  </mergeCells>
  <dataValidations count="2">
    <dataValidation type="decimal" allowBlank="1" showInputMessage="1" showErrorMessage="1" sqref="WVH983056 WLL983056 C65552 IV65552 SR65552 ACN65552 AMJ65552 AWF65552 BGB65552 BPX65552 BZT65552 CJP65552 CTL65552 DDH65552 DND65552 DWZ65552 EGV65552 EQR65552 FAN65552 FKJ65552 FUF65552 GEB65552 GNX65552 GXT65552 HHP65552 HRL65552 IBH65552 ILD65552 IUZ65552 JEV65552 JOR65552 JYN65552 KIJ65552 KSF65552 LCB65552 LLX65552 LVT65552 MFP65552 MPL65552 MZH65552 NJD65552 NSZ65552 OCV65552 OMR65552 OWN65552 PGJ65552 PQF65552 QAB65552 QJX65552 QTT65552 RDP65552 RNL65552 RXH65552 SHD65552 SQZ65552 TAV65552 TKR65552 TUN65552 UEJ65552 UOF65552 UYB65552 VHX65552 VRT65552 WBP65552 WLL65552 WVH65552 C131088 IV131088 SR131088 ACN131088 AMJ131088 AWF131088 BGB131088 BPX131088 BZT131088 CJP131088 CTL131088 DDH131088 DND131088 DWZ131088 EGV131088 EQR131088 FAN131088 FKJ131088 FUF131088 GEB131088 GNX131088 GXT131088 HHP131088 HRL131088 IBH131088 ILD131088 IUZ131088 JEV131088 JOR131088 JYN131088 KIJ131088 KSF131088 LCB131088 LLX131088 LVT131088 MFP131088 MPL131088 MZH131088 NJD131088 NSZ131088 OCV131088 OMR131088 OWN131088 PGJ131088 PQF131088 QAB131088 QJX131088 QTT131088 RDP131088 RNL131088 RXH131088 SHD131088 SQZ131088 TAV131088 TKR131088 TUN131088 UEJ131088 UOF131088 UYB131088 VHX131088 VRT131088 WBP131088 WLL131088 WVH131088 C196624 IV196624 SR196624 ACN196624 AMJ196624 AWF196624 BGB196624 BPX196624 BZT196624 CJP196624 CTL196624 DDH196624 DND196624 DWZ196624 EGV196624 EQR196624 FAN196624 FKJ196624 FUF196624 GEB196624 GNX196624 GXT196624 HHP196624 HRL196624 IBH196624 ILD196624 IUZ196624 JEV196624 JOR196624 JYN196624 KIJ196624 KSF196624 LCB196624 LLX196624 LVT196624 MFP196624 MPL196624 MZH196624 NJD196624 NSZ196624 OCV196624 OMR196624 OWN196624 PGJ196624 PQF196624 QAB196624 QJX196624 QTT196624 RDP196624 RNL196624 RXH196624 SHD196624 SQZ196624 TAV196624 TKR196624 TUN196624 UEJ196624 UOF196624 UYB196624 VHX196624 VRT196624 WBP196624 WLL196624 WVH196624 C262160 IV262160 SR262160 ACN262160 AMJ262160 AWF262160 BGB262160 BPX262160 BZT262160 CJP262160 CTL262160 DDH262160 DND262160 DWZ262160 EGV262160 EQR262160 FAN262160 FKJ262160 FUF262160 GEB262160 GNX262160 GXT262160 HHP262160 HRL262160 IBH262160 ILD262160 IUZ262160 JEV262160 JOR262160 JYN262160 KIJ262160 KSF262160 LCB262160 LLX262160 LVT262160 MFP262160 MPL262160 MZH262160 NJD262160 NSZ262160 OCV262160 OMR262160 OWN262160 PGJ262160 PQF262160 QAB262160 QJX262160 QTT262160 RDP262160 RNL262160 RXH262160 SHD262160 SQZ262160 TAV262160 TKR262160 TUN262160 UEJ262160 UOF262160 UYB262160 VHX262160 VRT262160 WBP262160 WLL262160 WVH262160 C327696 IV327696 SR327696 ACN327696 AMJ327696 AWF327696 BGB327696 BPX327696 BZT327696 CJP327696 CTL327696 DDH327696 DND327696 DWZ327696 EGV327696 EQR327696 FAN327696 FKJ327696 FUF327696 GEB327696 GNX327696 GXT327696 HHP327696 HRL327696 IBH327696 ILD327696 IUZ327696 JEV327696 JOR327696 JYN327696 KIJ327696 KSF327696 LCB327696 LLX327696 LVT327696 MFP327696 MPL327696 MZH327696 NJD327696 NSZ327696 OCV327696 OMR327696 OWN327696 PGJ327696 PQF327696 QAB327696 QJX327696 QTT327696 RDP327696 RNL327696 RXH327696 SHD327696 SQZ327696 TAV327696 TKR327696 TUN327696 UEJ327696 UOF327696 UYB327696 VHX327696 VRT327696 WBP327696 WLL327696 WVH327696 C393232 IV393232 SR393232 ACN393232 AMJ393232 AWF393232 BGB393232 BPX393232 BZT393232 CJP393232 CTL393232 DDH393232 DND393232 DWZ393232 EGV393232 EQR393232 FAN393232 FKJ393232 FUF393232 GEB393232 GNX393232 GXT393232 HHP393232 HRL393232 IBH393232 ILD393232 IUZ393232 JEV393232 JOR393232 JYN393232 KIJ393232 KSF393232 LCB393232 LLX393232 LVT393232 MFP393232 MPL393232 MZH393232 NJD393232 NSZ393232 OCV393232 OMR393232 OWN393232 PGJ393232 PQF393232 QAB393232 QJX393232 QTT393232 RDP393232 RNL393232 RXH393232 SHD393232 SQZ393232 TAV393232 TKR393232 TUN393232 UEJ393232 UOF393232 UYB393232 VHX393232 VRT393232 WBP393232 WLL393232 WVH393232 C458768 IV458768 SR458768 ACN458768 AMJ458768 AWF458768 BGB458768 BPX458768 BZT458768 CJP458768 CTL458768 DDH458768 DND458768 DWZ458768 EGV458768 EQR458768 FAN458768 FKJ458768 FUF458768 GEB458768 GNX458768 GXT458768 HHP458768 HRL458768 IBH458768 ILD458768 IUZ458768 JEV458768 JOR458768 JYN458768 KIJ458768 KSF458768 LCB458768 LLX458768 LVT458768 MFP458768 MPL458768 MZH458768 NJD458768 NSZ458768 OCV458768 OMR458768 OWN458768 PGJ458768 PQF458768 QAB458768 QJX458768 QTT458768 RDP458768 RNL458768 RXH458768 SHD458768 SQZ458768 TAV458768 TKR458768 TUN458768 UEJ458768 UOF458768 UYB458768 VHX458768 VRT458768 WBP458768 WLL458768 WVH458768 C524304 IV524304 SR524304 ACN524304 AMJ524304 AWF524304 BGB524304 BPX524304 BZT524304 CJP524304 CTL524304 DDH524304 DND524304 DWZ524304 EGV524304 EQR524304 FAN524304 FKJ524304 FUF524304 GEB524304 GNX524304 GXT524304 HHP524304 HRL524304 IBH524304 ILD524304 IUZ524304 JEV524304 JOR524304 JYN524304 KIJ524304 KSF524304 LCB524304 LLX524304 LVT524304 MFP524304 MPL524304 MZH524304 NJD524304 NSZ524304 OCV524304 OMR524304 OWN524304 PGJ524304 PQF524304 QAB524304 QJX524304 QTT524304 RDP524304 RNL524304 RXH524304 SHD524304 SQZ524304 TAV524304 TKR524304 TUN524304 UEJ524304 UOF524304 UYB524304 VHX524304 VRT524304 WBP524304 WLL524304 WVH524304 C589840 IV589840 SR589840 ACN589840 AMJ589840 AWF589840 BGB589840 BPX589840 BZT589840 CJP589840 CTL589840 DDH589840 DND589840 DWZ589840 EGV589840 EQR589840 FAN589840 FKJ589840 FUF589840 GEB589840 GNX589840 GXT589840 HHP589840 HRL589840 IBH589840 ILD589840 IUZ589840 JEV589840 JOR589840 JYN589840 KIJ589840 KSF589840 LCB589840 LLX589840 LVT589840 MFP589840 MPL589840 MZH589840 NJD589840 NSZ589840 OCV589840 OMR589840 OWN589840 PGJ589840 PQF589840 QAB589840 QJX589840 QTT589840 RDP589840 RNL589840 RXH589840 SHD589840 SQZ589840 TAV589840 TKR589840 TUN589840 UEJ589840 UOF589840 UYB589840 VHX589840 VRT589840 WBP589840 WLL589840 WVH589840 C655376 IV655376 SR655376 ACN655376 AMJ655376 AWF655376 BGB655376 BPX655376 BZT655376 CJP655376 CTL655376 DDH655376 DND655376 DWZ655376 EGV655376 EQR655376 FAN655376 FKJ655376 FUF655376 GEB655376 GNX655376 GXT655376 HHP655376 HRL655376 IBH655376 ILD655376 IUZ655376 JEV655376 JOR655376 JYN655376 KIJ655376 KSF655376 LCB655376 LLX655376 LVT655376 MFP655376 MPL655376 MZH655376 NJD655376 NSZ655376 OCV655376 OMR655376 OWN655376 PGJ655376 PQF655376 QAB655376 QJX655376 QTT655376 RDP655376 RNL655376 RXH655376 SHD655376 SQZ655376 TAV655376 TKR655376 TUN655376 UEJ655376 UOF655376 UYB655376 VHX655376 VRT655376 WBP655376 WLL655376 WVH655376 C720912 IV720912 SR720912 ACN720912 AMJ720912 AWF720912 BGB720912 BPX720912 BZT720912 CJP720912 CTL720912 DDH720912 DND720912 DWZ720912 EGV720912 EQR720912 FAN720912 FKJ720912 FUF720912 GEB720912 GNX720912 GXT720912 HHP720912 HRL720912 IBH720912 ILD720912 IUZ720912 JEV720912 JOR720912 JYN720912 KIJ720912 KSF720912 LCB720912 LLX720912 LVT720912 MFP720912 MPL720912 MZH720912 NJD720912 NSZ720912 OCV720912 OMR720912 OWN720912 PGJ720912 PQF720912 QAB720912 QJX720912 QTT720912 RDP720912 RNL720912 RXH720912 SHD720912 SQZ720912 TAV720912 TKR720912 TUN720912 UEJ720912 UOF720912 UYB720912 VHX720912 VRT720912 WBP720912 WLL720912 WVH720912 C786448 IV786448 SR786448 ACN786448 AMJ786448 AWF786448 BGB786448 BPX786448 BZT786448 CJP786448 CTL786448 DDH786448 DND786448 DWZ786448 EGV786448 EQR786448 FAN786448 FKJ786448 FUF786448 GEB786448 GNX786448 GXT786448 HHP786448 HRL786448 IBH786448 ILD786448 IUZ786448 JEV786448 JOR786448 JYN786448 KIJ786448 KSF786448 LCB786448 LLX786448 LVT786448 MFP786448 MPL786448 MZH786448 NJD786448 NSZ786448 OCV786448 OMR786448 OWN786448 PGJ786448 PQF786448 QAB786448 QJX786448 QTT786448 RDP786448 RNL786448 RXH786448 SHD786448 SQZ786448 TAV786448 TKR786448 TUN786448 UEJ786448 UOF786448 UYB786448 VHX786448 VRT786448 WBP786448 WLL786448 WVH786448 C851984 IV851984 SR851984 ACN851984 AMJ851984 AWF851984 BGB851984 BPX851984 BZT851984 CJP851984 CTL851984 DDH851984 DND851984 DWZ851984 EGV851984 EQR851984 FAN851984 FKJ851984 FUF851984 GEB851984 GNX851984 GXT851984 HHP851984 HRL851984 IBH851984 ILD851984 IUZ851984 JEV851984 JOR851984 JYN851984 KIJ851984 KSF851984 LCB851984 LLX851984 LVT851984 MFP851984 MPL851984 MZH851984 NJD851984 NSZ851984 OCV851984 OMR851984 OWN851984 PGJ851984 PQF851984 QAB851984 QJX851984 QTT851984 RDP851984 RNL851984 RXH851984 SHD851984 SQZ851984 TAV851984 TKR851984 TUN851984 UEJ851984 UOF851984 UYB851984 VHX851984 VRT851984 WBP851984 WLL851984 WVH851984 C917520 IV917520 SR917520 ACN917520 AMJ917520 AWF917520 BGB917520 BPX917520 BZT917520 CJP917520 CTL917520 DDH917520 DND917520 DWZ917520 EGV917520 EQR917520 FAN917520 FKJ917520 FUF917520 GEB917520 GNX917520 GXT917520 HHP917520 HRL917520 IBH917520 ILD917520 IUZ917520 JEV917520 JOR917520 JYN917520 KIJ917520 KSF917520 LCB917520 LLX917520 LVT917520 MFP917520 MPL917520 MZH917520 NJD917520 NSZ917520 OCV917520 OMR917520 OWN917520 PGJ917520 PQF917520 QAB917520 QJX917520 QTT917520 RDP917520 RNL917520 RXH917520 SHD917520 SQZ917520 TAV917520 TKR917520 TUN917520 UEJ917520 UOF917520 UYB917520 VHX917520 VRT917520 WBP917520 WLL917520 WVH917520 C983056 IV983056 SR983056 ACN983056 AMJ983056 AWF983056 BGB983056 BPX983056 BZT983056 CJP983056 CTL983056 DDH983056 DND983056 DWZ983056 EGV983056 EQR983056 FAN983056 FKJ983056 FUF983056 GEB983056 GNX983056 GXT983056 HHP983056 HRL983056 IBH983056 ILD983056 IUZ983056 JEV983056 JOR983056 JYN983056 KIJ983056 KSF983056 LCB983056 LLX983056 LVT983056 MFP983056 MPL983056 MZH983056 NJD983056 NSZ983056 OCV983056 OMR983056 OWN983056 PGJ983056 PQF983056 QAB983056 QJX983056 QTT983056 RDP983056 RNL983056 RXH983056 SHD983056 SQZ983056 TAV983056 TKR983056 TUN983056 UEJ983056 UOF983056 UYB983056 VHX983056 VRT983056 WBP983056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 type="list" allowBlank="1" showInputMessage="1" showErrorMessage="1" sqref="WVE983056 A65552 IS65552 SO65552 ACK65552 AMG65552 AWC65552 BFY65552 BPU65552 BZQ65552 CJM65552 CTI65552 DDE65552 DNA65552 DWW65552 EGS65552 EQO65552 FAK65552 FKG65552 FUC65552 GDY65552 GNU65552 GXQ65552 HHM65552 HRI65552 IBE65552 ILA65552 IUW65552 JES65552 JOO65552 JYK65552 KIG65552 KSC65552 LBY65552 LLU65552 LVQ65552 MFM65552 MPI65552 MZE65552 NJA65552 NSW65552 OCS65552 OMO65552 OWK65552 PGG65552 PQC65552 PZY65552 QJU65552 QTQ65552 RDM65552 RNI65552 RXE65552 SHA65552 SQW65552 TAS65552 TKO65552 TUK65552 UEG65552 UOC65552 UXY65552 VHU65552 VRQ65552 WBM65552 WLI65552 WVE65552 A131088 IS131088 SO131088 ACK131088 AMG131088 AWC131088 BFY131088 BPU131088 BZQ131088 CJM131088 CTI131088 DDE131088 DNA131088 DWW131088 EGS131088 EQO131088 FAK131088 FKG131088 FUC131088 GDY131088 GNU131088 GXQ131088 HHM131088 HRI131088 IBE131088 ILA131088 IUW131088 JES131088 JOO131088 JYK131088 KIG131088 KSC131088 LBY131088 LLU131088 LVQ131088 MFM131088 MPI131088 MZE131088 NJA131088 NSW131088 OCS131088 OMO131088 OWK131088 PGG131088 PQC131088 PZY131088 QJU131088 QTQ131088 RDM131088 RNI131088 RXE131088 SHA131088 SQW131088 TAS131088 TKO131088 TUK131088 UEG131088 UOC131088 UXY131088 VHU131088 VRQ131088 WBM131088 WLI131088 WVE131088 A196624 IS196624 SO196624 ACK196624 AMG196624 AWC196624 BFY196624 BPU196624 BZQ196624 CJM196624 CTI196624 DDE196624 DNA196624 DWW196624 EGS196624 EQO196624 FAK196624 FKG196624 FUC196624 GDY196624 GNU196624 GXQ196624 HHM196624 HRI196624 IBE196624 ILA196624 IUW196624 JES196624 JOO196624 JYK196624 KIG196624 KSC196624 LBY196624 LLU196624 LVQ196624 MFM196624 MPI196624 MZE196624 NJA196624 NSW196624 OCS196624 OMO196624 OWK196624 PGG196624 PQC196624 PZY196624 QJU196624 QTQ196624 RDM196624 RNI196624 RXE196624 SHA196624 SQW196624 TAS196624 TKO196624 TUK196624 UEG196624 UOC196624 UXY196624 VHU196624 VRQ196624 WBM196624 WLI196624 WVE196624 A262160 IS262160 SO262160 ACK262160 AMG262160 AWC262160 BFY262160 BPU262160 BZQ262160 CJM262160 CTI262160 DDE262160 DNA262160 DWW262160 EGS262160 EQO262160 FAK262160 FKG262160 FUC262160 GDY262160 GNU262160 GXQ262160 HHM262160 HRI262160 IBE262160 ILA262160 IUW262160 JES262160 JOO262160 JYK262160 KIG262160 KSC262160 LBY262160 LLU262160 LVQ262160 MFM262160 MPI262160 MZE262160 NJA262160 NSW262160 OCS262160 OMO262160 OWK262160 PGG262160 PQC262160 PZY262160 QJU262160 QTQ262160 RDM262160 RNI262160 RXE262160 SHA262160 SQW262160 TAS262160 TKO262160 TUK262160 UEG262160 UOC262160 UXY262160 VHU262160 VRQ262160 WBM262160 WLI262160 WVE262160 A327696 IS327696 SO327696 ACK327696 AMG327696 AWC327696 BFY327696 BPU327696 BZQ327696 CJM327696 CTI327696 DDE327696 DNA327696 DWW327696 EGS327696 EQO327696 FAK327696 FKG327696 FUC327696 GDY327696 GNU327696 GXQ327696 HHM327696 HRI327696 IBE327696 ILA327696 IUW327696 JES327696 JOO327696 JYK327696 KIG327696 KSC327696 LBY327696 LLU327696 LVQ327696 MFM327696 MPI327696 MZE327696 NJA327696 NSW327696 OCS327696 OMO327696 OWK327696 PGG327696 PQC327696 PZY327696 QJU327696 QTQ327696 RDM327696 RNI327696 RXE327696 SHA327696 SQW327696 TAS327696 TKO327696 TUK327696 UEG327696 UOC327696 UXY327696 VHU327696 VRQ327696 WBM327696 WLI327696 WVE327696 A393232 IS393232 SO393232 ACK393232 AMG393232 AWC393232 BFY393232 BPU393232 BZQ393232 CJM393232 CTI393232 DDE393232 DNA393232 DWW393232 EGS393232 EQO393232 FAK393232 FKG393232 FUC393232 GDY393232 GNU393232 GXQ393232 HHM393232 HRI393232 IBE393232 ILA393232 IUW393232 JES393232 JOO393232 JYK393232 KIG393232 KSC393232 LBY393232 LLU393232 LVQ393232 MFM393232 MPI393232 MZE393232 NJA393232 NSW393232 OCS393232 OMO393232 OWK393232 PGG393232 PQC393232 PZY393232 QJU393232 QTQ393232 RDM393232 RNI393232 RXE393232 SHA393232 SQW393232 TAS393232 TKO393232 TUK393232 UEG393232 UOC393232 UXY393232 VHU393232 VRQ393232 WBM393232 WLI393232 WVE393232 A458768 IS458768 SO458768 ACK458768 AMG458768 AWC458768 BFY458768 BPU458768 BZQ458768 CJM458768 CTI458768 DDE458768 DNA458768 DWW458768 EGS458768 EQO458768 FAK458768 FKG458768 FUC458768 GDY458768 GNU458768 GXQ458768 HHM458768 HRI458768 IBE458768 ILA458768 IUW458768 JES458768 JOO458768 JYK458768 KIG458768 KSC458768 LBY458768 LLU458768 LVQ458768 MFM458768 MPI458768 MZE458768 NJA458768 NSW458768 OCS458768 OMO458768 OWK458768 PGG458768 PQC458768 PZY458768 QJU458768 QTQ458768 RDM458768 RNI458768 RXE458768 SHA458768 SQW458768 TAS458768 TKO458768 TUK458768 UEG458768 UOC458768 UXY458768 VHU458768 VRQ458768 WBM458768 WLI458768 WVE458768 A524304 IS524304 SO524304 ACK524304 AMG524304 AWC524304 BFY524304 BPU524304 BZQ524304 CJM524304 CTI524304 DDE524304 DNA524304 DWW524304 EGS524304 EQO524304 FAK524304 FKG524304 FUC524304 GDY524304 GNU524304 GXQ524304 HHM524304 HRI524304 IBE524304 ILA524304 IUW524304 JES524304 JOO524304 JYK524304 KIG524304 KSC524304 LBY524304 LLU524304 LVQ524304 MFM524304 MPI524304 MZE524304 NJA524304 NSW524304 OCS524304 OMO524304 OWK524304 PGG524304 PQC524304 PZY524304 QJU524304 QTQ524304 RDM524304 RNI524304 RXE524304 SHA524304 SQW524304 TAS524304 TKO524304 TUK524304 UEG524304 UOC524304 UXY524304 VHU524304 VRQ524304 WBM524304 WLI524304 WVE524304 A589840 IS589840 SO589840 ACK589840 AMG589840 AWC589840 BFY589840 BPU589840 BZQ589840 CJM589840 CTI589840 DDE589840 DNA589840 DWW589840 EGS589840 EQO589840 FAK589840 FKG589840 FUC589840 GDY589840 GNU589840 GXQ589840 HHM589840 HRI589840 IBE589840 ILA589840 IUW589840 JES589840 JOO589840 JYK589840 KIG589840 KSC589840 LBY589840 LLU589840 LVQ589840 MFM589840 MPI589840 MZE589840 NJA589840 NSW589840 OCS589840 OMO589840 OWK589840 PGG589840 PQC589840 PZY589840 QJU589840 QTQ589840 RDM589840 RNI589840 RXE589840 SHA589840 SQW589840 TAS589840 TKO589840 TUK589840 UEG589840 UOC589840 UXY589840 VHU589840 VRQ589840 WBM589840 WLI589840 WVE589840 A655376 IS655376 SO655376 ACK655376 AMG655376 AWC655376 BFY655376 BPU655376 BZQ655376 CJM655376 CTI655376 DDE655376 DNA655376 DWW655376 EGS655376 EQO655376 FAK655376 FKG655376 FUC655376 GDY655376 GNU655376 GXQ655376 HHM655376 HRI655376 IBE655376 ILA655376 IUW655376 JES655376 JOO655376 JYK655376 KIG655376 KSC655376 LBY655376 LLU655376 LVQ655376 MFM655376 MPI655376 MZE655376 NJA655376 NSW655376 OCS655376 OMO655376 OWK655376 PGG655376 PQC655376 PZY655376 QJU655376 QTQ655376 RDM655376 RNI655376 RXE655376 SHA655376 SQW655376 TAS655376 TKO655376 TUK655376 UEG655376 UOC655376 UXY655376 VHU655376 VRQ655376 WBM655376 WLI655376 WVE655376 A720912 IS720912 SO720912 ACK720912 AMG720912 AWC720912 BFY720912 BPU720912 BZQ720912 CJM720912 CTI720912 DDE720912 DNA720912 DWW720912 EGS720912 EQO720912 FAK720912 FKG720912 FUC720912 GDY720912 GNU720912 GXQ720912 HHM720912 HRI720912 IBE720912 ILA720912 IUW720912 JES720912 JOO720912 JYK720912 KIG720912 KSC720912 LBY720912 LLU720912 LVQ720912 MFM720912 MPI720912 MZE720912 NJA720912 NSW720912 OCS720912 OMO720912 OWK720912 PGG720912 PQC720912 PZY720912 QJU720912 QTQ720912 RDM720912 RNI720912 RXE720912 SHA720912 SQW720912 TAS720912 TKO720912 TUK720912 UEG720912 UOC720912 UXY720912 VHU720912 VRQ720912 WBM720912 WLI720912 WVE720912 A786448 IS786448 SO786448 ACK786448 AMG786448 AWC786448 BFY786448 BPU786448 BZQ786448 CJM786448 CTI786448 DDE786448 DNA786448 DWW786448 EGS786448 EQO786448 FAK786448 FKG786448 FUC786448 GDY786448 GNU786448 GXQ786448 HHM786448 HRI786448 IBE786448 ILA786448 IUW786448 JES786448 JOO786448 JYK786448 KIG786448 KSC786448 LBY786448 LLU786448 LVQ786448 MFM786448 MPI786448 MZE786448 NJA786448 NSW786448 OCS786448 OMO786448 OWK786448 PGG786448 PQC786448 PZY786448 QJU786448 QTQ786448 RDM786448 RNI786448 RXE786448 SHA786448 SQW786448 TAS786448 TKO786448 TUK786448 UEG786448 UOC786448 UXY786448 VHU786448 VRQ786448 WBM786448 WLI786448 WVE786448 A851984 IS851984 SO851984 ACK851984 AMG851984 AWC851984 BFY851984 BPU851984 BZQ851984 CJM851984 CTI851984 DDE851984 DNA851984 DWW851984 EGS851984 EQO851984 FAK851984 FKG851984 FUC851984 GDY851984 GNU851984 GXQ851984 HHM851984 HRI851984 IBE851984 ILA851984 IUW851984 JES851984 JOO851984 JYK851984 KIG851984 KSC851984 LBY851984 LLU851984 LVQ851984 MFM851984 MPI851984 MZE851984 NJA851984 NSW851984 OCS851984 OMO851984 OWK851984 PGG851984 PQC851984 PZY851984 QJU851984 QTQ851984 RDM851984 RNI851984 RXE851984 SHA851984 SQW851984 TAS851984 TKO851984 TUK851984 UEG851984 UOC851984 UXY851984 VHU851984 VRQ851984 WBM851984 WLI851984 WVE851984 A917520 IS917520 SO917520 ACK917520 AMG917520 AWC917520 BFY917520 BPU917520 BZQ917520 CJM917520 CTI917520 DDE917520 DNA917520 DWW917520 EGS917520 EQO917520 FAK917520 FKG917520 FUC917520 GDY917520 GNU917520 GXQ917520 HHM917520 HRI917520 IBE917520 ILA917520 IUW917520 JES917520 JOO917520 JYK917520 KIG917520 KSC917520 LBY917520 LLU917520 LVQ917520 MFM917520 MPI917520 MZE917520 NJA917520 NSW917520 OCS917520 OMO917520 OWK917520 PGG917520 PQC917520 PZY917520 QJU917520 QTQ917520 RDM917520 RNI917520 RXE917520 SHA917520 SQW917520 TAS917520 TKO917520 TUK917520 UEG917520 UOC917520 UXY917520 VHU917520 VRQ917520 WBM917520 WLI917520 WVE917520 A983056 IS983056 SO983056 ACK983056 AMG983056 AWC983056 BFY983056 BPU983056 BZQ983056 CJM983056 CTI983056 DDE983056 DNA983056 DWW983056 EGS983056 EQO983056 FAK983056 FKG983056 FUC983056 GDY983056 GNU983056 GXQ983056 HHM983056 HRI983056 IBE983056 ILA983056 IUW983056 JES983056 JOO983056 JYK983056 KIG983056 KSC983056 LBY983056 LLU983056 LVQ983056 MFM983056 MPI983056 MZE983056 NJA983056 NSW983056 OCS983056 OMO983056 OWK983056 PGG983056 PQC983056 PZY983056 QJU983056 QTQ983056 RDM983056 RNI983056 RXE983056 SHA983056 SQW983056 TAS983056 TKO983056 TUK983056 UEG983056 UOC983056 UXY983056 VHU983056 VRQ983056 WBM983056 WLI983056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s>
  <pageMargins left="0.7" right="0.7" top="0.75" bottom="0.75" header="0.3" footer="0.3"/>
  <pageSetup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3"/>
  <sheetViews>
    <sheetView topLeftCell="G48" zoomScale="85" zoomScaleNormal="85" workbookViewId="0">
      <selection activeCell="Q49" sqref="Q49"/>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28.140625" style="44"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244</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641</v>
      </c>
      <c r="D10" s="422"/>
      <c r="E10" s="423"/>
      <c r="F10" s="1"/>
      <c r="G10" s="1"/>
      <c r="H10" s="1"/>
      <c r="I10" s="1"/>
      <c r="J10" s="1"/>
      <c r="K10" s="1"/>
      <c r="L10" s="1"/>
      <c r="M10" s="1"/>
      <c r="N10" s="2"/>
    </row>
    <row r="11" spans="2:16" ht="16.5" thickBot="1" x14ac:dyDescent="0.3">
      <c r="B11" s="47" t="s">
        <v>8</v>
      </c>
      <c r="C11" s="48" t="s">
        <v>558</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x14ac:dyDescent="0.25">
      <c r="B14" s="492" t="s">
        <v>97</v>
      </c>
      <c r="C14" s="492"/>
      <c r="D14" s="156" t="s">
        <v>11</v>
      </c>
      <c r="E14" s="156" t="s">
        <v>12</v>
      </c>
      <c r="F14" s="156" t="s">
        <v>28</v>
      </c>
      <c r="G14" s="63"/>
      <c r="I14" s="56"/>
      <c r="J14" s="56"/>
      <c r="K14" s="56"/>
      <c r="L14" s="56"/>
      <c r="M14" s="56"/>
      <c r="N14" s="55"/>
    </row>
    <row r="15" spans="2:16" x14ac:dyDescent="0.25">
      <c r="B15" s="492"/>
      <c r="C15" s="492"/>
      <c r="D15" s="156">
        <v>1</v>
      </c>
      <c r="E15" s="3">
        <v>1385234500</v>
      </c>
      <c r="F15" s="131">
        <f>260+300</f>
        <v>560</v>
      </c>
      <c r="G15" s="63"/>
      <c r="I15" s="57"/>
      <c r="J15" s="57"/>
      <c r="K15" s="57"/>
      <c r="L15" s="57"/>
      <c r="M15" s="57"/>
      <c r="N15" s="55"/>
    </row>
    <row r="16" spans="2:16" x14ac:dyDescent="0.25">
      <c r="B16" s="492"/>
      <c r="C16" s="492"/>
      <c r="D16" s="156">
        <v>9</v>
      </c>
      <c r="E16" s="3">
        <v>3274211322</v>
      </c>
      <c r="F16" s="131">
        <f>244+1250</f>
        <v>1494</v>
      </c>
      <c r="G16" s="63"/>
      <c r="I16" s="57"/>
      <c r="J16" s="57"/>
      <c r="K16" s="57"/>
      <c r="L16" s="57"/>
      <c r="M16" s="57"/>
      <c r="N16" s="55"/>
    </row>
    <row r="17" spans="1:14" x14ac:dyDescent="0.25">
      <c r="B17" s="492"/>
      <c r="C17" s="492"/>
      <c r="D17" s="156">
        <v>19</v>
      </c>
      <c r="E17" s="3">
        <v>1206358774</v>
      </c>
      <c r="F17" s="131">
        <f>98+450</f>
        <v>548</v>
      </c>
      <c r="G17" s="63"/>
      <c r="I17" s="57"/>
      <c r="J17" s="57"/>
      <c r="K17" s="57"/>
      <c r="L17" s="57"/>
      <c r="M17" s="57"/>
      <c r="N17" s="55"/>
    </row>
    <row r="18" spans="1:14" x14ac:dyDescent="0.25">
      <c r="B18" s="492"/>
      <c r="C18" s="492"/>
      <c r="D18" s="156">
        <v>3</v>
      </c>
      <c r="E18" s="3">
        <v>733261808</v>
      </c>
      <c r="F18" s="131">
        <f>116+200</f>
        <v>316</v>
      </c>
      <c r="G18" s="63"/>
      <c r="H18" s="58"/>
      <c r="I18" s="57"/>
      <c r="J18" s="57"/>
      <c r="K18" s="57"/>
      <c r="L18" s="57"/>
      <c r="M18" s="57"/>
      <c r="N18" s="59"/>
    </row>
    <row r="19" spans="1:14" x14ac:dyDescent="0.25">
      <c r="B19" s="492"/>
      <c r="C19" s="492"/>
      <c r="D19" s="156">
        <v>5</v>
      </c>
      <c r="E19" s="3">
        <v>1252968600</v>
      </c>
      <c r="F19" s="131">
        <v>600</v>
      </c>
      <c r="G19" s="63"/>
      <c r="H19" s="58"/>
      <c r="I19" s="57"/>
      <c r="J19" s="57"/>
      <c r="K19" s="57"/>
      <c r="L19" s="57"/>
      <c r="M19" s="57"/>
      <c r="N19" s="59"/>
    </row>
    <row r="20" spans="1:14" x14ac:dyDescent="0.25">
      <c r="B20" s="492"/>
      <c r="C20" s="492"/>
      <c r="D20" s="156">
        <v>8</v>
      </c>
      <c r="E20" s="3">
        <v>639730710</v>
      </c>
      <c r="F20" s="131">
        <f>150+120</f>
        <v>270</v>
      </c>
      <c r="G20" s="63"/>
      <c r="H20" s="58"/>
      <c r="I20" s="57"/>
      <c r="J20" s="57"/>
      <c r="K20" s="57"/>
      <c r="L20" s="57"/>
      <c r="M20" s="57"/>
      <c r="N20" s="59"/>
    </row>
    <row r="21" spans="1:14" x14ac:dyDescent="0.25">
      <c r="B21" s="476" t="s">
        <v>13</v>
      </c>
      <c r="C21" s="477"/>
      <c r="D21" s="15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+F19*80%</f>
        <v>480</v>
      </c>
      <c r="D23" s="57"/>
      <c r="E23" s="4">
        <f>+E19</f>
        <v>1252968600</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53"/>
      <c r="D29" s="203" t="s">
        <v>771</v>
      </c>
      <c r="E29" s="42"/>
      <c r="F29" s="42"/>
      <c r="G29" s="42"/>
      <c r="H29" s="42"/>
      <c r="I29" s="54"/>
      <c r="J29" s="54"/>
      <c r="K29" s="54"/>
      <c r="L29" s="54"/>
      <c r="M29" s="54"/>
      <c r="N29" s="55"/>
    </row>
    <row r="30" spans="1:14" x14ac:dyDescent="0.25">
      <c r="A30" s="65"/>
      <c r="B30" s="69" t="s">
        <v>138</v>
      </c>
      <c r="C30" s="153" t="s">
        <v>68</v>
      </c>
      <c r="D30" s="203"/>
      <c r="E30" s="42"/>
      <c r="F30" s="42"/>
      <c r="G30" s="42"/>
      <c r="H30" s="42"/>
      <c r="I30" s="54"/>
      <c r="J30" s="54"/>
      <c r="K30" s="54"/>
      <c r="L30" s="54"/>
      <c r="M30" s="54"/>
      <c r="N30" s="55"/>
    </row>
    <row r="31" spans="1:14" x14ac:dyDescent="0.25">
      <c r="A31" s="65"/>
      <c r="B31" s="69" t="s">
        <v>139</v>
      </c>
      <c r="C31" s="153" t="s">
        <v>68</v>
      </c>
      <c r="D31" s="203"/>
      <c r="E31" s="42"/>
      <c r="F31" s="42"/>
      <c r="G31" s="42"/>
      <c r="H31" s="42"/>
      <c r="I31" s="54"/>
      <c r="J31" s="54"/>
      <c r="K31" s="54"/>
      <c r="L31" s="54"/>
      <c r="M31" s="54"/>
      <c r="N31" s="55"/>
    </row>
    <row r="32" spans="1:14" x14ac:dyDescent="0.25">
      <c r="A32" s="65"/>
      <c r="B32" s="69" t="s">
        <v>140</v>
      </c>
      <c r="C32" s="153"/>
      <c r="D32" s="203"/>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53">
        <f>E110</f>
        <v>0</v>
      </c>
      <c r="E39" s="424">
        <f>+D39+D40</f>
        <v>0</v>
      </c>
      <c r="F39" s="42"/>
      <c r="G39" s="42"/>
      <c r="H39" s="42"/>
      <c r="I39" s="54"/>
      <c r="J39" s="54"/>
      <c r="K39" s="54"/>
      <c r="L39" s="54"/>
      <c r="M39" s="54"/>
      <c r="N39" s="55"/>
    </row>
    <row r="40" spans="1:26" ht="57" x14ac:dyDescent="0.25">
      <c r="A40" s="65"/>
      <c r="B40" s="70" t="s">
        <v>143</v>
      </c>
      <c r="C40" s="71">
        <v>60</v>
      </c>
      <c r="D40" s="153">
        <f>F134</f>
        <v>0</v>
      </c>
      <c r="E40" s="425"/>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53.25" customHeight="1" thickBot="1" x14ac:dyDescent="0.3">
      <c r="M44" s="426" t="s">
        <v>34</v>
      </c>
      <c r="N44" s="426"/>
    </row>
    <row r="45" spans="1:26" x14ac:dyDescent="0.25">
      <c r="B45" s="68" t="s">
        <v>29</v>
      </c>
      <c r="M45" s="73"/>
      <c r="N45" s="73"/>
    </row>
    <row r="46" spans="1:26" ht="15.75" thickBot="1" x14ac:dyDescent="0.3">
      <c r="M46" s="73"/>
      <c r="N46" s="73"/>
    </row>
    <row r="47" spans="1:26" s="54" customFormat="1" ht="60"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0</v>
      </c>
      <c r="L48" s="134">
        <v>11</v>
      </c>
      <c r="M48" s="139">
        <v>1256</v>
      </c>
      <c r="N48" s="82"/>
      <c r="O48" s="83">
        <v>4513000000</v>
      </c>
      <c r="P48" s="83" t="s">
        <v>248</v>
      </c>
      <c r="Q48" s="84" t="s">
        <v>1668</v>
      </c>
      <c r="R48" s="85"/>
      <c r="S48" s="85"/>
      <c r="T48" s="85"/>
      <c r="U48" s="85"/>
      <c r="V48" s="85"/>
      <c r="W48" s="85"/>
      <c r="X48" s="85"/>
      <c r="Y48" s="85"/>
      <c r="Z48" s="85"/>
    </row>
    <row r="49" spans="1:26" s="86" customFormat="1" ht="45" x14ac:dyDescent="0.25">
      <c r="A49" s="74">
        <v>2</v>
      </c>
      <c r="B49" s="75" t="s">
        <v>244</v>
      </c>
      <c r="C49" s="76" t="s">
        <v>642</v>
      </c>
      <c r="D49" s="75" t="s">
        <v>559</v>
      </c>
      <c r="E49" s="138">
        <v>2131302</v>
      </c>
      <c r="F49" s="78" t="s">
        <v>135</v>
      </c>
      <c r="G49" s="79"/>
      <c r="H49" s="81">
        <v>41381</v>
      </c>
      <c r="I49" s="81">
        <v>41455</v>
      </c>
      <c r="J49" s="81" t="s">
        <v>136</v>
      </c>
      <c r="K49" s="134">
        <v>2</v>
      </c>
      <c r="L49" s="134">
        <v>2</v>
      </c>
      <c r="M49" s="139">
        <v>102</v>
      </c>
      <c r="N49" s="82"/>
      <c r="O49" s="83">
        <v>40525267</v>
      </c>
      <c r="P49" s="83" t="s">
        <v>643</v>
      </c>
      <c r="Q49" s="84"/>
      <c r="R49" s="85"/>
      <c r="S49" s="85"/>
      <c r="T49" s="85"/>
      <c r="U49" s="85"/>
      <c r="V49" s="85"/>
      <c r="W49" s="85"/>
      <c r="X49" s="85"/>
      <c r="Y49" s="85"/>
      <c r="Z49" s="85"/>
    </row>
    <row r="50" spans="1:26" s="86" customFormat="1" ht="45" x14ac:dyDescent="0.25">
      <c r="A50" s="74">
        <v>3</v>
      </c>
      <c r="B50" s="75" t="s">
        <v>244</v>
      </c>
      <c r="C50" s="76" t="s">
        <v>642</v>
      </c>
      <c r="D50" s="75" t="s">
        <v>559</v>
      </c>
      <c r="E50" s="138">
        <v>2131186</v>
      </c>
      <c r="F50" s="78" t="s">
        <v>135</v>
      </c>
      <c r="G50" s="79"/>
      <c r="H50" s="81">
        <v>41381</v>
      </c>
      <c r="I50" s="81">
        <v>41455</v>
      </c>
      <c r="J50" s="81" t="s">
        <v>136</v>
      </c>
      <c r="K50" s="134">
        <v>0</v>
      </c>
      <c r="L50" s="134">
        <v>2</v>
      </c>
      <c r="M50" s="139">
        <v>40</v>
      </c>
      <c r="N50" s="82"/>
      <c r="O50" s="83">
        <v>180011230</v>
      </c>
      <c r="P50" s="83" t="s">
        <v>644</v>
      </c>
      <c r="Q50" s="84"/>
      <c r="R50" s="85"/>
      <c r="S50" s="85"/>
      <c r="T50" s="85"/>
      <c r="U50" s="85"/>
      <c r="V50" s="85"/>
      <c r="W50" s="85"/>
      <c r="X50" s="85"/>
      <c r="Y50" s="85"/>
      <c r="Z50" s="85"/>
    </row>
    <row r="51" spans="1:26" s="86" customFormat="1" ht="45" x14ac:dyDescent="0.25">
      <c r="A51" s="74">
        <f t="shared" ref="A51" si="0">+A50+1</f>
        <v>4</v>
      </c>
      <c r="B51" s="75" t="s">
        <v>244</v>
      </c>
      <c r="C51" s="76" t="s">
        <v>642</v>
      </c>
      <c r="D51" s="75" t="s">
        <v>559</v>
      </c>
      <c r="E51" s="138">
        <v>2131188</v>
      </c>
      <c r="F51" s="78" t="s">
        <v>135</v>
      </c>
      <c r="G51" s="79"/>
      <c r="H51" s="81">
        <v>41381</v>
      </c>
      <c r="I51" s="81">
        <v>41455</v>
      </c>
      <c r="J51" s="81" t="s">
        <v>135</v>
      </c>
      <c r="K51" s="134">
        <v>0</v>
      </c>
      <c r="L51" s="134">
        <v>2</v>
      </c>
      <c r="M51" s="139">
        <v>135</v>
      </c>
      <c r="N51" s="82"/>
      <c r="O51" s="83">
        <v>37061947</v>
      </c>
      <c r="P51" s="83" t="s">
        <v>645</v>
      </c>
      <c r="Q51" s="84"/>
      <c r="R51" s="85"/>
      <c r="S51" s="85"/>
      <c r="T51" s="85"/>
      <c r="U51" s="85"/>
      <c r="V51" s="85"/>
      <c r="W51" s="85"/>
      <c r="X51" s="85"/>
      <c r="Y51" s="85"/>
      <c r="Z51" s="85"/>
    </row>
    <row r="52" spans="1:26" s="86" customFormat="1" ht="45" x14ac:dyDescent="0.25">
      <c r="A52" s="74">
        <v>5</v>
      </c>
      <c r="B52" s="75" t="s">
        <v>244</v>
      </c>
      <c r="C52" s="76" t="s">
        <v>642</v>
      </c>
      <c r="D52" s="75" t="s">
        <v>559</v>
      </c>
      <c r="E52" s="138">
        <v>2131177</v>
      </c>
      <c r="F52" s="78" t="s">
        <v>135</v>
      </c>
      <c r="G52" s="79"/>
      <c r="H52" s="81">
        <v>41381</v>
      </c>
      <c r="I52" s="81">
        <v>41455</v>
      </c>
      <c r="J52" s="81" t="s">
        <v>136</v>
      </c>
      <c r="K52" s="134">
        <v>0</v>
      </c>
      <c r="L52" s="134">
        <v>2</v>
      </c>
      <c r="M52" s="139">
        <v>204</v>
      </c>
      <c r="N52" s="82"/>
      <c r="O52" s="83">
        <v>54659295</v>
      </c>
      <c r="P52" s="83" t="s">
        <v>646</v>
      </c>
      <c r="Q52" s="84"/>
      <c r="R52" s="85"/>
      <c r="S52" s="85"/>
      <c r="T52" s="85"/>
      <c r="U52" s="85"/>
      <c r="V52" s="85"/>
      <c r="W52" s="85"/>
      <c r="X52" s="85"/>
      <c r="Y52" s="85"/>
      <c r="Z52" s="85"/>
    </row>
    <row r="53" spans="1:26" s="86" customFormat="1" ht="45" x14ac:dyDescent="0.25">
      <c r="A53" s="74">
        <v>6</v>
      </c>
      <c r="B53" s="75" t="s">
        <v>244</v>
      </c>
      <c r="C53" s="75" t="s">
        <v>244</v>
      </c>
      <c r="D53" s="75" t="s">
        <v>609</v>
      </c>
      <c r="E53" s="138">
        <v>148</v>
      </c>
      <c r="F53" s="78" t="s">
        <v>135</v>
      </c>
      <c r="G53" s="79"/>
      <c r="H53" s="81">
        <v>41518</v>
      </c>
      <c r="I53" s="81">
        <v>41943</v>
      </c>
      <c r="J53" s="81" t="s">
        <v>136</v>
      </c>
      <c r="K53" s="134">
        <v>2</v>
      </c>
      <c r="L53" s="134">
        <v>0</v>
      </c>
      <c r="M53" s="139">
        <v>570</v>
      </c>
      <c r="N53" s="82"/>
      <c r="O53" s="83">
        <v>1170603315</v>
      </c>
      <c r="P53" s="83" t="s">
        <v>647</v>
      </c>
      <c r="Q53" s="84"/>
      <c r="R53" s="85"/>
      <c r="S53" s="85"/>
      <c r="T53" s="85"/>
      <c r="U53" s="85"/>
      <c r="V53" s="85"/>
      <c r="W53" s="85"/>
      <c r="X53" s="85"/>
      <c r="Y53" s="85"/>
      <c r="Z53" s="85"/>
    </row>
    <row r="54" spans="1:26" s="86" customFormat="1" ht="45" x14ac:dyDescent="0.25">
      <c r="A54" s="74">
        <v>7</v>
      </c>
      <c r="B54" s="75" t="s">
        <v>244</v>
      </c>
      <c r="C54" s="75" t="s">
        <v>244</v>
      </c>
      <c r="D54" s="75" t="s">
        <v>609</v>
      </c>
      <c r="E54" s="138">
        <v>73</v>
      </c>
      <c r="F54" s="78" t="s">
        <v>135</v>
      </c>
      <c r="G54" s="79"/>
      <c r="H54" s="81">
        <v>41660</v>
      </c>
      <c r="I54" s="81">
        <v>41973</v>
      </c>
      <c r="J54" s="81" t="s">
        <v>136</v>
      </c>
      <c r="K54" s="134">
        <v>8</v>
      </c>
      <c r="L54" s="134">
        <v>2</v>
      </c>
      <c r="M54" s="139">
        <v>560</v>
      </c>
      <c r="N54" s="82"/>
      <c r="O54" s="83">
        <v>516028293</v>
      </c>
      <c r="P54" s="83" t="s">
        <v>648</v>
      </c>
      <c r="Q54" s="84"/>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171">
        <f>SUM(K48:K54)</f>
        <v>12</v>
      </c>
      <c r="L55" s="172">
        <f>SUM(L48:L54)</f>
        <v>21</v>
      </c>
      <c r="M55" s="140">
        <f>+M49+M50+M51+M52+M53+M54</f>
        <v>1611</v>
      </c>
      <c r="N55" s="88">
        <f>SUM(N48:N48)</f>
        <v>0</v>
      </c>
      <c r="O55" s="83"/>
      <c r="P55" s="83"/>
      <c r="Q55" s="90"/>
    </row>
    <row r="56" spans="1:26" x14ac:dyDescent="0.25">
      <c r="E56" s="91"/>
    </row>
    <row r="57" spans="1:26" x14ac:dyDescent="0.25">
      <c r="B57" s="427" t="s">
        <v>27</v>
      </c>
      <c r="C57" s="427" t="s">
        <v>26</v>
      </c>
      <c r="D57" s="429" t="s">
        <v>33</v>
      </c>
      <c r="E57" s="429"/>
    </row>
    <row r="58" spans="1:26" x14ac:dyDescent="0.25">
      <c r="B58" s="428"/>
      <c r="C58" s="428"/>
      <c r="D58" s="157" t="s">
        <v>135</v>
      </c>
      <c r="E58" s="93" t="s">
        <v>136</v>
      </c>
    </row>
    <row r="59" spans="1:26" ht="18.75" x14ac:dyDescent="0.25">
      <c r="B59" s="94" t="s">
        <v>20</v>
      </c>
      <c r="C59" s="95" t="s">
        <v>610</v>
      </c>
      <c r="D59" s="153"/>
      <c r="E59" s="203" t="s">
        <v>771</v>
      </c>
      <c r="F59" s="96"/>
      <c r="G59" s="96"/>
      <c r="H59" s="96"/>
      <c r="I59" s="96"/>
      <c r="J59" s="96"/>
      <c r="K59" s="96"/>
      <c r="L59" s="96"/>
      <c r="M59" s="96"/>
    </row>
    <row r="60" spans="1:26" x14ac:dyDescent="0.25">
      <c r="B60" s="94" t="s">
        <v>24</v>
      </c>
      <c r="C60" s="95" t="s">
        <v>649</v>
      </c>
      <c r="D60" s="153" t="s">
        <v>68</v>
      </c>
      <c r="E60" s="203"/>
    </row>
    <row r="61" spans="1:26" x14ac:dyDescent="0.25">
      <c r="B61" s="97"/>
      <c r="C61" s="439"/>
      <c r="D61" s="439"/>
      <c r="E61" s="439"/>
      <c r="F61" s="439"/>
      <c r="G61" s="439"/>
      <c r="H61" s="439"/>
      <c r="I61" s="439"/>
      <c r="J61" s="439"/>
      <c r="K61" s="439"/>
      <c r="L61" s="439"/>
      <c r="M61" s="439"/>
      <c r="N61" s="439"/>
    </row>
    <row r="63" spans="1:26" ht="26.25" x14ac:dyDescent="0.25">
      <c r="B63" s="435" t="s">
        <v>100</v>
      </c>
      <c r="C63" s="436"/>
      <c r="D63" s="436"/>
      <c r="E63" s="436"/>
      <c r="F63" s="436"/>
      <c r="G63" s="436"/>
      <c r="H63" s="436"/>
      <c r="I63" s="436"/>
      <c r="J63" s="436"/>
      <c r="K63" s="436"/>
      <c r="L63" s="436"/>
      <c r="M63" s="436"/>
      <c r="N63" s="436"/>
      <c r="O63" s="436"/>
      <c r="P63" s="436"/>
      <c r="Q63" s="436"/>
    </row>
    <row r="66" spans="1:17" ht="90" x14ac:dyDescent="0.25">
      <c r="B66" s="168" t="s">
        <v>148</v>
      </c>
      <c r="C66" s="168" t="s">
        <v>2</v>
      </c>
      <c r="D66" s="168" t="s">
        <v>102</v>
      </c>
      <c r="E66" s="168" t="s">
        <v>101</v>
      </c>
      <c r="F66" s="168" t="s">
        <v>103</v>
      </c>
      <c r="G66" s="168" t="s">
        <v>104</v>
      </c>
      <c r="H66" s="168" t="s">
        <v>105</v>
      </c>
      <c r="I66" s="168" t="s">
        <v>106</v>
      </c>
      <c r="J66" s="168" t="s">
        <v>107</v>
      </c>
      <c r="K66" s="168" t="s">
        <v>108</v>
      </c>
      <c r="L66" s="168" t="s">
        <v>109</v>
      </c>
      <c r="M66" s="154" t="s">
        <v>110</v>
      </c>
      <c r="N66" s="154" t="s">
        <v>111</v>
      </c>
      <c r="O66" s="441" t="s">
        <v>3</v>
      </c>
      <c r="P66" s="442"/>
      <c r="Q66" s="168" t="s">
        <v>17</v>
      </c>
    </row>
    <row r="67" spans="1:17" x14ac:dyDescent="0.25">
      <c r="B67" s="173" t="s">
        <v>564</v>
      </c>
      <c r="C67" s="173" t="s">
        <v>256</v>
      </c>
      <c r="D67" s="173" t="s">
        <v>650</v>
      </c>
      <c r="E67" s="173">
        <v>300</v>
      </c>
      <c r="F67" s="173"/>
      <c r="G67" s="173"/>
      <c r="H67" s="173"/>
      <c r="I67" s="173" t="s">
        <v>167</v>
      </c>
      <c r="J67" s="173" t="s">
        <v>135</v>
      </c>
      <c r="K67" s="173" t="s">
        <v>135</v>
      </c>
      <c r="L67" s="173" t="s">
        <v>135</v>
      </c>
      <c r="M67" s="175" t="s">
        <v>135</v>
      </c>
      <c r="N67" s="175" t="s">
        <v>135</v>
      </c>
      <c r="O67" s="566"/>
      <c r="P67" s="567"/>
      <c r="Q67" s="173" t="s">
        <v>135</v>
      </c>
    </row>
    <row r="68" spans="1:17" s="176" customFormat="1" x14ac:dyDescent="0.25">
      <c r="A68" s="44"/>
      <c r="B68" s="173" t="s">
        <v>564</v>
      </c>
      <c r="C68" s="173" t="s">
        <v>256</v>
      </c>
      <c r="D68" s="173" t="s">
        <v>651</v>
      </c>
      <c r="E68" s="173">
        <v>300</v>
      </c>
      <c r="F68" s="173"/>
      <c r="G68" s="173"/>
      <c r="H68" s="173"/>
      <c r="I68" s="173" t="s">
        <v>167</v>
      </c>
      <c r="J68" s="173" t="s">
        <v>135</v>
      </c>
      <c r="K68" s="173" t="s">
        <v>135</v>
      </c>
      <c r="L68" s="173" t="s">
        <v>135</v>
      </c>
      <c r="M68" s="175" t="s">
        <v>135</v>
      </c>
      <c r="N68" s="175" t="s">
        <v>135</v>
      </c>
      <c r="O68" s="566"/>
      <c r="P68" s="567"/>
      <c r="Q68" s="173" t="s">
        <v>135</v>
      </c>
    </row>
    <row r="69" spans="1:17" x14ac:dyDescent="0.25">
      <c r="B69" s="44" t="s">
        <v>1</v>
      </c>
    </row>
    <row r="70" spans="1:17" x14ac:dyDescent="0.25">
      <c r="B70" s="44" t="s">
        <v>36</v>
      </c>
    </row>
    <row r="71" spans="1:17" x14ac:dyDescent="0.25">
      <c r="B71" s="44" t="s">
        <v>61</v>
      </c>
    </row>
    <row r="74" spans="1:17" ht="26.25" x14ac:dyDescent="0.25">
      <c r="B74" s="435" t="s">
        <v>37</v>
      </c>
      <c r="C74" s="436"/>
      <c r="D74" s="436"/>
      <c r="E74" s="436"/>
      <c r="F74" s="436"/>
      <c r="G74" s="436"/>
      <c r="H74" s="436"/>
      <c r="I74" s="436"/>
      <c r="J74" s="436"/>
      <c r="K74" s="436"/>
      <c r="L74" s="436"/>
      <c r="M74" s="436"/>
      <c r="N74" s="436"/>
      <c r="O74" s="436"/>
      <c r="P74" s="436"/>
      <c r="Q74" s="436"/>
    </row>
    <row r="77" spans="1:17" x14ac:dyDescent="0.25">
      <c r="B77" s="443" t="s">
        <v>0</v>
      </c>
      <c r="C77" s="443" t="s">
        <v>38</v>
      </c>
      <c r="D77" s="443" t="s">
        <v>39</v>
      </c>
      <c r="E77" s="443" t="s">
        <v>112</v>
      </c>
      <c r="F77" s="443" t="s">
        <v>114</v>
      </c>
      <c r="G77" s="443" t="s">
        <v>115</v>
      </c>
      <c r="H77" s="443" t="s">
        <v>116</v>
      </c>
      <c r="I77" s="443" t="s">
        <v>113</v>
      </c>
      <c r="J77" s="441" t="s">
        <v>117</v>
      </c>
      <c r="K77" s="445"/>
      <c r="L77" s="442"/>
      <c r="M77" s="443" t="s">
        <v>121</v>
      </c>
      <c r="N77" s="443" t="s">
        <v>40</v>
      </c>
      <c r="O77" s="443" t="s">
        <v>41</v>
      </c>
      <c r="P77" s="562" t="s">
        <v>3</v>
      </c>
    </row>
    <row r="78" spans="1:17" ht="30" x14ac:dyDescent="0.25">
      <c r="B78" s="444"/>
      <c r="C78" s="444"/>
      <c r="D78" s="444"/>
      <c r="E78" s="444"/>
      <c r="F78" s="444"/>
      <c r="G78" s="444"/>
      <c r="H78" s="444"/>
      <c r="I78" s="444"/>
      <c r="J78" s="168" t="s">
        <v>118</v>
      </c>
      <c r="K78" s="168" t="s">
        <v>261</v>
      </c>
      <c r="L78" s="168" t="s">
        <v>120</v>
      </c>
      <c r="M78" s="444"/>
      <c r="N78" s="444"/>
      <c r="O78" s="444"/>
      <c r="P78" s="562"/>
    </row>
    <row r="79" spans="1:17" x14ac:dyDescent="0.25">
      <c r="B79" s="69"/>
      <c r="C79" s="230"/>
      <c r="D79" s="69"/>
      <c r="E79" s="69"/>
      <c r="F79" s="101"/>
      <c r="G79" s="101"/>
      <c r="H79" s="200"/>
      <c r="I79" s="69"/>
      <c r="J79" s="75"/>
      <c r="K79" s="177"/>
      <c r="L79" s="229"/>
      <c r="M79" s="69"/>
      <c r="N79" s="69"/>
      <c r="O79" s="69"/>
      <c r="P79" s="69"/>
    </row>
    <row r="80" spans="1:17" x14ac:dyDescent="0.25">
      <c r="B80" s="69"/>
      <c r="C80" s="230"/>
      <c r="D80" s="69"/>
      <c r="E80" s="69"/>
      <c r="F80" s="101"/>
      <c r="G80" s="101"/>
      <c r="H80" s="200"/>
      <c r="I80" s="69"/>
      <c r="J80" s="164"/>
      <c r="K80" s="164"/>
      <c r="L80" s="101"/>
      <c r="M80" s="69"/>
      <c r="N80" s="69"/>
      <c r="O80" s="69"/>
      <c r="P80" s="69"/>
    </row>
    <row r="81" spans="2:17" x14ac:dyDescent="0.25">
      <c r="B81" s="153"/>
      <c r="C81" s="233"/>
      <c r="D81" s="153"/>
      <c r="E81" s="153"/>
      <c r="F81" s="153"/>
      <c r="G81" s="164"/>
      <c r="H81" s="177"/>
      <c r="I81" s="153"/>
      <c r="J81" s="164"/>
      <c r="K81" s="153"/>
      <c r="L81" s="152"/>
      <c r="M81" s="153"/>
      <c r="N81" s="153"/>
      <c r="O81" s="153"/>
      <c r="P81" s="69"/>
    </row>
    <row r="82" spans="2:17" x14ac:dyDescent="0.25">
      <c r="B82" s="69"/>
      <c r="C82" s="231"/>
      <c r="D82" s="69"/>
      <c r="E82" s="69"/>
      <c r="F82" s="101"/>
      <c r="G82" s="101"/>
      <c r="H82" s="200"/>
      <c r="I82" s="69"/>
      <c r="J82" s="142"/>
      <c r="K82" s="153"/>
      <c r="L82" s="152"/>
      <c r="M82" s="153"/>
      <c r="N82" s="153"/>
      <c r="O82" s="153"/>
      <c r="P82" s="69"/>
    </row>
    <row r="83" spans="2:17" x14ac:dyDescent="0.25">
      <c r="B83" s="69"/>
      <c r="C83" s="231"/>
      <c r="D83" s="69"/>
      <c r="E83" s="69"/>
      <c r="F83" s="101"/>
      <c r="G83" s="101"/>
      <c r="H83" s="200"/>
      <c r="I83" s="69"/>
      <c r="J83" s="142"/>
      <c r="K83" s="178"/>
      <c r="L83" s="229"/>
      <c r="M83" s="153"/>
      <c r="N83" s="153"/>
      <c r="O83" s="228"/>
      <c r="P83" s="69"/>
    </row>
    <row r="84" spans="2:17" x14ac:dyDescent="0.25">
      <c r="B84" s="69"/>
      <c r="C84" s="69"/>
      <c r="D84" s="101"/>
      <c r="E84" s="69"/>
      <c r="F84" s="69"/>
      <c r="G84" s="101"/>
      <c r="H84" s="200"/>
      <c r="I84" s="69"/>
      <c r="J84" s="142"/>
      <c r="K84" s="177"/>
      <c r="L84" s="152"/>
      <c r="M84" s="232"/>
      <c r="N84" s="232"/>
      <c r="O84" s="232"/>
      <c r="P84" s="101"/>
    </row>
    <row r="85" spans="2:17" x14ac:dyDescent="0.25">
      <c r="B85" s="69"/>
      <c r="C85" s="69"/>
      <c r="D85" s="101"/>
      <c r="E85" s="69"/>
      <c r="F85" s="69"/>
      <c r="G85" s="101"/>
      <c r="H85" s="200"/>
      <c r="I85" s="69"/>
      <c r="J85" s="101"/>
      <c r="K85" s="153"/>
      <c r="L85" s="229"/>
      <c r="M85" s="232"/>
      <c r="N85" s="232"/>
      <c r="O85" s="232"/>
      <c r="P85" s="101"/>
    </row>
    <row r="86" spans="2:17" x14ac:dyDescent="0.25">
      <c r="B86" s="69"/>
      <c r="C86" s="69"/>
      <c r="D86" s="101"/>
      <c r="E86" s="101"/>
      <c r="F86" s="101"/>
      <c r="G86" s="101"/>
      <c r="H86" s="200"/>
      <c r="I86" s="101"/>
      <c r="J86" s="101"/>
      <c r="K86" s="153"/>
      <c r="L86" s="152"/>
      <c r="M86" s="69"/>
      <c r="N86" s="69"/>
      <c r="O86" s="69"/>
      <c r="P86" s="69"/>
    </row>
    <row r="87" spans="2:17" x14ac:dyDescent="0.25">
      <c r="B87" s="69"/>
      <c r="C87" s="69"/>
      <c r="D87" s="101"/>
      <c r="E87" s="101"/>
      <c r="F87" s="101"/>
      <c r="G87" s="101"/>
      <c r="H87" s="200"/>
      <c r="I87" s="101"/>
      <c r="J87" s="101"/>
      <c r="K87" s="153"/>
      <c r="L87" s="229"/>
      <c r="M87" s="69"/>
      <c r="N87" s="69"/>
      <c r="O87" s="69"/>
      <c r="P87" s="69"/>
    </row>
    <row r="88" spans="2:17" ht="15.75" thickBot="1" x14ac:dyDescent="0.3">
      <c r="P88" s="61"/>
      <c r="Q88" s="61"/>
    </row>
    <row r="89" spans="2:17" ht="27" thickBot="1" x14ac:dyDescent="0.3">
      <c r="B89" s="432" t="s">
        <v>45</v>
      </c>
      <c r="C89" s="433"/>
      <c r="D89" s="433"/>
      <c r="E89" s="433"/>
      <c r="F89" s="433"/>
      <c r="G89" s="433"/>
      <c r="H89" s="433"/>
      <c r="I89" s="433"/>
      <c r="J89" s="433"/>
      <c r="K89" s="433"/>
      <c r="L89" s="433"/>
      <c r="M89" s="433"/>
      <c r="N89" s="434"/>
      <c r="P89" s="61"/>
      <c r="Q89" s="61"/>
    </row>
    <row r="90" spans="2:17" x14ac:dyDescent="0.25">
      <c r="P90" s="61"/>
      <c r="Q90" s="61"/>
    </row>
    <row r="92" spans="2:17" ht="30" x14ac:dyDescent="0.25">
      <c r="B92" s="9" t="s">
        <v>32</v>
      </c>
      <c r="C92" s="9" t="s">
        <v>46</v>
      </c>
      <c r="D92" s="441" t="s">
        <v>3</v>
      </c>
      <c r="E92" s="442"/>
    </row>
    <row r="93" spans="2:17" ht="30" x14ac:dyDescent="0.25">
      <c r="B93" s="101" t="s">
        <v>122</v>
      </c>
      <c r="C93" s="153"/>
      <c r="D93" s="451"/>
      <c r="E93" s="451"/>
    </row>
    <row r="96" spans="2:17" ht="26.25" x14ac:dyDescent="0.25">
      <c r="B96" s="435" t="s">
        <v>63</v>
      </c>
      <c r="C96" s="436"/>
      <c r="D96" s="436"/>
      <c r="E96" s="436"/>
      <c r="F96" s="436"/>
      <c r="G96" s="436"/>
      <c r="H96" s="436"/>
      <c r="I96" s="436"/>
      <c r="J96" s="436"/>
      <c r="K96" s="436"/>
      <c r="L96" s="436"/>
      <c r="M96" s="436"/>
      <c r="N96" s="436"/>
      <c r="O96" s="436"/>
      <c r="P96" s="436"/>
      <c r="Q96" s="436"/>
    </row>
    <row r="98" spans="1:26" x14ac:dyDescent="0.25">
      <c r="B98" s="54"/>
    </row>
    <row r="99" spans="1:26" ht="26.25" x14ac:dyDescent="0.25">
      <c r="B99" s="435" t="s">
        <v>53</v>
      </c>
      <c r="C99" s="436"/>
      <c r="D99" s="436"/>
      <c r="E99" s="436"/>
      <c r="F99" s="436"/>
      <c r="G99" s="436"/>
      <c r="H99" s="436"/>
      <c r="I99" s="436"/>
      <c r="J99" s="436"/>
      <c r="K99" s="436"/>
      <c r="L99" s="436"/>
      <c r="M99" s="436"/>
      <c r="N99" s="436"/>
      <c r="O99" s="436"/>
      <c r="P99" s="436"/>
      <c r="Q99" s="436"/>
    </row>
    <row r="101" spans="1:26" ht="15.75" thickBot="1" x14ac:dyDescent="0.3">
      <c r="M101" s="73"/>
      <c r="N101" s="73"/>
    </row>
    <row r="102" spans="1:26" s="54" customFormat="1" ht="60" x14ac:dyDescent="0.25">
      <c r="B102" s="18" t="s">
        <v>144</v>
      </c>
      <c r="C102" s="18" t="s">
        <v>145</v>
      </c>
      <c r="D102" s="18" t="s">
        <v>146</v>
      </c>
      <c r="E102" s="18" t="s">
        <v>44</v>
      </c>
      <c r="F102" s="18" t="s">
        <v>21</v>
      </c>
      <c r="G102" s="18" t="s">
        <v>99</v>
      </c>
      <c r="H102" s="18" t="s">
        <v>16</v>
      </c>
      <c r="I102" s="18" t="s">
        <v>9</v>
      </c>
      <c r="J102" s="18" t="s">
        <v>30</v>
      </c>
      <c r="K102" s="18" t="s">
        <v>60</v>
      </c>
      <c r="L102" s="18" t="s">
        <v>19</v>
      </c>
      <c r="M102" s="17" t="s">
        <v>25</v>
      </c>
      <c r="N102" s="18" t="s">
        <v>147</v>
      </c>
      <c r="O102" s="18" t="s">
        <v>35</v>
      </c>
      <c r="P102" s="160" t="s">
        <v>10</v>
      </c>
      <c r="Q102" s="160" t="s">
        <v>18</v>
      </c>
    </row>
    <row r="103" spans="1:26" s="86" customFormat="1" x14ac:dyDescent="0.25">
      <c r="A103" s="74">
        <v>1</v>
      </c>
      <c r="B103" s="75"/>
      <c r="C103" s="76"/>
      <c r="D103" s="75"/>
      <c r="E103" s="198"/>
      <c r="F103" s="78"/>
      <c r="G103" s="79"/>
      <c r="H103" s="81"/>
      <c r="I103" s="81"/>
      <c r="J103" s="81"/>
      <c r="K103" s="139"/>
      <c r="L103" s="139"/>
      <c r="M103" s="136"/>
      <c r="N103" s="82"/>
      <c r="O103" s="83"/>
      <c r="P103" s="199"/>
      <c r="Q103" s="84"/>
      <c r="R103" s="85"/>
      <c r="S103" s="85"/>
      <c r="T103" s="85"/>
      <c r="U103" s="85"/>
      <c r="V103" s="85"/>
      <c r="W103" s="85"/>
      <c r="X103" s="85"/>
      <c r="Y103" s="85"/>
      <c r="Z103" s="85"/>
    </row>
    <row r="104" spans="1:26" s="86" customFormat="1" x14ac:dyDescent="0.25">
      <c r="A104" s="74"/>
      <c r="B104" s="87" t="s">
        <v>15</v>
      </c>
      <c r="C104" s="76"/>
      <c r="D104" s="75"/>
      <c r="E104" s="198"/>
      <c r="F104" s="78"/>
      <c r="G104" s="78"/>
      <c r="H104" s="78"/>
      <c r="I104" s="81"/>
      <c r="J104" s="81"/>
      <c r="K104" s="88">
        <f>SUM(K103:K103)</f>
        <v>0</v>
      </c>
      <c r="L104" s="88">
        <f>SUM(L103:L103)</f>
        <v>0</v>
      </c>
      <c r="M104" s="89">
        <f>SUM(M103:M103)</f>
        <v>0</v>
      </c>
      <c r="N104" s="88">
        <f>SUM(N103:N103)</f>
        <v>0</v>
      </c>
      <c r="O104" s="83"/>
      <c r="P104" s="83"/>
      <c r="Q104" s="90"/>
    </row>
    <row r="105" spans="1:26" x14ac:dyDescent="0.25">
      <c r="E105" s="91"/>
    </row>
    <row r="106" spans="1:26" ht="18.75" x14ac:dyDescent="0.25">
      <c r="B106" s="94" t="s">
        <v>31</v>
      </c>
      <c r="C106" s="10">
        <f>+K104</f>
        <v>0</v>
      </c>
      <c r="H106" s="96"/>
      <c r="I106" s="96"/>
      <c r="J106" s="96"/>
      <c r="K106" s="96"/>
      <c r="L106" s="96"/>
      <c r="M106" s="96"/>
    </row>
    <row r="108" spans="1:26" ht="15.75" thickBot="1" x14ac:dyDescent="0.3"/>
    <row r="109" spans="1:26" ht="30.75" thickBot="1" x14ac:dyDescent="0.3">
      <c r="B109" s="11" t="s">
        <v>48</v>
      </c>
      <c r="C109" s="12" t="s">
        <v>49</v>
      </c>
      <c r="D109" s="11" t="s">
        <v>50</v>
      </c>
      <c r="E109" s="12" t="s">
        <v>54</v>
      </c>
    </row>
    <row r="110" spans="1:26" x14ac:dyDescent="0.25">
      <c r="B110" s="8" t="s">
        <v>123</v>
      </c>
      <c r="C110" s="102">
        <v>20</v>
      </c>
      <c r="D110" s="102">
        <v>0</v>
      </c>
      <c r="E110" s="452">
        <f>+D110+D111+D112</f>
        <v>0</v>
      </c>
    </row>
    <row r="111" spans="1:26" x14ac:dyDescent="0.25">
      <c r="B111" s="8" t="s">
        <v>124</v>
      </c>
      <c r="C111" s="153">
        <v>30</v>
      </c>
      <c r="D111" s="153">
        <v>0</v>
      </c>
      <c r="E111" s="453"/>
    </row>
    <row r="112" spans="1:26" ht="15.75" thickBot="1" x14ac:dyDescent="0.3">
      <c r="B112" s="8" t="s">
        <v>125</v>
      </c>
      <c r="C112" s="103">
        <v>40</v>
      </c>
      <c r="D112" s="103">
        <v>0</v>
      </c>
      <c r="E112" s="454"/>
    </row>
    <row r="114" spans="2:17" ht="15.75" thickBot="1" x14ac:dyDescent="0.3"/>
    <row r="115" spans="2:17" ht="27" thickBot="1" x14ac:dyDescent="0.3">
      <c r="B115" s="432" t="s">
        <v>51</v>
      </c>
      <c r="C115" s="433"/>
      <c r="D115" s="433"/>
      <c r="E115" s="433"/>
      <c r="F115" s="433"/>
      <c r="G115" s="433"/>
      <c r="H115" s="433"/>
      <c r="I115" s="433"/>
      <c r="J115" s="433"/>
      <c r="K115" s="433"/>
      <c r="L115" s="433"/>
      <c r="M115" s="433"/>
      <c r="N115" s="434"/>
    </row>
    <row r="117" spans="2:17" x14ac:dyDescent="0.25">
      <c r="B117" s="562" t="s">
        <v>0</v>
      </c>
      <c r="C117" s="562" t="s">
        <v>38</v>
      </c>
      <c r="D117" s="562" t="s">
        <v>39</v>
      </c>
      <c r="E117" s="562" t="s">
        <v>112</v>
      </c>
      <c r="F117" s="562" t="s">
        <v>114</v>
      </c>
      <c r="G117" s="562" t="s">
        <v>115</v>
      </c>
      <c r="H117" s="562" t="s">
        <v>116</v>
      </c>
      <c r="I117" s="562" t="s">
        <v>113</v>
      </c>
      <c r="J117" s="562" t="s">
        <v>117</v>
      </c>
      <c r="K117" s="562"/>
      <c r="L117" s="562"/>
      <c r="M117" s="562" t="s">
        <v>121</v>
      </c>
      <c r="N117" s="562" t="s">
        <v>40</v>
      </c>
      <c r="O117" s="562" t="s">
        <v>41</v>
      </c>
      <c r="P117" s="562" t="s">
        <v>10</v>
      </c>
      <c r="Q117" s="562" t="s">
        <v>3</v>
      </c>
    </row>
    <row r="118" spans="2:17" ht="30" x14ac:dyDescent="0.25">
      <c r="B118" s="562"/>
      <c r="C118" s="562"/>
      <c r="D118" s="562"/>
      <c r="E118" s="562"/>
      <c r="F118" s="562"/>
      <c r="G118" s="562"/>
      <c r="H118" s="562"/>
      <c r="I118" s="562"/>
      <c r="J118" s="168" t="s">
        <v>118</v>
      </c>
      <c r="K118" s="168" t="s">
        <v>119</v>
      </c>
      <c r="L118" s="168" t="s">
        <v>120</v>
      </c>
      <c r="M118" s="562"/>
      <c r="N118" s="562"/>
      <c r="O118" s="562"/>
      <c r="P118" s="562"/>
      <c r="Q118" s="562"/>
    </row>
    <row r="119" spans="2:17" x14ac:dyDescent="0.25">
      <c r="B119" s="101"/>
      <c r="C119" s="101"/>
      <c r="D119" s="101"/>
      <c r="E119" s="69"/>
      <c r="F119" s="101"/>
      <c r="G119" s="69"/>
      <c r="H119" s="69"/>
      <c r="I119" s="69"/>
      <c r="J119" s="101"/>
      <c r="K119" s="153"/>
      <c r="L119" s="101"/>
      <c r="M119" s="69"/>
      <c r="N119" s="69"/>
      <c r="O119" s="69"/>
      <c r="P119" s="69"/>
      <c r="Q119" s="69"/>
    </row>
    <row r="120" spans="2:17" x14ac:dyDescent="0.25">
      <c r="B120" s="101"/>
      <c r="C120" s="101"/>
      <c r="D120" s="101"/>
      <c r="E120" s="69"/>
      <c r="F120" s="101"/>
      <c r="G120" s="69"/>
      <c r="H120" s="69"/>
      <c r="I120" s="69"/>
      <c r="J120" s="101"/>
      <c r="K120" s="69"/>
      <c r="L120" s="100"/>
      <c r="M120" s="69"/>
      <c r="N120" s="69"/>
      <c r="O120" s="69"/>
      <c r="P120" s="69"/>
      <c r="Q120" s="69"/>
    </row>
    <row r="121" spans="2:17" x14ac:dyDescent="0.25">
      <c r="B121" s="101"/>
      <c r="C121" s="164"/>
      <c r="D121" s="69"/>
      <c r="E121" s="69"/>
      <c r="F121" s="69"/>
      <c r="G121" s="69"/>
      <c r="H121" s="200"/>
      <c r="I121" s="69"/>
      <c r="J121" s="101"/>
      <c r="K121" s="69"/>
      <c r="L121" s="101"/>
      <c r="M121" s="153"/>
      <c r="N121" s="153"/>
      <c r="O121" s="153"/>
      <c r="P121" s="153"/>
      <c r="Q121" s="69"/>
    </row>
    <row r="122" spans="2:17" x14ac:dyDescent="0.25">
      <c r="B122" s="101"/>
      <c r="C122" s="69"/>
      <c r="D122" s="101"/>
      <c r="E122" s="69"/>
      <c r="F122" s="69"/>
      <c r="G122" s="69"/>
      <c r="H122" s="69"/>
      <c r="I122" s="69"/>
      <c r="J122" s="101"/>
      <c r="K122" s="153"/>
      <c r="L122" s="100"/>
      <c r="M122" s="69"/>
      <c r="N122" s="69"/>
      <c r="O122" s="69"/>
      <c r="P122" s="69"/>
      <c r="Q122" s="69"/>
    </row>
    <row r="123" spans="2:17" x14ac:dyDescent="0.25">
      <c r="B123" s="101"/>
      <c r="C123" s="69"/>
      <c r="D123" s="101"/>
      <c r="E123" s="69"/>
      <c r="F123" s="69"/>
      <c r="G123" s="69"/>
      <c r="H123" s="69"/>
      <c r="I123" s="69"/>
      <c r="J123" s="101"/>
      <c r="K123" s="153"/>
      <c r="L123" s="100"/>
      <c r="M123" s="69"/>
      <c r="N123" s="69"/>
      <c r="O123" s="69"/>
      <c r="P123" s="69"/>
      <c r="Q123" s="69"/>
    </row>
    <row r="124" spans="2:17" x14ac:dyDescent="0.25">
      <c r="B124" s="101"/>
      <c r="C124" s="224"/>
      <c r="D124" s="101"/>
      <c r="E124" s="69"/>
      <c r="F124" s="69"/>
      <c r="G124" s="69"/>
      <c r="H124" s="69"/>
      <c r="I124" s="69"/>
      <c r="J124" s="101"/>
      <c r="K124" s="69"/>
      <c r="L124" s="101"/>
      <c r="M124" s="69"/>
      <c r="N124" s="69"/>
      <c r="O124" s="69"/>
      <c r="P124" s="69"/>
      <c r="Q124" s="69"/>
    </row>
    <row r="125" spans="2:17" x14ac:dyDescent="0.25">
      <c r="B125" s="101"/>
      <c r="C125" s="224"/>
      <c r="D125" s="101"/>
      <c r="E125" s="69"/>
      <c r="F125" s="69"/>
      <c r="G125" s="69"/>
      <c r="H125" s="69"/>
      <c r="I125" s="69"/>
      <c r="J125" s="101"/>
      <c r="K125" s="164"/>
      <c r="L125" s="100"/>
      <c r="M125" s="69"/>
      <c r="N125" s="69"/>
      <c r="O125" s="69"/>
      <c r="P125" s="69"/>
      <c r="Q125" s="69"/>
    </row>
    <row r="126" spans="2:17" x14ac:dyDescent="0.25">
      <c r="B126" s="101"/>
      <c r="C126" s="224"/>
      <c r="D126" s="101"/>
      <c r="E126" s="69"/>
      <c r="F126" s="69"/>
      <c r="G126" s="69"/>
      <c r="H126" s="69"/>
      <c r="I126" s="69"/>
      <c r="J126" s="101"/>
      <c r="K126" s="101"/>
      <c r="L126" s="100"/>
      <c r="M126" s="69"/>
      <c r="N126" s="69"/>
      <c r="O126" s="69"/>
      <c r="P126" s="69"/>
      <c r="Q126" s="69"/>
    </row>
    <row r="127" spans="2:17" x14ac:dyDescent="0.25">
      <c r="B127" s="101"/>
      <c r="C127" s="224"/>
      <c r="D127" s="101"/>
      <c r="E127" s="69"/>
      <c r="F127" s="69"/>
      <c r="G127" s="69"/>
      <c r="H127" s="69"/>
      <c r="I127" s="69"/>
      <c r="J127" s="101"/>
      <c r="K127" s="69"/>
      <c r="L127" s="100"/>
      <c r="M127" s="69"/>
      <c r="N127" s="69"/>
      <c r="O127" s="69"/>
      <c r="P127" s="69"/>
      <c r="Q127" s="69"/>
    </row>
    <row r="128" spans="2:17" x14ac:dyDescent="0.25">
      <c r="B128" s="101"/>
      <c r="C128" s="224"/>
      <c r="D128" s="101"/>
      <c r="E128" s="69"/>
      <c r="F128" s="69"/>
      <c r="G128" s="69"/>
      <c r="H128" s="69"/>
      <c r="I128" s="69"/>
      <c r="J128" s="142"/>
      <c r="K128" s="164"/>
      <c r="L128" s="100"/>
      <c r="M128" s="69"/>
      <c r="N128" s="69"/>
      <c r="O128" s="69"/>
      <c r="P128" s="69"/>
      <c r="Q128" s="69"/>
    </row>
    <row r="129" spans="2:17" x14ac:dyDescent="0.25">
      <c r="B129" s="101"/>
      <c r="C129" s="224"/>
      <c r="D129" s="164"/>
      <c r="E129" s="153"/>
      <c r="F129" s="164"/>
      <c r="G129" s="164"/>
      <c r="H129" s="177"/>
      <c r="I129" s="153"/>
      <c r="J129" s="101"/>
      <c r="K129" s="164"/>
      <c r="L129" s="101"/>
      <c r="M129" s="153"/>
      <c r="N129" s="153"/>
      <c r="O129" s="153"/>
      <c r="P129" s="153"/>
      <c r="Q129" s="153"/>
    </row>
    <row r="133" spans="2:17" ht="30" x14ac:dyDescent="0.25">
      <c r="B133" s="21" t="s">
        <v>32</v>
      </c>
      <c r="C133" s="21" t="s">
        <v>48</v>
      </c>
      <c r="D133" s="168" t="s">
        <v>49</v>
      </c>
      <c r="E133" s="21" t="s">
        <v>50</v>
      </c>
      <c r="F133" s="168" t="s">
        <v>55</v>
      </c>
    </row>
    <row r="134" spans="2:17" ht="114" customHeight="1" x14ac:dyDescent="0.25">
      <c r="B134" s="468" t="s">
        <v>536</v>
      </c>
      <c r="C134" s="158" t="s">
        <v>126</v>
      </c>
      <c r="D134" s="153">
        <v>25</v>
      </c>
      <c r="E134" s="153"/>
      <c r="F134" s="427">
        <f>+E134+E135+E136</f>
        <v>0</v>
      </c>
      <c r="G134" s="105"/>
    </row>
    <row r="135" spans="2:17" ht="114" customHeight="1" x14ac:dyDescent="0.25">
      <c r="B135" s="468"/>
      <c r="C135" s="158" t="s">
        <v>127</v>
      </c>
      <c r="D135" s="164">
        <v>25</v>
      </c>
      <c r="E135" s="153"/>
      <c r="F135" s="469"/>
      <c r="G135" s="105"/>
    </row>
    <row r="136" spans="2:17" ht="114" customHeight="1" x14ac:dyDescent="0.25">
      <c r="B136" s="468"/>
      <c r="C136" s="158" t="s">
        <v>128</v>
      </c>
      <c r="D136" s="153">
        <v>10</v>
      </c>
      <c r="E136" s="153"/>
      <c r="F136" s="428"/>
      <c r="G136" s="105"/>
    </row>
    <row r="137" spans="2:17" x14ac:dyDescent="0.25">
      <c r="C137" s="42"/>
    </row>
    <row r="139" spans="2:17" x14ac:dyDescent="0.25">
      <c r="B139" s="68" t="s">
        <v>56</v>
      </c>
    </row>
    <row r="141" spans="2:17" x14ac:dyDescent="0.25">
      <c r="B141" s="22" t="s">
        <v>32</v>
      </c>
      <c r="C141" s="22" t="s">
        <v>57</v>
      </c>
      <c r="D141" s="21" t="s">
        <v>50</v>
      </c>
      <c r="E141" s="21" t="s">
        <v>15</v>
      </c>
    </row>
    <row r="142" spans="2:17" ht="28.5" x14ac:dyDescent="0.25">
      <c r="B142" s="70" t="s">
        <v>58</v>
      </c>
      <c r="C142" s="71">
        <v>40</v>
      </c>
      <c r="D142" s="153">
        <f>+E110</f>
        <v>0</v>
      </c>
      <c r="E142" s="424">
        <f>+D142+D143</f>
        <v>0</v>
      </c>
    </row>
    <row r="143" spans="2:17" ht="57" x14ac:dyDescent="0.25">
      <c r="B143" s="70" t="s">
        <v>59</v>
      </c>
      <c r="C143" s="71">
        <v>60</v>
      </c>
      <c r="D143" s="153">
        <f>+F134</f>
        <v>0</v>
      </c>
      <c r="E143" s="425"/>
    </row>
  </sheetData>
  <mergeCells count="57">
    <mergeCell ref="C9:N9"/>
    <mergeCell ref="B2:P2"/>
    <mergeCell ref="B4:P4"/>
    <mergeCell ref="C6:N6"/>
    <mergeCell ref="C7:N7"/>
    <mergeCell ref="C8:N8"/>
    <mergeCell ref="B74:Q74"/>
    <mergeCell ref="C10:E10"/>
    <mergeCell ref="B14:C20"/>
    <mergeCell ref="B21:C21"/>
    <mergeCell ref="E39:E40"/>
    <mergeCell ref="M44:N44"/>
    <mergeCell ref="B57:B58"/>
    <mergeCell ref="C57:C58"/>
    <mergeCell ref="D57:E57"/>
    <mergeCell ref="C61:N61"/>
    <mergeCell ref="B63:Q63"/>
    <mergeCell ref="O66:P66"/>
    <mergeCell ref="O67:P67"/>
    <mergeCell ref="O68:P68"/>
    <mergeCell ref="B89:N89"/>
    <mergeCell ref="D92:E92"/>
    <mergeCell ref="P77:P78"/>
    <mergeCell ref="H77:H78"/>
    <mergeCell ref="I77:I78"/>
    <mergeCell ref="J77:L77"/>
    <mergeCell ref="M77:M78"/>
    <mergeCell ref="N77:N78"/>
    <mergeCell ref="O77:O78"/>
    <mergeCell ref="B77:B78"/>
    <mergeCell ref="C77:C78"/>
    <mergeCell ref="D77:D78"/>
    <mergeCell ref="E77:E78"/>
    <mergeCell ref="F77:F78"/>
    <mergeCell ref="G77:G78"/>
    <mergeCell ref="D93:E93"/>
    <mergeCell ref="B96:Q96"/>
    <mergeCell ref="B99:Q99"/>
    <mergeCell ref="E110:E112"/>
    <mergeCell ref="B115:N115"/>
    <mergeCell ref="E142:E143"/>
    <mergeCell ref="G117:G118"/>
    <mergeCell ref="H117:H118"/>
    <mergeCell ref="I117:I118"/>
    <mergeCell ref="J117:L117"/>
    <mergeCell ref="E117:E118"/>
    <mergeCell ref="F117:F118"/>
    <mergeCell ref="O117:O118"/>
    <mergeCell ref="P117:P118"/>
    <mergeCell ref="Q117:Q118"/>
    <mergeCell ref="B134:B136"/>
    <mergeCell ref="F134:F136"/>
    <mergeCell ref="M117:M118"/>
    <mergeCell ref="N117:N118"/>
    <mergeCell ref="B117:B118"/>
    <mergeCell ref="C117:C118"/>
    <mergeCell ref="D117:D118"/>
  </mergeCells>
  <dataValidations count="2">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s>
  <pageMargins left="0.7" right="0.7" top="0.75" bottom="0.75" header="0.3" footer="0.3"/>
  <pageSetup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2"/>
  <sheetViews>
    <sheetView topLeftCell="H38" zoomScale="85" zoomScaleNormal="85" workbookViewId="0">
      <selection activeCell="Q48" sqref="Q48"/>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28.140625" style="44"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244</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652</v>
      </c>
      <c r="D10" s="422"/>
      <c r="E10" s="423"/>
      <c r="F10" s="1"/>
      <c r="G10" s="1"/>
      <c r="H10" s="1"/>
      <c r="I10" s="1"/>
      <c r="J10" s="1"/>
      <c r="K10" s="1"/>
      <c r="L10" s="1"/>
      <c r="M10" s="1"/>
      <c r="N10" s="2"/>
    </row>
    <row r="11" spans="2:16" ht="16.5" thickBot="1" x14ac:dyDescent="0.3">
      <c r="B11" s="47" t="s">
        <v>8</v>
      </c>
      <c r="C11" s="48" t="s">
        <v>558</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x14ac:dyDescent="0.25">
      <c r="B14" s="492" t="s">
        <v>97</v>
      </c>
      <c r="C14" s="492"/>
      <c r="D14" s="156" t="s">
        <v>11</v>
      </c>
      <c r="E14" s="156" t="s">
        <v>12</v>
      </c>
      <c r="F14" s="156" t="s">
        <v>28</v>
      </c>
      <c r="G14" s="63"/>
      <c r="I14" s="56"/>
      <c r="J14" s="56"/>
      <c r="K14" s="56"/>
      <c r="L14" s="56"/>
      <c r="M14" s="56"/>
      <c r="N14" s="55"/>
    </row>
    <row r="15" spans="2:16" x14ac:dyDescent="0.25">
      <c r="B15" s="492"/>
      <c r="C15" s="492"/>
      <c r="D15" s="156">
        <v>1</v>
      </c>
      <c r="E15" s="3">
        <v>1385234500</v>
      </c>
      <c r="F15" s="131">
        <f>260+300</f>
        <v>560</v>
      </c>
      <c r="G15" s="63"/>
      <c r="I15" s="57"/>
      <c r="J15" s="57"/>
      <c r="K15" s="57"/>
      <c r="L15" s="57"/>
      <c r="M15" s="57"/>
      <c r="N15" s="55"/>
    </row>
    <row r="16" spans="2:16" x14ac:dyDescent="0.25">
      <c r="B16" s="492"/>
      <c r="C16" s="492"/>
      <c r="D16" s="156">
        <v>9</v>
      </c>
      <c r="E16" s="3">
        <v>3274211322</v>
      </c>
      <c r="F16" s="131">
        <f>244+1250</f>
        <v>1494</v>
      </c>
      <c r="G16" s="63"/>
      <c r="I16" s="57"/>
      <c r="J16" s="57"/>
      <c r="K16" s="57"/>
      <c r="L16" s="57"/>
      <c r="M16" s="57"/>
      <c r="N16" s="55"/>
    </row>
    <row r="17" spans="1:14" x14ac:dyDescent="0.25">
      <c r="B17" s="492"/>
      <c r="C17" s="492"/>
      <c r="D17" s="156">
        <v>19</v>
      </c>
      <c r="E17" s="3">
        <v>1206358774</v>
      </c>
      <c r="F17" s="131">
        <f>98+450</f>
        <v>548</v>
      </c>
      <c r="G17" s="63"/>
      <c r="I17" s="57"/>
      <c r="J17" s="57"/>
      <c r="K17" s="57"/>
      <c r="L17" s="57"/>
      <c r="M17" s="57"/>
      <c r="N17" s="55"/>
    </row>
    <row r="18" spans="1:14" x14ac:dyDescent="0.25">
      <c r="B18" s="492"/>
      <c r="C18" s="492"/>
      <c r="D18" s="156">
        <v>3</v>
      </c>
      <c r="E18" s="3">
        <v>733261808</v>
      </c>
      <c r="F18" s="131">
        <f>116+200</f>
        <v>316</v>
      </c>
      <c r="G18" s="63"/>
      <c r="H18" s="58"/>
      <c r="I18" s="57"/>
      <c r="J18" s="57"/>
      <c r="K18" s="57"/>
      <c r="L18" s="57"/>
      <c r="M18" s="57"/>
      <c r="N18" s="59"/>
    </row>
    <row r="19" spans="1:14" x14ac:dyDescent="0.25">
      <c r="B19" s="492"/>
      <c r="C19" s="492"/>
      <c r="D19" s="156">
        <v>5</v>
      </c>
      <c r="E19" s="3">
        <v>1252968600</v>
      </c>
      <c r="F19" s="131">
        <v>600</v>
      </c>
      <c r="G19" s="63"/>
      <c r="H19" s="58"/>
      <c r="I19" s="57"/>
      <c r="J19" s="57"/>
      <c r="K19" s="57"/>
      <c r="L19" s="57"/>
      <c r="M19" s="57"/>
      <c r="N19" s="59"/>
    </row>
    <row r="20" spans="1:14" x14ac:dyDescent="0.25">
      <c r="B20" s="492"/>
      <c r="C20" s="492"/>
      <c r="D20" s="156">
        <v>8</v>
      </c>
      <c r="E20" s="3">
        <v>639730710</v>
      </c>
      <c r="F20" s="131">
        <f>150+120</f>
        <v>270</v>
      </c>
      <c r="G20" s="63"/>
      <c r="H20" s="58"/>
      <c r="I20" s="57"/>
      <c r="J20" s="57"/>
      <c r="K20" s="57"/>
      <c r="L20" s="57"/>
      <c r="M20" s="57"/>
      <c r="N20" s="59"/>
    </row>
    <row r="21" spans="1:14" x14ac:dyDescent="0.25">
      <c r="B21" s="476" t="s">
        <v>13</v>
      </c>
      <c r="C21" s="477"/>
      <c r="D21" s="15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+F20*80%</f>
        <v>216</v>
      </c>
      <c r="D23" s="57"/>
      <c r="E23" s="4">
        <f>+E20</f>
        <v>639730710</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53"/>
      <c r="D29" s="203" t="s">
        <v>771</v>
      </c>
      <c r="E29" s="42"/>
      <c r="F29" s="42"/>
      <c r="G29" s="42"/>
      <c r="H29" s="42"/>
      <c r="I29" s="54"/>
      <c r="J29" s="54"/>
      <c r="K29" s="54"/>
      <c r="L29" s="54"/>
      <c r="M29" s="54"/>
      <c r="N29" s="55"/>
    </row>
    <row r="30" spans="1:14" x14ac:dyDescent="0.25">
      <c r="A30" s="65"/>
      <c r="B30" s="69" t="s">
        <v>138</v>
      </c>
      <c r="C30" s="153" t="s">
        <v>68</v>
      </c>
      <c r="D30" s="203"/>
      <c r="E30" s="42"/>
      <c r="F30" s="42"/>
      <c r="G30" s="42"/>
      <c r="H30" s="42"/>
      <c r="I30" s="54"/>
      <c r="J30" s="54"/>
      <c r="K30" s="54"/>
      <c r="L30" s="54"/>
      <c r="M30" s="54"/>
      <c r="N30" s="55"/>
    </row>
    <row r="31" spans="1:14" x14ac:dyDescent="0.25">
      <c r="A31" s="65"/>
      <c r="B31" s="69" t="s">
        <v>139</v>
      </c>
      <c r="C31" s="153" t="s">
        <v>68</v>
      </c>
      <c r="D31" s="203"/>
      <c r="E31" s="42"/>
      <c r="F31" s="42"/>
      <c r="G31" s="42"/>
      <c r="H31" s="42"/>
      <c r="I31" s="54"/>
      <c r="J31" s="54"/>
      <c r="K31" s="54"/>
      <c r="L31" s="54"/>
      <c r="M31" s="54"/>
      <c r="N31" s="55"/>
    </row>
    <row r="32" spans="1:14" x14ac:dyDescent="0.25">
      <c r="A32" s="65"/>
      <c r="B32" s="69" t="s">
        <v>140</v>
      </c>
      <c r="C32" s="153"/>
      <c r="D32" s="203"/>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53">
        <f>E109</f>
        <v>0</v>
      </c>
      <c r="E39" s="424">
        <f>+D39+D40</f>
        <v>0</v>
      </c>
      <c r="F39" s="42"/>
      <c r="G39" s="42"/>
      <c r="H39" s="42"/>
      <c r="I39" s="54"/>
      <c r="J39" s="54"/>
      <c r="K39" s="54"/>
      <c r="L39" s="54"/>
      <c r="M39" s="54"/>
      <c r="N39" s="55"/>
    </row>
    <row r="40" spans="1:26" ht="57" x14ac:dyDescent="0.25">
      <c r="A40" s="65"/>
      <c r="B40" s="70" t="s">
        <v>143</v>
      </c>
      <c r="C40" s="71">
        <v>60</v>
      </c>
      <c r="D40" s="153">
        <f>F133</f>
        <v>0</v>
      </c>
      <c r="E40" s="425"/>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53.25" customHeight="1" thickBot="1" x14ac:dyDescent="0.3">
      <c r="M44" s="426" t="s">
        <v>34</v>
      </c>
      <c r="N44" s="426"/>
    </row>
    <row r="45" spans="1:26" x14ac:dyDescent="0.25">
      <c r="B45" s="68" t="s">
        <v>29</v>
      </c>
      <c r="M45" s="73"/>
      <c r="N45" s="73"/>
    </row>
    <row r="46" spans="1:26" ht="15.75" thickBot="1" x14ac:dyDescent="0.3">
      <c r="M46" s="73"/>
      <c r="N46" s="73"/>
    </row>
    <row r="47" spans="1:26" s="54" customFormat="1" ht="60"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0</v>
      </c>
      <c r="L48" s="134">
        <v>11</v>
      </c>
      <c r="M48" s="139">
        <v>1256</v>
      </c>
      <c r="N48" s="82"/>
      <c r="O48" s="83">
        <v>4513000000</v>
      </c>
      <c r="P48" s="83" t="s">
        <v>248</v>
      </c>
      <c r="Q48" s="84" t="s">
        <v>656</v>
      </c>
      <c r="R48" s="85"/>
      <c r="S48" s="85"/>
      <c r="T48" s="85"/>
      <c r="U48" s="85"/>
      <c r="V48" s="85"/>
      <c r="W48" s="85"/>
      <c r="X48" s="85"/>
      <c r="Y48" s="85"/>
      <c r="Z48" s="85"/>
    </row>
    <row r="49" spans="1:26" s="86" customFormat="1" ht="45" x14ac:dyDescent="0.25">
      <c r="A49" s="74">
        <v>2</v>
      </c>
      <c r="B49" s="75" t="s">
        <v>244</v>
      </c>
      <c r="C49" s="76" t="s">
        <v>245</v>
      </c>
      <c r="D49" s="75" t="s">
        <v>559</v>
      </c>
      <c r="E49" s="138">
        <v>2131185</v>
      </c>
      <c r="F49" s="78" t="s">
        <v>135</v>
      </c>
      <c r="G49" s="79"/>
      <c r="H49" s="81">
        <v>41381</v>
      </c>
      <c r="I49" s="81">
        <v>41455</v>
      </c>
      <c r="J49" s="81" t="s">
        <v>136</v>
      </c>
      <c r="K49" s="134">
        <v>2</v>
      </c>
      <c r="L49" s="134">
        <v>2</v>
      </c>
      <c r="M49" s="139">
        <v>60</v>
      </c>
      <c r="N49" s="82"/>
      <c r="O49" s="83">
        <v>16609257</v>
      </c>
      <c r="P49" s="83" t="s">
        <v>653</v>
      </c>
      <c r="Q49" s="84"/>
      <c r="R49" s="85"/>
      <c r="S49" s="85"/>
      <c r="T49" s="85"/>
      <c r="U49" s="85"/>
      <c r="V49" s="85"/>
      <c r="W49" s="85"/>
      <c r="X49" s="85"/>
      <c r="Y49" s="85"/>
      <c r="Z49" s="85"/>
    </row>
    <row r="50" spans="1:26" s="86" customFormat="1" ht="45" x14ac:dyDescent="0.25">
      <c r="A50" s="74">
        <v>3</v>
      </c>
      <c r="B50" s="75" t="s">
        <v>244</v>
      </c>
      <c r="C50" s="76" t="s">
        <v>245</v>
      </c>
      <c r="D50" s="75" t="s">
        <v>559</v>
      </c>
      <c r="E50" s="138">
        <v>2131184</v>
      </c>
      <c r="F50" s="78" t="s">
        <v>135</v>
      </c>
      <c r="G50" s="79"/>
      <c r="H50" s="81">
        <v>41381</v>
      </c>
      <c r="I50" s="81">
        <v>41455</v>
      </c>
      <c r="J50" s="81" t="s">
        <v>136</v>
      </c>
      <c r="K50" s="134">
        <v>0</v>
      </c>
      <c r="L50" s="134">
        <v>2</v>
      </c>
      <c r="M50" s="139">
        <v>59</v>
      </c>
      <c r="N50" s="82"/>
      <c r="O50" s="83">
        <v>16332874</v>
      </c>
      <c r="P50" s="83" t="s">
        <v>654</v>
      </c>
      <c r="Q50" s="84"/>
      <c r="R50" s="85"/>
      <c r="S50" s="85"/>
      <c r="T50" s="85"/>
      <c r="U50" s="85"/>
      <c r="V50" s="85"/>
      <c r="W50" s="85"/>
      <c r="X50" s="85"/>
      <c r="Y50" s="85"/>
      <c r="Z50" s="85"/>
    </row>
    <row r="51" spans="1:26" s="86" customFormat="1" ht="45" x14ac:dyDescent="0.25">
      <c r="A51" s="74">
        <v>4</v>
      </c>
      <c r="B51" s="75" t="s">
        <v>244</v>
      </c>
      <c r="C51" s="76" t="s">
        <v>245</v>
      </c>
      <c r="D51" s="75" t="s">
        <v>559</v>
      </c>
      <c r="E51" s="138">
        <v>2131178</v>
      </c>
      <c r="F51" s="78" t="s">
        <v>135</v>
      </c>
      <c r="G51" s="79"/>
      <c r="H51" s="81">
        <v>41381</v>
      </c>
      <c r="I51" s="81">
        <v>41455</v>
      </c>
      <c r="J51" s="81" t="s">
        <v>136</v>
      </c>
      <c r="K51" s="134">
        <v>0</v>
      </c>
      <c r="L51" s="134">
        <v>2</v>
      </c>
      <c r="M51" s="139">
        <v>208</v>
      </c>
      <c r="N51" s="82"/>
      <c r="O51" s="83">
        <v>88518970</v>
      </c>
      <c r="P51" s="83" t="s">
        <v>655</v>
      </c>
      <c r="Q51" s="84"/>
      <c r="R51" s="85"/>
      <c r="S51" s="85"/>
      <c r="T51" s="85"/>
      <c r="U51" s="85"/>
      <c r="V51" s="85"/>
      <c r="W51" s="85"/>
      <c r="X51" s="85"/>
      <c r="Y51" s="85"/>
      <c r="Z51" s="85"/>
    </row>
    <row r="52" spans="1:26" s="86" customFormat="1" ht="45" x14ac:dyDescent="0.25">
      <c r="A52" s="74">
        <v>5</v>
      </c>
      <c r="B52" s="75" t="s">
        <v>244</v>
      </c>
      <c r="C52" s="75" t="s">
        <v>244</v>
      </c>
      <c r="D52" s="75" t="s">
        <v>609</v>
      </c>
      <c r="E52" s="138">
        <v>148</v>
      </c>
      <c r="F52" s="78" t="s">
        <v>135</v>
      </c>
      <c r="G52" s="79"/>
      <c r="H52" s="81">
        <v>41518</v>
      </c>
      <c r="I52" s="81">
        <v>41943</v>
      </c>
      <c r="J52" s="81" t="s">
        <v>136</v>
      </c>
      <c r="K52" s="134">
        <v>0</v>
      </c>
      <c r="L52" s="134">
        <v>2</v>
      </c>
      <c r="M52" s="139">
        <v>570</v>
      </c>
      <c r="N52" s="82"/>
      <c r="O52" s="83">
        <v>1170603315</v>
      </c>
      <c r="P52" s="83" t="s">
        <v>658</v>
      </c>
      <c r="Q52" s="84" t="s">
        <v>657</v>
      </c>
      <c r="R52" s="85"/>
      <c r="S52" s="85"/>
      <c r="T52" s="85"/>
      <c r="U52" s="85"/>
      <c r="V52" s="85"/>
      <c r="W52" s="85"/>
      <c r="X52" s="85"/>
      <c r="Y52" s="85"/>
      <c r="Z52" s="85"/>
    </row>
    <row r="53" spans="1:26" s="86" customFormat="1" x14ac:dyDescent="0.25">
      <c r="A53" s="74"/>
      <c r="B53" s="141" t="s">
        <v>15</v>
      </c>
      <c r="C53" s="76"/>
      <c r="D53" s="75"/>
      <c r="E53" s="138"/>
      <c r="F53" s="78"/>
      <c r="G53" s="79"/>
      <c r="H53" s="81"/>
      <c r="I53" s="81"/>
      <c r="J53" s="81"/>
      <c r="K53" s="171">
        <f>SUM(K48:K52)</f>
        <v>2</v>
      </c>
      <c r="L53" s="172">
        <f>SUM(L48:L52)</f>
        <v>19</v>
      </c>
      <c r="M53" s="140">
        <f>+M49+M50+M51</f>
        <v>327</v>
      </c>
      <c r="N53" s="88">
        <f>SUM(N48:N48)</f>
        <v>0</v>
      </c>
      <c r="O53" s="83"/>
      <c r="P53" s="83"/>
      <c r="Q53" s="90"/>
    </row>
    <row r="54" spans="1:26" x14ac:dyDescent="0.25">
      <c r="E54" s="91"/>
    </row>
    <row r="55" spans="1:26" x14ac:dyDescent="0.25">
      <c r="B55" s="427" t="s">
        <v>27</v>
      </c>
      <c r="C55" s="427" t="s">
        <v>26</v>
      </c>
      <c r="D55" s="429" t="s">
        <v>33</v>
      </c>
      <c r="E55" s="429"/>
    </row>
    <row r="56" spans="1:26" x14ac:dyDescent="0.25">
      <c r="B56" s="428"/>
      <c r="C56" s="428"/>
      <c r="D56" s="157" t="s">
        <v>135</v>
      </c>
      <c r="E56" s="93" t="s">
        <v>136</v>
      </c>
    </row>
    <row r="57" spans="1:26" ht="18.75" x14ac:dyDescent="0.25">
      <c r="B57" s="94" t="s">
        <v>20</v>
      </c>
      <c r="C57" s="95" t="s">
        <v>610</v>
      </c>
      <c r="D57" s="153"/>
      <c r="E57" s="203" t="s">
        <v>167</v>
      </c>
      <c r="F57" s="96"/>
      <c r="G57" s="96"/>
      <c r="H57" s="96"/>
      <c r="I57" s="96"/>
      <c r="J57" s="96"/>
      <c r="K57" s="96"/>
      <c r="L57" s="96"/>
      <c r="M57" s="96"/>
    </row>
    <row r="58" spans="1:26" x14ac:dyDescent="0.25">
      <c r="B58" s="94" t="s">
        <v>24</v>
      </c>
      <c r="C58" s="95" t="s">
        <v>659</v>
      </c>
      <c r="D58" s="153" t="s">
        <v>167</v>
      </c>
      <c r="E58" s="203"/>
    </row>
    <row r="59" spans="1:26" x14ac:dyDescent="0.25">
      <c r="B59" s="97"/>
      <c r="C59" s="439"/>
      <c r="D59" s="439"/>
      <c r="E59" s="439"/>
      <c r="F59" s="439"/>
      <c r="G59" s="439"/>
      <c r="H59" s="439"/>
      <c r="I59" s="439"/>
      <c r="J59" s="439"/>
      <c r="K59" s="439"/>
      <c r="L59" s="439"/>
      <c r="M59" s="439"/>
      <c r="N59" s="439"/>
    </row>
    <row r="61" spans="1:26" ht="26.25" x14ac:dyDescent="0.25">
      <c r="B61" s="435" t="s">
        <v>100</v>
      </c>
      <c r="C61" s="436"/>
      <c r="D61" s="436"/>
      <c r="E61" s="436"/>
      <c r="F61" s="436"/>
      <c r="G61" s="436"/>
      <c r="H61" s="436"/>
      <c r="I61" s="436"/>
      <c r="J61" s="436"/>
      <c r="K61" s="436"/>
      <c r="L61" s="436"/>
      <c r="M61" s="436"/>
      <c r="N61" s="436"/>
      <c r="O61" s="436"/>
      <c r="P61" s="436"/>
      <c r="Q61" s="436"/>
    </row>
    <row r="64" spans="1:26" ht="90" x14ac:dyDescent="0.25">
      <c r="B64" s="168" t="s">
        <v>148</v>
      </c>
      <c r="C64" s="168" t="s">
        <v>2</v>
      </c>
      <c r="D64" s="168" t="s">
        <v>102</v>
      </c>
      <c r="E64" s="168" t="s">
        <v>101</v>
      </c>
      <c r="F64" s="168" t="s">
        <v>103</v>
      </c>
      <c r="G64" s="168" t="s">
        <v>104</v>
      </c>
      <c r="H64" s="168" t="s">
        <v>105</v>
      </c>
      <c r="I64" s="168" t="s">
        <v>106</v>
      </c>
      <c r="J64" s="168" t="s">
        <v>107</v>
      </c>
      <c r="K64" s="168" t="s">
        <v>108</v>
      </c>
      <c r="L64" s="168" t="s">
        <v>109</v>
      </c>
      <c r="M64" s="154" t="s">
        <v>110</v>
      </c>
      <c r="N64" s="154" t="s">
        <v>111</v>
      </c>
      <c r="O64" s="441" t="s">
        <v>3</v>
      </c>
      <c r="P64" s="442"/>
      <c r="Q64" s="168" t="s">
        <v>17</v>
      </c>
    </row>
    <row r="65" spans="1:17" x14ac:dyDescent="0.25">
      <c r="B65" s="173" t="s">
        <v>315</v>
      </c>
      <c r="C65" s="173" t="s">
        <v>254</v>
      </c>
      <c r="D65" s="173" t="s">
        <v>660</v>
      </c>
      <c r="E65" s="173">
        <v>60</v>
      </c>
      <c r="F65" s="173"/>
      <c r="G65" s="173"/>
      <c r="H65" s="173" t="s">
        <v>167</v>
      </c>
      <c r="I65" s="173"/>
      <c r="J65" s="173" t="s">
        <v>135</v>
      </c>
      <c r="K65" s="173" t="s">
        <v>135</v>
      </c>
      <c r="L65" s="173" t="s">
        <v>135</v>
      </c>
      <c r="M65" s="173" t="s">
        <v>135</v>
      </c>
      <c r="N65" s="173" t="s">
        <v>135</v>
      </c>
      <c r="O65" s="566"/>
      <c r="P65" s="567"/>
      <c r="Q65" s="173" t="s">
        <v>135</v>
      </c>
    </row>
    <row r="66" spans="1:17" s="176" customFormat="1" x14ac:dyDescent="0.25">
      <c r="A66" s="44"/>
      <c r="B66" s="173" t="s">
        <v>315</v>
      </c>
      <c r="C66" s="173" t="s">
        <v>254</v>
      </c>
      <c r="D66" s="173" t="s">
        <v>661</v>
      </c>
      <c r="E66" s="173">
        <v>60</v>
      </c>
      <c r="F66" s="173"/>
      <c r="G66" s="173"/>
      <c r="H66" s="173" t="s">
        <v>167</v>
      </c>
      <c r="I66" s="173"/>
      <c r="J66" s="173" t="s">
        <v>135</v>
      </c>
      <c r="K66" s="173" t="s">
        <v>135</v>
      </c>
      <c r="L66" s="173" t="s">
        <v>135</v>
      </c>
      <c r="M66" s="175" t="s">
        <v>135</v>
      </c>
      <c r="N66" s="175" t="s">
        <v>320</v>
      </c>
      <c r="O66" s="566"/>
      <c r="P66" s="567"/>
      <c r="Q66" s="173" t="s">
        <v>135</v>
      </c>
    </row>
    <row r="67" spans="1:17" s="176" customFormat="1" x14ac:dyDescent="0.25">
      <c r="A67" s="44"/>
      <c r="B67" s="173" t="s">
        <v>564</v>
      </c>
      <c r="C67" s="173" t="s">
        <v>256</v>
      </c>
      <c r="D67" s="173" t="s">
        <v>662</v>
      </c>
      <c r="E67" s="173">
        <v>150</v>
      </c>
      <c r="F67" s="173"/>
      <c r="G67" s="173"/>
      <c r="H67" s="173" t="s">
        <v>167</v>
      </c>
      <c r="I67" s="173"/>
      <c r="J67" s="173" t="s">
        <v>135</v>
      </c>
      <c r="K67" s="173" t="s">
        <v>135</v>
      </c>
      <c r="L67" s="173" t="s">
        <v>135</v>
      </c>
      <c r="M67" s="173" t="s">
        <v>135</v>
      </c>
      <c r="N67" s="173" t="s">
        <v>135</v>
      </c>
      <c r="O67" s="566"/>
      <c r="P67" s="567"/>
      <c r="Q67" s="173" t="s">
        <v>135</v>
      </c>
    </row>
    <row r="68" spans="1:17" x14ac:dyDescent="0.25">
      <c r="B68" s="44" t="s">
        <v>1</v>
      </c>
    </row>
    <row r="69" spans="1:17" x14ac:dyDescent="0.25">
      <c r="B69" s="44" t="s">
        <v>36</v>
      </c>
    </row>
    <row r="70" spans="1:17" x14ac:dyDescent="0.25">
      <c r="B70" s="44" t="s">
        <v>61</v>
      </c>
    </row>
    <row r="73" spans="1:17" ht="26.25" x14ac:dyDescent="0.25">
      <c r="B73" s="435" t="s">
        <v>37</v>
      </c>
      <c r="C73" s="436"/>
      <c r="D73" s="436"/>
      <c r="E73" s="436"/>
      <c r="F73" s="436"/>
      <c r="G73" s="436"/>
      <c r="H73" s="436"/>
      <c r="I73" s="436"/>
      <c r="J73" s="436"/>
      <c r="K73" s="436"/>
      <c r="L73" s="436"/>
      <c r="M73" s="436"/>
      <c r="N73" s="436"/>
      <c r="O73" s="436"/>
      <c r="P73" s="436"/>
      <c r="Q73" s="436"/>
    </row>
    <row r="76" spans="1:17" x14ac:dyDescent="0.25">
      <c r="B76" s="443" t="s">
        <v>0</v>
      </c>
      <c r="C76" s="443" t="s">
        <v>38</v>
      </c>
      <c r="D76" s="443" t="s">
        <v>39</v>
      </c>
      <c r="E76" s="443" t="s">
        <v>112</v>
      </c>
      <c r="F76" s="443" t="s">
        <v>114</v>
      </c>
      <c r="G76" s="443" t="s">
        <v>115</v>
      </c>
      <c r="H76" s="443" t="s">
        <v>116</v>
      </c>
      <c r="I76" s="443" t="s">
        <v>113</v>
      </c>
      <c r="J76" s="441" t="s">
        <v>117</v>
      </c>
      <c r="K76" s="445"/>
      <c r="L76" s="442"/>
      <c r="M76" s="443" t="s">
        <v>121</v>
      </c>
      <c r="N76" s="443" t="s">
        <v>40</v>
      </c>
      <c r="O76" s="443" t="s">
        <v>41</v>
      </c>
      <c r="P76" s="562" t="s">
        <v>3</v>
      </c>
    </row>
    <row r="77" spans="1:17" ht="30" x14ac:dyDescent="0.25">
      <c r="B77" s="444"/>
      <c r="C77" s="444"/>
      <c r="D77" s="444"/>
      <c r="E77" s="444"/>
      <c r="F77" s="444"/>
      <c r="G77" s="444"/>
      <c r="H77" s="444"/>
      <c r="I77" s="444"/>
      <c r="J77" s="168" t="s">
        <v>118</v>
      </c>
      <c r="K77" s="168" t="s">
        <v>261</v>
      </c>
      <c r="L77" s="168" t="s">
        <v>120</v>
      </c>
      <c r="M77" s="444"/>
      <c r="N77" s="444"/>
      <c r="O77" s="444"/>
      <c r="P77" s="562"/>
    </row>
    <row r="78" spans="1:17" x14ac:dyDescent="0.25">
      <c r="B78" s="69"/>
      <c r="C78" s="230"/>
      <c r="D78" s="69"/>
      <c r="E78" s="69"/>
      <c r="F78" s="101"/>
      <c r="G78" s="101"/>
      <c r="H78" s="200"/>
      <c r="I78" s="69"/>
      <c r="J78" s="75"/>
      <c r="K78" s="177"/>
      <c r="L78" s="229"/>
      <c r="M78" s="69"/>
      <c r="N78" s="69"/>
      <c r="O78" s="69"/>
      <c r="P78" s="69"/>
    </row>
    <row r="79" spans="1:17" x14ac:dyDescent="0.25">
      <c r="B79" s="69"/>
      <c r="C79" s="230"/>
      <c r="D79" s="69"/>
      <c r="E79" s="69"/>
      <c r="F79" s="101"/>
      <c r="G79" s="101"/>
      <c r="H79" s="200"/>
      <c r="I79" s="69"/>
      <c r="J79" s="164"/>
      <c r="K79" s="164"/>
      <c r="L79" s="101"/>
      <c r="M79" s="69"/>
      <c r="N79" s="69"/>
      <c r="O79" s="69"/>
      <c r="P79" s="69"/>
    </row>
    <row r="80" spans="1:17" x14ac:dyDescent="0.25">
      <c r="B80" s="153"/>
      <c r="C80" s="233"/>
      <c r="D80" s="153"/>
      <c r="E80" s="153"/>
      <c r="F80" s="153"/>
      <c r="G80" s="164"/>
      <c r="H80" s="177"/>
      <c r="I80" s="153"/>
      <c r="J80" s="164"/>
      <c r="K80" s="153"/>
      <c r="L80" s="152"/>
      <c r="M80" s="153"/>
      <c r="N80" s="153"/>
      <c r="O80" s="153"/>
      <c r="P80" s="69"/>
    </row>
    <row r="81" spans="2:17" x14ac:dyDescent="0.25">
      <c r="B81" s="69"/>
      <c r="C81" s="231"/>
      <c r="D81" s="69"/>
      <c r="E81" s="69"/>
      <c r="F81" s="101"/>
      <c r="G81" s="101"/>
      <c r="H81" s="200"/>
      <c r="I81" s="69"/>
      <c r="J81" s="142"/>
      <c r="K81" s="153"/>
      <c r="L81" s="152"/>
      <c r="M81" s="153"/>
      <c r="N81" s="153"/>
      <c r="O81" s="153"/>
      <c r="P81" s="69"/>
    </row>
    <row r="82" spans="2:17" x14ac:dyDescent="0.25">
      <c r="B82" s="69"/>
      <c r="C82" s="231"/>
      <c r="D82" s="69"/>
      <c r="E82" s="69"/>
      <c r="F82" s="101"/>
      <c r="G82" s="101"/>
      <c r="H82" s="200"/>
      <c r="I82" s="69"/>
      <c r="J82" s="142"/>
      <c r="K82" s="178"/>
      <c r="L82" s="229"/>
      <c r="M82" s="153"/>
      <c r="N82" s="153"/>
      <c r="O82" s="228"/>
      <c r="P82" s="69"/>
    </row>
    <row r="83" spans="2:17" x14ac:dyDescent="0.25">
      <c r="B83" s="69"/>
      <c r="C83" s="69"/>
      <c r="D83" s="101"/>
      <c r="E83" s="69"/>
      <c r="F83" s="69"/>
      <c r="G83" s="101"/>
      <c r="H83" s="200"/>
      <c r="I83" s="69"/>
      <c r="J83" s="142"/>
      <c r="K83" s="177"/>
      <c r="L83" s="152"/>
      <c r="M83" s="232"/>
      <c r="N83" s="232"/>
      <c r="O83" s="232"/>
      <c r="P83" s="101"/>
    </row>
    <row r="84" spans="2:17" x14ac:dyDescent="0.25">
      <c r="B84" s="69"/>
      <c r="C84" s="69"/>
      <c r="D84" s="101"/>
      <c r="E84" s="69"/>
      <c r="F84" s="69"/>
      <c r="G84" s="101"/>
      <c r="H84" s="200"/>
      <c r="I84" s="69"/>
      <c r="J84" s="101"/>
      <c r="K84" s="153"/>
      <c r="L84" s="229"/>
      <c r="M84" s="232"/>
      <c r="N84" s="232"/>
      <c r="O84" s="232"/>
      <c r="P84" s="101"/>
    </row>
    <row r="85" spans="2:17" x14ac:dyDescent="0.25">
      <c r="B85" s="69"/>
      <c r="C85" s="69"/>
      <c r="D85" s="101"/>
      <c r="E85" s="101"/>
      <c r="F85" s="101"/>
      <c r="G85" s="101"/>
      <c r="H85" s="200"/>
      <c r="I85" s="101"/>
      <c r="J85" s="101"/>
      <c r="K85" s="153"/>
      <c r="L85" s="152"/>
      <c r="M85" s="69"/>
      <c r="N85" s="69"/>
      <c r="O85" s="69"/>
      <c r="P85" s="69"/>
    </row>
    <row r="86" spans="2:17" x14ac:dyDescent="0.25">
      <c r="B86" s="69"/>
      <c r="C86" s="69"/>
      <c r="D86" s="101"/>
      <c r="E86" s="101"/>
      <c r="F86" s="101"/>
      <c r="G86" s="101"/>
      <c r="H86" s="200"/>
      <c r="I86" s="101"/>
      <c r="J86" s="101"/>
      <c r="K86" s="153"/>
      <c r="L86" s="229"/>
      <c r="M86" s="69"/>
      <c r="N86" s="69"/>
      <c r="O86" s="69"/>
      <c r="P86" s="69"/>
    </row>
    <row r="87" spans="2:17" ht="15.75" thickBot="1" x14ac:dyDescent="0.3">
      <c r="P87" s="61"/>
      <c r="Q87" s="61"/>
    </row>
    <row r="88" spans="2:17" ht="27" thickBot="1" x14ac:dyDescent="0.3">
      <c r="B88" s="432" t="s">
        <v>45</v>
      </c>
      <c r="C88" s="433"/>
      <c r="D88" s="433"/>
      <c r="E88" s="433"/>
      <c r="F88" s="433"/>
      <c r="G88" s="433"/>
      <c r="H88" s="433"/>
      <c r="I88" s="433"/>
      <c r="J88" s="433"/>
      <c r="K88" s="433"/>
      <c r="L88" s="433"/>
      <c r="M88" s="433"/>
      <c r="N88" s="434"/>
      <c r="P88" s="61"/>
      <c r="Q88" s="61"/>
    </row>
    <row r="89" spans="2:17" x14ac:dyDescent="0.25">
      <c r="P89" s="61"/>
      <c r="Q89" s="61"/>
    </row>
    <row r="91" spans="2:17" ht="30" x14ac:dyDescent="0.25">
      <c r="B91" s="9" t="s">
        <v>32</v>
      </c>
      <c r="C91" s="9" t="s">
        <v>46</v>
      </c>
      <c r="D91" s="441" t="s">
        <v>3</v>
      </c>
      <c r="E91" s="442"/>
    </row>
    <row r="92" spans="2:17" ht="30" x14ac:dyDescent="0.25">
      <c r="B92" s="101" t="s">
        <v>122</v>
      </c>
      <c r="C92" s="153"/>
      <c r="D92" s="451"/>
      <c r="E92" s="451"/>
    </row>
    <row r="95" spans="2:17" ht="26.25" x14ac:dyDescent="0.25">
      <c r="B95" s="435" t="s">
        <v>63</v>
      </c>
      <c r="C95" s="436"/>
      <c r="D95" s="436"/>
      <c r="E95" s="436"/>
      <c r="F95" s="436"/>
      <c r="G95" s="436"/>
      <c r="H95" s="436"/>
      <c r="I95" s="436"/>
      <c r="J95" s="436"/>
      <c r="K95" s="436"/>
      <c r="L95" s="436"/>
      <c r="M95" s="436"/>
      <c r="N95" s="436"/>
      <c r="O95" s="436"/>
      <c r="P95" s="436"/>
      <c r="Q95" s="436"/>
    </row>
    <row r="97" spans="1:26" x14ac:dyDescent="0.25">
      <c r="B97" s="54"/>
    </row>
    <row r="98" spans="1:26" ht="26.25" x14ac:dyDescent="0.25">
      <c r="B98" s="435" t="s">
        <v>53</v>
      </c>
      <c r="C98" s="436"/>
      <c r="D98" s="436"/>
      <c r="E98" s="436"/>
      <c r="F98" s="436"/>
      <c r="G98" s="436"/>
      <c r="H98" s="436"/>
      <c r="I98" s="436"/>
      <c r="J98" s="436"/>
      <c r="K98" s="436"/>
      <c r="L98" s="436"/>
      <c r="M98" s="436"/>
      <c r="N98" s="436"/>
      <c r="O98" s="436"/>
      <c r="P98" s="436"/>
      <c r="Q98" s="436"/>
    </row>
    <row r="100" spans="1:26" ht="15.75" thickBot="1" x14ac:dyDescent="0.3">
      <c r="M100" s="73"/>
      <c r="N100" s="73"/>
    </row>
    <row r="101" spans="1:26" s="54" customFormat="1" ht="60" x14ac:dyDescent="0.25">
      <c r="B101" s="18" t="s">
        <v>144</v>
      </c>
      <c r="C101" s="18" t="s">
        <v>145</v>
      </c>
      <c r="D101" s="18" t="s">
        <v>146</v>
      </c>
      <c r="E101" s="18" t="s">
        <v>44</v>
      </c>
      <c r="F101" s="18" t="s">
        <v>21</v>
      </c>
      <c r="G101" s="18" t="s">
        <v>99</v>
      </c>
      <c r="H101" s="18" t="s">
        <v>16</v>
      </c>
      <c r="I101" s="18" t="s">
        <v>9</v>
      </c>
      <c r="J101" s="18" t="s">
        <v>30</v>
      </c>
      <c r="K101" s="18" t="s">
        <v>60</v>
      </c>
      <c r="L101" s="18" t="s">
        <v>19</v>
      </c>
      <c r="M101" s="17" t="s">
        <v>25</v>
      </c>
      <c r="N101" s="18" t="s">
        <v>147</v>
      </c>
      <c r="O101" s="18" t="s">
        <v>35</v>
      </c>
      <c r="P101" s="160" t="s">
        <v>10</v>
      </c>
      <c r="Q101" s="160" t="s">
        <v>18</v>
      </c>
    </row>
    <row r="102" spans="1:26" s="86" customFormat="1" x14ac:dyDescent="0.25">
      <c r="A102" s="74">
        <v>1</v>
      </c>
      <c r="B102" s="75"/>
      <c r="C102" s="76"/>
      <c r="D102" s="75"/>
      <c r="E102" s="198"/>
      <c r="F102" s="78"/>
      <c r="G102" s="79"/>
      <c r="H102" s="81"/>
      <c r="I102" s="81"/>
      <c r="J102" s="81"/>
      <c r="K102" s="139"/>
      <c r="L102" s="139"/>
      <c r="M102" s="136"/>
      <c r="N102" s="82"/>
      <c r="O102" s="83"/>
      <c r="P102" s="199"/>
      <c r="Q102" s="84"/>
      <c r="R102" s="85"/>
      <c r="S102" s="85"/>
      <c r="T102" s="85"/>
      <c r="U102" s="85"/>
      <c r="V102" s="85"/>
      <c r="W102" s="85"/>
      <c r="X102" s="85"/>
      <c r="Y102" s="85"/>
      <c r="Z102" s="85"/>
    </row>
    <row r="103" spans="1:26" s="86" customFormat="1" x14ac:dyDescent="0.25">
      <c r="A103" s="74"/>
      <c r="B103" s="87" t="s">
        <v>15</v>
      </c>
      <c r="C103" s="76"/>
      <c r="D103" s="75"/>
      <c r="E103" s="198"/>
      <c r="F103" s="78"/>
      <c r="G103" s="78"/>
      <c r="H103" s="78"/>
      <c r="I103" s="81"/>
      <c r="J103" s="81"/>
      <c r="K103" s="88">
        <f>SUM(K102:K102)</f>
        <v>0</v>
      </c>
      <c r="L103" s="88">
        <f>SUM(L102:L102)</f>
        <v>0</v>
      </c>
      <c r="M103" s="89">
        <f>SUM(M102:M102)</f>
        <v>0</v>
      </c>
      <c r="N103" s="88">
        <f>SUM(N102:N102)</f>
        <v>0</v>
      </c>
      <c r="O103" s="83"/>
      <c r="P103" s="83"/>
      <c r="Q103" s="90"/>
    </row>
    <row r="104" spans="1:26" x14ac:dyDescent="0.25">
      <c r="E104" s="91"/>
    </row>
    <row r="105" spans="1:26" ht="18.75" x14ac:dyDescent="0.25">
      <c r="B105" s="94" t="s">
        <v>31</v>
      </c>
      <c r="C105" s="10">
        <f>+K103</f>
        <v>0</v>
      </c>
      <c r="H105" s="96"/>
      <c r="I105" s="96"/>
      <c r="J105" s="96"/>
      <c r="K105" s="96"/>
      <c r="L105" s="96"/>
      <c r="M105" s="96"/>
    </row>
    <row r="107" spans="1:26" ht="15.75" thickBot="1" x14ac:dyDescent="0.3"/>
    <row r="108" spans="1:26" ht="30.75" thickBot="1" x14ac:dyDescent="0.3">
      <c r="B108" s="11" t="s">
        <v>48</v>
      </c>
      <c r="C108" s="12" t="s">
        <v>49</v>
      </c>
      <c r="D108" s="11" t="s">
        <v>50</v>
      </c>
      <c r="E108" s="12" t="s">
        <v>54</v>
      </c>
    </row>
    <row r="109" spans="1:26" x14ac:dyDescent="0.25">
      <c r="B109" s="8" t="s">
        <v>123</v>
      </c>
      <c r="C109" s="102">
        <v>20</v>
      </c>
      <c r="D109" s="102">
        <v>0</v>
      </c>
      <c r="E109" s="452">
        <f>+D109+D110+D111</f>
        <v>0</v>
      </c>
    </row>
    <row r="110" spans="1:26" x14ac:dyDescent="0.25">
      <c r="B110" s="8" t="s">
        <v>124</v>
      </c>
      <c r="C110" s="153">
        <v>30</v>
      </c>
      <c r="D110" s="153">
        <v>0</v>
      </c>
      <c r="E110" s="453"/>
    </row>
    <row r="111" spans="1:26" ht="15.75" thickBot="1" x14ac:dyDescent="0.3">
      <c r="B111" s="8" t="s">
        <v>125</v>
      </c>
      <c r="C111" s="103">
        <v>40</v>
      </c>
      <c r="D111" s="103">
        <v>0</v>
      </c>
      <c r="E111" s="454"/>
    </row>
    <row r="113" spans="2:17" ht="15.75" thickBot="1" x14ac:dyDescent="0.3"/>
    <row r="114" spans="2:17" ht="27" thickBot="1" x14ac:dyDescent="0.3">
      <c r="B114" s="432" t="s">
        <v>51</v>
      </c>
      <c r="C114" s="433"/>
      <c r="D114" s="433"/>
      <c r="E114" s="433"/>
      <c r="F114" s="433"/>
      <c r="G114" s="433"/>
      <c r="H114" s="433"/>
      <c r="I114" s="433"/>
      <c r="J114" s="433"/>
      <c r="K114" s="433"/>
      <c r="L114" s="433"/>
      <c r="M114" s="433"/>
      <c r="N114" s="434"/>
    </row>
    <row r="116" spans="2:17" x14ac:dyDescent="0.25">
      <c r="B116" s="562" t="s">
        <v>0</v>
      </c>
      <c r="C116" s="562" t="s">
        <v>38</v>
      </c>
      <c r="D116" s="562" t="s">
        <v>39</v>
      </c>
      <c r="E116" s="562" t="s">
        <v>112</v>
      </c>
      <c r="F116" s="562" t="s">
        <v>114</v>
      </c>
      <c r="G116" s="562" t="s">
        <v>115</v>
      </c>
      <c r="H116" s="562" t="s">
        <v>116</v>
      </c>
      <c r="I116" s="562" t="s">
        <v>113</v>
      </c>
      <c r="J116" s="562" t="s">
        <v>117</v>
      </c>
      <c r="K116" s="562"/>
      <c r="L116" s="562"/>
      <c r="M116" s="562" t="s">
        <v>121</v>
      </c>
      <c r="N116" s="562" t="s">
        <v>40</v>
      </c>
      <c r="O116" s="562" t="s">
        <v>41</v>
      </c>
      <c r="P116" s="562" t="s">
        <v>10</v>
      </c>
      <c r="Q116" s="562" t="s">
        <v>3</v>
      </c>
    </row>
    <row r="117" spans="2:17" ht="30" x14ac:dyDescent="0.25">
      <c r="B117" s="562"/>
      <c r="C117" s="562"/>
      <c r="D117" s="562"/>
      <c r="E117" s="562"/>
      <c r="F117" s="562"/>
      <c r="G117" s="562"/>
      <c r="H117" s="562"/>
      <c r="I117" s="562"/>
      <c r="J117" s="168" t="s">
        <v>118</v>
      </c>
      <c r="K117" s="168" t="s">
        <v>119</v>
      </c>
      <c r="L117" s="168" t="s">
        <v>120</v>
      </c>
      <c r="M117" s="562"/>
      <c r="N117" s="562"/>
      <c r="O117" s="562"/>
      <c r="P117" s="562"/>
      <c r="Q117" s="562"/>
    </row>
    <row r="118" spans="2:17" x14ac:dyDescent="0.25">
      <c r="B118" s="101"/>
      <c r="C118" s="101"/>
      <c r="D118" s="101"/>
      <c r="E118" s="69"/>
      <c r="F118" s="101"/>
      <c r="G118" s="69"/>
      <c r="H118" s="69"/>
      <c r="I118" s="69"/>
      <c r="J118" s="101"/>
      <c r="K118" s="153"/>
      <c r="L118" s="101"/>
      <c r="M118" s="69"/>
      <c r="N118" s="69"/>
      <c r="O118" s="69"/>
      <c r="P118" s="69"/>
      <c r="Q118" s="69"/>
    </row>
    <row r="119" spans="2:17" x14ac:dyDescent="0.25">
      <c r="B119" s="101"/>
      <c r="C119" s="101"/>
      <c r="D119" s="101"/>
      <c r="E119" s="69"/>
      <c r="F119" s="101"/>
      <c r="G119" s="69"/>
      <c r="H119" s="69"/>
      <c r="I119" s="69"/>
      <c r="J119" s="101"/>
      <c r="K119" s="69"/>
      <c r="L119" s="100"/>
      <c r="M119" s="69"/>
      <c r="N119" s="69"/>
      <c r="O119" s="69"/>
      <c r="P119" s="69"/>
      <c r="Q119" s="69"/>
    </row>
    <row r="120" spans="2:17" x14ac:dyDescent="0.25">
      <c r="B120" s="101"/>
      <c r="C120" s="164"/>
      <c r="D120" s="69"/>
      <c r="E120" s="69"/>
      <c r="F120" s="69"/>
      <c r="G120" s="69"/>
      <c r="H120" s="200"/>
      <c r="I120" s="69"/>
      <c r="J120" s="101"/>
      <c r="K120" s="69"/>
      <c r="L120" s="101"/>
      <c r="M120" s="153"/>
      <c r="N120" s="153"/>
      <c r="O120" s="153"/>
      <c r="P120" s="153"/>
      <c r="Q120" s="69"/>
    </row>
    <row r="121" spans="2:17" x14ac:dyDescent="0.25">
      <c r="B121" s="101"/>
      <c r="C121" s="69"/>
      <c r="D121" s="101"/>
      <c r="E121" s="69"/>
      <c r="F121" s="69"/>
      <c r="G121" s="69"/>
      <c r="H121" s="69"/>
      <c r="I121" s="69"/>
      <c r="J121" s="101"/>
      <c r="K121" s="153"/>
      <c r="L121" s="100"/>
      <c r="M121" s="69"/>
      <c r="N121" s="69"/>
      <c r="O121" s="69"/>
      <c r="P121" s="69"/>
      <c r="Q121" s="69"/>
    </row>
    <row r="122" spans="2:17" x14ac:dyDescent="0.25">
      <c r="B122" s="101"/>
      <c r="C122" s="69"/>
      <c r="D122" s="101"/>
      <c r="E122" s="69"/>
      <c r="F122" s="69"/>
      <c r="G122" s="69"/>
      <c r="H122" s="69"/>
      <c r="I122" s="69"/>
      <c r="J122" s="101"/>
      <c r="K122" s="153"/>
      <c r="L122" s="100"/>
      <c r="M122" s="69"/>
      <c r="N122" s="69"/>
      <c r="O122" s="69"/>
      <c r="P122" s="69"/>
      <c r="Q122" s="69"/>
    </row>
    <row r="123" spans="2:17" x14ac:dyDescent="0.25">
      <c r="B123" s="101"/>
      <c r="C123" s="224"/>
      <c r="D123" s="101"/>
      <c r="E123" s="69"/>
      <c r="F123" s="69"/>
      <c r="G123" s="69"/>
      <c r="H123" s="69"/>
      <c r="I123" s="69"/>
      <c r="J123" s="101"/>
      <c r="K123" s="69"/>
      <c r="L123" s="101"/>
      <c r="M123" s="69"/>
      <c r="N123" s="69"/>
      <c r="O123" s="69"/>
      <c r="P123" s="69"/>
      <c r="Q123" s="69"/>
    </row>
    <row r="124" spans="2:17" x14ac:dyDescent="0.25">
      <c r="B124" s="101"/>
      <c r="C124" s="224"/>
      <c r="D124" s="101"/>
      <c r="E124" s="69"/>
      <c r="F124" s="69"/>
      <c r="G124" s="69"/>
      <c r="H124" s="69"/>
      <c r="I124" s="69"/>
      <c r="J124" s="101"/>
      <c r="K124" s="164"/>
      <c r="L124" s="100"/>
      <c r="M124" s="69"/>
      <c r="N124" s="69"/>
      <c r="O124" s="69"/>
      <c r="P124" s="69"/>
      <c r="Q124" s="69"/>
    </row>
    <row r="125" spans="2:17" x14ac:dyDescent="0.25">
      <c r="B125" s="101"/>
      <c r="C125" s="224"/>
      <c r="D125" s="101"/>
      <c r="E125" s="69"/>
      <c r="F125" s="69"/>
      <c r="G125" s="69"/>
      <c r="H125" s="69"/>
      <c r="I125" s="69"/>
      <c r="J125" s="101"/>
      <c r="K125" s="101"/>
      <c r="L125" s="100"/>
      <c r="M125" s="69"/>
      <c r="N125" s="69"/>
      <c r="O125" s="69"/>
      <c r="P125" s="69"/>
      <c r="Q125" s="69"/>
    </row>
    <row r="126" spans="2:17" x14ac:dyDescent="0.25">
      <c r="B126" s="101"/>
      <c r="C126" s="224"/>
      <c r="D126" s="101"/>
      <c r="E126" s="69"/>
      <c r="F126" s="69"/>
      <c r="G126" s="69"/>
      <c r="H126" s="69"/>
      <c r="I126" s="69"/>
      <c r="J126" s="101"/>
      <c r="K126" s="69"/>
      <c r="L126" s="100"/>
      <c r="M126" s="69"/>
      <c r="N126" s="69"/>
      <c r="O126" s="69"/>
      <c r="P126" s="69"/>
      <c r="Q126" s="69"/>
    </row>
    <row r="127" spans="2:17" x14ac:dyDescent="0.25">
      <c r="B127" s="101"/>
      <c r="C127" s="224"/>
      <c r="D127" s="101"/>
      <c r="E127" s="69"/>
      <c r="F127" s="69"/>
      <c r="G127" s="69"/>
      <c r="H127" s="69"/>
      <c r="I127" s="69"/>
      <c r="J127" s="142"/>
      <c r="K127" s="164"/>
      <c r="L127" s="100"/>
      <c r="M127" s="69"/>
      <c r="N127" s="69"/>
      <c r="O127" s="69"/>
      <c r="P127" s="69"/>
      <c r="Q127" s="69"/>
    </row>
    <row r="128" spans="2:17" x14ac:dyDescent="0.25">
      <c r="B128" s="101"/>
      <c r="C128" s="224"/>
      <c r="D128" s="164"/>
      <c r="E128" s="153"/>
      <c r="F128" s="164"/>
      <c r="G128" s="164"/>
      <c r="H128" s="177"/>
      <c r="I128" s="153"/>
      <c r="J128" s="101"/>
      <c r="K128" s="164"/>
      <c r="L128" s="101"/>
      <c r="M128" s="153"/>
      <c r="N128" s="153"/>
      <c r="O128" s="153"/>
      <c r="P128" s="153"/>
      <c r="Q128" s="153"/>
    </row>
    <row r="132" spans="2:7" ht="30" x14ac:dyDescent="0.25">
      <c r="B132" s="21" t="s">
        <v>32</v>
      </c>
      <c r="C132" s="21" t="s">
        <v>48</v>
      </c>
      <c r="D132" s="168" t="s">
        <v>49</v>
      </c>
      <c r="E132" s="21" t="s">
        <v>50</v>
      </c>
      <c r="F132" s="168" t="s">
        <v>55</v>
      </c>
    </row>
    <row r="133" spans="2:7" ht="114" customHeight="1" x14ac:dyDescent="0.25">
      <c r="B133" s="468" t="s">
        <v>536</v>
      </c>
      <c r="C133" s="158" t="s">
        <v>126</v>
      </c>
      <c r="D133" s="153">
        <v>25</v>
      </c>
      <c r="E133" s="153"/>
      <c r="F133" s="427">
        <f>+E133+E134+E135</f>
        <v>0</v>
      </c>
      <c r="G133" s="105"/>
    </row>
    <row r="134" spans="2:7" ht="114" customHeight="1" x14ac:dyDescent="0.25">
      <c r="B134" s="468"/>
      <c r="C134" s="158" t="s">
        <v>127</v>
      </c>
      <c r="D134" s="164">
        <v>25</v>
      </c>
      <c r="E134" s="153"/>
      <c r="F134" s="469"/>
      <c r="G134" s="105"/>
    </row>
    <row r="135" spans="2:7" ht="114" customHeight="1" x14ac:dyDescent="0.25">
      <c r="B135" s="468"/>
      <c r="C135" s="158" t="s">
        <v>128</v>
      </c>
      <c r="D135" s="153">
        <v>10</v>
      </c>
      <c r="E135" s="153"/>
      <c r="F135" s="428"/>
      <c r="G135" s="105"/>
    </row>
    <row r="136" spans="2:7" x14ac:dyDescent="0.25">
      <c r="C136" s="42"/>
    </row>
    <row r="138" spans="2:7" x14ac:dyDescent="0.25">
      <c r="B138" s="68" t="s">
        <v>56</v>
      </c>
    </row>
    <row r="140" spans="2:7" x14ac:dyDescent="0.25">
      <c r="B140" s="22" t="s">
        <v>32</v>
      </c>
      <c r="C140" s="22" t="s">
        <v>57</v>
      </c>
      <c r="D140" s="21" t="s">
        <v>50</v>
      </c>
      <c r="E140" s="21" t="s">
        <v>15</v>
      </c>
    </row>
    <row r="141" spans="2:7" ht="28.5" x14ac:dyDescent="0.25">
      <c r="B141" s="70" t="s">
        <v>58</v>
      </c>
      <c r="C141" s="71">
        <v>40</v>
      </c>
      <c r="D141" s="153">
        <f>+E109</f>
        <v>0</v>
      </c>
      <c r="E141" s="424">
        <f>+D141+D142</f>
        <v>0</v>
      </c>
    </row>
    <row r="142" spans="2:7" ht="57" x14ac:dyDescent="0.25">
      <c r="B142" s="70" t="s">
        <v>59</v>
      </c>
      <c r="C142" s="71">
        <v>60</v>
      </c>
      <c r="D142" s="153">
        <f>+F133</f>
        <v>0</v>
      </c>
      <c r="E142" s="425"/>
    </row>
  </sheetData>
  <mergeCells count="58">
    <mergeCell ref="B55:B56"/>
    <mergeCell ref="C55:C56"/>
    <mergeCell ref="D55:E55"/>
    <mergeCell ref="B2:P2"/>
    <mergeCell ref="B4:P4"/>
    <mergeCell ref="C6:N6"/>
    <mergeCell ref="C7:N7"/>
    <mergeCell ref="C8:N8"/>
    <mergeCell ref="C9:N9"/>
    <mergeCell ref="C10:E10"/>
    <mergeCell ref="B14:C20"/>
    <mergeCell ref="B21:C21"/>
    <mergeCell ref="E39:E40"/>
    <mergeCell ref="M44:N44"/>
    <mergeCell ref="B73:Q73"/>
    <mergeCell ref="B76:B77"/>
    <mergeCell ref="C76:C77"/>
    <mergeCell ref="D76:D77"/>
    <mergeCell ref="E76:E77"/>
    <mergeCell ref="F76:F77"/>
    <mergeCell ref="I76:I77"/>
    <mergeCell ref="J76:L76"/>
    <mergeCell ref="M76:M77"/>
    <mergeCell ref="N76:N77"/>
    <mergeCell ref="O76:O77"/>
    <mergeCell ref="G76:G77"/>
    <mergeCell ref="C59:N59"/>
    <mergeCell ref="B61:Q61"/>
    <mergeCell ref="O64:P64"/>
    <mergeCell ref="O65:P65"/>
    <mergeCell ref="O66:P66"/>
    <mergeCell ref="Q116:Q117"/>
    <mergeCell ref="E109:E111"/>
    <mergeCell ref="B114:N114"/>
    <mergeCell ref="B116:B117"/>
    <mergeCell ref="C116:C117"/>
    <mergeCell ref="D116:D117"/>
    <mergeCell ref="E116:E117"/>
    <mergeCell ref="F116:F117"/>
    <mergeCell ref="G116:G117"/>
    <mergeCell ref="H116:H117"/>
    <mergeCell ref="I116:I117"/>
    <mergeCell ref="B133:B135"/>
    <mergeCell ref="F133:F135"/>
    <mergeCell ref="E141:E142"/>
    <mergeCell ref="O67:P67"/>
    <mergeCell ref="J116:L116"/>
    <mergeCell ref="M116:M117"/>
    <mergeCell ref="N116:N117"/>
    <mergeCell ref="O116:O117"/>
    <mergeCell ref="P116:P117"/>
    <mergeCell ref="P76:P77"/>
    <mergeCell ref="B88:N88"/>
    <mergeCell ref="D91:E91"/>
    <mergeCell ref="D92:E92"/>
    <mergeCell ref="B95:Q95"/>
    <mergeCell ref="B98:Q98"/>
    <mergeCell ref="H76:H77"/>
  </mergeCells>
  <dataValidations count="2">
    <dataValidation type="decimal" allowBlank="1" showInputMessage="1" showErrorMessage="1" sqref="WVH983058 WLL983058 C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s>
  <pageMargins left="0.7" right="0.7" top="0.75" bottom="0.75" header="0.3" footer="0.3"/>
  <pageSetup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24"/>
  <sheetViews>
    <sheetView workbookViewId="0">
      <selection activeCell="D38" sqref="D38"/>
    </sheetView>
  </sheetViews>
  <sheetFormatPr baseColWidth="10" defaultRowHeight="15" x14ac:dyDescent="0.25"/>
  <cols>
    <col min="1" max="1" width="3.140625" style="44" bestFit="1" customWidth="1"/>
    <col min="2" max="2" width="102.7109375" style="44" bestFit="1"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1390</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1454</v>
      </c>
      <c r="D10" s="422"/>
      <c r="E10" s="423"/>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57"/>
      <c r="I14" s="56"/>
      <c r="J14" s="56"/>
      <c r="K14" s="56"/>
      <c r="L14" s="56"/>
      <c r="M14" s="56"/>
      <c r="N14" s="55"/>
    </row>
    <row r="15" spans="2:16" x14ac:dyDescent="0.25">
      <c r="B15" s="495"/>
      <c r="C15" s="496"/>
      <c r="D15" s="303">
        <v>2</v>
      </c>
      <c r="E15" s="3">
        <v>313242150</v>
      </c>
      <c r="F15" s="241">
        <v>150</v>
      </c>
      <c r="G15" s="57"/>
      <c r="I15" s="57"/>
      <c r="J15" s="57"/>
      <c r="K15" s="57"/>
      <c r="L15" s="57"/>
      <c r="M15" s="57"/>
      <c r="N15" s="55"/>
    </row>
    <row r="16" spans="2:16" x14ac:dyDescent="0.25">
      <c r="B16" s="495"/>
      <c r="C16" s="496"/>
      <c r="D16" s="303">
        <v>5</v>
      </c>
      <c r="E16" s="3">
        <v>1252968600</v>
      </c>
      <c r="F16" s="241">
        <v>600</v>
      </c>
      <c r="G16" s="57"/>
      <c r="I16" s="57"/>
      <c r="J16" s="57"/>
      <c r="K16" s="57"/>
      <c r="L16" s="57"/>
      <c r="M16" s="57"/>
      <c r="N16" s="55"/>
    </row>
    <row r="17" spans="1:14" x14ac:dyDescent="0.25">
      <c r="B17" s="497"/>
      <c r="C17" s="498"/>
      <c r="D17" s="303">
        <v>6</v>
      </c>
      <c r="E17" s="3">
        <v>1053997446</v>
      </c>
      <c r="F17" s="241">
        <v>492</v>
      </c>
      <c r="G17" s="57"/>
      <c r="I17" s="57"/>
      <c r="J17" s="57"/>
      <c r="K17" s="57"/>
      <c r="L17" s="57"/>
      <c r="M17" s="57"/>
      <c r="N17" s="55"/>
    </row>
    <row r="18" spans="1:14" ht="15.75" thickBot="1" x14ac:dyDescent="0.3">
      <c r="B18" s="476" t="s">
        <v>13</v>
      </c>
      <c r="C18" s="477"/>
      <c r="D18" s="303"/>
      <c r="E18" s="3">
        <f>SUM(E15:E17)</f>
        <v>2620208196</v>
      </c>
      <c r="F18" s="131">
        <f>SUM(F15:F17)</f>
        <v>1242</v>
      </c>
      <c r="G18" s="57"/>
      <c r="H18" s="58"/>
      <c r="I18" s="54"/>
      <c r="J18" s="54"/>
      <c r="K18" s="54"/>
      <c r="L18" s="54"/>
      <c r="M18" s="54"/>
      <c r="N18" s="59"/>
    </row>
    <row r="19" spans="1:14" ht="45.75" thickBot="1" x14ac:dyDescent="0.3">
      <c r="A19" s="60"/>
      <c r="B19" s="6" t="s">
        <v>14</v>
      </c>
      <c r="C19" s="6" t="s">
        <v>98</v>
      </c>
      <c r="E19" s="56"/>
      <c r="F19" s="56"/>
      <c r="G19" s="57"/>
      <c r="H19" s="56"/>
      <c r="I19" s="61"/>
      <c r="J19" s="61"/>
      <c r="K19" s="61"/>
      <c r="L19" s="61"/>
      <c r="M19" s="61"/>
    </row>
    <row r="20" spans="1:14" ht="15.75" thickBot="1" x14ac:dyDescent="0.3">
      <c r="A20" s="62">
        <v>1</v>
      </c>
      <c r="C20" s="5">
        <f>+F15*80%</f>
        <v>120</v>
      </c>
      <c r="D20" s="57"/>
      <c r="E20" s="4">
        <f>E15</f>
        <v>313242150</v>
      </c>
      <c r="F20" s="63"/>
      <c r="G20" s="63"/>
      <c r="H20" s="63"/>
      <c r="I20" s="64"/>
      <c r="J20" s="64"/>
      <c r="K20" s="64"/>
      <c r="L20" s="64"/>
      <c r="M20" s="64"/>
    </row>
    <row r="21" spans="1:14" x14ac:dyDescent="0.25">
      <c r="A21" s="65"/>
      <c r="C21" s="66"/>
      <c r="D21" s="57"/>
      <c r="E21" s="67"/>
      <c r="F21" s="63"/>
      <c r="G21" s="63"/>
      <c r="H21" s="63"/>
      <c r="I21" s="64"/>
      <c r="J21" s="64"/>
      <c r="K21" s="64"/>
      <c r="L21" s="64"/>
      <c r="M21" s="64"/>
    </row>
    <row r="22" spans="1:14" x14ac:dyDescent="0.25">
      <c r="A22" s="65"/>
      <c r="C22" s="66"/>
      <c r="D22" s="57"/>
      <c r="E22" s="67"/>
      <c r="F22" s="63"/>
      <c r="G22" s="63"/>
      <c r="H22" s="63"/>
      <c r="I22" s="64"/>
      <c r="J22" s="64"/>
      <c r="K22" s="64"/>
      <c r="L22" s="64"/>
      <c r="M22" s="64"/>
    </row>
    <row r="23" spans="1:14" x14ac:dyDescent="0.25">
      <c r="A23" s="65"/>
      <c r="B23" s="68" t="s">
        <v>134</v>
      </c>
      <c r="C23" s="42"/>
      <c r="D23" s="42"/>
      <c r="E23" s="42"/>
      <c r="F23" s="42"/>
      <c r="G23" s="42"/>
      <c r="H23" s="42"/>
      <c r="I23" s="54"/>
      <c r="J23" s="54"/>
      <c r="K23" s="54"/>
      <c r="L23" s="54"/>
      <c r="M23" s="54"/>
      <c r="N23" s="55"/>
    </row>
    <row r="24" spans="1:14" x14ac:dyDescent="0.25">
      <c r="A24" s="65"/>
      <c r="B24" s="42"/>
      <c r="C24" s="42"/>
      <c r="D24" s="42"/>
      <c r="E24" s="42"/>
      <c r="F24" s="42"/>
      <c r="G24" s="42"/>
      <c r="H24" s="42"/>
      <c r="I24" s="54"/>
      <c r="J24" s="54"/>
      <c r="K24" s="54"/>
      <c r="L24" s="54"/>
      <c r="M24" s="54"/>
      <c r="N24" s="55"/>
    </row>
    <row r="25" spans="1:14" x14ac:dyDescent="0.25">
      <c r="A25" s="65"/>
      <c r="B25" s="22" t="s">
        <v>32</v>
      </c>
      <c r="C25" s="22" t="s">
        <v>135</v>
      </c>
      <c r="D25" s="22" t="s">
        <v>136</v>
      </c>
      <c r="E25" s="42"/>
      <c r="F25" s="42"/>
      <c r="G25" s="42"/>
      <c r="H25" s="42"/>
      <c r="I25" s="54"/>
      <c r="J25" s="54"/>
      <c r="K25" s="54"/>
      <c r="L25" s="54"/>
      <c r="M25" s="54"/>
      <c r="N25" s="55"/>
    </row>
    <row r="26" spans="1:14" x14ac:dyDescent="0.25">
      <c r="A26" s="65"/>
      <c r="B26" s="69" t="s">
        <v>137</v>
      </c>
      <c r="C26" s="291" t="s">
        <v>68</v>
      </c>
      <c r="D26" s="69"/>
      <c r="E26" s="42"/>
      <c r="F26" s="42"/>
      <c r="G26" s="42"/>
      <c r="H26" s="42"/>
      <c r="I26" s="54"/>
      <c r="J26" s="54"/>
      <c r="K26" s="54"/>
      <c r="L26" s="54"/>
      <c r="M26" s="54"/>
      <c r="N26" s="55"/>
    </row>
    <row r="27" spans="1:14" x14ac:dyDescent="0.25">
      <c r="A27" s="65"/>
      <c r="B27" s="69" t="s">
        <v>138</v>
      </c>
      <c r="C27" s="291" t="s">
        <v>68</v>
      </c>
      <c r="D27" s="69"/>
      <c r="E27" s="42"/>
      <c r="F27" s="42"/>
      <c r="G27" s="42"/>
      <c r="H27" s="42"/>
      <c r="I27" s="54"/>
      <c r="J27" s="54"/>
      <c r="K27" s="54"/>
      <c r="L27" s="54"/>
      <c r="M27" s="54"/>
      <c r="N27" s="55"/>
    </row>
    <row r="28" spans="1:14" x14ac:dyDescent="0.25">
      <c r="A28" s="65"/>
      <c r="B28" s="69" t="s">
        <v>139</v>
      </c>
      <c r="C28" s="291" t="s">
        <v>68</v>
      </c>
      <c r="D28" s="69"/>
      <c r="E28" s="42"/>
      <c r="F28" s="42"/>
      <c r="G28" s="42"/>
      <c r="H28" s="42"/>
      <c r="I28" s="54"/>
      <c r="J28" s="54"/>
      <c r="K28" s="54"/>
      <c r="L28" s="54"/>
      <c r="M28" s="54"/>
      <c r="N28" s="55"/>
    </row>
    <row r="29" spans="1:14" x14ac:dyDescent="0.25">
      <c r="A29" s="65"/>
      <c r="B29" s="69" t="s">
        <v>140</v>
      </c>
      <c r="C29" s="291" t="s">
        <v>68</v>
      </c>
      <c r="D29" s="69"/>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68" t="s">
        <v>141</v>
      </c>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22" t="s">
        <v>32</v>
      </c>
      <c r="C35" s="22" t="s">
        <v>57</v>
      </c>
      <c r="D35" s="21" t="s">
        <v>50</v>
      </c>
      <c r="E35" s="21" t="s">
        <v>15</v>
      </c>
      <c r="F35" s="42"/>
      <c r="G35" s="42"/>
      <c r="H35" s="42"/>
      <c r="I35" s="54"/>
      <c r="J35" s="54"/>
      <c r="K35" s="54"/>
      <c r="L35" s="54"/>
      <c r="M35" s="54"/>
      <c r="N35" s="55"/>
    </row>
    <row r="36" spans="1:26" ht="28.5" x14ac:dyDescent="0.25">
      <c r="A36" s="65"/>
      <c r="B36" s="70" t="s">
        <v>142</v>
      </c>
      <c r="C36" s="71">
        <v>40</v>
      </c>
      <c r="D36" s="291">
        <v>40</v>
      </c>
      <c r="E36" s="424">
        <f>+D36+D37</f>
        <v>75</v>
      </c>
      <c r="F36" s="42"/>
      <c r="G36" s="42"/>
      <c r="H36" s="42"/>
      <c r="I36" s="54"/>
      <c r="J36" s="54"/>
      <c r="K36" s="54"/>
      <c r="L36" s="54"/>
      <c r="M36" s="54"/>
      <c r="N36" s="55"/>
    </row>
    <row r="37" spans="1:26" ht="42.75" x14ac:dyDescent="0.25">
      <c r="A37" s="65"/>
      <c r="B37" s="70" t="s">
        <v>143</v>
      </c>
      <c r="C37" s="71">
        <v>60</v>
      </c>
      <c r="D37" s="291">
        <v>35</v>
      </c>
      <c r="E37" s="425"/>
      <c r="F37" s="42"/>
      <c r="G37" s="42"/>
      <c r="H37" s="42"/>
      <c r="I37" s="54"/>
      <c r="J37" s="54"/>
      <c r="K37" s="54"/>
      <c r="L37" s="54"/>
      <c r="M37" s="54"/>
      <c r="N37" s="55"/>
    </row>
    <row r="38" spans="1:26" x14ac:dyDescent="0.25">
      <c r="A38" s="65"/>
      <c r="C38" s="66"/>
      <c r="D38" s="57"/>
      <c r="E38" s="67"/>
      <c r="F38" s="63"/>
      <c r="G38" s="63"/>
      <c r="H38" s="63"/>
      <c r="I38" s="64"/>
      <c r="J38" s="64"/>
      <c r="K38" s="64"/>
      <c r="L38" s="64"/>
      <c r="M38" s="64"/>
    </row>
    <row r="39" spans="1:26" x14ac:dyDescent="0.25">
      <c r="A39" s="65"/>
      <c r="C39" s="66"/>
      <c r="D39" s="57"/>
      <c r="E39" s="67"/>
      <c r="F39" s="63"/>
      <c r="G39" s="63"/>
      <c r="H39" s="63"/>
      <c r="I39" s="64"/>
      <c r="J39" s="64"/>
      <c r="K39" s="64"/>
      <c r="L39" s="64"/>
      <c r="M39" s="64"/>
    </row>
    <row r="40" spans="1:26" x14ac:dyDescent="0.25">
      <c r="A40" s="65"/>
      <c r="C40" s="66"/>
      <c r="D40" s="57"/>
      <c r="E40" s="67"/>
      <c r="F40" s="63"/>
      <c r="G40" s="63"/>
      <c r="H40" s="63"/>
      <c r="I40" s="64"/>
      <c r="J40" s="64"/>
      <c r="K40" s="64"/>
      <c r="L40" s="64"/>
      <c r="M40" s="64"/>
    </row>
    <row r="41" spans="1:26" ht="15.75" thickBot="1" x14ac:dyDescent="0.3">
      <c r="M41" s="426" t="s">
        <v>34</v>
      </c>
      <c r="N41" s="426"/>
    </row>
    <row r="42" spans="1:26" x14ac:dyDescent="0.25">
      <c r="B42" s="68" t="s">
        <v>29</v>
      </c>
      <c r="M42" s="73"/>
      <c r="N42" s="73"/>
    </row>
    <row r="43" spans="1:26" ht="15.75" thickBot="1" x14ac:dyDescent="0.3">
      <c r="M43" s="73"/>
      <c r="N43" s="73"/>
    </row>
    <row r="44" spans="1:26" s="54" customFormat="1" ht="109.5" customHeight="1" x14ac:dyDescent="0.25">
      <c r="B44" s="18" t="s">
        <v>144</v>
      </c>
      <c r="C44" s="18" t="s">
        <v>145</v>
      </c>
      <c r="D44" s="18" t="s">
        <v>146</v>
      </c>
      <c r="E44" s="18" t="s">
        <v>44</v>
      </c>
      <c r="F44" s="18" t="s">
        <v>21</v>
      </c>
      <c r="G44" s="18" t="s">
        <v>99</v>
      </c>
      <c r="H44" s="18" t="s">
        <v>16</v>
      </c>
      <c r="I44" s="18" t="s">
        <v>9</v>
      </c>
      <c r="J44" s="18" t="s">
        <v>30</v>
      </c>
      <c r="K44" s="18" t="s">
        <v>60</v>
      </c>
      <c r="L44" s="18" t="s">
        <v>19</v>
      </c>
      <c r="M44" s="17" t="s">
        <v>25</v>
      </c>
      <c r="N44" s="18" t="s">
        <v>147</v>
      </c>
      <c r="O44" s="18" t="s">
        <v>35</v>
      </c>
      <c r="P44" s="298" t="s">
        <v>10</v>
      </c>
      <c r="Q44" s="298" t="s">
        <v>18</v>
      </c>
    </row>
    <row r="45" spans="1:26" s="86" customFormat="1" ht="44.25" customHeight="1" x14ac:dyDescent="0.25">
      <c r="A45" s="74">
        <v>1</v>
      </c>
      <c r="B45" s="87" t="s">
        <v>1390</v>
      </c>
      <c r="C45" s="76" t="s">
        <v>1390</v>
      </c>
      <c r="D45" s="76" t="s">
        <v>667</v>
      </c>
      <c r="E45" s="136">
        <v>130</v>
      </c>
      <c r="F45" s="78" t="s">
        <v>135</v>
      </c>
      <c r="G45" s="79" t="s">
        <v>669</v>
      </c>
      <c r="H45" s="80">
        <v>41849</v>
      </c>
      <c r="I45" s="81">
        <v>42004</v>
      </c>
      <c r="J45" s="81" t="s">
        <v>136</v>
      </c>
      <c r="K45" s="136">
        <v>2</v>
      </c>
      <c r="L45" s="136">
        <v>0</v>
      </c>
      <c r="M45" s="136">
        <v>342</v>
      </c>
      <c r="N45" s="82">
        <v>0</v>
      </c>
      <c r="O45" s="83">
        <v>276592932</v>
      </c>
      <c r="P45" s="83" t="s">
        <v>1455</v>
      </c>
      <c r="Q45" s="84"/>
      <c r="R45" s="85"/>
      <c r="S45" s="85"/>
      <c r="T45" s="85"/>
      <c r="U45" s="85"/>
      <c r="V45" s="85"/>
      <c r="W45" s="85"/>
      <c r="X45" s="85"/>
      <c r="Y45" s="85"/>
      <c r="Z45" s="85"/>
    </row>
    <row r="46" spans="1:26" s="86" customFormat="1" ht="45" x14ac:dyDescent="0.25">
      <c r="A46" s="74">
        <f>+A45+1</f>
        <v>2</v>
      </c>
      <c r="B46" s="87" t="s">
        <v>1390</v>
      </c>
      <c r="C46" s="76" t="s">
        <v>1390</v>
      </c>
      <c r="D46" s="76" t="s">
        <v>667</v>
      </c>
      <c r="E46" s="136">
        <v>257</v>
      </c>
      <c r="F46" s="78" t="s">
        <v>135</v>
      </c>
      <c r="G46" s="78" t="s">
        <v>669</v>
      </c>
      <c r="H46" s="80">
        <v>41261</v>
      </c>
      <c r="I46" s="81">
        <v>41851</v>
      </c>
      <c r="J46" s="81" t="s">
        <v>136</v>
      </c>
      <c r="K46" s="136">
        <v>18</v>
      </c>
      <c r="L46" s="136">
        <v>0</v>
      </c>
      <c r="M46" s="136">
        <v>470</v>
      </c>
      <c r="N46" s="82">
        <v>0</v>
      </c>
      <c r="O46" s="83">
        <v>1754266020</v>
      </c>
      <c r="P46" s="83" t="s">
        <v>1456</v>
      </c>
      <c r="Q46" s="84"/>
      <c r="R46" s="85"/>
      <c r="S46" s="85"/>
      <c r="T46" s="85"/>
      <c r="U46" s="85"/>
      <c r="V46" s="85"/>
      <c r="W46" s="85"/>
      <c r="X46" s="85"/>
      <c r="Y46" s="85"/>
      <c r="Z46" s="85"/>
    </row>
    <row r="47" spans="1:26" s="86" customFormat="1" ht="45" x14ac:dyDescent="0.25">
      <c r="A47" s="74">
        <f t="shared" ref="A47" si="0">+A46+1</f>
        <v>3</v>
      </c>
      <c r="B47" s="87" t="s">
        <v>1390</v>
      </c>
      <c r="C47" s="76" t="s">
        <v>1390</v>
      </c>
      <c r="D47" s="76" t="s">
        <v>667</v>
      </c>
      <c r="E47" s="136">
        <v>127</v>
      </c>
      <c r="F47" s="78" t="s">
        <v>135</v>
      </c>
      <c r="G47" s="78" t="s">
        <v>669</v>
      </c>
      <c r="H47" s="80">
        <v>41038</v>
      </c>
      <c r="I47" s="81">
        <v>41274</v>
      </c>
      <c r="J47" s="81" t="s">
        <v>136</v>
      </c>
      <c r="K47" s="136">
        <v>7</v>
      </c>
      <c r="L47" s="136">
        <v>0</v>
      </c>
      <c r="M47" s="136">
        <v>2863</v>
      </c>
      <c r="N47" s="82">
        <v>0</v>
      </c>
      <c r="O47" s="83">
        <v>790216360</v>
      </c>
      <c r="P47" s="83" t="s">
        <v>1457</v>
      </c>
      <c r="Q47" s="84"/>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SUM(K45:K47)</f>
        <v>27</v>
      </c>
      <c r="L48" s="88">
        <f>SUM(L45:L47)</f>
        <v>0</v>
      </c>
      <c r="M48" s="89">
        <f>SUM(M45:M47)</f>
        <v>3675</v>
      </c>
      <c r="N48" s="88">
        <f>SUM(N45:N47)</f>
        <v>0</v>
      </c>
      <c r="O48" s="83"/>
      <c r="P48" s="83"/>
      <c r="Q48" s="90"/>
    </row>
    <row r="49" spans="2:17" x14ac:dyDescent="0.25">
      <c r="E49" s="91"/>
    </row>
    <row r="50" spans="2:17" x14ac:dyDescent="0.25">
      <c r="B50" s="427" t="s">
        <v>27</v>
      </c>
      <c r="C50" s="427" t="s">
        <v>26</v>
      </c>
      <c r="D50" s="429" t="s">
        <v>33</v>
      </c>
      <c r="E50" s="429"/>
      <c r="L50" s="314"/>
    </row>
    <row r="51" spans="2:17" x14ac:dyDescent="0.25">
      <c r="B51" s="428"/>
      <c r="C51" s="428"/>
      <c r="D51" s="300" t="s">
        <v>22</v>
      </c>
      <c r="E51" s="93" t="s">
        <v>23</v>
      </c>
    </row>
    <row r="52" spans="2:17" ht="30.6" customHeight="1" x14ac:dyDescent="0.25">
      <c r="B52" s="94" t="s">
        <v>20</v>
      </c>
      <c r="C52" s="95">
        <f>+K48</f>
        <v>27</v>
      </c>
      <c r="D52" s="253" t="s">
        <v>167</v>
      </c>
      <c r="E52" s="69"/>
      <c r="F52" s="96"/>
      <c r="G52" s="96"/>
      <c r="H52" s="96"/>
      <c r="I52" s="96"/>
      <c r="J52" s="96"/>
      <c r="K52" s="96"/>
      <c r="L52" s="96"/>
      <c r="M52" s="96"/>
    </row>
    <row r="53" spans="2:17" ht="30" customHeight="1" x14ac:dyDescent="0.25">
      <c r="B53" s="94" t="s">
        <v>24</v>
      </c>
      <c r="C53" s="95">
        <f>+M48</f>
        <v>3675</v>
      </c>
      <c r="D53" s="253" t="s">
        <v>167</v>
      </c>
      <c r="E53" s="69"/>
    </row>
    <row r="54" spans="2:17" x14ac:dyDescent="0.25">
      <c r="B54" s="97"/>
      <c r="C54" s="439"/>
      <c r="D54" s="439"/>
      <c r="E54" s="439"/>
      <c r="F54" s="439"/>
      <c r="G54" s="439"/>
      <c r="H54" s="439"/>
      <c r="I54" s="439"/>
      <c r="J54" s="439"/>
      <c r="K54" s="439"/>
      <c r="L54" s="439"/>
      <c r="M54" s="439"/>
      <c r="N54" s="439"/>
    </row>
    <row r="55" spans="2:17" ht="28.15" customHeight="1" thickBot="1" x14ac:dyDescent="0.3"/>
    <row r="56" spans="2:17" ht="27" thickBot="1" x14ac:dyDescent="0.3">
      <c r="B56" s="440" t="s">
        <v>100</v>
      </c>
      <c r="C56" s="440"/>
      <c r="D56" s="440"/>
      <c r="E56" s="440"/>
      <c r="F56" s="440"/>
      <c r="G56" s="440"/>
      <c r="H56" s="440"/>
      <c r="I56" s="440"/>
      <c r="J56" s="440"/>
      <c r="K56" s="440"/>
      <c r="L56" s="440"/>
      <c r="M56" s="440"/>
      <c r="N56" s="440"/>
    </row>
    <row r="59" spans="2:17" ht="109.5" customHeight="1" x14ac:dyDescent="0.25">
      <c r="B59" s="304" t="s">
        <v>148</v>
      </c>
      <c r="C59" s="9" t="s">
        <v>2</v>
      </c>
      <c r="D59" s="9" t="s">
        <v>102</v>
      </c>
      <c r="E59" s="9" t="s">
        <v>101</v>
      </c>
      <c r="F59" s="9" t="s">
        <v>103</v>
      </c>
      <c r="G59" s="9" t="s">
        <v>104</v>
      </c>
      <c r="H59" s="9" t="s">
        <v>105</v>
      </c>
      <c r="I59" s="9" t="s">
        <v>106</v>
      </c>
      <c r="J59" s="9" t="s">
        <v>107</v>
      </c>
      <c r="K59" s="9" t="s">
        <v>108</v>
      </c>
      <c r="L59" s="9" t="s">
        <v>109</v>
      </c>
      <c r="M59" s="16" t="s">
        <v>110</v>
      </c>
      <c r="N59" s="16" t="s">
        <v>111</v>
      </c>
      <c r="O59" s="441" t="s">
        <v>3</v>
      </c>
      <c r="P59" s="442"/>
      <c r="Q59" s="9" t="s">
        <v>17</v>
      </c>
    </row>
    <row r="60" spans="2:17" ht="45" customHeight="1" x14ac:dyDescent="0.25">
      <c r="B60" s="98" t="s">
        <v>255</v>
      </c>
      <c r="C60" s="98" t="s">
        <v>255</v>
      </c>
      <c r="D60" s="43" t="s">
        <v>913</v>
      </c>
      <c r="E60" s="43">
        <v>150</v>
      </c>
      <c r="F60" s="99" t="s">
        <v>669</v>
      </c>
      <c r="G60" s="99" t="s">
        <v>669</v>
      </c>
      <c r="H60" s="99" t="s">
        <v>669</v>
      </c>
      <c r="I60" s="99" t="s">
        <v>135</v>
      </c>
      <c r="J60" s="99" t="s">
        <v>135</v>
      </c>
      <c r="K60" s="291" t="s">
        <v>135</v>
      </c>
      <c r="L60" s="291" t="s">
        <v>135</v>
      </c>
      <c r="M60" s="291" t="s">
        <v>135</v>
      </c>
      <c r="N60" s="291" t="s">
        <v>135</v>
      </c>
      <c r="O60" s="576" t="s">
        <v>1401</v>
      </c>
      <c r="P60" s="577"/>
      <c r="Q60" s="291" t="s">
        <v>135</v>
      </c>
    </row>
    <row r="61" spans="2:17" x14ac:dyDescent="0.25">
      <c r="B61" s="44" t="s">
        <v>1</v>
      </c>
    </row>
    <row r="62" spans="2:17" x14ac:dyDescent="0.25">
      <c r="B62" s="44" t="s">
        <v>36</v>
      </c>
    </row>
    <row r="63" spans="2:17" x14ac:dyDescent="0.25">
      <c r="B63" s="44" t="s">
        <v>61</v>
      </c>
    </row>
    <row r="65" spans="1:17" ht="15.75" thickBot="1" x14ac:dyDescent="0.3"/>
    <row r="66" spans="1:17" ht="27" thickBot="1" x14ac:dyDescent="0.3">
      <c r="B66" s="432" t="s">
        <v>37</v>
      </c>
      <c r="C66" s="433"/>
      <c r="D66" s="433"/>
      <c r="E66" s="433"/>
      <c r="F66" s="433"/>
      <c r="G66" s="433"/>
      <c r="H66" s="433"/>
      <c r="I66" s="433"/>
      <c r="J66" s="433"/>
      <c r="K66" s="433"/>
      <c r="L66" s="433"/>
      <c r="M66" s="433"/>
      <c r="N66" s="434"/>
    </row>
    <row r="71" spans="1:17" ht="76.5" customHeight="1" x14ac:dyDescent="0.25">
      <c r="A71" s="443"/>
      <c r="B71" s="443" t="s">
        <v>0</v>
      </c>
      <c r="C71" s="443" t="s">
        <v>38</v>
      </c>
      <c r="D71" s="443" t="s">
        <v>39</v>
      </c>
      <c r="E71" s="443" t="s">
        <v>112</v>
      </c>
      <c r="F71" s="443" t="s">
        <v>114</v>
      </c>
      <c r="G71" s="443" t="s">
        <v>115</v>
      </c>
      <c r="H71" s="443" t="s">
        <v>116</v>
      </c>
      <c r="I71" s="443" t="s">
        <v>113</v>
      </c>
      <c r="J71" s="441" t="s">
        <v>117</v>
      </c>
      <c r="K71" s="445"/>
      <c r="L71" s="442"/>
      <c r="M71" s="443" t="s">
        <v>121</v>
      </c>
      <c r="N71" s="443" t="s">
        <v>40</v>
      </c>
      <c r="O71" s="443" t="s">
        <v>41</v>
      </c>
      <c r="P71" s="447" t="s">
        <v>3</v>
      </c>
      <c r="Q71" s="448"/>
    </row>
    <row r="72" spans="1:17" ht="60.75" customHeight="1" x14ac:dyDescent="0.25">
      <c r="A72" s="444"/>
      <c r="B72" s="444"/>
      <c r="C72" s="444"/>
      <c r="D72" s="444"/>
      <c r="E72" s="444"/>
      <c r="F72" s="444"/>
      <c r="G72" s="444"/>
      <c r="H72" s="444"/>
      <c r="I72" s="444"/>
      <c r="J72" s="99" t="s">
        <v>118</v>
      </c>
      <c r="K72" s="305" t="s">
        <v>119</v>
      </c>
      <c r="L72" s="99" t="s">
        <v>120</v>
      </c>
      <c r="M72" s="444"/>
      <c r="N72" s="444"/>
      <c r="O72" s="444"/>
      <c r="P72" s="449"/>
      <c r="Q72" s="450"/>
    </row>
    <row r="73" spans="1:17" ht="59.25" customHeight="1" x14ac:dyDescent="0.25">
      <c r="B73" s="101" t="s">
        <v>42</v>
      </c>
      <c r="C73" s="294" t="s">
        <v>701</v>
      </c>
      <c r="D73" s="69" t="s">
        <v>1458</v>
      </c>
      <c r="E73" s="69">
        <v>40610241</v>
      </c>
      <c r="F73" s="294" t="s">
        <v>384</v>
      </c>
      <c r="G73" s="294" t="s">
        <v>509</v>
      </c>
      <c r="H73" s="200">
        <v>40163</v>
      </c>
      <c r="I73" s="69" t="s">
        <v>669</v>
      </c>
      <c r="J73" s="294" t="s">
        <v>1459</v>
      </c>
      <c r="K73" s="294" t="s">
        <v>1460</v>
      </c>
      <c r="L73" s="294" t="s">
        <v>1461</v>
      </c>
      <c r="M73" s="291" t="s">
        <v>135</v>
      </c>
      <c r="N73" s="291" t="s">
        <v>135</v>
      </c>
      <c r="O73" s="291" t="s">
        <v>135</v>
      </c>
      <c r="P73" s="574" t="s">
        <v>1462</v>
      </c>
      <c r="Q73" s="575"/>
    </row>
    <row r="74" spans="1:17" ht="58.5" customHeight="1" x14ac:dyDescent="0.25">
      <c r="B74" s="101" t="s">
        <v>43</v>
      </c>
      <c r="C74" s="294" t="s">
        <v>701</v>
      </c>
      <c r="D74" s="294" t="s">
        <v>1463</v>
      </c>
      <c r="E74" s="69">
        <v>30506381</v>
      </c>
      <c r="F74" s="294" t="s">
        <v>384</v>
      </c>
      <c r="G74" s="294" t="s">
        <v>509</v>
      </c>
      <c r="H74" s="200">
        <v>38891</v>
      </c>
      <c r="I74" s="69">
        <v>105070</v>
      </c>
      <c r="J74" s="291" t="s">
        <v>1464</v>
      </c>
      <c r="K74" s="290" t="s">
        <v>1465</v>
      </c>
      <c r="L74" s="294" t="s">
        <v>1466</v>
      </c>
      <c r="M74" s="291" t="s">
        <v>135</v>
      </c>
      <c r="N74" s="291" t="s">
        <v>135</v>
      </c>
      <c r="O74" s="291" t="s">
        <v>135</v>
      </c>
      <c r="P74" s="574" t="s">
        <v>1537</v>
      </c>
      <c r="Q74" s="575"/>
    </row>
    <row r="76" spans="1:17" ht="15.75" thickBot="1" x14ac:dyDescent="0.3"/>
    <row r="77" spans="1:17" ht="27" thickBot="1" x14ac:dyDescent="0.3">
      <c r="B77" s="432" t="s">
        <v>45</v>
      </c>
      <c r="C77" s="433"/>
      <c r="D77" s="433"/>
      <c r="E77" s="433"/>
      <c r="F77" s="433"/>
      <c r="G77" s="433"/>
      <c r="H77" s="433"/>
      <c r="I77" s="433"/>
      <c r="J77" s="433"/>
      <c r="K77" s="433"/>
      <c r="L77" s="433"/>
      <c r="M77" s="433"/>
      <c r="N77" s="434"/>
    </row>
    <row r="80" spans="1:17" ht="46.15" customHeight="1" x14ac:dyDescent="0.25">
      <c r="B80" s="9" t="s">
        <v>32</v>
      </c>
      <c r="C80" s="9" t="s">
        <v>46</v>
      </c>
      <c r="D80" s="441" t="s">
        <v>3</v>
      </c>
      <c r="E80" s="442"/>
    </row>
    <row r="81" spans="1:26" ht="46.9" customHeight="1" x14ac:dyDescent="0.25">
      <c r="B81" s="101" t="s">
        <v>122</v>
      </c>
      <c r="C81" s="291" t="s">
        <v>135</v>
      </c>
      <c r="D81" s="451"/>
      <c r="E81" s="451"/>
    </row>
    <row r="84" spans="1:26" ht="26.25" x14ac:dyDescent="0.25">
      <c r="B84" s="435" t="s">
        <v>63</v>
      </c>
      <c r="C84" s="436"/>
      <c r="D84" s="436"/>
      <c r="E84" s="436"/>
      <c r="F84" s="436"/>
      <c r="G84" s="436"/>
      <c r="H84" s="436"/>
      <c r="I84" s="436"/>
      <c r="J84" s="436"/>
      <c r="K84" s="436"/>
      <c r="L84" s="436"/>
      <c r="M84" s="436"/>
      <c r="N84" s="436"/>
      <c r="O84" s="436"/>
      <c r="P84" s="436"/>
    </row>
    <row r="86" spans="1:26" ht="15.75" thickBot="1" x14ac:dyDescent="0.3"/>
    <row r="87" spans="1:26" ht="27" thickBot="1" x14ac:dyDescent="0.3">
      <c r="B87" s="432" t="s">
        <v>53</v>
      </c>
      <c r="C87" s="433"/>
      <c r="D87" s="433"/>
      <c r="E87" s="433"/>
      <c r="F87" s="433"/>
      <c r="G87" s="433"/>
      <c r="H87" s="433"/>
      <c r="I87" s="433"/>
      <c r="J87" s="433"/>
      <c r="K87" s="433"/>
      <c r="L87" s="433"/>
      <c r="M87" s="433"/>
      <c r="N87" s="434"/>
    </row>
    <row r="89" spans="1:26" ht="15.75" thickBot="1" x14ac:dyDescent="0.3">
      <c r="M89" s="73"/>
      <c r="N89" s="73"/>
    </row>
    <row r="90" spans="1:26" s="54" customFormat="1" ht="109.5" customHeight="1" x14ac:dyDescent="0.25">
      <c r="B90" s="18" t="s">
        <v>144</v>
      </c>
      <c r="C90" s="18" t="s">
        <v>145</v>
      </c>
      <c r="D90" s="18" t="s">
        <v>146</v>
      </c>
      <c r="E90" s="18" t="s">
        <v>44</v>
      </c>
      <c r="F90" s="18" t="s">
        <v>21</v>
      </c>
      <c r="G90" s="18" t="s">
        <v>99</v>
      </c>
      <c r="H90" s="18" t="s">
        <v>16</v>
      </c>
      <c r="I90" s="18" t="s">
        <v>9</v>
      </c>
      <c r="J90" s="18" t="s">
        <v>30</v>
      </c>
      <c r="K90" s="18" t="s">
        <v>60</v>
      </c>
      <c r="L90" s="18" t="s">
        <v>19</v>
      </c>
      <c r="M90" s="17" t="s">
        <v>25</v>
      </c>
      <c r="N90" s="18" t="s">
        <v>147</v>
      </c>
      <c r="O90" s="18" t="s">
        <v>35</v>
      </c>
      <c r="P90" s="298" t="s">
        <v>10</v>
      </c>
      <c r="Q90" s="298" t="s">
        <v>18</v>
      </c>
    </row>
    <row r="91" spans="1:26" s="86" customFormat="1" ht="105" x14ac:dyDescent="0.25">
      <c r="A91" s="74">
        <v>1</v>
      </c>
      <c r="B91" s="87" t="s">
        <v>1390</v>
      </c>
      <c r="C91" s="76" t="s">
        <v>1390</v>
      </c>
      <c r="D91" s="76" t="s">
        <v>667</v>
      </c>
      <c r="E91" s="136">
        <v>280</v>
      </c>
      <c r="F91" s="78" t="s">
        <v>135</v>
      </c>
      <c r="G91" s="79" t="s">
        <v>669</v>
      </c>
      <c r="H91" s="80">
        <v>40908</v>
      </c>
      <c r="I91" s="81">
        <v>41623</v>
      </c>
      <c r="J91" s="81" t="s">
        <v>136</v>
      </c>
      <c r="K91" s="136">
        <v>24</v>
      </c>
      <c r="L91" s="136">
        <v>0</v>
      </c>
      <c r="M91" s="82">
        <v>492</v>
      </c>
      <c r="N91" s="82" t="s">
        <v>669</v>
      </c>
      <c r="O91" s="83">
        <v>4151635218</v>
      </c>
      <c r="P91" s="83" t="s">
        <v>1467</v>
      </c>
      <c r="Q91" s="84" t="s">
        <v>1468</v>
      </c>
      <c r="R91" s="85"/>
      <c r="S91" s="85"/>
      <c r="T91" s="85"/>
      <c r="U91" s="85"/>
      <c r="V91" s="85"/>
      <c r="W91" s="85"/>
      <c r="X91" s="85"/>
      <c r="Y91" s="85"/>
      <c r="Z91" s="85"/>
    </row>
    <row r="92" spans="1:26" s="86" customFormat="1" x14ac:dyDescent="0.25">
      <c r="A92" s="74"/>
      <c r="B92" s="87" t="s">
        <v>15</v>
      </c>
      <c r="C92" s="76"/>
      <c r="D92" s="75"/>
      <c r="E92" s="77"/>
      <c r="F92" s="78"/>
      <c r="G92" s="78"/>
      <c r="H92" s="78"/>
      <c r="I92" s="81"/>
      <c r="J92" s="81"/>
      <c r="K92" s="88">
        <f>SUM(K91:K91)</f>
        <v>24</v>
      </c>
      <c r="L92" s="88">
        <f>SUM(L91:L91)</f>
        <v>0</v>
      </c>
      <c r="M92" s="89">
        <f>SUM(M91:M91)</f>
        <v>492</v>
      </c>
      <c r="N92" s="88">
        <f>SUM(N91:N91)</f>
        <v>0</v>
      </c>
      <c r="O92" s="83"/>
      <c r="P92" s="83"/>
      <c r="Q92" s="90"/>
    </row>
    <row r="93" spans="1:26" x14ac:dyDescent="0.25">
      <c r="E93" s="91"/>
    </row>
    <row r="94" spans="1:26" ht="18.75" x14ac:dyDescent="0.25">
      <c r="B94" s="94" t="s">
        <v>31</v>
      </c>
      <c r="C94" s="10">
        <f>+K92</f>
        <v>24</v>
      </c>
      <c r="H94" s="96"/>
      <c r="I94" s="96"/>
      <c r="J94" s="96"/>
      <c r="K94" s="96"/>
      <c r="L94" s="96"/>
      <c r="M94" s="96"/>
    </row>
    <row r="96" spans="1:26" ht="15.75" thickBot="1" x14ac:dyDescent="0.3"/>
    <row r="97" spans="2:17" ht="37.15" customHeight="1" thickBot="1" x14ac:dyDescent="0.3">
      <c r="B97" s="11" t="s">
        <v>48</v>
      </c>
      <c r="C97" s="12" t="s">
        <v>49</v>
      </c>
      <c r="D97" s="11" t="s">
        <v>50</v>
      </c>
      <c r="E97" s="12" t="s">
        <v>54</v>
      </c>
    </row>
    <row r="98" spans="2:17" ht="41.45" customHeight="1" x14ac:dyDescent="0.25">
      <c r="B98" s="8" t="s">
        <v>123</v>
      </c>
      <c r="C98" s="102">
        <v>20</v>
      </c>
      <c r="D98" s="102">
        <v>0</v>
      </c>
      <c r="E98" s="452">
        <f>+D98+D99+D100</f>
        <v>40</v>
      </c>
    </row>
    <row r="99" spans="2:17" x14ac:dyDescent="0.25">
      <c r="B99" s="8" t="s">
        <v>124</v>
      </c>
      <c r="C99" s="291">
        <v>30</v>
      </c>
      <c r="D99" s="291">
        <v>0</v>
      </c>
      <c r="E99" s="453"/>
    </row>
    <row r="100" spans="2:17" ht="15.75" thickBot="1" x14ac:dyDescent="0.3">
      <c r="B100" s="8" t="s">
        <v>125</v>
      </c>
      <c r="C100" s="103">
        <v>40</v>
      </c>
      <c r="D100" s="103">
        <v>40</v>
      </c>
      <c r="E100" s="454"/>
    </row>
    <row r="102" spans="2:17" ht="15.75" thickBot="1" x14ac:dyDescent="0.3"/>
    <row r="103" spans="2:17" ht="27" thickBot="1" x14ac:dyDescent="0.3">
      <c r="B103" s="432" t="s">
        <v>51</v>
      </c>
      <c r="C103" s="433"/>
      <c r="D103" s="433"/>
      <c r="E103" s="433"/>
      <c r="F103" s="433"/>
      <c r="G103" s="433"/>
      <c r="H103" s="433"/>
      <c r="I103" s="433"/>
      <c r="J103" s="433"/>
      <c r="K103" s="433"/>
      <c r="L103" s="433"/>
      <c r="M103" s="433"/>
      <c r="N103" s="434"/>
    </row>
    <row r="105" spans="2:17" ht="76.5" customHeight="1" x14ac:dyDescent="0.25">
      <c r="B105" s="304" t="s">
        <v>0</v>
      </c>
      <c r="C105" s="304" t="s">
        <v>38</v>
      </c>
      <c r="D105" s="304" t="s">
        <v>39</v>
      </c>
      <c r="E105" s="304" t="s">
        <v>112</v>
      </c>
      <c r="F105" s="304" t="s">
        <v>114</v>
      </c>
      <c r="G105" s="304" t="s">
        <v>115</v>
      </c>
      <c r="H105" s="304" t="s">
        <v>116</v>
      </c>
      <c r="I105" s="304" t="s">
        <v>113</v>
      </c>
      <c r="J105" s="441" t="s">
        <v>117</v>
      </c>
      <c r="K105" s="445"/>
      <c r="L105" s="442"/>
      <c r="M105" s="304" t="s">
        <v>121</v>
      </c>
      <c r="N105" s="304" t="s">
        <v>40</v>
      </c>
      <c r="O105" s="304" t="s">
        <v>41</v>
      </c>
      <c r="P105" s="441" t="s">
        <v>3</v>
      </c>
      <c r="Q105" s="442"/>
    </row>
    <row r="106" spans="2:17" ht="60.75" customHeight="1" x14ac:dyDescent="0.25">
      <c r="B106" s="294" t="s">
        <v>129</v>
      </c>
      <c r="C106" s="294" t="s">
        <v>1649</v>
      </c>
      <c r="D106" s="294" t="s">
        <v>1440</v>
      </c>
      <c r="E106" s="291">
        <v>40765198</v>
      </c>
      <c r="F106" s="291" t="s">
        <v>469</v>
      </c>
      <c r="G106" s="291" t="s">
        <v>262</v>
      </c>
      <c r="H106" s="312">
        <v>32854</v>
      </c>
      <c r="I106" s="291" t="s">
        <v>1441</v>
      </c>
      <c r="J106" s="294" t="s">
        <v>763</v>
      </c>
      <c r="K106" s="294" t="s">
        <v>1442</v>
      </c>
      <c r="L106" s="294" t="s">
        <v>1443</v>
      </c>
      <c r="M106" s="291" t="s">
        <v>135</v>
      </c>
      <c r="N106" s="291" t="s">
        <v>135</v>
      </c>
      <c r="O106" s="291" t="s">
        <v>136</v>
      </c>
      <c r="P106" s="523" t="s">
        <v>1650</v>
      </c>
      <c r="Q106" s="526"/>
    </row>
    <row r="107" spans="2:17" ht="60.75" customHeight="1" x14ac:dyDescent="0.25">
      <c r="B107" s="100" t="s">
        <v>131</v>
      </c>
      <c r="C107" s="331" t="s">
        <v>1649</v>
      </c>
      <c r="D107" s="291" t="s">
        <v>1444</v>
      </c>
      <c r="E107" s="291">
        <v>40079735</v>
      </c>
      <c r="F107" s="291" t="s">
        <v>469</v>
      </c>
      <c r="G107" s="291" t="s">
        <v>262</v>
      </c>
      <c r="H107" s="302">
        <v>41628</v>
      </c>
      <c r="I107" s="291" t="s">
        <v>1445</v>
      </c>
      <c r="J107" s="294" t="s">
        <v>1446</v>
      </c>
      <c r="K107" s="294" t="s">
        <v>1447</v>
      </c>
      <c r="L107" s="294" t="s">
        <v>1448</v>
      </c>
      <c r="M107" s="291" t="s">
        <v>135</v>
      </c>
      <c r="N107" s="291" t="s">
        <v>135</v>
      </c>
      <c r="O107" s="291" t="s">
        <v>135</v>
      </c>
      <c r="P107" s="523"/>
      <c r="Q107" s="526"/>
    </row>
    <row r="108" spans="2:17" ht="60" x14ac:dyDescent="0.25">
      <c r="B108" s="100" t="s">
        <v>130</v>
      </c>
      <c r="C108" s="331" t="s">
        <v>1649</v>
      </c>
      <c r="D108" s="294" t="s">
        <v>1449</v>
      </c>
      <c r="E108" s="291">
        <v>55173695</v>
      </c>
      <c r="F108" s="294" t="s">
        <v>1450</v>
      </c>
      <c r="G108" s="291" t="s">
        <v>1451</v>
      </c>
      <c r="H108" s="302">
        <v>37337</v>
      </c>
      <c r="I108" s="291" t="s">
        <v>669</v>
      </c>
      <c r="J108" s="294" t="s">
        <v>763</v>
      </c>
      <c r="K108" s="294" t="s">
        <v>1452</v>
      </c>
      <c r="L108" s="294" t="s">
        <v>1453</v>
      </c>
      <c r="M108" s="291" t="s">
        <v>135</v>
      </c>
      <c r="N108" s="291" t="s">
        <v>135</v>
      </c>
      <c r="O108" s="291" t="s">
        <v>136</v>
      </c>
      <c r="P108" s="523" t="s">
        <v>1650</v>
      </c>
      <c r="Q108" s="526"/>
    </row>
    <row r="111" spans="2:17" ht="15.75" thickBot="1" x14ac:dyDescent="0.3"/>
    <row r="112" spans="2:17" ht="54" customHeight="1" x14ac:dyDescent="0.25">
      <c r="B112" s="21" t="s">
        <v>32</v>
      </c>
      <c r="C112" s="21" t="s">
        <v>48</v>
      </c>
      <c r="D112" s="304" t="s">
        <v>49</v>
      </c>
      <c r="E112" s="21" t="s">
        <v>50</v>
      </c>
      <c r="F112" s="12" t="s">
        <v>55</v>
      </c>
      <c r="G112" s="15"/>
    </row>
    <row r="113" spans="2:7" ht="120.75" customHeight="1" x14ac:dyDescent="0.2">
      <c r="B113" s="468" t="s">
        <v>52</v>
      </c>
      <c r="C113" s="104" t="s">
        <v>126</v>
      </c>
      <c r="D113" s="291">
        <v>25</v>
      </c>
      <c r="E113" s="291">
        <v>12.5</v>
      </c>
      <c r="F113" s="427">
        <f>+E113+E114+E115</f>
        <v>35</v>
      </c>
      <c r="G113" s="105"/>
    </row>
    <row r="114" spans="2:7" ht="76.150000000000006" customHeight="1" x14ac:dyDescent="0.2">
      <c r="B114" s="468"/>
      <c r="C114" s="104" t="s">
        <v>127</v>
      </c>
      <c r="D114" s="294">
        <v>25</v>
      </c>
      <c r="E114" s="291">
        <v>12.5</v>
      </c>
      <c r="F114" s="469"/>
      <c r="G114" s="105"/>
    </row>
    <row r="115" spans="2:7" ht="69" customHeight="1" x14ac:dyDescent="0.2">
      <c r="B115" s="468"/>
      <c r="C115" s="104" t="s">
        <v>128</v>
      </c>
      <c r="D115" s="291">
        <v>10</v>
      </c>
      <c r="E115" s="291">
        <v>10</v>
      </c>
      <c r="F115" s="428"/>
      <c r="G115" s="105"/>
    </row>
    <row r="116" spans="2:7" x14ac:dyDescent="0.25">
      <c r="C116" s="42"/>
    </row>
    <row r="119" spans="2:7" x14ac:dyDescent="0.25">
      <c r="B119" s="68" t="s">
        <v>56</v>
      </c>
    </row>
    <row r="122" spans="2:7" x14ac:dyDescent="0.25">
      <c r="B122" s="22" t="s">
        <v>32</v>
      </c>
      <c r="C122" s="22" t="s">
        <v>57</v>
      </c>
      <c r="D122" s="21" t="s">
        <v>50</v>
      </c>
      <c r="E122" s="21" t="s">
        <v>15</v>
      </c>
    </row>
    <row r="123" spans="2:7" ht="28.5" x14ac:dyDescent="0.25">
      <c r="B123" s="70" t="s">
        <v>58</v>
      </c>
      <c r="C123" s="71">
        <v>40</v>
      </c>
      <c r="D123" s="291">
        <f>+E98</f>
        <v>40</v>
      </c>
      <c r="E123" s="424">
        <f>+D123+D124</f>
        <v>75</v>
      </c>
    </row>
    <row r="124" spans="2:7" ht="42.75" x14ac:dyDescent="0.25">
      <c r="B124" s="70" t="s">
        <v>59</v>
      </c>
      <c r="C124" s="71">
        <v>60</v>
      </c>
      <c r="D124" s="291">
        <f>+F113</f>
        <v>35</v>
      </c>
      <c r="E124" s="425"/>
    </row>
  </sheetData>
  <mergeCells count="50">
    <mergeCell ref="E123:E124"/>
    <mergeCell ref="J105:L105"/>
    <mergeCell ref="P105:Q105"/>
    <mergeCell ref="P106:Q106"/>
    <mergeCell ref="P107:Q107"/>
    <mergeCell ref="P108:Q108"/>
    <mergeCell ref="P74:Q74"/>
    <mergeCell ref="B113:B115"/>
    <mergeCell ref="F113:F115"/>
    <mergeCell ref="D80:E80"/>
    <mergeCell ref="D81:E81"/>
    <mergeCell ref="B84:P84"/>
    <mergeCell ref="B87:N87"/>
    <mergeCell ref="E98:E100"/>
    <mergeCell ref="B103:N103"/>
    <mergeCell ref="B77:N77"/>
    <mergeCell ref="C54:N54"/>
    <mergeCell ref="B56:N56"/>
    <mergeCell ref="O71:O72"/>
    <mergeCell ref="P71:Q72"/>
    <mergeCell ref="P73:Q73"/>
    <mergeCell ref="F71:F72"/>
    <mergeCell ref="G71:G72"/>
    <mergeCell ref="H71:H72"/>
    <mergeCell ref="O59:P59"/>
    <mergeCell ref="O60:P60"/>
    <mergeCell ref="B66:N66"/>
    <mergeCell ref="I71:I72"/>
    <mergeCell ref="J71:L71"/>
    <mergeCell ref="M71:M72"/>
    <mergeCell ref="N71:N72"/>
    <mergeCell ref="A71:A72"/>
    <mergeCell ref="B71:B72"/>
    <mergeCell ref="C71:C72"/>
    <mergeCell ref="D71:D72"/>
    <mergeCell ref="E71:E72"/>
    <mergeCell ref="B50:B51"/>
    <mergeCell ref="C50:C51"/>
    <mergeCell ref="D50:E50"/>
    <mergeCell ref="B2:P2"/>
    <mergeCell ref="B4:P4"/>
    <mergeCell ref="C6:N6"/>
    <mergeCell ref="C7:N7"/>
    <mergeCell ref="C8:N8"/>
    <mergeCell ref="C9:N9"/>
    <mergeCell ref="C10:E10"/>
    <mergeCell ref="B18:C18"/>
    <mergeCell ref="E36:E37"/>
    <mergeCell ref="M41:N41"/>
    <mergeCell ref="B14:C17"/>
  </mergeCells>
  <dataValidations count="2">
    <dataValidation type="decimal" allowBlank="1" showInputMessage="1" showErrorMessage="1" sqref="WVH983040 WLL983040 C65536 IV65536 SR65536 ACN65536 AMJ65536 AWF65536 BGB65536 BPX65536 BZT65536 CJP65536 CTL65536 DDH65536 DND65536 DWZ65536 EGV65536 EQR65536 FAN65536 FKJ65536 FUF65536 GEB65536 GNX65536 GXT65536 HHP65536 HRL65536 IBH65536 ILD65536 IUZ65536 JEV65536 JOR65536 JYN65536 KIJ65536 KSF65536 LCB65536 LLX65536 LVT65536 MFP65536 MPL65536 MZH65536 NJD65536 NSZ65536 OCV65536 OMR65536 OWN65536 PGJ65536 PQF65536 QAB65536 QJX65536 QTT65536 RDP65536 RNL65536 RXH65536 SHD65536 SQZ65536 TAV65536 TKR65536 TUN65536 UEJ65536 UOF65536 UYB65536 VHX65536 VRT65536 WBP65536 WLL65536 WVH65536 C131072 IV131072 SR131072 ACN131072 AMJ131072 AWF131072 BGB131072 BPX131072 BZT131072 CJP131072 CTL131072 DDH131072 DND131072 DWZ131072 EGV131072 EQR131072 FAN131072 FKJ131072 FUF131072 GEB131072 GNX131072 GXT131072 HHP131072 HRL131072 IBH131072 ILD131072 IUZ131072 JEV131072 JOR131072 JYN131072 KIJ131072 KSF131072 LCB131072 LLX131072 LVT131072 MFP131072 MPL131072 MZH131072 NJD131072 NSZ131072 OCV131072 OMR131072 OWN131072 PGJ131072 PQF131072 QAB131072 QJX131072 QTT131072 RDP131072 RNL131072 RXH131072 SHD131072 SQZ131072 TAV131072 TKR131072 TUN131072 UEJ131072 UOF131072 UYB131072 VHX131072 VRT131072 WBP131072 WLL131072 WVH131072 C196608 IV196608 SR196608 ACN196608 AMJ196608 AWF196608 BGB196608 BPX196608 BZT196608 CJP196608 CTL196608 DDH196608 DND196608 DWZ196608 EGV196608 EQR196608 FAN196608 FKJ196608 FUF196608 GEB196608 GNX196608 GXT196608 HHP196608 HRL196608 IBH196608 ILD196608 IUZ196608 JEV196608 JOR196608 JYN196608 KIJ196608 KSF196608 LCB196608 LLX196608 LVT196608 MFP196608 MPL196608 MZH196608 NJD196608 NSZ196608 OCV196608 OMR196608 OWN196608 PGJ196608 PQF196608 QAB196608 QJX196608 QTT196608 RDP196608 RNL196608 RXH196608 SHD196608 SQZ196608 TAV196608 TKR196608 TUN196608 UEJ196608 UOF196608 UYB196608 VHX196608 VRT196608 WBP196608 WLL196608 WVH196608 C262144 IV262144 SR262144 ACN262144 AMJ262144 AWF262144 BGB262144 BPX262144 BZT262144 CJP262144 CTL262144 DDH262144 DND262144 DWZ262144 EGV262144 EQR262144 FAN262144 FKJ262144 FUF262144 GEB262144 GNX262144 GXT262144 HHP262144 HRL262144 IBH262144 ILD262144 IUZ262144 JEV262144 JOR262144 JYN262144 KIJ262144 KSF262144 LCB262144 LLX262144 LVT262144 MFP262144 MPL262144 MZH262144 NJD262144 NSZ262144 OCV262144 OMR262144 OWN262144 PGJ262144 PQF262144 QAB262144 QJX262144 QTT262144 RDP262144 RNL262144 RXH262144 SHD262144 SQZ262144 TAV262144 TKR262144 TUN262144 UEJ262144 UOF262144 UYB262144 VHX262144 VRT262144 WBP262144 WLL262144 WVH262144 C327680 IV327680 SR327680 ACN327680 AMJ327680 AWF327680 BGB327680 BPX327680 BZT327680 CJP327680 CTL327680 DDH327680 DND327680 DWZ327680 EGV327680 EQR327680 FAN327680 FKJ327680 FUF327680 GEB327680 GNX327680 GXT327680 HHP327680 HRL327680 IBH327680 ILD327680 IUZ327680 JEV327680 JOR327680 JYN327680 KIJ327680 KSF327680 LCB327680 LLX327680 LVT327680 MFP327680 MPL327680 MZH327680 NJD327680 NSZ327680 OCV327680 OMR327680 OWN327680 PGJ327680 PQF327680 QAB327680 QJX327680 QTT327680 RDP327680 RNL327680 RXH327680 SHD327680 SQZ327680 TAV327680 TKR327680 TUN327680 UEJ327680 UOF327680 UYB327680 VHX327680 VRT327680 WBP327680 WLL327680 WVH327680 C393216 IV393216 SR393216 ACN393216 AMJ393216 AWF393216 BGB393216 BPX393216 BZT393216 CJP393216 CTL393216 DDH393216 DND393216 DWZ393216 EGV393216 EQR393216 FAN393216 FKJ393216 FUF393216 GEB393216 GNX393216 GXT393216 HHP393216 HRL393216 IBH393216 ILD393216 IUZ393216 JEV393216 JOR393216 JYN393216 KIJ393216 KSF393216 LCB393216 LLX393216 LVT393216 MFP393216 MPL393216 MZH393216 NJD393216 NSZ393216 OCV393216 OMR393216 OWN393216 PGJ393216 PQF393216 QAB393216 QJX393216 QTT393216 RDP393216 RNL393216 RXH393216 SHD393216 SQZ393216 TAV393216 TKR393216 TUN393216 UEJ393216 UOF393216 UYB393216 VHX393216 VRT393216 WBP393216 WLL393216 WVH393216 C458752 IV458752 SR458752 ACN458752 AMJ458752 AWF458752 BGB458752 BPX458752 BZT458752 CJP458752 CTL458752 DDH458752 DND458752 DWZ458752 EGV458752 EQR458752 FAN458752 FKJ458752 FUF458752 GEB458752 GNX458752 GXT458752 HHP458752 HRL458752 IBH458752 ILD458752 IUZ458752 JEV458752 JOR458752 JYN458752 KIJ458752 KSF458752 LCB458752 LLX458752 LVT458752 MFP458752 MPL458752 MZH458752 NJD458752 NSZ458752 OCV458752 OMR458752 OWN458752 PGJ458752 PQF458752 QAB458752 QJX458752 QTT458752 RDP458752 RNL458752 RXH458752 SHD458752 SQZ458752 TAV458752 TKR458752 TUN458752 UEJ458752 UOF458752 UYB458752 VHX458752 VRT458752 WBP458752 WLL458752 WVH458752 C524288 IV524288 SR524288 ACN524288 AMJ524288 AWF524288 BGB524288 BPX524288 BZT524288 CJP524288 CTL524288 DDH524288 DND524288 DWZ524288 EGV524288 EQR524288 FAN524288 FKJ524288 FUF524288 GEB524288 GNX524288 GXT524288 HHP524288 HRL524288 IBH524288 ILD524288 IUZ524288 JEV524288 JOR524288 JYN524288 KIJ524288 KSF524288 LCB524288 LLX524288 LVT524288 MFP524288 MPL524288 MZH524288 NJD524288 NSZ524288 OCV524288 OMR524288 OWN524288 PGJ524288 PQF524288 QAB524288 QJX524288 QTT524288 RDP524288 RNL524288 RXH524288 SHD524288 SQZ524288 TAV524288 TKR524288 TUN524288 UEJ524288 UOF524288 UYB524288 VHX524288 VRT524288 WBP524288 WLL524288 WVH524288 C589824 IV589824 SR589824 ACN589824 AMJ589824 AWF589824 BGB589824 BPX589824 BZT589824 CJP589824 CTL589824 DDH589824 DND589824 DWZ589824 EGV589824 EQR589824 FAN589824 FKJ589824 FUF589824 GEB589824 GNX589824 GXT589824 HHP589824 HRL589824 IBH589824 ILD589824 IUZ589824 JEV589824 JOR589824 JYN589824 KIJ589824 KSF589824 LCB589824 LLX589824 LVT589824 MFP589824 MPL589824 MZH589824 NJD589824 NSZ589824 OCV589824 OMR589824 OWN589824 PGJ589824 PQF589824 QAB589824 QJX589824 QTT589824 RDP589824 RNL589824 RXH589824 SHD589824 SQZ589824 TAV589824 TKR589824 TUN589824 UEJ589824 UOF589824 UYB589824 VHX589824 VRT589824 WBP589824 WLL589824 WVH589824 C655360 IV655360 SR655360 ACN655360 AMJ655360 AWF655360 BGB655360 BPX655360 BZT655360 CJP655360 CTL655360 DDH655360 DND655360 DWZ655360 EGV655360 EQR655360 FAN655360 FKJ655360 FUF655360 GEB655360 GNX655360 GXT655360 HHP655360 HRL655360 IBH655360 ILD655360 IUZ655360 JEV655360 JOR655360 JYN655360 KIJ655360 KSF655360 LCB655360 LLX655360 LVT655360 MFP655360 MPL655360 MZH655360 NJD655360 NSZ655360 OCV655360 OMR655360 OWN655360 PGJ655360 PQF655360 QAB655360 QJX655360 QTT655360 RDP655360 RNL655360 RXH655360 SHD655360 SQZ655360 TAV655360 TKR655360 TUN655360 UEJ655360 UOF655360 UYB655360 VHX655360 VRT655360 WBP655360 WLL655360 WVH655360 C720896 IV720896 SR720896 ACN720896 AMJ720896 AWF720896 BGB720896 BPX720896 BZT720896 CJP720896 CTL720896 DDH720896 DND720896 DWZ720896 EGV720896 EQR720896 FAN720896 FKJ720896 FUF720896 GEB720896 GNX720896 GXT720896 HHP720896 HRL720896 IBH720896 ILD720896 IUZ720896 JEV720896 JOR720896 JYN720896 KIJ720896 KSF720896 LCB720896 LLX720896 LVT720896 MFP720896 MPL720896 MZH720896 NJD720896 NSZ720896 OCV720896 OMR720896 OWN720896 PGJ720896 PQF720896 QAB720896 QJX720896 QTT720896 RDP720896 RNL720896 RXH720896 SHD720896 SQZ720896 TAV720896 TKR720896 TUN720896 UEJ720896 UOF720896 UYB720896 VHX720896 VRT720896 WBP720896 WLL720896 WVH720896 C786432 IV786432 SR786432 ACN786432 AMJ786432 AWF786432 BGB786432 BPX786432 BZT786432 CJP786432 CTL786432 DDH786432 DND786432 DWZ786432 EGV786432 EQR786432 FAN786432 FKJ786432 FUF786432 GEB786432 GNX786432 GXT786432 HHP786432 HRL786432 IBH786432 ILD786432 IUZ786432 JEV786432 JOR786432 JYN786432 KIJ786432 KSF786432 LCB786432 LLX786432 LVT786432 MFP786432 MPL786432 MZH786432 NJD786432 NSZ786432 OCV786432 OMR786432 OWN786432 PGJ786432 PQF786432 QAB786432 QJX786432 QTT786432 RDP786432 RNL786432 RXH786432 SHD786432 SQZ786432 TAV786432 TKR786432 TUN786432 UEJ786432 UOF786432 UYB786432 VHX786432 VRT786432 WBP786432 WLL786432 WVH786432 C851968 IV851968 SR851968 ACN851968 AMJ851968 AWF851968 BGB851968 BPX851968 BZT851968 CJP851968 CTL851968 DDH851968 DND851968 DWZ851968 EGV851968 EQR851968 FAN851968 FKJ851968 FUF851968 GEB851968 GNX851968 GXT851968 HHP851968 HRL851968 IBH851968 ILD851968 IUZ851968 JEV851968 JOR851968 JYN851968 KIJ851968 KSF851968 LCB851968 LLX851968 LVT851968 MFP851968 MPL851968 MZH851968 NJD851968 NSZ851968 OCV851968 OMR851968 OWN851968 PGJ851968 PQF851968 QAB851968 QJX851968 QTT851968 RDP851968 RNL851968 RXH851968 SHD851968 SQZ851968 TAV851968 TKR851968 TUN851968 UEJ851968 UOF851968 UYB851968 VHX851968 VRT851968 WBP851968 WLL851968 WVH851968 C917504 IV917504 SR917504 ACN917504 AMJ917504 AWF917504 BGB917504 BPX917504 BZT917504 CJP917504 CTL917504 DDH917504 DND917504 DWZ917504 EGV917504 EQR917504 FAN917504 FKJ917504 FUF917504 GEB917504 GNX917504 GXT917504 HHP917504 HRL917504 IBH917504 ILD917504 IUZ917504 JEV917504 JOR917504 JYN917504 KIJ917504 KSF917504 LCB917504 LLX917504 LVT917504 MFP917504 MPL917504 MZH917504 NJD917504 NSZ917504 OCV917504 OMR917504 OWN917504 PGJ917504 PQF917504 QAB917504 QJX917504 QTT917504 RDP917504 RNL917504 RXH917504 SHD917504 SQZ917504 TAV917504 TKR917504 TUN917504 UEJ917504 UOF917504 UYB917504 VHX917504 VRT917504 WBP917504 WLL917504 WVH917504 C983040 IV983040 SR983040 ACN983040 AMJ983040 AWF983040 BGB983040 BPX983040 BZT983040 CJP983040 CTL983040 DDH983040 DND983040 DWZ983040 EGV983040 EQR983040 FAN983040 FKJ983040 FUF983040 GEB983040 GNX983040 GXT983040 HHP983040 HRL983040 IBH983040 ILD983040 IUZ983040 JEV983040 JOR983040 JYN983040 KIJ983040 KSF983040 LCB983040 LLX983040 LVT983040 MFP983040 MPL983040 MZH983040 NJD983040 NSZ983040 OCV983040 OMR983040 OWN983040 PGJ983040 PQF983040 QAB983040 QJX983040 QTT983040 RDP983040 RNL983040 RXH983040 SHD983040 SQZ983040 TAV983040 TKR983040 TUN983040 UEJ983040 UOF983040 UYB983040 VHX983040 VRT983040 WBP983040 IV20:IV40 SR20:SR40 ACN20:ACN40 AMJ20:AMJ40 AWF20:AWF40 BGB20:BGB40 BPX20:BPX40 BZT20:BZT40 CJP20:CJP40 CTL20:CTL40 DDH20:DDH40 DND20:DND40 DWZ20:DWZ40 EGV20:EGV40 EQR20:EQR40 FAN20:FAN40 FKJ20:FKJ40 FUF20:FUF40 GEB20:GEB40 GNX20:GNX40 GXT20:GXT40 HHP20:HHP40 HRL20:HRL40 IBH20:IBH40 ILD20:ILD40 IUZ20:IUZ40 JEV20:JEV40 JOR20:JOR40 JYN20:JYN40 KIJ20:KIJ40 KSF20:KSF40 LCB20:LCB40 LLX20:LLX40 LVT20:LVT40 MFP20:MFP40 MPL20:MPL40 MZH20:MZH40 NJD20:NJD40 NSZ20:NSZ40 OCV20:OCV40 OMR20:OMR40 OWN20:OWN40 PGJ20:PGJ40 PQF20:PQF40 QAB20:QAB40 QJX20:QJX40 QTT20:QTT40 RDP20:RDP40 RNL20:RNL40 RXH20:RXH40 SHD20:SHD40 SQZ20:SQZ40 TAV20:TAV40 TKR20:TKR40 TUN20:TUN40 UEJ20:UEJ40 UOF20:UOF40 UYB20:UYB40 VHX20:VHX40 VRT20:VRT40 WBP20:WBP40 WLL20:WLL40 WVH20:WVH40">
      <formula1>0</formula1>
      <formula2>1</formula2>
    </dataValidation>
    <dataValidation type="list" allowBlank="1" showInputMessage="1" showErrorMessage="1" sqref="WVE983040 A65536 IS65536 SO65536 ACK65536 AMG65536 AWC65536 BFY65536 BPU65536 BZQ65536 CJM65536 CTI65536 DDE65536 DNA65536 DWW65536 EGS65536 EQO65536 FAK65536 FKG65536 FUC65536 GDY65536 GNU65536 GXQ65536 HHM65536 HRI65536 IBE65536 ILA65536 IUW65536 JES65536 JOO65536 JYK65536 KIG65536 KSC65536 LBY65536 LLU65536 LVQ65536 MFM65536 MPI65536 MZE65536 NJA65536 NSW65536 OCS65536 OMO65536 OWK65536 PGG65536 PQC65536 PZY65536 QJU65536 QTQ65536 RDM65536 RNI65536 RXE65536 SHA65536 SQW65536 TAS65536 TKO65536 TUK65536 UEG65536 UOC65536 UXY65536 VHU65536 VRQ65536 WBM65536 WLI65536 WVE65536 A131072 IS131072 SO131072 ACK131072 AMG131072 AWC131072 BFY131072 BPU131072 BZQ131072 CJM131072 CTI131072 DDE131072 DNA131072 DWW131072 EGS131072 EQO131072 FAK131072 FKG131072 FUC131072 GDY131072 GNU131072 GXQ131072 HHM131072 HRI131072 IBE131072 ILA131072 IUW131072 JES131072 JOO131072 JYK131072 KIG131072 KSC131072 LBY131072 LLU131072 LVQ131072 MFM131072 MPI131072 MZE131072 NJA131072 NSW131072 OCS131072 OMO131072 OWK131072 PGG131072 PQC131072 PZY131072 QJU131072 QTQ131072 RDM131072 RNI131072 RXE131072 SHA131072 SQW131072 TAS131072 TKO131072 TUK131072 UEG131072 UOC131072 UXY131072 VHU131072 VRQ131072 WBM131072 WLI131072 WVE131072 A196608 IS196608 SO196608 ACK196608 AMG196608 AWC196608 BFY196608 BPU196608 BZQ196608 CJM196608 CTI196608 DDE196608 DNA196608 DWW196608 EGS196608 EQO196608 FAK196608 FKG196608 FUC196608 GDY196608 GNU196608 GXQ196608 HHM196608 HRI196608 IBE196608 ILA196608 IUW196608 JES196608 JOO196608 JYK196608 KIG196608 KSC196608 LBY196608 LLU196608 LVQ196608 MFM196608 MPI196608 MZE196608 NJA196608 NSW196608 OCS196608 OMO196608 OWK196608 PGG196608 PQC196608 PZY196608 QJU196608 QTQ196608 RDM196608 RNI196608 RXE196608 SHA196608 SQW196608 TAS196608 TKO196608 TUK196608 UEG196608 UOC196608 UXY196608 VHU196608 VRQ196608 WBM196608 WLI196608 WVE196608 A262144 IS262144 SO262144 ACK262144 AMG262144 AWC262144 BFY262144 BPU262144 BZQ262144 CJM262144 CTI262144 DDE262144 DNA262144 DWW262144 EGS262144 EQO262144 FAK262144 FKG262144 FUC262144 GDY262144 GNU262144 GXQ262144 HHM262144 HRI262144 IBE262144 ILA262144 IUW262144 JES262144 JOO262144 JYK262144 KIG262144 KSC262144 LBY262144 LLU262144 LVQ262144 MFM262144 MPI262144 MZE262144 NJA262144 NSW262144 OCS262144 OMO262144 OWK262144 PGG262144 PQC262144 PZY262144 QJU262144 QTQ262144 RDM262144 RNI262144 RXE262144 SHA262144 SQW262144 TAS262144 TKO262144 TUK262144 UEG262144 UOC262144 UXY262144 VHU262144 VRQ262144 WBM262144 WLI262144 WVE262144 A327680 IS327680 SO327680 ACK327680 AMG327680 AWC327680 BFY327680 BPU327680 BZQ327680 CJM327680 CTI327680 DDE327680 DNA327680 DWW327680 EGS327680 EQO327680 FAK327680 FKG327680 FUC327680 GDY327680 GNU327680 GXQ327680 HHM327680 HRI327680 IBE327680 ILA327680 IUW327680 JES327680 JOO327680 JYK327680 KIG327680 KSC327680 LBY327680 LLU327680 LVQ327680 MFM327680 MPI327680 MZE327680 NJA327680 NSW327680 OCS327680 OMO327680 OWK327680 PGG327680 PQC327680 PZY327680 QJU327680 QTQ327680 RDM327680 RNI327680 RXE327680 SHA327680 SQW327680 TAS327680 TKO327680 TUK327680 UEG327680 UOC327680 UXY327680 VHU327680 VRQ327680 WBM327680 WLI327680 WVE327680 A393216 IS393216 SO393216 ACK393216 AMG393216 AWC393216 BFY393216 BPU393216 BZQ393216 CJM393216 CTI393216 DDE393216 DNA393216 DWW393216 EGS393216 EQO393216 FAK393216 FKG393216 FUC393216 GDY393216 GNU393216 GXQ393216 HHM393216 HRI393216 IBE393216 ILA393216 IUW393216 JES393216 JOO393216 JYK393216 KIG393216 KSC393216 LBY393216 LLU393216 LVQ393216 MFM393216 MPI393216 MZE393216 NJA393216 NSW393216 OCS393216 OMO393216 OWK393216 PGG393216 PQC393216 PZY393216 QJU393216 QTQ393216 RDM393216 RNI393216 RXE393216 SHA393216 SQW393216 TAS393216 TKO393216 TUK393216 UEG393216 UOC393216 UXY393216 VHU393216 VRQ393216 WBM393216 WLI393216 WVE393216 A458752 IS458752 SO458752 ACK458752 AMG458752 AWC458752 BFY458752 BPU458752 BZQ458752 CJM458752 CTI458752 DDE458752 DNA458752 DWW458752 EGS458752 EQO458752 FAK458752 FKG458752 FUC458752 GDY458752 GNU458752 GXQ458752 HHM458752 HRI458752 IBE458752 ILA458752 IUW458752 JES458752 JOO458752 JYK458752 KIG458752 KSC458752 LBY458752 LLU458752 LVQ458752 MFM458752 MPI458752 MZE458752 NJA458752 NSW458752 OCS458752 OMO458752 OWK458752 PGG458752 PQC458752 PZY458752 QJU458752 QTQ458752 RDM458752 RNI458752 RXE458752 SHA458752 SQW458752 TAS458752 TKO458752 TUK458752 UEG458752 UOC458752 UXY458752 VHU458752 VRQ458752 WBM458752 WLI458752 WVE458752 A524288 IS524288 SO524288 ACK524288 AMG524288 AWC524288 BFY524288 BPU524288 BZQ524288 CJM524288 CTI524288 DDE524288 DNA524288 DWW524288 EGS524288 EQO524288 FAK524288 FKG524288 FUC524288 GDY524288 GNU524288 GXQ524288 HHM524288 HRI524288 IBE524288 ILA524288 IUW524288 JES524288 JOO524288 JYK524288 KIG524288 KSC524288 LBY524288 LLU524288 LVQ524288 MFM524288 MPI524288 MZE524288 NJA524288 NSW524288 OCS524288 OMO524288 OWK524288 PGG524288 PQC524288 PZY524288 QJU524288 QTQ524288 RDM524288 RNI524288 RXE524288 SHA524288 SQW524288 TAS524288 TKO524288 TUK524288 UEG524288 UOC524288 UXY524288 VHU524288 VRQ524288 WBM524288 WLI524288 WVE524288 A589824 IS589824 SO589824 ACK589824 AMG589824 AWC589824 BFY589824 BPU589824 BZQ589824 CJM589824 CTI589824 DDE589824 DNA589824 DWW589824 EGS589824 EQO589824 FAK589824 FKG589824 FUC589824 GDY589824 GNU589824 GXQ589824 HHM589824 HRI589824 IBE589824 ILA589824 IUW589824 JES589824 JOO589824 JYK589824 KIG589824 KSC589824 LBY589824 LLU589824 LVQ589824 MFM589824 MPI589824 MZE589824 NJA589824 NSW589824 OCS589824 OMO589824 OWK589824 PGG589824 PQC589824 PZY589824 QJU589824 QTQ589824 RDM589824 RNI589824 RXE589824 SHA589824 SQW589824 TAS589824 TKO589824 TUK589824 UEG589824 UOC589824 UXY589824 VHU589824 VRQ589824 WBM589824 WLI589824 WVE589824 A655360 IS655360 SO655360 ACK655360 AMG655360 AWC655360 BFY655360 BPU655360 BZQ655360 CJM655360 CTI655360 DDE655360 DNA655360 DWW655360 EGS655360 EQO655360 FAK655360 FKG655360 FUC655360 GDY655360 GNU655360 GXQ655360 HHM655360 HRI655360 IBE655360 ILA655360 IUW655360 JES655360 JOO655360 JYK655360 KIG655360 KSC655360 LBY655360 LLU655360 LVQ655360 MFM655360 MPI655360 MZE655360 NJA655360 NSW655360 OCS655360 OMO655360 OWK655360 PGG655360 PQC655360 PZY655360 QJU655360 QTQ655360 RDM655360 RNI655360 RXE655360 SHA655360 SQW655360 TAS655360 TKO655360 TUK655360 UEG655360 UOC655360 UXY655360 VHU655360 VRQ655360 WBM655360 WLI655360 WVE655360 A720896 IS720896 SO720896 ACK720896 AMG720896 AWC720896 BFY720896 BPU720896 BZQ720896 CJM720896 CTI720896 DDE720896 DNA720896 DWW720896 EGS720896 EQO720896 FAK720896 FKG720896 FUC720896 GDY720896 GNU720896 GXQ720896 HHM720896 HRI720896 IBE720896 ILA720896 IUW720896 JES720896 JOO720896 JYK720896 KIG720896 KSC720896 LBY720896 LLU720896 LVQ720896 MFM720896 MPI720896 MZE720896 NJA720896 NSW720896 OCS720896 OMO720896 OWK720896 PGG720896 PQC720896 PZY720896 QJU720896 QTQ720896 RDM720896 RNI720896 RXE720896 SHA720896 SQW720896 TAS720896 TKO720896 TUK720896 UEG720896 UOC720896 UXY720896 VHU720896 VRQ720896 WBM720896 WLI720896 WVE720896 A786432 IS786432 SO786432 ACK786432 AMG786432 AWC786432 BFY786432 BPU786432 BZQ786432 CJM786432 CTI786432 DDE786432 DNA786432 DWW786432 EGS786432 EQO786432 FAK786432 FKG786432 FUC786432 GDY786432 GNU786432 GXQ786432 HHM786432 HRI786432 IBE786432 ILA786432 IUW786432 JES786432 JOO786432 JYK786432 KIG786432 KSC786432 LBY786432 LLU786432 LVQ786432 MFM786432 MPI786432 MZE786432 NJA786432 NSW786432 OCS786432 OMO786432 OWK786432 PGG786432 PQC786432 PZY786432 QJU786432 QTQ786432 RDM786432 RNI786432 RXE786432 SHA786432 SQW786432 TAS786432 TKO786432 TUK786432 UEG786432 UOC786432 UXY786432 VHU786432 VRQ786432 WBM786432 WLI786432 WVE786432 A851968 IS851968 SO851968 ACK851968 AMG851968 AWC851968 BFY851968 BPU851968 BZQ851968 CJM851968 CTI851968 DDE851968 DNA851968 DWW851968 EGS851968 EQO851968 FAK851968 FKG851968 FUC851968 GDY851968 GNU851968 GXQ851968 HHM851968 HRI851968 IBE851968 ILA851968 IUW851968 JES851968 JOO851968 JYK851968 KIG851968 KSC851968 LBY851968 LLU851968 LVQ851968 MFM851968 MPI851968 MZE851968 NJA851968 NSW851968 OCS851968 OMO851968 OWK851968 PGG851968 PQC851968 PZY851968 QJU851968 QTQ851968 RDM851968 RNI851968 RXE851968 SHA851968 SQW851968 TAS851968 TKO851968 TUK851968 UEG851968 UOC851968 UXY851968 VHU851968 VRQ851968 WBM851968 WLI851968 WVE851968 A917504 IS917504 SO917504 ACK917504 AMG917504 AWC917504 BFY917504 BPU917504 BZQ917504 CJM917504 CTI917504 DDE917504 DNA917504 DWW917504 EGS917504 EQO917504 FAK917504 FKG917504 FUC917504 GDY917504 GNU917504 GXQ917504 HHM917504 HRI917504 IBE917504 ILA917504 IUW917504 JES917504 JOO917504 JYK917504 KIG917504 KSC917504 LBY917504 LLU917504 LVQ917504 MFM917504 MPI917504 MZE917504 NJA917504 NSW917504 OCS917504 OMO917504 OWK917504 PGG917504 PQC917504 PZY917504 QJU917504 QTQ917504 RDM917504 RNI917504 RXE917504 SHA917504 SQW917504 TAS917504 TKO917504 TUK917504 UEG917504 UOC917504 UXY917504 VHU917504 VRQ917504 WBM917504 WLI917504 WVE917504 A983040 IS983040 SO983040 ACK983040 AMG983040 AWC983040 BFY983040 BPU983040 BZQ983040 CJM983040 CTI983040 DDE983040 DNA983040 DWW983040 EGS983040 EQO983040 FAK983040 FKG983040 FUC983040 GDY983040 GNU983040 GXQ983040 HHM983040 HRI983040 IBE983040 ILA983040 IUW983040 JES983040 JOO983040 JYK983040 KIG983040 KSC983040 LBY983040 LLU983040 LVQ983040 MFM983040 MPI983040 MZE983040 NJA983040 NSW983040 OCS983040 OMO983040 OWK983040 PGG983040 PQC983040 PZY983040 QJU983040 QTQ983040 RDM983040 RNI983040 RXE983040 SHA983040 SQW983040 TAS983040 TKO983040 TUK983040 UEG983040 UOC983040 UXY983040 VHU983040 VRQ983040 WBM983040 WLI983040 A20:A40 IS20:IS40 SO20:SO40 ACK20:ACK40 AMG20:AMG40 AWC20:AWC40 BFY20:BFY40 BPU20:BPU40 BZQ20:BZQ40 CJM20:CJM40 CTI20:CTI40 DDE20:DDE40 DNA20:DNA40 DWW20:DWW40 EGS20:EGS40 EQO20:EQO40 FAK20:FAK40 FKG20:FKG40 FUC20:FUC40 GDY20:GDY40 GNU20:GNU40 GXQ20:GXQ40 HHM20:HHM40 HRI20:HRI40 IBE20:IBE40 ILA20:ILA40 IUW20:IUW40 JES20:JES40 JOO20:JOO40 JYK20:JYK40 KIG20:KIG40 KSC20:KSC40 LBY20:LBY40 LLU20:LLU40 LVQ20:LVQ40 MFM20:MFM40 MPI20:MPI40 MZE20:MZE40 NJA20:NJA40 NSW20:NSW40 OCS20:OCS40 OMO20:OMO40 OWK20:OWK40 PGG20:PGG40 PQC20:PQC40 PZY20:PZY40 QJU20:QJU40 QTQ20:QTQ40 RDM20:RDM40 RNI20:RNI40 RXE20:RXE40 SHA20:SHA40 SQW20:SQW40 TAS20:TAS40 TKO20:TKO40 TUK20:TUK40 UEG20:UEG40 UOC20:UOC40 UXY20:UXY40 VHU20:VHU40 VRQ20:VRQ40 WBM20:WBM40 WLI20:WLI40 WVE20:WVE40">
      <formula1>"1,2,3,4,5"</formula1>
    </dataValidation>
  </dataValidations>
  <pageMargins left="0.7" right="0.7" top="0.75" bottom="0.75" header="0.3" footer="0.3"/>
  <pageSetup orientation="portrait"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36"/>
  <sheetViews>
    <sheetView topLeftCell="A22" workbookViewId="0">
      <selection activeCell="D37" sqref="D37"/>
    </sheetView>
  </sheetViews>
  <sheetFormatPr baseColWidth="10" defaultRowHeight="15" x14ac:dyDescent="0.25"/>
  <cols>
    <col min="1" max="1" width="3.140625" style="44" bestFit="1" customWidth="1"/>
    <col min="2" max="2" width="102.7109375" style="44" bestFit="1"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1390</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1395</v>
      </c>
      <c r="D10" s="422"/>
      <c r="E10" s="423"/>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3" t="s">
        <v>97</v>
      </c>
      <c r="C14" s="494"/>
      <c r="D14" s="303" t="s">
        <v>11</v>
      </c>
      <c r="E14" s="303" t="s">
        <v>12</v>
      </c>
      <c r="F14" s="303" t="s">
        <v>28</v>
      </c>
      <c r="G14" s="57"/>
      <c r="I14" s="56"/>
      <c r="J14" s="56"/>
      <c r="K14" s="56"/>
      <c r="L14" s="56"/>
      <c r="M14" s="56"/>
      <c r="N14" s="55"/>
    </row>
    <row r="15" spans="2:16" x14ac:dyDescent="0.25">
      <c r="B15" s="495"/>
      <c r="C15" s="496"/>
      <c r="D15" s="303">
        <v>2</v>
      </c>
      <c r="E15" s="3">
        <v>313242150</v>
      </c>
      <c r="F15" s="241">
        <v>150</v>
      </c>
      <c r="G15" s="57"/>
      <c r="I15" s="57"/>
      <c r="J15" s="57"/>
      <c r="K15" s="57"/>
      <c r="L15" s="57"/>
      <c r="M15" s="57"/>
      <c r="N15" s="55"/>
    </row>
    <row r="16" spans="2:16" x14ac:dyDescent="0.25">
      <c r="B16" s="495"/>
      <c r="C16" s="496"/>
      <c r="D16" s="303">
        <v>5</v>
      </c>
      <c r="E16" s="3">
        <v>1252968600</v>
      </c>
      <c r="F16" s="241">
        <v>600</v>
      </c>
      <c r="G16" s="57"/>
      <c r="I16" s="57"/>
      <c r="J16" s="57"/>
      <c r="K16" s="57"/>
      <c r="L16" s="57"/>
      <c r="M16" s="57"/>
      <c r="N16" s="55"/>
    </row>
    <row r="17" spans="1:14" x14ac:dyDescent="0.25">
      <c r="B17" s="497"/>
      <c r="C17" s="498"/>
      <c r="D17" s="303">
        <v>6</v>
      </c>
      <c r="E17" s="3">
        <v>1053997446</v>
      </c>
      <c r="F17" s="241">
        <v>492</v>
      </c>
      <c r="G17" s="57"/>
      <c r="I17" s="57"/>
      <c r="J17" s="57"/>
      <c r="K17" s="57"/>
      <c r="L17" s="57"/>
      <c r="M17" s="57"/>
      <c r="N17" s="55"/>
    </row>
    <row r="18" spans="1:14" ht="15.75" thickBot="1" x14ac:dyDescent="0.3">
      <c r="B18" s="476" t="s">
        <v>13</v>
      </c>
      <c r="C18" s="477"/>
      <c r="D18" s="303"/>
      <c r="E18" s="3">
        <f>SUM(E15:E17)</f>
        <v>2620208196</v>
      </c>
      <c r="F18" s="131">
        <f>SUM(F15:F17)</f>
        <v>1242</v>
      </c>
      <c r="G18" s="57"/>
      <c r="H18" s="58"/>
      <c r="I18" s="54"/>
      <c r="J18" s="54"/>
      <c r="K18" s="54"/>
      <c r="L18" s="54"/>
      <c r="M18" s="54"/>
      <c r="N18" s="59"/>
    </row>
    <row r="19" spans="1:14" ht="45.75" thickBot="1" x14ac:dyDescent="0.3">
      <c r="A19" s="60"/>
      <c r="B19" s="6" t="s">
        <v>14</v>
      </c>
      <c r="C19" s="6" t="s">
        <v>98</v>
      </c>
      <c r="E19" s="56"/>
      <c r="F19" s="56"/>
      <c r="G19" s="57"/>
      <c r="H19" s="56"/>
      <c r="I19" s="61"/>
      <c r="J19" s="61"/>
      <c r="K19" s="61"/>
      <c r="L19" s="61"/>
      <c r="M19" s="61"/>
    </row>
    <row r="20" spans="1:14" ht="15.75" thickBot="1" x14ac:dyDescent="0.3">
      <c r="A20" s="62">
        <v>1</v>
      </c>
      <c r="C20" s="5">
        <f>+F16*80%</f>
        <v>480</v>
      </c>
      <c r="D20" s="57"/>
      <c r="E20" s="4">
        <f>E16</f>
        <v>1252968600</v>
      </c>
      <c r="F20" s="63"/>
      <c r="G20" s="63"/>
      <c r="H20" s="63"/>
      <c r="I20" s="64"/>
      <c r="J20" s="64"/>
      <c r="K20" s="64"/>
      <c r="L20" s="64"/>
      <c r="M20" s="64"/>
    </row>
    <row r="21" spans="1:14" x14ac:dyDescent="0.25">
      <c r="A21" s="65"/>
      <c r="C21" s="66"/>
      <c r="D21" s="57"/>
      <c r="E21" s="67"/>
      <c r="F21" s="63"/>
      <c r="G21" s="63"/>
      <c r="H21" s="63"/>
      <c r="I21" s="64"/>
      <c r="J21" s="64"/>
      <c r="K21" s="64"/>
      <c r="L21" s="64"/>
      <c r="M21" s="64"/>
    </row>
    <row r="22" spans="1:14" x14ac:dyDescent="0.25">
      <c r="A22" s="65"/>
      <c r="B22" s="68" t="s">
        <v>134</v>
      </c>
      <c r="C22" s="42"/>
      <c r="D22" s="42"/>
      <c r="E22" s="42"/>
      <c r="F22" s="42"/>
      <c r="G22" s="42"/>
      <c r="H22" s="42"/>
      <c r="I22" s="54"/>
      <c r="J22" s="54"/>
      <c r="K22" s="54"/>
      <c r="L22" s="54"/>
      <c r="M22" s="54"/>
      <c r="N22" s="55"/>
    </row>
    <row r="23" spans="1:14" x14ac:dyDescent="0.25">
      <c r="A23" s="65"/>
      <c r="B23" s="42"/>
      <c r="C23" s="42"/>
      <c r="D23" s="42"/>
      <c r="E23" s="42"/>
      <c r="F23" s="42"/>
      <c r="G23" s="42"/>
      <c r="H23" s="42"/>
      <c r="I23" s="54"/>
      <c r="J23" s="54"/>
      <c r="K23" s="54"/>
      <c r="L23" s="54"/>
      <c r="M23" s="54"/>
      <c r="N23" s="55"/>
    </row>
    <row r="24" spans="1:14" x14ac:dyDescent="0.25">
      <c r="A24" s="65"/>
      <c r="B24" s="22" t="s">
        <v>32</v>
      </c>
      <c r="C24" s="22" t="s">
        <v>135</v>
      </c>
      <c r="D24" s="22" t="s">
        <v>136</v>
      </c>
      <c r="E24" s="42"/>
      <c r="F24" s="42"/>
      <c r="G24" s="42"/>
      <c r="H24" s="42"/>
      <c r="I24" s="54"/>
      <c r="J24" s="54"/>
      <c r="K24" s="54"/>
      <c r="L24" s="54"/>
      <c r="M24" s="54"/>
      <c r="N24" s="55"/>
    </row>
    <row r="25" spans="1:14" x14ac:dyDescent="0.25">
      <c r="A25" s="65"/>
      <c r="B25" s="69" t="s">
        <v>137</v>
      </c>
      <c r="C25" s="243" t="s">
        <v>68</v>
      </c>
      <c r="D25" s="69"/>
      <c r="E25" s="42"/>
      <c r="F25" s="42"/>
      <c r="G25" s="42"/>
      <c r="H25" s="42"/>
      <c r="I25" s="54"/>
      <c r="J25" s="54"/>
      <c r="K25" s="54"/>
      <c r="L25" s="54"/>
      <c r="M25" s="54"/>
      <c r="N25" s="55"/>
    </row>
    <row r="26" spans="1:14" x14ac:dyDescent="0.25">
      <c r="A26" s="65"/>
      <c r="B26" s="69" t="s">
        <v>138</v>
      </c>
      <c r="C26" s="243" t="s">
        <v>68</v>
      </c>
      <c r="D26" s="69"/>
      <c r="E26" s="42"/>
      <c r="F26" s="42"/>
      <c r="G26" s="42"/>
      <c r="H26" s="42"/>
      <c r="I26" s="54"/>
      <c r="J26" s="54"/>
      <c r="K26" s="54"/>
      <c r="L26" s="54"/>
      <c r="M26" s="54"/>
      <c r="N26" s="55"/>
    </row>
    <row r="27" spans="1:14" x14ac:dyDescent="0.25">
      <c r="A27" s="65"/>
      <c r="B27" s="69" t="s">
        <v>139</v>
      </c>
      <c r="C27" s="309" t="s">
        <v>68</v>
      </c>
      <c r="D27" s="69"/>
      <c r="E27" s="42"/>
      <c r="F27" s="42"/>
      <c r="G27" s="42"/>
      <c r="H27" s="42"/>
      <c r="I27" s="54"/>
      <c r="J27" s="54"/>
      <c r="K27" s="54"/>
      <c r="L27" s="54"/>
      <c r="M27" s="54"/>
      <c r="N27" s="55"/>
    </row>
    <row r="28" spans="1:14" x14ac:dyDescent="0.25">
      <c r="A28" s="65"/>
      <c r="B28" s="69" t="s">
        <v>140</v>
      </c>
      <c r="C28" s="309" t="s">
        <v>68</v>
      </c>
      <c r="D28" s="69"/>
      <c r="E28" s="42"/>
      <c r="F28" s="42"/>
      <c r="G28" s="42"/>
      <c r="H28" s="42"/>
      <c r="I28" s="54"/>
      <c r="J28" s="54"/>
      <c r="K28" s="54"/>
      <c r="L28" s="54"/>
      <c r="M28" s="54"/>
      <c r="N28" s="55"/>
    </row>
    <row r="29" spans="1:14" x14ac:dyDescent="0.25">
      <c r="A29" s="65"/>
      <c r="B29" s="42"/>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68" t="s">
        <v>141</v>
      </c>
      <c r="C31" s="42"/>
      <c r="D31" s="42"/>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22" t="s">
        <v>32</v>
      </c>
      <c r="C34" s="22" t="s">
        <v>57</v>
      </c>
      <c r="D34" s="21" t="s">
        <v>50</v>
      </c>
      <c r="E34" s="21" t="s">
        <v>15</v>
      </c>
      <c r="F34" s="42"/>
      <c r="G34" s="42"/>
      <c r="H34" s="42"/>
      <c r="I34" s="54"/>
      <c r="J34" s="54"/>
      <c r="K34" s="54"/>
      <c r="L34" s="54"/>
      <c r="M34" s="54"/>
      <c r="N34" s="55"/>
    </row>
    <row r="35" spans="1:26" ht="28.5" x14ac:dyDescent="0.25">
      <c r="A35" s="65"/>
      <c r="B35" s="70" t="s">
        <v>142</v>
      </c>
      <c r="C35" s="71">
        <v>40</v>
      </c>
      <c r="D35" s="185">
        <v>30</v>
      </c>
      <c r="E35" s="424">
        <f>+D35+D36</f>
        <v>65</v>
      </c>
      <c r="F35" s="42"/>
      <c r="G35" s="42"/>
      <c r="H35" s="42"/>
      <c r="I35" s="54"/>
      <c r="J35" s="54"/>
      <c r="K35" s="54"/>
      <c r="L35" s="54"/>
      <c r="M35" s="54"/>
      <c r="N35" s="55"/>
    </row>
    <row r="36" spans="1:26" ht="42.75" x14ac:dyDescent="0.25">
      <c r="A36" s="65"/>
      <c r="B36" s="70" t="s">
        <v>143</v>
      </c>
      <c r="C36" s="71">
        <v>60</v>
      </c>
      <c r="D36" s="185">
        <v>35</v>
      </c>
      <c r="E36" s="425"/>
      <c r="F36" s="42"/>
      <c r="G36" s="42"/>
      <c r="H36" s="42"/>
      <c r="I36" s="54"/>
      <c r="J36" s="54"/>
      <c r="K36" s="54"/>
      <c r="L36" s="54"/>
      <c r="M36" s="54"/>
      <c r="N36" s="55"/>
    </row>
    <row r="37" spans="1:26" x14ac:dyDescent="0.25">
      <c r="A37" s="65"/>
      <c r="C37" s="66"/>
      <c r="D37" s="57"/>
      <c r="E37" s="67"/>
      <c r="F37" s="63"/>
      <c r="G37" s="63"/>
      <c r="H37" s="63"/>
      <c r="I37" s="64"/>
      <c r="J37" s="64"/>
      <c r="K37" s="64"/>
      <c r="L37" s="64"/>
      <c r="M37" s="64"/>
    </row>
    <row r="38" spans="1:26" x14ac:dyDescent="0.25">
      <c r="A38" s="65"/>
      <c r="C38" s="66"/>
      <c r="D38" s="57"/>
      <c r="E38" s="67"/>
      <c r="F38" s="63"/>
      <c r="G38" s="63"/>
      <c r="H38" s="63"/>
      <c r="I38" s="64"/>
      <c r="J38" s="64"/>
      <c r="K38" s="64"/>
      <c r="L38" s="64"/>
      <c r="M38" s="64"/>
    </row>
    <row r="39" spans="1:26" x14ac:dyDescent="0.25">
      <c r="A39" s="65"/>
      <c r="C39" s="66"/>
      <c r="D39" s="57"/>
      <c r="E39" s="67"/>
      <c r="F39" s="63"/>
      <c r="G39" s="63"/>
      <c r="H39" s="63"/>
      <c r="I39" s="64"/>
      <c r="J39" s="64"/>
      <c r="K39" s="64"/>
      <c r="L39" s="64"/>
      <c r="M39" s="64"/>
    </row>
    <row r="40" spans="1:26" ht="15.75" thickBot="1" x14ac:dyDescent="0.3">
      <c r="M40" s="426" t="s">
        <v>34</v>
      </c>
      <c r="N40" s="426"/>
    </row>
    <row r="41" spans="1:26" x14ac:dyDescent="0.25">
      <c r="B41" s="68" t="s">
        <v>29</v>
      </c>
      <c r="M41" s="73"/>
      <c r="N41" s="73"/>
    </row>
    <row r="42" spans="1:26" ht="15.75" thickBot="1" x14ac:dyDescent="0.3">
      <c r="M42" s="73"/>
      <c r="N42" s="73"/>
    </row>
    <row r="43" spans="1:26" s="54" customFormat="1" ht="109.5" customHeight="1" x14ac:dyDescent="0.25">
      <c r="B43" s="18" t="s">
        <v>144</v>
      </c>
      <c r="C43" s="18" t="s">
        <v>145</v>
      </c>
      <c r="D43" s="18" t="s">
        <v>146</v>
      </c>
      <c r="E43" s="18" t="s">
        <v>44</v>
      </c>
      <c r="F43" s="18" t="s">
        <v>21</v>
      </c>
      <c r="G43" s="18" t="s">
        <v>99</v>
      </c>
      <c r="H43" s="18" t="s">
        <v>16</v>
      </c>
      <c r="I43" s="18" t="s">
        <v>9</v>
      </c>
      <c r="J43" s="18" t="s">
        <v>30</v>
      </c>
      <c r="K43" s="18" t="s">
        <v>60</v>
      </c>
      <c r="L43" s="18" t="s">
        <v>19</v>
      </c>
      <c r="M43" s="17" t="s">
        <v>25</v>
      </c>
      <c r="N43" s="18" t="s">
        <v>147</v>
      </c>
      <c r="O43" s="18" t="s">
        <v>35</v>
      </c>
      <c r="P43" s="192" t="s">
        <v>10</v>
      </c>
      <c r="Q43" s="192" t="s">
        <v>18</v>
      </c>
    </row>
    <row r="44" spans="1:26" s="86" customFormat="1" ht="44.25" customHeight="1" x14ac:dyDescent="0.25">
      <c r="A44" s="74">
        <v>1</v>
      </c>
      <c r="B44" s="87" t="s">
        <v>1390</v>
      </c>
      <c r="C44" s="76" t="s">
        <v>1390</v>
      </c>
      <c r="D44" s="76" t="s">
        <v>667</v>
      </c>
      <c r="E44" s="136">
        <v>76</v>
      </c>
      <c r="F44" s="78" t="s">
        <v>135</v>
      </c>
      <c r="G44" s="79" t="s">
        <v>669</v>
      </c>
      <c r="H44" s="80">
        <v>39815</v>
      </c>
      <c r="I44" s="81" t="s">
        <v>1396</v>
      </c>
      <c r="J44" s="81" t="s">
        <v>136</v>
      </c>
      <c r="K44" s="136">
        <v>0</v>
      </c>
      <c r="L44" s="136">
        <v>12</v>
      </c>
      <c r="M44" s="136">
        <v>1625</v>
      </c>
      <c r="N44" s="82">
        <v>0</v>
      </c>
      <c r="O44" s="83">
        <v>956901911</v>
      </c>
      <c r="P44" s="83" t="s">
        <v>1397</v>
      </c>
      <c r="Q44" s="84" t="s">
        <v>1398</v>
      </c>
      <c r="R44" s="85"/>
      <c r="S44" s="85"/>
      <c r="T44" s="85"/>
      <c r="U44" s="85"/>
      <c r="V44" s="85"/>
      <c r="W44" s="85"/>
      <c r="X44" s="85"/>
      <c r="Y44" s="85"/>
      <c r="Z44" s="85"/>
    </row>
    <row r="45" spans="1:26" s="86" customFormat="1" ht="45" x14ac:dyDescent="0.25">
      <c r="A45" s="74">
        <f>+A44+1</f>
        <v>2</v>
      </c>
      <c r="B45" s="87" t="s">
        <v>1390</v>
      </c>
      <c r="C45" s="76" t="s">
        <v>1390</v>
      </c>
      <c r="D45" s="76" t="s">
        <v>667</v>
      </c>
      <c r="E45" s="136">
        <v>43</v>
      </c>
      <c r="F45" s="78" t="s">
        <v>135</v>
      </c>
      <c r="G45" s="78" t="s">
        <v>669</v>
      </c>
      <c r="H45" s="80">
        <v>40182</v>
      </c>
      <c r="I45" s="81">
        <v>40543</v>
      </c>
      <c r="J45" s="81" t="s">
        <v>136</v>
      </c>
      <c r="K45" s="136">
        <v>12</v>
      </c>
      <c r="L45" s="136">
        <v>0</v>
      </c>
      <c r="M45" s="136">
        <v>1653</v>
      </c>
      <c r="N45" s="82">
        <v>0</v>
      </c>
      <c r="O45" s="83">
        <v>1102224933</v>
      </c>
      <c r="P45" s="83" t="s">
        <v>1399</v>
      </c>
      <c r="Q45" s="84"/>
      <c r="R45" s="85"/>
      <c r="S45" s="85"/>
      <c r="T45" s="85"/>
      <c r="U45" s="85"/>
      <c r="V45" s="85"/>
      <c r="W45" s="85"/>
      <c r="X45" s="85"/>
      <c r="Y45" s="85"/>
      <c r="Z45" s="85"/>
    </row>
    <row r="46" spans="1:26" s="86" customFormat="1" ht="45" x14ac:dyDescent="0.25">
      <c r="A46" s="74">
        <f t="shared" ref="A46" si="0">+A45+1</f>
        <v>3</v>
      </c>
      <c r="B46" s="87" t="s">
        <v>1390</v>
      </c>
      <c r="C46" s="76" t="s">
        <v>1390</v>
      </c>
      <c r="D46" s="76" t="s">
        <v>667</v>
      </c>
      <c r="E46" s="136">
        <v>97</v>
      </c>
      <c r="F46" s="78" t="s">
        <v>135</v>
      </c>
      <c r="G46" s="78" t="s">
        <v>669</v>
      </c>
      <c r="H46" s="80">
        <v>40556</v>
      </c>
      <c r="I46" s="81">
        <v>40908</v>
      </c>
      <c r="J46" s="81" t="s">
        <v>136</v>
      </c>
      <c r="K46" s="136">
        <v>12</v>
      </c>
      <c r="L46" s="136">
        <v>0</v>
      </c>
      <c r="M46" s="136">
        <v>1653</v>
      </c>
      <c r="N46" s="82">
        <v>0</v>
      </c>
      <c r="O46" s="83">
        <v>1159581079</v>
      </c>
      <c r="P46" s="83" t="s">
        <v>1400</v>
      </c>
      <c r="Q46" s="84"/>
      <c r="R46" s="85"/>
      <c r="S46" s="85"/>
      <c r="T46" s="85"/>
      <c r="U46" s="85"/>
      <c r="V46" s="85"/>
      <c r="W46" s="85"/>
      <c r="X46" s="85"/>
      <c r="Y46" s="85"/>
      <c r="Z46" s="85"/>
    </row>
    <row r="47" spans="1:26" s="86" customFormat="1" x14ac:dyDescent="0.25">
      <c r="A47" s="74"/>
      <c r="B47" s="87" t="s">
        <v>15</v>
      </c>
      <c r="C47" s="76"/>
      <c r="D47" s="75"/>
      <c r="E47" s="77"/>
      <c r="F47" s="78"/>
      <c r="G47" s="78"/>
      <c r="H47" s="78"/>
      <c r="I47" s="81"/>
      <c r="J47" s="81"/>
      <c r="K47" s="88">
        <f>SUM(K44:K46)</f>
        <v>24</v>
      </c>
      <c r="L47" s="88">
        <f>SUM(L44:L46)</f>
        <v>12</v>
      </c>
      <c r="M47" s="89">
        <f>SUM(M44:M46)</f>
        <v>4931</v>
      </c>
      <c r="N47" s="88">
        <f>SUM(N44:N46)</f>
        <v>0</v>
      </c>
      <c r="O47" s="83"/>
      <c r="P47" s="83"/>
      <c r="Q47" s="90"/>
    </row>
    <row r="48" spans="1:26" x14ac:dyDescent="0.25">
      <c r="E48" s="91"/>
    </row>
    <row r="49" spans="2:17" x14ac:dyDescent="0.25">
      <c r="B49" s="427" t="s">
        <v>27</v>
      </c>
      <c r="C49" s="427" t="s">
        <v>26</v>
      </c>
      <c r="D49" s="429" t="s">
        <v>33</v>
      </c>
      <c r="E49" s="429"/>
    </row>
    <row r="50" spans="2:17" x14ac:dyDescent="0.25">
      <c r="B50" s="428"/>
      <c r="C50" s="428"/>
      <c r="D50" s="188" t="s">
        <v>22</v>
      </c>
      <c r="E50" s="93" t="s">
        <v>23</v>
      </c>
    </row>
    <row r="51" spans="2:17" ht="30.6" customHeight="1" x14ac:dyDescent="0.25">
      <c r="B51" s="94" t="s">
        <v>20</v>
      </c>
      <c r="C51" s="95">
        <f>+K47</f>
        <v>24</v>
      </c>
      <c r="D51" s="243" t="s">
        <v>68</v>
      </c>
      <c r="E51" s="69"/>
      <c r="F51" s="96"/>
      <c r="G51" s="96"/>
      <c r="H51" s="96"/>
      <c r="I51" s="96"/>
      <c r="J51" s="96"/>
      <c r="K51" s="96"/>
      <c r="L51" s="96"/>
      <c r="M51" s="96"/>
    </row>
    <row r="52" spans="2:17" ht="30" customHeight="1" x14ac:dyDescent="0.25">
      <c r="B52" s="94" t="s">
        <v>24</v>
      </c>
      <c r="C52" s="95">
        <f>+M47</f>
        <v>4931</v>
      </c>
      <c r="D52" s="309" t="s">
        <v>68</v>
      </c>
      <c r="E52" s="69"/>
    </row>
    <row r="53" spans="2:17" x14ac:dyDescent="0.25">
      <c r="B53" s="97"/>
      <c r="C53" s="439"/>
      <c r="D53" s="439"/>
      <c r="E53" s="439"/>
      <c r="F53" s="439"/>
      <c r="G53" s="439"/>
      <c r="H53" s="439"/>
      <c r="I53" s="439"/>
      <c r="J53" s="439"/>
      <c r="K53" s="439"/>
      <c r="L53" s="439"/>
      <c r="M53" s="439"/>
      <c r="N53" s="439"/>
    </row>
    <row r="54" spans="2:17" ht="28.15" customHeight="1" thickBot="1" x14ac:dyDescent="0.3"/>
    <row r="55" spans="2:17" ht="27" thickBot="1" x14ac:dyDescent="0.3">
      <c r="B55" s="440" t="s">
        <v>100</v>
      </c>
      <c r="C55" s="440"/>
      <c r="D55" s="440"/>
      <c r="E55" s="440"/>
      <c r="F55" s="440"/>
      <c r="G55" s="440"/>
      <c r="H55" s="440"/>
      <c r="I55" s="440"/>
      <c r="J55" s="440"/>
      <c r="K55" s="440"/>
      <c r="L55" s="440"/>
      <c r="M55" s="440"/>
      <c r="N55" s="440"/>
    </row>
    <row r="58" spans="2:17" ht="109.5" customHeight="1" x14ac:dyDescent="0.25">
      <c r="B58" s="197" t="s">
        <v>148</v>
      </c>
      <c r="C58" s="9" t="s">
        <v>2</v>
      </c>
      <c r="D58" s="9" t="s">
        <v>102</v>
      </c>
      <c r="E58" s="9" t="s">
        <v>101</v>
      </c>
      <c r="F58" s="9" t="s">
        <v>103</v>
      </c>
      <c r="G58" s="9" t="s">
        <v>104</v>
      </c>
      <c r="H58" s="9" t="s">
        <v>105</v>
      </c>
      <c r="I58" s="9" t="s">
        <v>106</v>
      </c>
      <c r="J58" s="9" t="s">
        <v>107</v>
      </c>
      <c r="K58" s="9" t="s">
        <v>108</v>
      </c>
      <c r="L58" s="9" t="s">
        <v>109</v>
      </c>
      <c r="M58" s="16" t="s">
        <v>110</v>
      </c>
      <c r="N58" s="16" t="s">
        <v>111</v>
      </c>
      <c r="O58" s="441" t="s">
        <v>3</v>
      </c>
      <c r="P58" s="442"/>
      <c r="Q58" s="9" t="s">
        <v>17</v>
      </c>
    </row>
    <row r="59" spans="2:17" ht="45" customHeight="1" x14ac:dyDescent="0.25">
      <c r="B59" s="69" t="s">
        <v>255</v>
      </c>
      <c r="C59" s="69" t="s">
        <v>255</v>
      </c>
      <c r="D59" s="69" t="s">
        <v>913</v>
      </c>
      <c r="E59" s="291">
        <v>50</v>
      </c>
      <c r="F59" s="291" t="s">
        <v>669</v>
      </c>
      <c r="G59" s="291" t="s">
        <v>669</v>
      </c>
      <c r="H59" s="291" t="s">
        <v>669</v>
      </c>
      <c r="I59" s="291" t="s">
        <v>135</v>
      </c>
      <c r="J59" s="291" t="s">
        <v>135</v>
      </c>
      <c r="K59" s="291" t="s">
        <v>135</v>
      </c>
      <c r="L59" s="291" t="s">
        <v>135</v>
      </c>
      <c r="M59" s="291" t="s">
        <v>135</v>
      </c>
      <c r="N59" s="291" t="s">
        <v>135</v>
      </c>
      <c r="O59" s="574" t="s">
        <v>1401</v>
      </c>
      <c r="P59" s="575"/>
      <c r="Q59" s="291" t="s">
        <v>135</v>
      </c>
    </row>
    <row r="60" spans="2:17" x14ac:dyDescent="0.25">
      <c r="B60" s="44" t="s">
        <v>1</v>
      </c>
    </row>
    <row r="61" spans="2:17" x14ac:dyDescent="0.25">
      <c r="B61" s="44" t="s">
        <v>36</v>
      </c>
    </row>
    <row r="62" spans="2:17" x14ac:dyDescent="0.25">
      <c r="B62" s="44" t="s">
        <v>61</v>
      </c>
    </row>
    <row r="64" spans="2:17" ht="15.75" thickBot="1" x14ac:dyDescent="0.3"/>
    <row r="65" spans="1:17" ht="27" thickBot="1" x14ac:dyDescent="0.3">
      <c r="B65" s="432" t="s">
        <v>37</v>
      </c>
      <c r="C65" s="433"/>
      <c r="D65" s="433"/>
      <c r="E65" s="433"/>
      <c r="F65" s="433"/>
      <c r="G65" s="433"/>
      <c r="H65" s="433"/>
      <c r="I65" s="433"/>
      <c r="J65" s="433"/>
      <c r="K65" s="433"/>
      <c r="L65" s="433"/>
      <c r="M65" s="433"/>
      <c r="N65" s="434"/>
    </row>
    <row r="70" spans="1:17" ht="76.5" customHeight="1" x14ac:dyDescent="0.25">
      <c r="A70" s="443"/>
      <c r="B70" s="443" t="s">
        <v>0</v>
      </c>
      <c r="C70" s="443" t="s">
        <v>38</v>
      </c>
      <c r="D70" s="443" t="s">
        <v>39</v>
      </c>
      <c r="E70" s="443" t="s">
        <v>112</v>
      </c>
      <c r="F70" s="443" t="s">
        <v>114</v>
      </c>
      <c r="G70" s="443" t="s">
        <v>115</v>
      </c>
      <c r="H70" s="443" t="s">
        <v>116</v>
      </c>
      <c r="I70" s="443" t="s">
        <v>113</v>
      </c>
      <c r="J70" s="441" t="s">
        <v>117</v>
      </c>
      <c r="K70" s="445"/>
      <c r="L70" s="442"/>
      <c r="M70" s="443" t="s">
        <v>121</v>
      </c>
      <c r="N70" s="443" t="s">
        <v>40</v>
      </c>
      <c r="O70" s="443" t="s">
        <v>41</v>
      </c>
      <c r="P70" s="447" t="s">
        <v>3</v>
      </c>
      <c r="Q70" s="448"/>
    </row>
    <row r="71" spans="1:17" ht="60.75" customHeight="1" x14ac:dyDescent="0.25">
      <c r="A71" s="444"/>
      <c r="B71" s="444"/>
      <c r="C71" s="444"/>
      <c r="D71" s="444"/>
      <c r="E71" s="444"/>
      <c r="F71" s="444"/>
      <c r="G71" s="444"/>
      <c r="H71" s="444"/>
      <c r="I71" s="444"/>
      <c r="J71" s="304" t="s">
        <v>118</v>
      </c>
      <c r="K71" s="304" t="s">
        <v>119</v>
      </c>
      <c r="L71" s="304" t="s">
        <v>120</v>
      </c>
      <c r="M71" s="444"/>
      <c r="N71" s="444"/>
      <c r="O71" s="444"/>
      <c r="P71" s="449"/>
      <c r="Q71" s="450"/>
    </row>
    <row r="72" spans="1:17" ht="61.5" customHeight="1" x14ac:dyDescent="0.25">
      <c r="B72" s="457" t="s">
        <v>42</v>
      </c>
      <c r="C72" s="424" t="s">
        <v>278</v>
      </c>
      <c r="D72" s="424" t="s">
        <v>1402</v>
      </c>
      <c r="E72" s="424">
        <v>40076106</v>
      </c>
      <c r="F72" s="457" t="s">
        <v>384</v>
      </c>
      <c r="G72" s="457" t="s">
        <v>509</v>
      </c>
      <c r="H72" s="459">
        <v>40165</v>
      </c>
      <c r="I72" s="424" t="s">
        <v>669</v>
      </c>
      <c r="J72" s="189" t="s">
        <v>1403</v>
      </c>
      <c r="K72" s="189" t="s">
        <v>1404</v>
      </c>
      <c r="L72" s="189" t="s">
        <v>1405</v>
      </c>
      <c r="M72" s="424" t="s">
        <v>135</v>
      </c>
      <c r="N72" s="424" t="s">
        <v>135</v>
      </c>
      <c r="O72" s="424" t="s">
        <v>135</v>
      </c>
      <c r="P72" s="578" t="s">
        <v>1406</v>
      </c>
      <c r="Q72" s="579"/>
    </row>
    <row r="73" spans="1:17" ht="57" customHeight="1" x14ac:dyDescent="0.25">
      <c r="B73" s="467"/>
      <c r="C73" s="453"/>
      <c r="D73" s="453"/>
      <c r="E73" s="453"/>
      <c r="F73" s="467"/>
      <c r="G73" s="467"/>
      <c r="H73" s="507"/>
      <c r="I73" s="453"/>
      <c r="J73" s="189" t="s">
        <v>1403</v>
      </c>
      <c r="K73" s="189" t="s">
        <v>1407</v>
      </c>
      <c r="L73" s="189" t="s">
        <v>1405</v>
      </c>
      <c r="M73" s="453"/>
      <c r="N73" s="453"/>
      <c r="O73" s="453"/>
      <c r="P73" s="580"/>
      <c r="Q73" s="581"/>
    </row>
    <row r="74" spans="1:17" ht="42.75" customHeight="1" x14ac:dyDescent="0.25">
      <c r="B74" s="467"/>
      <c r="C74" s="453"/>
      <c r="D74" s="453"/>
      <c r="E74" s="453"/>
      <c r="F74" s="467"/>
      <c r="G74" s="467"/>
      <c r="H74" s="507"/>
      <c r="I74" s="453"/>
      <c r="J74" s="189" t="s">
        <v>481</v>
      </c>
      <c r="K74" s="178" t="s">
        <v>1408</v>
      </c>
      <c r="L74" s="189" t="s">
        <v>1409</v>
      </c>
      <c r="M74" s="453"/>
      <c r="N74" s="453"/>
      <c r="O74" s="453"/>
      <c r="P74" s="580"/>
      <c r="Q74" s="581"/>
    </row>
    <row r="75" spans="1:17" ht="45" customHeight="1" x14ac:dyDescent="0.25">
      <c r="B75" s="467"/>
      <c r="C75" s="453"/>
      <c r="D75" s="453"/>
      <c r="E75" s="453"/>
      <c r="F75" s="467"/>
      <c r="G75" s="467"/>
      <c r="H75" s="507"/>
      <c r="I75" s="453"/>
      <c r="J75" s="189" t="s">
        <v>481</v>
      </c>
      <c r="K75" s="178" t="s">
        <v>1410</v>
      </c>
      <c r="L75" s="189" t="s">
        <v>1409</v>
      </c>
      <c r="M75" s="453"/>
      <c r="N75" s="453"/>
      <c r="O75" s="453"/>
      <c r="P75" s="580"/>
      <c r="Q75" s="581"/>
    </row>
    <row r="76" spans="1:17" ht="33.6" customHeight="1" x14ac:dyDescent="0.25">
      <c r="B76" s="458"/>
      <c r="C76" s="425"/>
      <c r="D76" s="425"/>
      <c r="E76" s="425"/>
      <c r="F76" s="458"/>
      <c r="G76" s="458"/>
      <c r="H76" s="460"/>
      <c r="I76" s="425"/>
      <c r="J76" s="101" t="s">
        <v>1411</v>
      </c>
      <c r="K76" s="178" t="s">
        <v>1412</v>
      </c>
      <c r="L76" s="189" t="s">
        <v>1413</v>
      </c>
      <c r="M76" s="425"/>
      <c r="N76" s="425"/>
      <c r="O76" s="425"/>
      <c r="P76" s="582"/>
      <c r="Q76" s="583"/>
    </row>
    <row r="77" spans="1:17" ht="75" x14ac:dyDescent="0.25">
      <c r="B77" s="457" t="s">
        <v>42</v>
      </c>
      <c r="C77" s="424" t="s">
        <v>278</v>
      </c>
      <c r="D77" s="457" t="s">
        <v>1414</v>
      </c>
      <c r="E77" s="424">
        <v>17641901</v>
      </c>
      <c r="F77" s="457" t="s">
        <v>1415</v>
      </c>
      <c r="G77" s="424" t="s">
        <v>262</v>
      </c>
      <c r="H77" s="459">
        <v>37036</v>
      </c>
      <c r="I77" s="424"/>
      <c r="J77" s="189" t="s">
        <v>1403</v>
      </c>
      <c r="K77" s="178" t="s">
        <v>1416</v>
      </c>
      <c r="L77" s="189" t="s">
        <v>1417</v>
      </c>
      <c r="M77" s="424" t="s">
        <v>135</v>
      </c>
      <c r="N77" s="424" t="s">
        <v>135</v>
      </c>
      <c r="O77" s="424" t="s">
        <v>135</v>
      </c>
      <c r="P77" s="578" t="s">
        <v>1418</v>
      </c>
      <c r="Q77" s="579"/>
    </row>
    <row r="78" spans="1:17" ht="33.6" customHeight="1" x14ac:dyDescent="0.25">
      <c r="B78" s="458"/>
      <c r="C78" s="425"/>
      <c r="D78" s="458"/>
      <c r="E78" s="425"/>
      <c r="F78" s="458"/>
      <c r="G78" s="425"/>
      <c r="H78" s="460"/>
      <c r="I78" s="425"/>
      <c r="J78" s="189" t="s">
        <v>1419</v>
      </c>
      <c r="K78" s="178" t="s">
        <v>1300</v>
      </c>
      <c r="L78" s="189" t="s">
        <v>1413</v>
      </c>
      <c r="M78" s="425"/>
      <c r="N78" s="425"/>
      <c r="O78" s="425"/>
      <c r="P78" s="582"/>
      <c r="Q78" s="583"/>
    </row>
    <row r="79" spans="1:17" ht="33.6" customHeight="1" x14ac:dyDescent="0.25">
      <c r="B79" s="189" t="s">
        <v>43</v>
      </c>
      <c r="C79" s="181" t="s">
        <v>701</v>
      </c>
      <c r="D79" s="181" t="s">
        <v>1420</v>
      </c>
      <c r="E79" s="181">
        <v>43205022</v>
      </c>
      <c r="F79" s="181" t="s">
        <v>444</v>
      </c>
      <c r="G79" s="191" t="s">
        <v>344</v>
      </c>
      <c r="H79" s="195">
        <v>41258</v>
      </c>
      <c r="I79" s="181">
        <v>133144</v>
      </c>
      <c r="J79" s="101" t="s">
        <v>1421</v>
      </c>
      <c r="K79" s="178" t="s">
        <v>1422</v>
      </c>
      <c r="L79" s="189" t="s">
        <v>289</v>
      </c>
      <c r="M79" s="181" t="s">
        <v>135</v>
      </c>
      <c r="N79" s="181" t="s">
        <v>135</v>
      </c>
      <c r="O79" s="181" t="s">
        <v>135</v>
      </c>
      <c r="P79" s="578" t="s">
        <v>1423</v>
      </c>
      <c r="Q79" s="579"/>
    </row>
    <row r="80" spans="1:17" ht="45" x14ac:dyDescent="0.25">
      <c r="B80" s="457" t="s">
        <v>43</v>
      </c>
      <c r="C80" s="424" t="s">
        <v>701</v>
      </c>
      <c r="D80" s="457" t="s">
        <v>1424</v>
      </c>
      <c r="E80" s="424">
        <v>34989847</v>
      </c>
      <c r="F80" s="424" t="s">
        <v>1425</v>
      </c>
      <c r="G80" s="457" t="s">
        <v>1389</v>
      </c>
      <c r="H80" s="459">
        <v>38332</v>
      </c>
      <c r="I80" s="424"/>
      <c r="J80" s="189" t="s">
        <v>481</v>
      </c>
      <c r="K80" s="178" t="s">
        <v>749</v>
      </c>
      <c r="L80" s="189" t="s">
        <v>289</v>
      </c>
      <c r="M80" s="424" t="s">
        <v>135</v>
      </c>
      <c r="N80" s="424" t="s">
        <v>135</v>
      </c>
      <c r="O80" s="424" t="s">
        <v>135</v>
      </c>
      <c r="P80" s="578" t="s">
        <v>1426</v>
      </c>
      <c r="Q80" s="579"/>
    </row>
    <row r="81" spans="2:17" ht="60" x14ac:dyDescent="0.25">
      <c r="B81" s="458"/>
      <c r="C81" s="425"/>
      <c r="D81" s="458"/>
      <c r="E81" s="425"/>
      <c r="F81" s="425"/>
      <c r="G81" s="458"/>
      <c r="H81" s="460"/>
      <c r="I81" s="425"/>
      <c r="J81" s="189" t="s">
        <v>1403</v>
      </c>
      <c r="K81" s="263" t="s">
        <v>1427</v>
      </c>
      <c r="L81" s="202" t="s">
        <v>1428</v>
      </c>
      <c r="M81" s="425"/>
      <c r="N81" s="425"/>
      <c r="O81" s="425"/>
      <c r="P81" s="582"/>
      <c r="Q81" s="583"/>
    </row>
    <row r="82" spans="2:17" ht="60" x14ac:dyDescent="0.25">
      <c r="B82" s="189" t="s">
        <v>43</v>
      </c>
      <c r="C82" s="185" t="s">
        <v>701</v>
      </c>
      <c r="D82" s="185" t="s">
        <v>1429</v>
      </c>
      <c r="E82" s="185">
        <v>40781833</v>
      </c>
      <c r="F82" s="189" t="s">
        <v>444</v>
      </c>
      <c r="G82" s="191" t="s">
        <v>344</v>
      </c>
      <c r="H82" s="196">
        <v>41152</v>
      </c>
      <c r="I82" s="185">
        <v>130922</v>
      </c>
      <c r="J82" s="189" t="s">
        <v>1403</v>
      </c>
      <c r="K82" s="178" t="s">
        <v>1430</v>
      </c>
      <c r="L82" s="202" t="s">
        <v>1431</v>
      </c>
      <c r="M82" s="185" t="s">
        <v>135</v>
      </c>
      <c r="N82" s="185" t="s">
        <v>135</v>
      </c>
      <c r="O82" s="185" t="s">
        <v>135</v>
      </c>
      <c r="P82" s="523" t="s">
        <v>1432</v>
      </c>
      <c r="Q82" s="526"/>
    </row>
    <row r="83" spans="2:17" ht="60" x14ac:dyDescent="0.25">
      <c r="B83" s="189" t="s">
        <v>43</v>
      </c>
      <c r="C83" s="185" t="s">
        <v>701</v>
      </c>
      <c r="D83" s="185" t="s">
        <v>1433</v>
      </c>
      <c r="E83" s="185">
        <v>40276461</v>
      </c>
      <c r="F83" s="189" t="s">
        <v>444</v>
      </c>
      <c r="G83" s="191" t="s">
        <v>344</v>
      </c>
      <c r="H83" s="196">
        <v>38163</v>
      </c>
      <c r="I83" s="185">
        <v>136677</v>
      </c>
      <c r="J83" s="189" t="s">
        <v>1403</v>
      </c>
      <c r="K83" s="178" t="s">
        <v>1434</v>
      </c>
      <c r="L83" s="189" t="s">
        <v>1435</v>
      </c>
      <c r="M83" s="185" t="s">
        <v>135</v>
      </c>
      <c r="N83" s="185" t="s">
        <v>135</v>
      </c>
      <c r="O83" s="185" t="s">
        <v>135</v>
      </c>
      <c r="P83" s="523" t="s">
        <v>1436</v>
      </c>
      <c r="Q83" s="526"/>
    </row>
    <row r="84" spans="2:17" ht="33.6" customHeight="1" x14ac:dyDescent="0.25">
      <c r="D84" s="276"/>
      <c r="E84" s="276"/>
      <c r="F84" s="65"/>
      <c r="G84" s="276"/>
      <c r="H84" s="278"/>
      <c r="I84" s="279"/>
      <c r="J84" s="279"/>
      <c r="K84" s="280"/>
      <c r="L84" s="277"/>
      <c r="M84" s="250"/>
      <c r="N84" s="250"/>
      <c r="O84" s="250"/>
      <c r="P84" s="250"/>
      <c r="Q84" s="250"/>
    </row>
    <row r="85" spans="2:17" x14ac:dyDescent="0.25">
      <c r="C85" s="61"/>
    </row>
    <row r="86" spans="2:17" ht="15.75" thickBot="1" x14ac:dyDescent="0.3"/>
    <row r="87" spans="2:17" ht="27" thickBot="1" x14ac:dyDescent="0.3">
      <c r="B87" s="432" t="s">
        <v>45</v>
      </c>
      <c r="C87" s="433"/>
      <c r="D87" s="433"/>
      <c r="E87" s="433"/>
      <c r="F87" s="433"/>
      <c r="G87" s="433"/>
      <c r="H87" s="433"/>
      <c r="I87" s="433"/>
      <c r="J87" s="433"/>
      <c r="K87" s="433"/>
      <c r="L87" s="433"/>
      <c r="M87" s="433"/>
      <c r="N87" s="434"/>
    </row>
    <row r="90" spans="2:17" ht="46.15" customHeight="1" x14ac:dyDescent="0.25">
      <c r="B90" s="9" t="s">
        <v>32</v>
      </c>
      <c r="C90" s="9" t="s">
        <v>46</v>
      </c>
      <c r="D90" s="441" t="s">
        <v>3</v>
      </c>
      <c r="E90" s="442"/>
    </row>
    <row r="91" spans="2:17" ht="46.9" customHeight="1" x14ac:dyDescent="0.25">
      <c r="B91" s="101" t="s">
        <v>122</v>
      </c>
      <c r="C91" s="185" t="s">
        <v>135</v>
      </c>
      <c r="D91" s="451"/>
      <c r="E91" s="451"/>
    </row>
    <row r="94" spans="2:17" ht="26.25" x14ac:dyDescent="0.25">
      <c r="B94" s="435" t="s">
        <v>63</v>
      </c>
      <c r="C94" s="436"/>
      <c r="D94" s="436"/>
      <c r="E94" s="436"/>
      <c r="F94" s="436"/>
      <c r="G94" s="436"/>
      <c r="H94" s="436"/>
      <c r="I94" s="436"/>
      <c r="J94" s="436"/>
      <c r="K94" s="436"/>
      <c r="L94" s="436"/>
      <c r="M94" s="436"/>
      <c r="N94" s="436"/>
      <c r="O94" s="436"/>
      <c r="P94" s="436"/>
    </row>
    <row r="96" spans="2:17" ht="15.75" thickBot="1" x14ac:dyDescent="0.3"/>
    <row r="97" spans="1:26" ht="27" thickBot="1" x14ac:dyDescent="0.3">
      <c r="B97" s="432" t="s">
        <v>53</v>
      </c>
      <c r="C97" s="433"/>
      <c r="D97" s="433"/>
      <c r="E97" s="433"/>
      <c r="F97" s="433"/>
      <c r="G97" s="433"/>
      <c r="H97" s="433"/>
      <c r="I97" s="433"/>
      <c r="J97" s="433"/>
      <c r="K97" s="433"/>
      <c r="L97" s="433"/>
      <c r="M97" s="433"/>
      <c r="N97" s="434"/>
    </row>
    <row r="99" spans="1:26" ht="15.75" thickBot="1" x14ac:dyDescent="0.3">
      <c r="M99" s="73"/>
      <c r="N99" s="73"/>
    </row>
    <row r="100" spans="1:26" s="54" customFormat="1" ht="109.5" customHeight="1" x14ac:dyDescent="0.25">
      <c r="B100" s="18" t="s">
        <v>144</v>
      </c>
      <c r="C100" s="18" t="s">
        <v>145</v>
      </c>
      <c r="D100" s="18" t="s">
        <v>146</v>
      </c>
      <c r="E100" s="18" t="s">
        <v>44</v>
      </c>
      <c r="F100" s="18" t="s">
        <v>21</v>
      </c>
      <c r="G100" s="18" t="s">
        <v>99</v>
      </c>
      <c r="H100" s="18" t="s">
        <v>16</v>
      </c>
      <c r="I100" s="18" t="s">
        <v>9</v>
      </c>
      <c r="J100" s="18" t="s">
        <v>30</v>
      </c>
      <c r="K100" s="18" t="s">
        <v>60</v>
      </c>
      <c r="L100" s="18" t="s">
        <v>19</v>
      </c>
      <c r="M100" s="17" t="s">
        <v>25</v>
      </c>
      <c r="N100" s="18" t="s">
        <v>147</v>
      </c>
      <c r="O100" s="18" t="s">
        <v>35</v>
      </c>
      <c r="P100" s="192" t="s">
        <v>10</v>
      </c>
      <c r="Q100" s="192" t="s">
        <v>18</v>
      </c>
    </row>
    <row r="101" spans="1:26" s="86" customFormat="1" ht="45" x14ac:dyDescent="0.25">
      <c r="A101" s="74">
        <v>1</v>
      </c>
      <c r="B101" s="87" t="s">
        <v>1390</v>
      </c>
      <c r="C101" s="76" t="s">
        <v>1390</v>
      </c>
      <c r="D101" s="76" t="s">
        <v>667</v>
      </c>
      <c r="E101" s="136">
        <v>200</v>
      </c>
      <c r="F101" s="78" t="s">
        <v>135</v>
      </c>
      <c r="G101" s="79" t="s">
        <v>669</v>
      </c>
      <c r="H101" s="80">
        <v>41192</v>
      </c>
      <c r="I101" s="81">
        <v>41274</v>
      </c>
      <c r="J101" s="81" t="s">
        <v>136</v>
      </c>
      <c r="K101" s="136">
        <v>2</v>
      </c>
      <c r="L101" s="136">
        <v>0</v>
      </c>
      <c r="M101" s="136">
        <v>300</v>
      </c>
      <c r="N101" s="82" t="s">
        <v>669</v>
      </c>
      <c r="O101" s="83">
        <v>113171640</v>
      </c>
      <c r="P101" s="83" t="s">
        <v>1437</v>
      </c>
      <c r="Q101" s="84"/>
      <c r="R101" s="85"/>
      <c r="S101" s="85"/>
      <c r="T101" s="85"/>
      <c r="U101" s="85"/>
      <c r="V101" s="85"/>
      <c r="W101" s="85"/>
      <c r="X101" s="85"/>
      <c r="Y101" s="85"/>
      <c r="Z101" s="85"/>
    </row>
    <row r="102" spans="1:26" s="86" customFormat="1" ht="45" x14ac:dyDescent="0.25">
      <c r="A102" s="74">
        <f>+A101+1</f>
        <v>2</v>
      </c>
      <c r="B102" s="87" t="s">
        <v>1390</v>
      </c>
      <c r="C102" s="76" t="s">
        <v>1390</v>
      </c>
      <c r="D102" s="76" t="s">
        <v>667</v>
      </c>
      <c r="E102" s="136">
        <v>67</v>
      </c>
      <c r="F102" s="78" t="s">
        <v>135</v>
      </c>
      <c r="G102" s="78" t="s">
        <v>669</v>
      </c>
      <c r="H102" s="80">
        <v>41291</v>
      </c>
      <c r="I102" s="81">
        <v>41639</v>
      </c>
      <c r="J102" s="81" t="s">
        <v>136</v>
      </c>
      <c r="K102" s="136">
        <v>12</v>
      </c>
      <c r="L102" s="136">
        <v>0</v>
      </c>
      <c r="M102" s="136">
        <v>650</v>
      </c>
      <c r="N102" s="82" t="s">
        <v>669</v>
      </c>
      <c r="O102" s="83">
        <v>597874595</v>
      </c>
      <c r="P102" s="83" t="s">
        <v>1438</v>
      </c>
      <c r="Q102" s="84"/>
      <c r="R102" s="85"/>
      <c r="S102" s="85"/>
      <c r="T102" s="85"/>
      <c r="U102" s="85"/>
      <c r="V102" s="85"/>
      <c r="W102" s="85"/>
      <c r="X102" s="85"/>
      <c r="Y102" s="85"/>
      <c r="Z102" s="85"/>
    </row>
    <row r="103" spans="1:26" s="86" customFormat="1" ht="135" x14ac:dyDescent="0.25">
      <c r="A103" s="74">
        <f t="shared" ref="A103" si="1">+A102+1</f>
        <v>3</v>
      </c>
      <c r="B103" s="87" t="s">
        <v>1390</v>
      </c>
      <c r="C103" s="76" t="s">
        <v>1390</v>
      </c>
      <c r="D103" s="76" t="s">
        <v>667</v>
      </c>
      <c r="E103" s="136">
        <v>284</v>
      </c>
      <c r="F103" s="78" t="s">
        <v>135</v>
      </c>
      <c r="G103" s="78" t="s">
        <v>669</v>
      </c>
      <c r="H103" s="80">
        <v>40541</v>
      </c>
      <c r="I103" s="81">
        <v>41851</v>
      </c>
      <c r="J103" s="81" t="s">
        <v>136</v>
      </c>
      <c r="K103" s="136">
        <v>0</v>
      </c>
      <c r="L103" s="136">
        <v>48</v>
      </c>
      <c r="M103" s="136">
        <v>492</v>
      </c>
      <c r="N103" s="82" t="s">
        <v>669</v>
      </c>
      <c r="O103" s="83">
        <v>1783706694</v>
      </c>
      <c r="P103" s="83" t="s">
        <v>1439</v>
      </c>
      <c r="Q103" s="84" t="s">
        <v>1651</v>
      </c>
      <c r="R103" s="85"/>
      <c r="S103" s="85"/>
      <c r="T103" s="85"/>
      <c r="U103" s="85"/>
      <c r="V103" s="85"/>
      <c r="W103" s="85"/>
      <c r="X103" s="85"/>
      <c r="Y103" s="85"/>
      <c r="Z103" s="85"/>
    </row>
    <row r="104" spans="1:26" s="86" customFormat="1" x14ac:dyDescent="0.25">
      <c r="A104" s="74"/>
      <c r="B104" s="87" t="s">
        <v>15</v>
      </c>
      <c r="C104" s="76"/>
      <c r="D104" s="75"/>
      <c r="E104" s="77"/>
      <c r="F104" s="78"/>
      <c r="G104" s="78"/>
      <c r="H104" s="78"/>
      <c r="I104" s="81"/>
      <c r="J104" s="81"/>
      <c r="K104" s="88">
        <f>SUM(K101:K103)</f>
        <v>14</v>
      </c>
      <c r="L104" s="88">
        <f>SUM(L101:L103)</f>
        <v>48</v>
      </c>
      <c r="M104" s="89">
        <f>SUM(M101:M103)</f>
        <v>1442</v>
      </c>
      <c r="N104" s="88">
        <f>SUM(N101:N103)</f>
        <v>0</v>
      </c>
      <c r="O104" s="83"/>
      <c r="P104" s="83"/>
      <c r="Q104" s="90"/>
    </row>
    <row r="105" spans="1:26" x14ac:dyDescent="0.25">
      <c r="E105" s="91"/>
    </row>
    <row r="106" spans="1:26" ht="18.75" x14ac:dyDescent="0.25">
      <c r="B106" s="94" t="s">
        <v>31</v>
      </c>
      <c r="C106" s="10">
        <f>+K104</f>
        <v>14</v>
      </c>
      <c r="H106" s="96"/>
      <c r="I106" s="96"/>
      <c r="J106" s="96"/>
      <c r="K106" s="96"/>
      <c r="L106" s="96"/>
      <c r="M106" s="96"/>
    </row>
    <row r="108" spans="1:26" ht="15.75" thickBot="1" x14ac:dyDescent="0.3"/>
    <row r="109" spans="1:26" ht="37.15" customHeight="1" thickBot="1" x14ac:dyDescent="0.3">
      <c r="B109" s="11" t="s">
        <v>48</v>
      </c>
      <c r="C109" s="12" t="s">
        <v>49</v>
      </c>
      <c r="D109" s="11" t="s">
        <v>50</v>
      </c>
      <c r="E109" s="12" t="s">
        <v>54</v>
      </c>
    </row>
    <row r="110" spans="1:26" ht="41.45" customHeight="1" x14ac:dyDescent="0.25">
      <c r="B110" s="8" t="s">
        <v>123</v>
      </c>
      <c r="C110" s="102">
        <v>20</v>
      </c>
      <c r="D110" s="343">
        <v>0</v>
      </c>
      <c r="E110" s="452">
        <f>+D110+D111+D112</f>
        <v>30</v>
      </c>
    </row>
    <row r="111" spans="1:26" x14ac:dyDescent="0.25">
      <c r="B111" s="8" t="s">
        <v>124</v>
      </c>
      <c r="C111" s="185">
        <v>30</v>
      </c>
      <c r="D111" s="185">
        <v>30</v>
      </c>
      <c r="E111" s="453"/>
    </row>
    <row r="112" spans="1:26" ht="15.75" thickBot="1" x14ac:dyDescent="0.3">
      <c r="B112" s="8" t="s">
        <v>125</v>
      </c>
      <c r="C112" s="103">
        <v>40</v>
      </c>
      <c r="D112" s="103">
        <v>0</v>
      </c>
      <c r="E112" s="454"/>
    </row>
    <row r="114" spans="2:17" ht="15.75" thickBot="1" x14ac:dyDescent="0.3"/>
    <row r="115" spans="2:17" ht="27" thickBot="1" x14ac:dyDescent="0.3">
      <c r="B115" s="432" t="s">
        <v>51</v>
      </c>
      <c r="C115" s="433"/>
      <c r="D115" s="433"/>
      <c r="E115" s="433"/>
      <c r="F115" s="433"/>
      <c r="G115" s="433"/>
      <c r="H115" s="433"/>
      <c r="I115" s="433"/>
      <c r="J115" s="433"/>
      <c r="K115" s="433"/>
      <c r="L115" s="433"/>
      <c r="M115" s="433"/>
      <c r="N115" s="434"/>
    </row>
    <row r="117" spans="2:17" ht="76.5" customHeight="1" x14ac:dyDescent="0.25">
      <c r="B117" s="197" t="s">
        <v>0</v>
      </c>
      <c r="C117" s="197" t="s">
        <v>38</v>
      </c>
      <c r="D117" s="197" t="s">
        <v>39</v>
      </c>
      <c r="E117" s="197" t="s">
        <v>112</v>
      </c>
      <c r="F117" s="197" t="s">
        <v>114</v>
      </c>
      <c r="G117" s="197" t="s">
        <v>115</v>
      </c>
      <c r="H117" s="197" t="s">
        <v>116</v>
      </c>
      <c r="I117" s="197" t="s">
        <v>113</v>
      </c>
      <c r="J117" s="441" t="s">
        <v>117</v>
      </c>
      <c r="K117" s="445"/>
      <c r="L117" s="442"/>
      <c r="M117" s="197" t="s">
        <v>121</v>
      </c>
      <c r="N117" s="197" t="s">
        <v>40</v>
      </c>
      <c r="O117" s="197" t="s">
        <v>41</v>
      </c>
      <c r="P117" s="441" t="s">
        <v>3</v>
      </c>
      <c r="Q117" s="442"/>
    </row>
    <row r="118" spans="2:17" ht="60.75" customHeight="1" x14ac:dyDescent="0.25">
      <c r="B118" s="293" t="s">
        <v>129</v>
      </c>
      <c r="C118" s="189" t="s">
        <v>1547</v>
      </c>
      <c r="D118" s="294" t="s">
        <v>1440</v>
      </c>
      <c r="E118" s="185">
        <v>40765198</v>
      </c>
      <c r="F118" s="309" t="s">
        <v>469</v>
      </c>
      <c r="G118" s="309" t="s">
        <v>262</v>
      </c>
      <c r="H118" s="312">
        <v>32854</v>
      </c>
      <c r="I118" s="185" t="s">
        <v>1441</v>
      </c>
      <c r="J118" s="189" t="s">
        <v>763</v>
      </c>
      <c r="K118" s="189" t="s">
        <v>1442</v>
      </c>
      <c r="L118" s="189" t="s">
        <v>1443</v>
      </c>
      <c r="M118" s="185" t="s">
        <v>135</v>
      </c>
      <c r="N118" s="185" t="s">
        <v>135</v>
      </c>
      <c r="O118" s="185" t="s">
        <v>135</v>
      </c>
      <c r="P118" s="451"/>
      <c r="Q118" s="451"/>
    </row>
    <row r="119" spans="2:17" ht="60.75" customHeight="1" x14ac:dyDescent="0.25">
      <c r="B119" s="293" t="s">
        <v>131</v>
      </c>
      <c r="C119" s="189" t="s">
        <v>1547</v>
      </c>
      <c r="D119" s="185" t="s">
        <v>1444</v>
      </c>
      <c r="E119" s="185">
        <v>40079735</v>
      </c>
      <c r="F119" s="185" t="s">
        <v>469</v>
      </c>
      <c r="G119" s="185" t="s">
        <v>262</v>
      </c>
      <c r="H119" s="196">
        <v>41628</v>
      </c>
      <c r="I119" s="185" t="s">
        <v>1445</v>
      </c>
      <c r="J119" s="189" t="s">
        <v>1446</v>
      </c>
      <c r="K119" s="189" t="s">
        <v>1447</v>
      </c>
      <c r="L119" s="189" t="s">
        <v>1448</v>
      </c>
      <c r="M119" s="185" t="s">
        <v>135</v>
      </c>
      <c r="N119" s="185" t="s">
        <v>135</v>
      </c>
      <c r="O119" s="185" t="s">
        <v>135</v>
      </c>
      <c r="P119" s="430"/>
      <c r="Q119" s="431"/>
    </row>
    <row r="120" spans="2:17" ht="60" x14ac:dyDescent="0.25">
      <c r="B120" s="293" t="s">
        <v>130</v>
      </c>
      <c r="C120" s="189" t="s">
        <v>1547</v>
      </c>
      <c r="D120" s="189" t="s">
        <v>1449</v>
      </c>
      <c r="E120" s="185">
        <v>55173695</v>
      </c>
      <c r="F120" s="189" t="s">
        <v>1450</v>
      </c>
      <c r="G120" s="185" t="s">
        <v>1451</v>
      </c>
      <c r="H120" s="196">
        <v>37337</v>
      </c>
      <c r="I120" s="185"/>
      <c r="J120" s="189" t="s">
        <v>763</v>
      </c>
      <c r="K120" s="189" t="s">
        <v>1452</v>
      </c>
      <c r="L120" s="189" t="s">
        <v>1453</v>
      </c>
      <c r="M120" s="185" t="s">
        <v>135</v>
      </c>
      <c r="N120" s="185" t="s">
        <v>135</v>
      </c>
      <c r="O120" s="185" t="s">
        <v>135</v>
      </c>
      <c r="P120" s="451"/>
      <c r="Q120" s="451"/>
    </row>
    <row r="124" spans="2:17" ht="54" customHeight="1" x14ac:dyDescent="0.25">
      <c r="B124" s="21" t="s">
        <v>32</v>
      </c>
      <c r="C124" s="21" t="s">
        <v>48</v>
      </c>
      <c r="D124" s="197" t="s">
        <v>49</v>
      </c>
      <c r="E124" s="21" t="s">
        <v>50</v>
      </c>
      <c r="F124" s="313" t="s">
        <v>55</v>
      </c>
    </row>
    <row r="125" spans="2:17" ht="120.75" customHeight="1" x14ac:dyDescent="0.2">
      <c r="B125" s="468" t="s">
        <v>52</v>
      </c>
      <c r="C125" s="104" t="s">
        <v>126</v>
      </c>
      <c r="D125" s="185">
        <v>25</v>
      </c>
      <c r="E125" s="185">
        <v>12.5</v>
      </c>
      <c r="F125" s="427">
        <f>+E125+E126+E127</f>
        <v>35</v>
      </c>
      <c r="G125" s="105"/>
    </row>
    <row r="126" spans="2:17" ht="114.75" customHeight="1" x14ac:dyDescent="0.25">
      <c r="B126" s="468"/>
      <c r="C126" s="292" t="s">
        <v>127</v>
      </c>
      <c r="D126" s="189">
        <v>25</v>
      </c>
      <c r="E126" s="185">
        <v>12.5</v>
      </c>
      <c r="F126" s="469"/>
      <c r="G126" s="105"/>
    </row>
    <row r="127" spans="2:17" ht="69" customHeight="1" x14ac:dyDescent="0.2">
      <c r="B127" s="468"/>
      <c r="C127" s="104" t="s">
        <v>128</v>
      </c>
      <c r="D127" s="185">
        <v>10</v>
      </c>
      <c r="E127" s="185">
        <v>10</v>
      </c>
      <c r="F127" s="428"/>
      <c r="G127" s="105"/>
    </row>
    <row r="128" spans="2:17" x14ac:dyDescent="0.25">
      <c r="C128" s="42"/>
    </row>
    <row r="131" spans="2:5" x14ac:dyDescent="0.25">
      <c r="B131" s="68" t="s">
        <v>56</v>
      </c>
    </row>
    <row r="134" spans="2:5" x14ac:dyDescent="0.25">
      <c r="B134" s="22" t="s">
        <v>32</v>
      </c>
      <c r="C134" s="22" t="s">
        <v>57</v>
      </c>
      <c r="D134" s="21" t="s">
        <v>50</v>
      </c>
      <c r="E134" s="21" t="s">
        <v>15</v>
      </c>
    </row>
    <row r="135" spans="2:5" ht="28.5" x14ac:dyDescent="0.25">
      <c r="B135" s="70" t="s">
        <v>58</v>
      </c>
      <c r="C135" s="71">
        <v>40</v>
      </c>
      <c r="D135" s="185">
        <f>+E110</f>
        <v>30</v>
      </c>
      <c r="E135" s="424">
        <f>+D135+D136</f>
        <v>65</v>
      </c>
    </row>
    <row r="136" spans="2:5" ht="42.75" x14ac:dyDescent="0.25">
      <c r="B136" s="70" t="s">
        <v>59</v>
      </c>
      <c r="C136" s="71">
        <v>60</v>
      </c>
      <c r="D136" s="185">
        <f>+F125</f>
        <v>35</v>
      </c>
      <c r="E136" s="425"/>
    </row>
  </sheetData>
  <mergeCells count="87">
    <mergeCell ref="E135:E136"/>
    <mergeCell ref="B115:N115"/>
    <mergeCell ref="J117:L117"/>
    <mergeCell ref="P117:Q117"/>
    <mergeCell ref="P118:Q118"/>
    <mergeCell ref="P120:Q120"/>
    <mergeCell ref="B125:B127"/>
    <mergeCell ref="F125:F127"/>
    <mergeCell ref="P119:Q119"/>
    <mergeCell ref="E110:E112"/>
    <mergeCell ref="M80:M81"/>
    <mergeCell ref="N80:N81"/>
    <mergeCell ref="O80:O81"/>
    <mergeCell ref="P80:Q81"/>
    <mergeCell ref="P82:Q82"/>
    <mergeCell ref="P83:Q83"/>
    <mergeCell ref="B87:N87"/>
    <mergeCell ref="D90:E90"/>
    <mergeCell ref="D91:E91"/>
    <mergeCell ref="B94:P94"/>
    <mergeCell ref="B97:N97"/>
    <mergeCell ref="P77:Q78"/>
    <mergeCell ref="P79:Q79"/>
    <mergeCell ref="B80:B81"/>
    <mergeCell ref="C80:C81"/>
    <mergeCell ref="D80:D81"/>
    <mergeCell ref="E80:E81"/>
    <mergeCell ref="F80:F81"/>
    <mergeCell ref="G80:G81"/>
    <mergeCell ref="H80:H81"/>
    <mergeCell ref="I80:I81"/>
    <mergeCell ref="G77:G78"/>
    <mergeCell ref="H77:H78"/>
    <mergeCell ref="I77:I78"/>
    <mergeCell ref="M77:M78"/>
    <mergeCell ref="N77:N78"/>
    <mergeCell ref="O77:O78"/>
    <mergeCell ref="I72:I76"/>
    <mergeCell ref="M72:M76"/>
    <mergeCell ref="N72:N76"/>
    <mergeCell ref="O72:O76"/>
    <mergeCell ref="P72:Q76"/>
    <mergeCell ref="B77:B78"/>
    <mergeCell ref="C77:C78"/>
    <mergeCell ref="D77:D78"/>
    <mergeCell ref="E77:E78"/>
    <mergeCell ref="F77:F78"/>
    <mergeCell ref="N70:N71"/>
    <mergeCell ref="O70:O71"/>
    <mergeCell ref="P70:Q71"/>
    <mergeCell ref="B72:B76"/>
    <mergeCell ref="C72:C76"/>
    <mergeCell ref="D72:D76"/>
    <mergeCell ref="E72:E76"/>
    <mergeCell ref="F72:F76"/>
    <mergeCell ref="G72:G76"/>
    <mergeCell ref="H72:H76"/>
    <mergeCell ref="F70:F71"/>
    <mergeCell ref="G70:G71"/>
    <mergeCell ref="H70:H71"/>
    <mergeCell ref="I70:I71"/>
    <mergeCell ref="J70:L70"/>
    <mergeCell ref="M70:M71"/>
    <mergeCell ref="C53:N53"/>
    <mergeCell ref="B55:N55"/>
    <mergeCell ref="O58:P58"/>
    <mergeCell ref="O59:P59"/>
    <mergeCell ref="B65:N65"/>
    <mergeCell ref="A70:A71"/>
    <mergeCell ref="B70:B71"/>
    <mergeCell ref="C70:C71"/>
    <mergeCell ref="D70:D71"/>
    <mergeCell ref="E70:E71"/>
    <mergeCell ref="B49:B50"/>
    <mergeCell ref="C49:C50"/>
    <mergeCell ref="D49:E49"/>
    <mergeCell ref="B2:P2"/>
    <mergeCell ref="B4:P4"/>
    <mergeCell ref="C6:N6"/>
    <mergeCell ref="C7:N7"/>
    <mergeCell ref="C8:N8"/>
    <mergeCell ref="C9:N9"/>
    <mergeCell ref="C10:E10"/>
    <mergeCell ref="E35:E36"/>
    <mergeCell ref="M40:N40"/>
    <mergeCell ref="B14:C17"/>
    <mergeCell ref="B18:C18"/>
  </mergeCells>
  <dataValidations count="2">
    <dataValidation type="list" allowBlank="1" showInputMessage="1" showErrorMessage="1" sqref="WVE983052 A65548 IS65548 SO65548 ACK65548 AMG65548 AWC65548 BFY65548 BPU65548 BZQ65548 CJM65548 CTI65548 DDE65548 DNA65548 DWW65548 EGS65548 EQO65548 FAK65548 FKG65548 FUC65548 GDY65548 GNU65548 GXQ65548 HHM65548 HRI65548 IBE65548 ILA65548 IUW65548 JES65548 JOO65548 JYK65548 KIG65548 KSC65548 LBY65548 LLU65548 LVQ65548 MFM65548 MPI65548 MZE65548 NJA65548 NSW65548 OCS65548 OMO65548 OWK65548 PGG65548 PQC65548 PZY65548 QJU65548 QTQ65548 RDM65548 RNI65548 RXE65548 SHA65548 SQW65548 TAS65548 TKO65548 TUK65548 UEG65548 UOC65548 UXY65548 VHU65548 VRQ65548 WBM65548 WLI65548 WVE65548 A131084 IS131084 SO131084 ACK131084 AMG131084 AWC131084 BFY131084 BPU131084 BZQ131084 CJM131084 CTI131084 DDE131084 DNA131084 DWW131084 EGS131084 EQO131084 FAK131084 FKG131084 FUC131084 GDY131084 GNU131084 GXQ131084 HHM131084 HRI131084 IBE131084 ILA131084 IUW131084 JES131084 JOO131084 JYK131084 KIG131084 KSC131084 LBY131084 LLU131084 LVQ131084 MFM131084 MPI131084 MZE131084 NJA131084 NSW131084 OCS131084 OMO131084 OWK131084 PGG131084 PQC131084 PZY131084 QJU131084 QTQ131084 RDM131084 RNI131084 RXE131084 SHA131084 SQW131084 TAS131084 TKO131084 TUK131084 UEG131084 UOC131084 UXY131084 VHU131084 VRQ131084 WBM131084 WLI131084 WVE131084 A196620 IS196620 SO196620 ACK196620 AMG196620 AWC196620 BFY196620 BPU196620 BZQ196620 CJM196620 CTI196620 DDE196620 DNA196620 DWW196620 EGS196620 EQO196620 FAK196620 FKG196620 FUC196620 GDY196620 GNU196620 GXQ196620 HHM196620 HRI196620 IBE196620 ILA196620 IUW196620 JES196620 JOO196620 JYK196620 KIG196620 KSC196620 LBY196620 LLU196620 LVQ196620 MFM196620 MPI196620 MZE196620 NJA196620 NSW196620 OCS196620 OMO196620 OWK196620 PGG196620 PQC196620 PZY196620 QJU196620 QTQ196620 RDM196620 RNI196620 RXE196620 SHA196620 SQW196620 TAS196620 TKO196620 TUK196620 UEG196620 UOC196620 UXY196620 VHU196620 VRQ196620 WBM196620 WLI196620 WVE196620 A262156 IS262156 SO262156 ACK262156 AMG262156 AWC262156 BFY262156 BPU262156 BZQ262156 CJM262156 CTI262156 DDE262156 DNA262156 DWW262156 EGS262156 EQO262156 FAK262156 FKG262156 FUC262156 GDY262156 GNU262156 GXQ262156 HHM262156 HRI262156 IBE262156 ILA262156 IUW262156 JES262156 JOO262156 JYK262156 KIG262156 KSC262156 LBY262156 LLU262156 LVQ262156 MFM262156 MPI262156 MZE262156 NJA262156 NSW262156 OCS262156 OMO262156 OWK262156 PGG262156 PQC262156 PZY262156 QJU262156 QTQ262156 RDM262156 RNI262156 RXE262156 SHA262156 SQW262156 TAS262156 TKO262156 TUK262156 UEG262156 UOC262156 UXY262156 VHU262156 VRQ262156 WBM262156 WLI262156 WVE262156 A327692 IS327692 SO327692 ACK327692 AMG327692 AWC327692 BFY327692 BPU327692 BZQ327692 CJM327692 CTI327692 DDE327692 DNA327692 DWW327692 EGS327692 EQO327692 FAK327692 FKG327692 FUC327692 GDY327692 GNU327692 GXQ327692 HHM327692 HRI327692 IBE327692 ILA327692 IUW327692 JES327692 JOO327692 JYK327692 KIG327692 KSC327692 LBY327692 LLU327692 LVQ327692 MFM327692 MPI327692 MZE327692 NJA327692 NSW327692 OCS327692 OMO327692 OWK327692 PGG327692 PQC327692 PZY327692 QJU327692 QTQ327692 RDM327692 RNI327692 RXE327692 SHA327692 SQW327692 TAS327692 TKO327692 TUK327692 UEG327692 UOC327692 UXY327692 VHU327692 VRQ327692 WBM327692 WLI327692 WVE327692 A393228 IS393228 SO393228 ACK393228 AMG393228 AWC393228 BFY393228 BPU393228 BZQ393228 CJM393228 CTI393228 DDE393228 DNA393228 DWW393228 EGS393228 EQO393228 FAK393228 FKG393228 FUC393228 GDY393228 GNU393228 GXQ393228 HHM393228 HRI393228 IBE393228 ILA393228 IUW393228 JES393228 JOO393228 JYK393228 KIG393228 KSC393228 LBY393228 LLU393228 LVQ393228 MFM393228 MPI393228 MZE393228 NJA393228 NSW393228 OCS393228 OMO393228 OWK393228 PGG393228 PQC393228 PZY393228 QJU393228 QTQ393228 RDM393228 RNI393228 RXE393228 SHA393228 SQW393228 TAS393228 TKO393228 TUK393228 UEG393228 UOC393228 UXY393228 VHU393228 VRQ393228 WBM393228 WLI393228 WVE393228 A458764 IS458764 SO458764 ACK458764 AMG458764 AWC458764 BFY458764 BPU458764 BZQ458764 CJM458764 CTI458764 DDE458764 DNA458764 DWW458764 EGS458764 EQO458764 FAK458764 FKG458764 FUC458764 GDY458764 GNU458764 GXQ458764 HHM458764 HRI458764 IBE458764 ILA458764 IUW458764 JES458764 JOO458764 JYK458764 KIG458764 KSC458764 LBY458764 LLU458764 LVQ458764 MFM458764 MPI458764 MZE458764 NJA458764 NSW458764 OCS458764 OMO458764 OWK458764 PGG458764 PQC458764 PZY458764 QJU458764 QTQ458764 RDM458764 RNI458764 RXE458764 SHA458764 SQW458764 TAS458764 TKO458764 TUK458764 UEG458764 UOC458764 UXY458764 VHU458764 VRQ458764 WBM458764 WLI458764 WVE458764 A524300 IS524300 SO524300 ACK524300 AMG524300 AWC524300 BFY524300 BPU524300 BZQ524300 CJM524300 CTI524300 DDE524300 DNA524300 DWW524300 EGS524300 EQO524300 FAK524300 FKG524300 FUC524300 GDY524300 GNU524300 GXQ524300 HHM524300 HRI524300 IBE524300 ILA524300 IUW524300 JES524300 JOO524300 JYK524300 KIG524300 KSC524300 LBY524300 LLU524300 LVQ524300 MFM524300 MPI524300 MZE524300 NJA524300 NSW524300 OCS524300 OMO524300 OWK524300 PGG524300 PQC524300 PZY524300 QJU524300 QTQ524300 RDM524300 RNI524300 RXE524300 SHA524300 SQW524300 TAS524300 TKO524300 TUK524300 UEG524300 UOC524300 UXY524300 VHU524300 VRQ524300 WBM524300 WLI524300 WVE524300 A589836 IS589836 SO589836 ACK589836 AMG589836 AWC589836 BFY589836 BPU589836 BZQ589836 CJM589836 CTI589836 DDE589836 DNA589836 DWW589836 EGS589836 EQO589836 FAK589836 FKG589836 FUC589836 GDY589836 GNU589836 GXQ589836 HHM589836 HRI589836 IBE589836 ILA589836 IUW589836 JES589836 JOO589836 JYK589836 KIG589836 KSC589836 LBY589836 LLU589836 LVQ589836 MFM589836 MPI589836 MZE589836 NJA589836 NSW589836 OCS589836 OMO589836 OWK589836 PGG589836 PQC589836 PZY589836 QJU589836 QTQ589836 RDM589836 RNI589836 RXE589836 SHA589836 SQW589836 TAS589836 TKO589836 TUK589836 UEG589836 UOC589836 UXY589836 VHU589836 VRQ589836 WBM589836 WLI589836 WVE589836 A655372 IS655372 SO655372 ACK655372 AMG655372 AWC655372 BFY655372 BPU655372 BZQ655372 CJM655372 CTI655372 DDE655372 DNA655372 DWW655372 EGS655372 EQO655372 FAK655372 FKG655372 FUC655372 GDY655372 GNU655372 GXQ655372 HHM655372 HRI655372 IBE655372 ILA655372 IUW655372 JES655372 JOO655372 JYK655372 KIG655372 KSC655372 LBY655372 LLU655372 LVQ655372 MFM655372 MPI655372 MZE655372 NJA655372 NSW655372 OCS655372 OMO655372 OWK655372 PGG655372 PQC655372 PZY655372 QJU655372 QTQ655372 RDM655372 RNI655372 RXE655372 SHA655372 SQW655372 TAS655372 TKO655372 TUK655372 UEG655372 UOC655372 UXY655372 VHU655372 VRQ655372 WBM655372 WLI655372 WVE655372 A720908 IS720908 SO720908 ACK720908 AMG720908 AWC720908 BFY720908 BPU720908 BZQ720908 CJM720908 CTI720908 DDE720908 DNA720908 DWW720908 EGS720908 EQO720908 FAK720908 FKG720908 FUC720908 GDY720908 GNU720908 GXQ720908 HHM720908 HRI720908 IBE720908 ILA720908 IUW720908 JES720908 JOO720908 JYK720908 KIG720908 KSC720908 LBY720908 LLU720908 LVQ720908 MFM720908 MPI720908 MZE720908 NJA720908 NSW720908 OCS720908 OMO720908 OWK720908 PGG720908 PQC720908 PZY720908 QJU720908 QTQ720908 RDM720908 RNI720908 RXE720908 SHA720908 SQW720908 TAS720908 TKO720908 TUK720908 UEG720908 UOC720908 UXY720908 VHU720908 VRQ720908 WBM720908 WLI720908 WVE720908 A786444 IS786444 SO786444 ACK786444 AMG786444 AWC786444 BFY786444 BPU786444 BZQ786444 CJM786444 CTI786444 DDE786444 DNA786444 DWW786444 EGS786444 EQO786444 FAK786444 FKG786444 FUC786444 GDY786444 GNU786444 GXQ786444 HHM786444 HRI786444 IBE786444 ILA786444 IUW786444 JES786444 JOO786444 JYK786444 KIG786444 KSC786444 LBY786444 LLU786444 LVQ786444 MFM786444 MPI786444 MZE786444 NJA786444 NSW786444 OCS786444 OMO786444 OWK786444 PGG786444 PQC786444 PZY786444 QJU786444 QTQ786444 RDM786444 RNI786444 RXE786444 SHA786444 SQW786444 TAS786444 TKO786444 TUK786444 UEG786444 UOC786444 UXY786444 VHU786444 VRQ786444 WBM786444 WLI786444 WVE786444 A851980 IS851980 SO851980 ACK851980 AMG851980 AWC851980 BFY851980 BPU851980 BZQ851980 CJM851980 CTI851980 DDE851980 DNA851980 DWW851980 EGS851980 EQO851980 FAK851980 FKG851980 FUC851980 GDY851980 GNU851980 GXQ851980 HHM851980 HRI851980 IBE851980 ILA851980 IUW851980 JES851980 JOO851980 JYK851980 KIG851980 KSC851980 LBY851980 LLU851980 LVQ851980 MFM851980 MPI851980 MZE851980 NJA851980 NSW851980 OCS851980 OMO851980 OWK851980 PGG851980 PQC851980 PZY851980 QJU851980 QTQ851980 RDM851980 RNI851980 RXE851980 SHA851980 SQW851980 TAS851980 TKO851980 TUK851980 UEG851980 UOC851980 UXY851980 VHU851980 VRQ851980 WBM851980 WLI851980 WVE851980 A917516 IS917516 SO917516 ACK917516 AMG917516 AWC917516 BFY917516 BPU917516 BZQ917516 CJM917516 CTI917516 DDE917516 DNA917516 DWW917516 EGS917516 EQO917516 FAK917516 FKG917516 FUC917516 GDY917516 GNU917516 GXQ917516 HHM917516 HRI917516 IBE917516 ILA917516 IUW917516 JES917516 JOO917516 JYK917516 KIG917516 KSC917516 LBY917516 LLU917516 LVQ917516 MFM917516 MPI917516 MZE917516 NJA917516 NSW917516 OCS917516 OMO917516 OWK917516 PGG917516 PQC917516 PZY917516 QJU917516 QTQ917516 RDM917516 RNI917516 RXE917516 SHA917516 SQW917516 TAS917516 TKO917516 TUK917516 UEG917516 UOC917516 UXY917516 VHU917516 VRQ917516 WBM917516 WLI917516 WVE917516 A983052 IS983052 SO983052 ACK983052 AMG983052 AWC983052 BFY983052 BPU983052 BZQ983052 CJM983052 CTI983052 DDE983052 DNA983052 DWW983052 EGS983052 EQO983052 FAK983052 FKG983052 FUC983052 GDY983052 GNU983052 GXQ983052 HHM983052 HRI983052 IBE983052 ILA983052 IUW983052 JES983052 JOO983052 JYK983052 KIG983052 KSC983052 LBY983052 LLU983052 LVQ983052 MFM983052 MPI983052 MZE983052 NJA983052 NSW983052 OCS983052 OMO983052 OWK983052 PGG983052 PQC983052 PZY983052 QJU983052 QTQ983052 RDM983052 RNI983052 RXE983052 SHA983052 SQW983052 TAS983052 TKO983052 TUK983052 UEG983052 UOC983052 UXY983052 VHU983052 VRQ983052 WBM983052 WLI983052 A20:A39 IS20:IS39 SO20:SO39 ACK20:ACK39 AMG20:AMG39 AWC20:AWC39 BFY20:BFY39 BPU20:BPU39 BZQ20:BZQ39 CJM20:CJM39 CTI20:CTI39 DDE20:DDE39 DNA20:DNA39 DWW20:DWW39 EGS20:EGS39 EQO20:EQO39 FAK20:FAK39 FKG20:FKG39 FUC20:FUC39 GDY20:GDY39 GNU20:GNU39 GXQ20:GXQ39 HHM20:HHM39 HRI20:HRI39 IBE20:IBE39 ILA20:ILA39 IUW20:IUW39 JES20:JES39 JOO20:JOO39 JYK20:JYK39 KIG20:KIG39 KSC20:KSC39 LBY20:LBY39 LLU20:LLU39 LVQ20:LVQ39 MFM20:MFM39 MPI20:MPI39 MZE20:MZE39 NJA20:NJA39 NSW20:NSW39 OCS20:OCS39 OMO20:OMO39 OWK20:OWK39 PGG20:PGG39 PQC20:PQC39 PZY20:PZY39 QJU20:QJU39 QTQ20:QTQ39 RDM20:RDM39 RNI20:RNI39 RXE20:RXE39 SHA20:SHA39 SQW20:SQW39 TAS20:TAS39 TKO20:TKO39 TUK20:TUK39 UEG20:UEG39 UOC20:UOC39 UXY20:UXY39 VHU20:VHU39 VRQ20:VRQ39 WBM20:WBM39 WLI20:WLI39 WVE20:WVE39">
      <formula1>"1,2,3,4,5"</formula1>
    </dataValidation>
    <dataValidation type="decimal" allowBlank="1" showInputMessage="1" showErrorMessage="1" sqref="WVH983052 WLL983052 C65548 IV65548 SR65548 ACN65548 AMJ65548 AWF65548 BGB65548 BPX65548 BZT65548 CJP65548 CTL65548 DDH65548 DND65548 DWZ65548 EGV65548 EQR65548 FAN65548 FKJ65548 FUF65548 GEB65548 GNX65548 GXT65548 HHP65548 HRL65548 IBH65548 ILD65548 IUZ65548 JEV65548 JOR65548 JYN65548 KIJ65548 KSF65548 LCB65548 LLX65548 LVT65548 MFP65548 MPL65548 MZH65548 NJD65548 NSZ65548 OCV65548 OMR65548 OWN65548 PGJ65548 PQF65548 QAB65548 QJX65548 QTT65548 RDP65548 RNL65548 RXH65548 SHD65548 SQZ65548 TAV65548 TKR65548 TUN65548 UEJ65548 UOF65548 UYB65548 VHX65548 VRT65548 WBP65548 WLL65548 WVH65548 C131084 IV131084 SR131084 ACN131084 AMJ131084 AWF131084 BGB131084 BPX131084 BZT131084 CJP131084 CTL131084 DDH131084 DND131084 DWZ131084 EGV131084 EQR131084 FAN131084 FKJ131084 FUF131084 GEB131084 GNX131084 GXT131084 HHP131084 HRL131084 IBH131084 ILD131084 IUZ131084 JEV131084 JOR131084 JYN131084 KIJ131084 KSF131084 LCB131084 LLX131084 LVT131084 MFP131084 MPL131084 MZH131084 NJD131084 NSZ131084 OCV131084 OMR131084 OWN131084 PGJ131084 PQF131084 QAB131084 QJX131084 QTT131084 RDP131084 RNL131084 RXH131084 SHD131084 SQZ131084 TAV131084 TKR131084 TUN131084 UEJ131084 UOF131084 UYB131084 VHX131084 VRT131084 WBP131084 WLL131084 WVH131084 C196620 IV196620 SR196620 ACN196620 AMJ196620 AWF196620 BGB196620 BPX196620 BZT196620 CJP196620 CTL196620 DDH196620 DND196620 DWZ196620 EGV196620 EQR196620 FAN196620 FKJ196620 FUF196620 GEB196620 GNX196620 GXT196620 HHP196620 HRL196620 IBH196620 ILD196620 IUZ196620 JEV196620 JOR196620 JYN196620 KIJ196620 KSF196620 LCB196620 LLX196620 LVT196620 MFP196620 MPL196620 MZH196620 NJD196620 NSZ196620 OCV196620 OMR196620 OWN196620 PGJ196620 PQF196620 QAB196620 QJX196620 QTT196620 RDP196620 RNL196620 RXH196620 SHD196620 SQZ196620 TAV196620 TKR196620 TUN196620 UEJ196620 UOF196620 UYB196620 VHX196620 VRT196620 WBP196620 WLL196620 WVH196620 C262156 IV262156 SR262156 ACN262156 AMJ262156 AWF262156 BGB262156 BPX262156 BZT262156 CJP262156 CTL262156 DDH262156 DND262156 DWZ262156 EGV262156 EQR262156 FAN262156 FKJ262156 FUF262156 GEB262156 GNX262156 GXT262156 HHP262156 HRL262156 IBH262156 ILD262156 IUZ262156 JEV262156 JOR262156 JYN262156 KIJ262156 KSF262156 LCB262156 LLX262156 LVT262156 MFP262156 MPL262156 MZH262156 NJD262156 NSZ262156 OCV262156 OMR262156 OWN262156 PGJ262156 PQF262156 QAB262156 QJX262156 QTT262156 RDP262156 RNL262156 RXH262156 SHD262156 SQZ262156 TAV262156 TKR262156 TUN262156 UEJ262156 UOF262156 UYB262156 VHX262156 VRT262156 WBP262156 WLL262156 WVH262156 C327692 IV327692 SR327692 ACN327692 AMJ327692 AWF327692 BGB327692 BPX327692 BZT327692 CJP327692 CTL327692 DDH327692 DND327692 DWZ327692 EGV327692 EQR327692 FAN327692 FKJ327692 FUF327692 GEB327692 GNX327692 GXT327692 HHP327692 HRL327692 IBH327692 ILD327692 IUZ327692 JEV327692 JOR327692 JYN327692 KIJ327692 KSF327692 LCB327692 LLX327692 LVT327692 MFP327692 MPL327692 MZH327692 NJD327692 NSZ327692 OCV327692 OMR327692 OWN327692 PGJ327692 PQF327692 QAB327692 QJX327692 QTT327692 RDP327692 RNL327692 RXH327692 SHD327692 SQZ327692 TAV327692 TKR327692 TUN327692 UEJ327692 UOF327692 UYB327692 VHX327692 VRT327692 WBP327692 WLL327692 WVH327692 C393228 IV393228 SR393228 ACN393228 AMJ393228 AWF393228 BGB393228 BPX393228 BZT393228 CJP393228 CTL393228 DDH393228 DND393228 DWZ393228 EGV393228 EQR393228 FAN393228 FKJ393228 FUF393228 GEB393228 GNX393228 GXT393228 HHP393228 HRL393228 IBH393228 ILD393228 IUZ393228 JEV393228 JOR393228 JYN393228 KIJ393228 KSF393228 LCB393228 LLX393228 LVT393228 MFP393228 MPL393228 MZH393228 NJD393228 NSZ393228 OCV393228 OMR393228 OWN393228 PGJ393228 PQF393228 QAB393228 QJX393228 QTT393228 RDP393228 RNL393228 RXH393228 SHD393228 SQZ393228 TAV393228 TKR393228 TUN393228 UEJ393228 UOF393228 UYB393228 VHX393228 VRT393228 WBP393228 WLL393228 WVH393228 C458764 IV458764 SR458764 ACN458764 AMJ458764 AWF458764 BGB458764 BPX458764 BZT458764 CJP458764 CTL458764 DDH458764 DND458764 DWZ458764 EGV458764 EQR458764 FAN458764 FKJ458764 FUF458764 GEB458764 GNX458764 GXT458764 HHP458764 HRL458764 IBH458764 ILD458764 IUZ458764 JEV458764 JOR458764 JYN458764 KIJ458764 KSF458764 LCB458764 LLX458764 LVT458764 MFP458764 MPL458764 MZH458764 NJD458764 NSZ458764 OCV458764 OMR458764 OWN458764 PGJ458764 PQF458764 QAB458764 QJX458764 QTT458764 RDP458764 RNL458764 RXH458764 SHD458764 SQZ458764 TAV458764 TKR458764 TUN458764 UEJ458764 UOF458764 UYB458764 VHX458764 VRT458764 WBP458764 WLL458764 WVH458764 C524300 IV524300 SR524300 ACN524300 AMJ524300 AWF524300 BGB524300 BPX524300 BZT524300 CJP524300 CTL524300 DDH524300 DND524300 DWZ524300 EGV524300 EQR524300 FAN524300 FKJ524300 FUF524300 GEB524300 GNX524300 GXT524300 HHP524300 HRL524300 IBH524300 ILD524300 IUZ524300 JEV524300 JOR524300 JYN524300 KIJ524300 KSF524300 LCB524300 LLX524300 LVT524300 MFP524300 MPL524300 MZH524300 NJD524300 NSZ524300 OCV524300 OMR524300 OWN524300 PGJ524300 PQF524300 QAB524300 QJX524300 QTT524300 RDP524300 RNL524300 RXH524300 SHD524300 SQZ524300 TAV524300 TKR524300 TUN524300 UEJ524300 UOF524300 UYB524300 VHX524300 VRT524300 WBP524300 WLL524300 WVH524300 C589836 IV589836 SR589836 ACN589836 AMJ589836 AWF589836 BGB589836 BPX589836 BZT589836 CJP589836 CTL589836 DDH589836 DND589836 DWZ589836 EGV589836 EQR589836 FAN589836 FKJ589836 FUF589836 GEB589836 GNX589836 GXT589836 HHP589836 HRL589836 IBH589836 ILD589836 IUZ589836 JEV589836 JOR589836 JYN589836 KIJ589836 KSF589836 LCB589836 LLX589836 LVT589836 MFP589836 MPL589836 MZH589836 NJD589836 NSZ589836 OCV589836 OMR589836 OWN589836 PGJ589836 PQF589836 QAB589836 QJX589836 QTT589836 RDP589836 RNL589836 RXH589836 SHD589836 SQZ589836 TAV589836 TKR589836 TUN589836 UEJ589836 UOF589836 UYB589836 VHX589836 VRT589836 WBP589836 WLL589836 WVH589836 C655372 IV655372 SR655372 ACN655372 AMJ655372 AWF655372 BGB655372 BPX655372 BZT655372 CJP655372 CTL655372 DDH655372 DND655372 DWZ655372 EGV655372 EQR655372 FAN655372 FKJ655372 FUF655372 GEB655372 GNX655372 GXT655372 HHP655372 HRL655372 IBH655372 ILD655372 IUZ655372 JEV655372 JOR655372 JYN655372 KIJ655372 KSF655372 LCB655372 LLX655372 LVT655372 MFP655372 MPL655372 MZH655372 NJD655372 NSZ655372 OCV655372 OMR655372 OWN655372 PGJ655372 PQF655372 QAB655372 QJX655372 QTT655372 RDP655372 RNL655372 RXH655372 SHD655372 SQZ655372 TAV655372 TKR655372 TUN655372 UEJ655372 UOF655372 UYB655372 VHX655372 VRT655372 WBP655372 WLL655372 WVH655372 C720908 IV720908 SR720908 ACN720908 AMJ720908 AWF720908 BGB720908 BPX720908 BZT720908 CJP720908 CTL720908 DDH720908 DND720908 DWZ720908 EGV720908 EQR720908 FAN720908 FKJ720908 FUF720908 GEB720908 GNX720908 GXT720908 HHP720908 HRL720908 IBH720908 ILD720908 IUZ720908 JEV720908 JOR720908 JYN720908 KIJ720908 KSF720908 LCB720908 LLX720908 LVT720908 MFP720908 MPL720908 MZH720908 NJD720908 NSZ720908 OCV720908 OMR720908 OWN720908 PGJ720908 PQF720908 QAB720908 QJX720908 QTT720908 RDP720908 RNL720908 RXH720908 SHD720908 SQZ720908 TAV720908 TKR720908 TUN720908 UEJ720908 UOF720908 UYB720908 VHX720908 VRT720908 WBP720908 WLL720908 WVH720908 C786444 IV786444 SR786444 ACN786444 AMJ786444 AWF786444 BGB786444 BPX786444 BZT786444 CJP786444 CTL786444 DDH786444 DND786444 DWZ786444 EGV786444 EQR786444 FAN786444 FKJ786444 FUF786444 GEB786444 GNX786444 GXT786444 HHP786444 HRL786444 IBH786444 ILD786444 IUZ786444 JEV786444 JOR786444 JYN786444 KIJ786444 KSF786444 LCB786444 LLX786444 LVT786444 MFP786444 MPL786444 MZH786444 NJD786444 NSZ786444 OCV786444 OMR786444 OWN786444 PGJ786444 PQF786444 QAB786444 QJX786444 QTT786444 RDP786444 RNL786444 RXH786444 SHD786444 SQZ786444 TAV786444 TKR786444 TUN786444 UEJ786444 UOF786444 UYB786444 VHX786444 VRT786444 WBP786444 WLL786444 WVH786444 C851980 IV851980 SR851980 ACN851980 AMJ851980 AWF851980 BGB851980 BPX851980 BZT851980 CJP851980 CTL851980 DDH851980 DND851980 DWZ851980 EGV851980 EQR851980 FAN851980 FKJ851980 FUF851980 GEB851980 GNX851980 GXT851980 HHP851980 HRL851980 IBH851980 ILD851980 IUZ851980 JEV851980 JOR851980 JYN851980 KIJ851980 KSF851980 LCB851980 LLX851980 LVT851980 MFP851980 MPL851980 MZH851980 NJD851980 NSZ851980 OCV851980 OMR851980 OWN851980 PGJ851980 PQF851980 QAB851980 QJX851980 QTT851980 RDP851980 RNL851980 RXH851980 SHD851980 SQZ851980 TAV851980 TKR851980 TUN851980 UEJ851980 UOF851980 UYB851980 VHX851980 VRT851980 WBP851980 WLL851980 WVH851980 C917516 IV917516 SR917516 ACN917516 AMJ917516 AWF917516 BGB917516 BPX917516 BZT917516 CJP917516 CTL917516 DDH917516 DND917516 DWZ917516 EGV917516 EQR917516 FAN917516 FKJ917516 FUF917516 GEB917516 GNX917516 GXT917516 HHP917516 HRL917516 IBH917516 ILD917516 IUZ917516 JEV917516 JOR917516 JYN917516 KIJ917516 KSF917516 LCB917516 LLX917516 LVT917516 MFP917516 MPL917516 MZH917516 NJD917516 NSZ917516 OCV917516 OMR917516 OWN917516 PGJ917516 PQF917516 QAB917516 QJX917516 QTT917516 RDP917516 RNL917516 RXH917516 SHD917516 SQZ917516 TAV917516 TKR917516 TUN917516 UEJ917516 UOF917516 UYB917516 VHX917516 VRT917516 WBP917516 WLL917516 WVH917516 C983052 IV983052 SR983052 ACN983052 AMJ983052 AWF983052 BGB983052 BPX983052 BZT983052 CJP983052 CTL983052 DDH983052 DND983052 DWZ983052 EGV983052 EQR983052 FAN983052 FKJ983052 FUF983052 GEB983052 GNX983052 GXT983052 HHP983052 HRL983052 IBH983052 ILD983052 IUZ983052 JEV983052 JOR983052 JYN983052 KIJ983052 KSF983052 LCB983052 LLX983052 LVT983052 MFP983052 MPL983052 MZH983052 NJD983052 NSZ983052 OCV983052 OMR983052 OWN983052 PGJ983052 PQF983052 QAB983052 QJX983052 QTT983052 RDP983052 RNL983052 RXH983052 SHD983052 SQZ983052 TAV983052 TKR983052 TUN983052 UEJ983052 UOF983052 UYB983052 VHX983052 VRT983052 WBP983052 IV20:IV39 SR20:SR39 ACN20:ACN39 AMJ20:AMJ39 AWF20:AWF39 BGB20:BGB39 BPX20:BPX39 BZT20:BZT39 CJP20:CJP39 CTL20:CTL39 DDH20:DDH39 DND20:DND39 DWZ20:DWZ39 EGV20:EGV39 EQR20:EQR39 FAN20:FAN39 FKJ20:FKJ39 FUF20:FUF39 GEB20:GEB39 GNX20:GNX39 GXT20:GXT39 HHP20:HHP39 HRL20:HRL39 IBH20:IBH39 ILD20:ILD39 IUZ20:IUZ39 JEV20:JEV39 JOR20:JOR39 JYN20:JYN39 KIJ20:KIJ39 KSF20:KSF39 LCB20:LCB39 LLX20:LLX39 LVT20:LVT39 MFP20:MFP39 MPL20:MPL39 MZH20:MZH39 NJD20:NJD39 NSZ20:NSZ39 OCV20:OCV39 OMR20:OMR39 OWN20:OWN39 PGJ20:PGJ39 PQF20:PQF39 QAB20:QAB39 QJX20:QJX39 QTT20:QTT39 RDP20:RDP39 RNL20:RNL39 RXH20:RXH39 SHD20:SHD39 SQZ20:SQZ39 TAV20:TAV39 TKR20:TKR39 TUN20:TUN39 UEJ20:UEJ39 UOF20:UOF39 UYB20:UYB39 VHX20:VHX39 VRT20:VRT39 WBP20:WBP39 WLL20:WLL39 WVH20:WVH39">
      <formula1>0</formula1>
      <formula2>1</formula2>
    </dataValidation>
  </dataValidations>
  <pageMargins left="0.7" right="0.7" top="0.75" bottom="0.75" header="0.3" footer="0.3"/>
  <pageSetup orientation="portrait"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37"/>
  <sheetViews>
    <sheetView topLeftCell="A124" workbookViewId="0">
      <selection activeCell="E128" sqref="E128"/>
    </sheetView>
  </sheetViews>
  <sheetFormatPr baseColWidth="10" defaultRowHeight="15" x14ac:dyDescent="0.25"/>
  <cols>
    <col min="1" max="1" width="3.140625" style="44" bestFit="1" customWidth="1"/>
    <col min="2" max="2" width="102.7109375" style="44" bestFit="1"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1390</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1391</v>
      </c>
      <c r="D10" s="422"/>
      <c r="E10" s="423"/>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2" t="s">
        <v>97</v>
      </c>
      <c r="C14" s="492"/>
      <c r="D14" s="187" t="s">
        <v>11</v>
      </c>
      <c r="E14" s="187" t="s">
        <v>12</v>
      </c>
      <c r="F14" s="187" t="s">
        <v>28</v>
      </c>
      <c r="G14" s="13"/>
      <c r="I14" s="56"/>
      <c r="J14" s="56"/>
      <c r="K14" s="56"/>
      <c r="L14" s="56"/>
      <c r="M14" s="56"/>
      <c r="N14" s="55"/>
    </row>
    <row r="15" spans="2:16" x14ac:dyDescent="0.25">
      <c r="B15" s="492"/>
      <c r="C15" s="492"/>
      <c r="D15" s="187">
        <v>6</v>
      </c>
      <c r="E15" s="3">
        <v>1053997446</v>
      </c>
      <c r="F15" s="241">
        <v>492</v>
      </c>
      <c r="G15" s="14"/>
      <c r="I15" s="57"/>
      <c r="J15" s="57"/>
      <c r="K15" s="57"/>
      <c r="L15" s="57"/>
      <c r="M15" s="57"/>
      <c r="N15" s="55"/>
    </row>
    <row r="16" spans="2:16" ht="15.75" thickBot="1" x14ac:dyDescent="0.3">
      <c r="B16" s="476" t="s">
        <v>13</v>
      </c>
      <c r="C16" s="477"/>
      <c r="D16" s="187"/>
      <c r="E16" s="7"/>
      <c r="F16" s="241"/>
      <c r="G16" s="14"/>
      <c r="H16" s="58"/>
      <c r="I16" s="54"/>
      <c r="J16" s="54"/>
      <c r="K16" s="54"/>
      <c r="L16" s="54"/>
      <c r="M16" s="54"/>
      <c r="N16" s="59"/>
    </row>
    <row r="17" spans="1:14" ht="45.75" thickBot="1" x14ac:dyDescent="0.3">
      <c r="A17" s="60"/>
      <c r="B17" s="6" t="s">
        <v>14</v>
      </c>
      <c r="C17" s="6" t="s">
        <v>98</v>
      </c>
      <c r="E17" s="56"/>
      <c r="F17" s="56"/>
      <c r="G17" s="56"/>
      <c r="H17" s="56"/>
      <c r="I17" s="61"/>
      <c r="J17" s="61"/>
      <c r="K17" s="61"/>
      <c r="L17" s="61"/>
      <c r="M17" s="61"/>
    </row>
    <row r="18" spans="1:14" ht="15.75" thickBot="1" x14ac:dyDescent="0.3">
      <c r="A18" s="62">
        <v>1</v>
      </c>
      <c r="C18" s="5">
        <f>+F15*80%</f>
        <v>393.6</v>
      </c>
      <c r="D18" s="57"/>
      <c r="E18" s="4">
        <f>E15</f>
        <v>1053997446</v>
      </c>
      <c r="F18" s="63"/>
      <c r="G18" s="63"/>
      <c r="H18" s="63"/>
      <c r="I18" s="64"/>
      <c r="J18" s="64"/>
      <c r="K18" s="64"/>
      <c r="L18" s="64"/>
      <c r="M18" s="64"/>
    </row>
    <row r="19" spans="1:14" x14ac:dyDescent="0.25">
      <c r="A19" s="65"/>
      <c r="C19" s="66"/>
      <c r="D19" s="57"/>
      <c r="E19" s="67"/>
      <c r="F19" s="63"/>
      <c r="G19" s="63"/>
      <c r="H19" s="63"/>
      <c r="I19" s="64"/>
      <c r="J19" s="64"/>
      <c r="K19" s="64"/>
      <c r="L19" s="64"/>
      <c r="M19" s="64"/>
    </row>
    <row r="20" spans="1:14" x14ac:dyDescent="0.25">
      <c r="A20" s="65"/>
      <c r="C20" s="66"/>
      <c r="D20" s="57"/>
      <c r="E20" s="67"/>
      <c r="F20" s="63"/>
      <c r="G20" s="63"/>
      <c r="H20" s="63"/>
      <c r="I20" s="64"/>
      <c r="J20" s="64"/>
      <c r="K20" s="64"/>
      <c r="L20" s="64"/>
      <c r="M20" s="64"/>
    </row>
    <row r="21" spans="1:14" x14ac:dyDescent="0.25">
      <c r="A21" s="65"/>
      <c r="B21" s="68" t="s">
        <v>134</v>
      </c>
      <c r="C21" s="42"/>
      <c r="D21" s="42"/>
      <c r="E21" s="42"/>
      <c r="F21" s="42"/>
      <c r="G21" s="42"/>
      <c r="H21" s="42"/>
      <c r="I21" s="54"/>
      <c r="J21" s="54"/>
      <c r="K21" s="54"/>
      <c r="L21" s="54"/>
      <c r="M21" s="54"/>
      <c r="N21" s="55"/>
    </row>
    <row r="22" spans="1:14" x14ac:dyDescent="0.25">
      <c r="A22" s="65"/>
      <c r="B22" s="42"/>
      <c r="C22" s="42"/>
      <c r="D22" s="42"/>
      <c r="E22" s="42"/>
      <c r="F22" s="42"/>
      <c r="G22" s="42"/>
      <c r="H22" s="42"/>
      <c r="I22" s="54"/>
      <c r="J22" s="54"/>
      <c r="K22" s="54"/>
      <c r="L22" s="54"/>
      <c r="M22" s="54"/>
      <c r="N22" s="55"/>
    </row>
    <row r="23" spans="1:14" x14ac:dyDescent="0.25">
      <c r="A23" s="65"/>
      <c r="B23" s="22" t="s">
        <v>32</v>
      </c>
      <c r="C23" s="22" t="s">
        <v>135</v>
      </c>
      <c r="D23" s="22" t="s">
        <v>136</v>
      </c>
      <c r="E23" s="42"/>
      <c r="F23" s="42"/>
      <c r="G23" s="42"/>
      <c r="H23" s="42"/>
      <c r="I23" s="54"/>
      <c r="J23" s="54"/>
      <c r="K23" s="54"/>
      <c r="L23" s="54"/>
      <c r="M23" s="54"/>
      <c r="N23" s="55"/>
    </row>
    <row r="24" spans="1:14" x14ac:dyDescent="0.25">
      <c r="A24" s="65"/>
      <c r="B24" s="69" t="s">
        <v>137</v>
      </c>
      <c r="C24" s="326" t="s">
        <v>68</v>
      </c>
      <c r="D24" s="345"/>
      <c r="E24" s="42"/>
      <c r="F24" s="42"/>
      <c r="G24" s="42"/>
      <c r="H24" s="42"/>
      <c r="I24" s="54"/>
      <c r="J24" s="54"/>
      <c r="K24" s="54"/>
      <c r="L24" s="54"/>
      <c r="M24" s="54"/>
      <c r="N24" s="55"/>
    </row>
    <row r="25" spans="1:14" x14ac:dyDescent="0.25">
      <c r="A25" s="65"/>
      <c r="B25" s="69" t="s">
        <v>138</v>
      </c>
      <c r="C25" s="185" t="s">
        <v>68</v>
      </c>
      <c r="D25" s="69"/>
      <c r="E25" s="42"/>
      <c r="F25" s="42"/>
      <c r="G25" s="42"/>
      <c r="H25" s="42"/>
      <c r="I25" s="54"/>
      <c r="J25" s="54"/>
      <c r="K25" s="54"/>
      <c r="L25" s="54"/>
      <c r="M25" s="54"/>
      <c r="N25" s="55"/>
    </row>
    <row r="26" spans="1:14" x14ac:dyDescent="0.25">
      <c r="A26" s="65"/>
      <c r="B26" s="69" t="s">
        <v>139</v>
      </c>
      <c r="C26" s="332" t="s">
        <v>68</v>
      </c>
      <c r="D26" s="69"/>
      <c r="E26" s="42"/>
      <c r="F26" s="42"/>
      <c r="G26" s="42"/>
      <c r="H26" s="42"/>
      <c r="I26" s="54"/>
      <c r="J26" s="54"/>
      <c r="K26" s="54"/>
      <c r="L26" s="54"/>
      <c r="M26" s="54"/>
      <c r="N26" s="55"/>
    </row>
    <row r="27" spans="1:14" x14ac:dyDescent="0.25">
      <c r="A27" s="65"/>
      <c r="B27" s="69" t="s">
        <v>140</v>
      </c>
      <c r="C27" s="332" t="s">
        <v>68</v>
      </c>
      <c r="D27" s="69"/>
      <c r="E27" s="42"/>
      <c r="F27" s="42"/>
      <c r="G27" s="42"/>
      <c r="H27" s="42"/>
      <c r="I27" s="54"/>
      <c r="J27" s="54"/>
      <c r="K27" s="54"/>
      <c r="L27" s="54"/>
      <c r="M27" s="54"/>
      <c r="N27" s="55"/>
    </row>
    <row r="28" spans="1:14" x14ac:dyDescent="0.25">
      <c r="A28" s="65"/>
      <c r="B28" s="42"/>
      <c r="C28" s="42"/>
      <c r="D28" s="42"/>
      <c r="E28" s="42"/>
      <c r="F28" s="42"/>
      <c r="G28" s="42"/>
      <c r="H28" s="42"/>
      <c r="I28" s="54"/>
      <c r="J28" s="54"/>
      <c r="K28" s="54"/>
      <c r="L28" s="54"/>
      <c r="M28" s="54"/>
      <c r="N28" s="55"/>
    </row>
    <row r="29" spans="1:14" x14ac:dyDescent="0.25">
      <c r="A29" s="65"/>
      <c r="B29" s="42"/>
      <c r="C29" s="42"/>
      <c r="D29" s="42"/>
      <c r="E29" s="42"/>
      <c r="F29" s="42"/>
      <c r="G29" s="42"/>
      <c r="H29" s="42"/>
      <c r="I29" s="54"/>
      <c r="J29" s="54"/>
      <c r="K29" s="54"/>
      <c r="L29" s="54"/>
      <c r="M29" s="54"/>
      <c r="N29" s="55"/>
    </row>
    <row r="30" spans="1:14" x14ac:dyDescent="0.25">
      <c r="A30" s="65"/>
      <c r="B30" s="68" t="s">
        <v>141</v>
      </c>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22" t="s">
        <v>32</v>
      </c>
      <c r="C33" s="22" t="s">
        <v>57</v>
      </c>
      <c r="D33" s="21" t="s">
        <v>50</v>
      </c>
      <c r="E33" s="21" t="s">
        <v>15</v>
      </c>
      <c r="F33" s="42"/>
      <c r="G33" s="42"/>
      <c r="H33" s="42"/>
      <c r="I33" s="54"/>
      <c r="J33" s="54"/>
      <c r="K33" s="54"/>
      <c r="L33" s="54"/>
      <c r="M33" s="54"/>
      <c r="N33" s="55"/>
    </row>
    <row r="34" spans="1:26" ht="28.5" x14ac:dyDescent="0.25">
      <c r="A34" s="65"/>
      <c r="B34" s="70" t="s">
        <v>142</v>
      </c>
      <c r="C34" s="71">
        <v>40</v>
      </c>
      <c r="D34" s="185">
        <v>40</v>
      </c>
      <c r="E34" s="424">
        <f>+D34+D35</f>
        <v>74</v>
      </c>
      <c r="F34" s="42"/>
      <c r="G34" s="42"/>
      <c r="H34" s="42"/>
      <c r="I34" s="54"/>
      <c r="J34" s="54"/>
      <c r="K34" s="54"/>
      <c r="L34" s="54"/>
      <c r="M34" s="54"/>
      <c r="N34" s="55"/>
    </row>
    <row r="35" spans="1:26" ht="42.75" x14ac:dyDescent="0.25">
      <c r="A35" s="65"/>
      <c r="B35" s="70" t="s">
        <v>143</v>
      </c>
      <c r="C35" s="71">
        <v>60</v>
      </c>
      <c r="D35" s="185">
        <v>34</v>
      </c>
      <c r="E35" s="425"/>
      <c r="F35" s="42"/>
      <c r="G35" s="42"/>
      <c r="H35" s="42"/>
      <c r="I35" s="54"/>
      <c r="J35" s="54"/>
      <c r="K35" s="54"/>
      <c r="L35" s="54"/>
      <c r="M35" s="54"/>
      <c r="N35" s="55"/>
    </row>
    <row r="36" spans="1:26" x14ac:dyDescent="0.25">
      <c r="A36" s="65"/>
      <c r="C36" s="66"/>
      <c r="D36" s="57"/>
      <c r="E36" s="67"/>
      <c r="F36" s="63"/>
      <c r="G36" s="63"/>
      <c r="H36" s="63"/>
      <c r="I36" s="64"/>
      <c r="J36" s="64"/>
      <c r="K36" s="64"/>
      <c r="L36" s="64"/>
      <c r="M36" s="64"/>
    </row>
    <row r="37" spans="1:26" x14ac:dyDescent="0.25">
      <c r="A37" s="65"/>
      <c r="C37" s="66"/>
      <c r="D37" s="57"/>
      <c r="E37" s="67"/>
      <c r="F37" s="63"/>
      <c r="G37" s="63"/>
      <c r="H37" s="63"/>
      <c r="I37" s="64"/>
      <c r="J37" s="64"/>
      <c r="K37" s="64"/>
      <c r="L37" s="64"/>
      <c r="M37" s="64"/>
    </row>
    <row r="38" spans="1:26" x14ac:dyDescent="0.25">
      <c r="A38" s="65"/>
      <c r="C38" s="66"/>
      <c r="D38" s="57"/>
      <c r="E38" s="67"/>
      <c r="F38" s="63"/>
      <c r="G38" s="63"/>
      <c r="H38" s="63"/>
      <c r="I38" s="64"/>
      <c r="J38" s="64"/>
      <c r="K38" s="64"/>
      <c r="L38" s="64"/>
      <c r="M38" s="64"/>
    </row>
    <row r="39" spans="1:26" ht="15.75" thickBot="1" x14ac:dyDescent="0.3">
      <c r="M39" s="426" t="s">
        <v>34</v>
      </c>
      <c r="N39" s="426"/>
    </row>
    <row r="40" spans="1:26" x14ac:dyDescent="0.25">
      <c r="B40" s="68" t="s">
        <v>29</v>
      </c>
      <c r="M40" s="73"/>
      <c r="N40" s="73"/>
    </row>
    <row r="41" spans="1:26" ht="15.75" thickBot="1" x14ac:dyDescent="0.3">
      <c r="M41" s="73"/>
      <c r="N41" s="73"/>
    </row>
    <row r="42" spans="1:26" s="54" customFormat="1" ht="109.5" customHeight="1" x14ac:dyDescent="0.25">
      <c r="B42" s="18" t="s">
        <v>144</v>
      </c>
      <c r="C42" s="18" t="s">
        <v>145</v>
      </c>
      <c r="D42" s="18" t="s">
        <v>146</v>
      </c>
      <c r="E42" s="18" t="s">
        <v>44</v>
      </c>
      <c r="F42" s="18" t="s">
        <v>21</v>
      </c>
      <c r="G42" s="18" t="s">
        <v>99</v>
      </c>
      <c r="H42" s="18" t="s">
        <v>16</v>
      </c>
      <c r="I42" s="18" t="s">
        <v>9</v>
      </c>
      <c r="J42" s="18" t="s">
        <v>30</v>
      </c>
      <c r="K42" s="18" t="s">
        <v>60</v>
      </c>
      <c r="L42" s="18" t="s">
        <v>19</v>
      </c>
      <c r="M42" s="17" t="s">
        <v>25</v>
      </c>
      <c r="N42" s="18" t="s">
        <v>147</v>
      </c>
      <c r="O42" s="18" t="s">
        <v>35</v>
      </c>
      <c r="P42" s="192" t="s">
        <v>10</v>
      </c>
      <c r="Q42" s="192" t="s">
        <v>18</v>
      </c>
    </row>
    <row r="43" spans="1:26" s="86" customFormat="1" ht="44.25" customHeight="1" x14ac:dyDescent="0.25">
      <c r="A43" s="74">
        <v>1</v>
      </c>
      <c r="B43" s="87" t="s">
        <v>1390</v>
      </c>
      <c r="C43" s="76" t="s">
        <v>1390</v>
      </c>
      <c r="D43" s="76" t="s">
        <v>667</v>
      </c>
      <c r="E43" s="136">
        <v>28</v>
      </c>
      <c r="F43" s="78" t="s">
        <v>135</v>
      </c>
      <c r="G43" s="79" t="s">
        <v>669</v>
      </c>
      <c r="H43" s="80">
        <v>40921</v>
      </c>
      <c r="I43" s="81" t="s">
        <v>1392</v>
      </c>
      <c r="J43" s="81" t="s">
        <v>136</v>
      </c>
      <c r="K43" s="136">
        <v>11</v>
      </c>
      <c r="L43" s="136">
        <v>0</v>
      </c>
      <c r="M43" s="136">
        <v>1498</v>
      </c>
      <c r="N43" s="82">
        <v>0</v>
      </c>
      <c r="O43" s="83">
        <v>1216250973</v>
      </c>
      <c r="P43" s="83" t="s">
        <v>1393</v>
      </c>
      <c r="Q43" s="84"/>
      <c r="R43" s="85"/>
      <c r="S43" s="85"/>
      <c r="T43" s="85"/>
      <c r="U43" s="85"/>
      <c r="V43" s="85"/>
      <c r="W43" s="85"/>
      <c r="X43" s="85"/>
      <c r="Y43" s="85"/>
      <c r="Z43" s="85"/>
    </row>
    <row r="44" spans="1:26" s="86" customFormat="1" ht="45" x14ac:dyDescent="0.25">
      <c r="A44" s="74">
        <f>+A43+1</f>
        <v>2</v>
      </c>
      <c r="B44" s="87" t="s">
        <v>1390</v>
      </c>
      <c r="C44" s="76" t="s">
        <v>1390</v>
      </c>
      <c r="D44" s="76" t="s">
        <v>667</v>
      </c>
      <c r="E44" s="136">
        <v>256</v>
      </c>
      <c r="F44" s="78" t="s">
        <v>135</v>
      </c>
      <c r="G44" s="78" t="s">
        <v>669</v>
      </c>
      <c r="H44" s="80">
        <v>41257</v>
      </c>
      <c r="I44" s="81">
        <v>41851</v>
      </c>
      <c r="J44" s="81" t="s">
        <v>136</v>
      </c>
      <c r="K44" s="136">
        <v>19</v>
      </c>
      <c r="L44" s="136">
        <v>0</v>
      </c>
      <c r="M44" s="136">
        <v>342</v>
      </c>
      <c r="N44" s="82">
        <v>0</v>
      </c>
      <c r="O44" s="83">
        <v>637801572</v>
      </c>
      <c r="P44" s="83" t="s">
        <v>1394</v>
      </c>
      <c r="Q44" s="84"/>
      <c r="R44" s="85"/>
      <c r="S44" s="85"/>
      <c r="T44" s="85"/>
      <c r="U44" s="85"/>
      <c r="V44" s="85"/>
      <c r="W44" s="85"/>
      <c r="X44" s="85"/>
      <c r="Y44" s="85"/>
      <c r="Z44" s="85"/>
    </row>
    <row r="45" spans="1:26" s="86" customFormat="1" x14ac:dyDescent="0.25">
      <c r="A45" s="74"/>
      <c r="B45" s="87" t="s">
        <v>15</v>
      </c>
      <c r="C45" s="76"/>
      <c r="D45" s="75"/>
      <c r="E45" s="77"/>
      <c r="F45" s="78"/>
      <c r="G45" s="78"/>
      <c r="H45" s="78"/>
      <c r="I45" s="81"/>
      <c r="J45" s="81"/>
      <c r="K45" s="88">
        <f>SUM(K43:K44)</f>
        <v>30</v>
      </c>
      <c r="L45" s="88">
        <f>SUM(L43:L44)</f>
        <v>0</v>
      </c>
      <c r="M45" s="89">
        <f>SUM(M43:M44)</f>
        <v>1840</v>
      </c>
      <c r="N45" s="88">
        <f>SUM(N43:N44)</f>
        <v>0</v>
      </c>
      <c r="O45" s="83"/>
      <c r="P45" s="83"/>
      <c r="Q45" s="90"/>
    </row>
    <row r="46" spans="1:26" x14ac:dyDescent="0.25">
      <c r="E46" s="91"/>
    </row>
    <row r="47" spans="1:26" x14ac:dyDescent="0.25">
      <c r="B47" s="427" t="s">
        <v>27</v>
      </c>
      <c r="C47" s="427" t="s">
        <v>26</v>
      </c>
      <c r="D47" s="429" t="s">
        <v>33</v>
      </c>
      <c r="E47" s="429"/>
    </row>
    <row r="48" spans="1:26" x14ac:dyDescent="0.25">
      <c r="B48" s="428"/>
      <c r="C48" s="428"/>
      <c r="D48" s="188" t="s">
        <v>22</v>
      </c>
      <c r="E48" s="93" t="s">
        <v>23</v>
      </c>
    </row>
    <row r="49" spans="2:17" ht="30.6" customHeight="1" x14ac:dyDescent="0.25">
      <c r="B49" s="94" t="s">
        <v>20</v>
      </c>
      <c r="C49" s="95">
        <f>+K45</f>
        <v>30</v>
      </c>
      <c r="D49" s="253" t="s">
        <v>68</v>
      </c>
      <c r="E49" s="345"/>
      <c r="F49" s="96"/>
      <c r="G49" s="96"/>
      <c r="H49" s="96"/>
      <c r="I49" s="96"/>
      <c r="J49" s="96"/>
      <c r="K49" s="96"/>
      <c r="L49" s="96"/>
      <c r="M49" s="96"/>
    </row>
    <row r="50" spans="2:17" ht="30" customHeight="1" x14ac:dyDescent="0.25">
      <c r="B50" s="94" t="s">
        <v>24</v>
      </c>
      <c r="C50" s="95">
        <f>+M45</f>
        <v>1840</v>
      </c>
      <c r="D50" s="253" t="s">
        <v>68</v>
      </c>
      <c r="E50" s="69"/>
    </row>
    <row r="51" spans="2:17" x14ac:dyDescent="0.25">
      <c r="B51" s="97"/>
      <c r="C51" s="439"/>
      <c r="D51" s="439"/>
      <c r="E51" s="439"/>
      <c r="F51" s="439"/>
      <c r="G51" s="439"/>
      <c r="H51" s="439"/>
      <c r="I51" s="439"/>
      <c r="J51" s="439"/>
      <c r="K51" s="439"/>
      <c r="L51" s="439"/>
      <c r="M51" s="439"/>
      <c r="N51" s="439"/>
    </row>
    <row r="52" spans="2:17" ht="28.15" customHeight="1" thickBot="1" x14ac:dyDescent="0.3"/>
    <row r="53" spans="2:17" ht="27" thickBot="1" x14ac:dyDescent="0.3">
      <c r="B53" s="440" t="s">
        <v>100</v>
      </c>
      <c r="C53" s="440"/>
      <c r="D53" s="440"/>
      <c r="E53" s="440"/>
      <c r="F53" s="440"/>
      <c r="G53" s="440"/>
      <c r="H53" s="440"/>
      <c r="I53" s="440"/>
      <c r="J53" s="440"/>
      <c r="K53" s="440"/>
      <c r="L53" s="440"/>
      <c r="M53" s="440"/>
      <c r="N53" s="440"/>
    </row>
    <row r="56" spans="2:17" ht="109.5" customHeight="1" x14ac:dyDescent="0.25">
      <c r="B56" s="197" t="s">
        <v>148</v>
      </c>
      <c r="C56" s="9" t="s">
        <v>2</v>
      </c>
      <c r="D56" s="9" t="s">
        <v>102</v>
      </c>
      <c r="E56" s="9" t="s">
        <v>101</v>
      </c>
      <c r="F56" s="9" t="s">
        <v>103</v>
      </c>
      <c r="G56" s="9" t="s">
        <v>104</v>
      </c>
      <c r="H56" s="9" t="s">
        <v>105</v>
      </c>
      <c r="I56" s="9" t="s">
        <v>106</v>
      </c>
      <c r="J56" s="9" t="s">
        <v>107</v>
      </c>
      <c r="K56" s="9" t="s">
        <v>108</v>
      </c>
      <c r="L56" s="9" t="s">
        <v>109</v>
      </c>
      <c r="M56" s="16" t="s">
        <v>110</v>
      </c>
      <c r="N56" s="16" t="s">
        <v>111</v>
      </c>
      <c r="O56" s="441" t="s">
        <v>3</v>
      </c>
      <c r="P56" s="442"/>
      <c r="Q56" s="9" t="s">
        <v>17</v>
      </c>
    </row>
    <row r="57" spans="2:17" x14ac:dyDescent="0.25">
      <c r="B57" s="98" t="s">
        <v>1608</v>
      </c>
      <c r="C57" s="98" t="s">
        <v>1608</v>
      </c>
      <c r="D57" s="43" t="s">
        <v>1609</v>
      </c>
      <c r="E57" s="43">
        <v>42</v>
      </c>
      <c r="F57" s="99" t="s">
        <v>669</v>
      </c>
      <c r="G57" s="99" t="s">
        <v>135</v>
      </c>
      <c r="H57" s="99" t="s">
        <v>135</v>
      </c>
      <c r="I57" s="99" t="s">
        <v>135</v>
      </c>
      <c r="J57" s="98" t="s">
        <v>135</v>
      </c>
      <c r="K57" s="69" t="s">
        <v>135</v>
      </c>
      <c r="L57" s="69" t="s">
        <v>135</v>
      </c>
      <c r="M57" s="69" t="s">
        <v>135</v>
      </c>
      <c r="N57" s="69" t="s">
        <v>135</v>
      </c>
      <c r="O57" s="430"/>
      <c r="P57" s="431"/>
      <c r="Q57" s="69" t="s">
        <v>135</v>
      </c>
    </row>
    <row r="58" spans="2:17" x14ac:dyDescent="0.25">
      <c r="B58" s="98" t="s">
        <v>256</v>
      </c>
      <c r="C58" s="98" t="s">
        <v>256</v>
      </c>
      <c r="D58" s="43" t="s">
        <v>1610</v>
      </c>
      <c r="E58" s="43">
        <v>300</v>
      </c>
      <c r="F58" s="99" t="s">
        <v>669</v>
      </c>
      <c r="G58" s="99" t="s">
        <v>135</v>
      </c>
      <c r="H58" s="99" t="s">
        <v>135</v>
      </c>
      <c r="I58" s="99" t="s">
        <v>135</v>
      </c>
      <c r="J58" s="98" t="s">
        <v>135</v>
      </c>
      <c r="K58" s="69" t="s">
        <v>135</v>
      </c>
      <c r="L58" s="69" t="s">
        <v>135</v>
      </c>
      <c r="M58" s="69" t="s">
        <v>135</v>
      </c>
      <c r="N58" s="69" t="s">
        <v>135</v>
      </c>
      <c r="O58" s="430"/>
      <c r="P58" s="431"/>
      <c r="Q58" s="69" t="s">
        <v>135</v>
      </c>
    </row>
    <row r="59" spans="2:17" x14ac:dyDescent="0.25">
      <c r="B59" s="98" t="s">
        <v>256</v>
      </c>
      <c r="C59" s="98" t="s">
        <v>256</v>
      </c>
      <c r="D59" s="43" t="s">
        <v>1611</v>
      </c>
      <c r="E59" s="43">
        <v>100</v>
      </c>
      <c r="F59" s="99" t="s">
        <v>669</v>
      </c>
      <c r="G59" s="99" t="s">
        <v>135</v>
      </c>
      <c r="H59" s="99" t="s">
        <v>135</v>
      </c>
      <c r="I59" s="99" t="s">
        <v>135</v>
      </c>
      <c r="J59" s="98" t="s">
        <v>135</v>
      </c>
      <c r="K59" s="69" t="s">
        <v>135</v>
      </c>
      <c r="L59" s="69" t="s">
        <v>135</v>
      </c>
      <c r="M59" s="69" t="s">
        <v>135</v>
      </c>
      <c r="N59" s="69" t="s">
        <v>135</v>
      </c>
      <c r="O59" s="430"/>
      <c r="P59" s="431"/>
      <c r="Q59" s="69" t="s">
        <v>135</v>
      </c>
    </row>
    <row r="60" spans="2:17" x14ac:dyDescent="0.25">
      <c r="B60" s="98" t="s">
        <v>256</v>
      </c>
      <c r="C60" s="98" t="s">
        <v>256</v>
      </c>
      <c r="D60" s="43" t="s">
        <v>1612</v>
      </c>
      <c r="E60" s="43">
        <v>50</v>
      </c>
      <c r="F60" s="99" t="s">
        <v>669</v>
      </c>
      <c r="G60" s="99" t="s">
        <v>135</v>
      </c>
      <c r="H60" s="99" t="s">
        <v>135</v>
      </c>
      <c r="I60" s="99" t="s">
        <v>135</v>
      </c>
      <c r="J60" s="98" t="s">
        <v>135</v>
      </c>
      <c r="K60" s="69" t="s">
        <v>135</v>
      </c>
      <c r="L60" s="69" t="s">
        <v>135</v>
      </c>
      <c r="M60" s="69" t="s">
        <v>135</v>
      </c>
      <c r="N60" s="69" t="s">
        <v>135</v>
      </c>
      <c r="O60" s="430"/>
      <c r="P60" s="431"/>
      <c r="Q60" s="69" t="s">
        <v>135</v>
      </c>
    </row>
    <row r="61" spans="2:17" x14ac:dyDescent="0.25">
      <c r="B61" s="44" t="s">
        <v>1</v>
      </c>
    </row>
    <row r="62" spans="2:17" x14ac:dyDescent="0.25">
      <c r="B62" s="44" t="s">
        <v>36</v>
      </c>
    </row>
    <row r="63" spans="2:17" x14ac:dyDescent="0.25">
      <c r="B63" s="44" t="s">
        <v>61</v>
      </c>
    </row>
    <row r="65" spans="1:17" ht="15.75" thickBot="1" x14ac:dyDescent="0.3"/>
    <row r="66" spans="1:17" ht="27" thickBot="1" x14ac:dyDescent="0.3">
      <c r="B66" s="432" t="s">
        <v>37</v>
      </c>
      <c r="C66" s="433"/>
      <c r="D66" s="433"/>
      <c r="E66" s="433"/>
      <c r="F66" s="433"/>
      <c r="G66" s="433"/>
      <c r="H66" s="433"/>
      <c r="I66" s="433"/>
      <c r="J66" s="433"/>
      <c r="K66" s="433"/>
      <c r="L66" s="433"/>
      <c r="M66" s="433"/>
      <c r="N66" s="434"/>
    </row>
    <row r="71" spans="1:17" ht="76.5" customHeight="1" x14ac:dyDescent="0.25">
      <c r="A71" s="443"/>
      <c r="B71" s="443" t="s">
        <v>0</v>
      </c>
      <c r="C71" s="443" t="s">
        <v>38</v>
      </c>
      <c r="D71" s="443" t="s">
        <v>39</v>
      </c>
      <c r="E71" s="443" t="s">
        <v>112</v>
      </c>
      <c r="F71" s="443" t="s">
        <v>114</v>
      </c>
      <c r="G71" s="443" t="s">
        <v>115</v>
      </c>
      <c r="H71" s="443" t="s">
        <v>116</v>
      </c>
      <c r="I71" s="443" t="s">
        <v>113</v>
      </c>
      <c r="J71" s="441" t="s">
        <v>117</v>
      </c>
      <c r="K71" s="445"/>
      <c r="L71" s="442"/>
      <c r="M71" s="443" t="s">
        <v>121</v>
      </c>
      <c r="N71" s="443" t="s">
        <v>40</v>
      </c>
      <c r="O71" s="443" t="s">
        <v>41</v>
      </c>
      <c r="P71" s="447" t="s">
        <v>3</v>
      </c>
      <c r="Q71" s="448"/>
    </row>
    <row r="72" spans="1:17" ht="60.75" customHeight="1" x14ac:dyDescent="0.25">
      <c r="A72" s="444"/>
      <c r="B72" s="444"/>
      <c r="C72" s="444"/>
      <c r="D72" s="444"/>
      <c r="E72" s="444"/>
      <c r="F72" s="444"/>
      <c r="G72" s="444"/>
      <c r="H72" s="444"/>
      <c r="I72" s="444"/>
      <c r="J72" s="99" t="s">
        <v>118</v>
      </c>
      <c r="K72" s="202" t="s">
        <v>119</v>
      </c>
      <c r="L72" s="99" t="s">
        <v>120</v>
      </c>
      <c r="M72" s="444"/>
      <c r="N72" s="444"/>
      <c r="O72" s="444"/>
      <c r="P72" s="449"/>
      <c r="Q72" s="450"/>
    </row>
    <row r="73" spans="1:17" ht="104.25" customHeight="1" x14ac:dyDescent="0.25">
      <c r="B73" s="457" t="s">
        <v>42</v>
      </c>
      <c r="C73" s="340" t="s">
        <v>1613</v>
      </c>
      <c r="D73" s="457" t="s">
        <v>1614</v>
      </c>
      <c r="E73" s="424">
        <v>1117511500</v>
      </c>
      <c r="F73" s="457" t="s">
        <v>1615</v>
      </c>
      <c r="G73" s="457" t="s">
        <v>262</v>
      </c>
      <c r="H73" s="459">
        <v>40998</v>
      </c>
      <c r="I73" s="544"/>
      <c r="J73" s="100" t="s">
        <v>1616</v>
      </c>
      <c r="K73" s="263" t="s">
        <v>1617</v>
      </c>
      <c r="L73" s="339" t="s">
        <v>1618</v>
      </c>
      <c r="M73" s="424" t="s">
        <v>135</v>
      </c>
      <c r="N73" s="584" t="s">
        <v>135</v>
      </c>
      <c r="O73" s="424" t="s">
        <v>135</v>
      </c>
      <c r="P73" s="417"/>
      <c r="Q73" s="418"/>
    </row>
    <row r="74" spans="1:17" ht="75.75" customHeight="1" x14ac:dyDescent="0.25">
      <c r="B74" s="458"/>
      <c r="C74" s="340" t="s">
        <v>701</v>
      </c>
      <c r="D74" s="458"/>
      <c r="E74" s="425"/>
      <c r="F74" s="458"/>
      <c r="G74" s="458"/>
      <c r="H74" s="460"/>
      <c r="I74" s="545"/>
      <c r="J74" s="100" t="s">
        <v>1046</v>
      </c>
      <c r="K74" s="263" t="s">
        <v>1619</v>
      </c>
      <c r="L74" s="339" t="s">
        <v>1620</v>
      </c>
      <c r="M74" s="425"/>
      <c r="N74" s="585"/>
      <c r="O74" s="425"/>
      <c r="P74" s="419"/>
      <c r="Q74" s="420"/>
    </row>
    <row r="75" spans="1:17" ht="60.75" customHeight="1" x14ac:dyDescent="0.25">
      <c r="B75" s="457" t="s">
        <v>42</v>
      </c>
      <c r="C75" s="457" t="s">
        <v>278</v>
      </c>
      <c r="D75" s="424" t="s">
        <v>1621</v>
      </c>
      <c r="E75" s="424">
        <v>1117507596</v>
      </c>
      <c r="F75" s="457" t="s">
        <v>280</v>
      </c>
      <c r="G75" s="463" t="s">
        <v>262</v>
      </c>
      <c r="H75" s="459">
        <v>40718</v>
      </c>
      <c r="I75" s="459"/>
      <c r="J75" s="100" t="s">
        <v>718</v>
      </c>
      <c r="K75" s="263" t="s">
        <v>1622</v>
      </c>
      <c r="L75" s="339" t="s">
        <v>1623</v>
      </c>
      <c r="M75" s="459" t="s">
        <v>135</v>
      </c>
      <c r="N75" s="459" t="s">
        <v>135</v>
      </c>
      <c r="O75" s="459" t="s">
        <v>135</v>
      </c>
      <c r="P75" s="417"/>
      <c r="Q75" s="418"/>
    </row>
    <row r="76" spans="1:17" ht="67.5" customHeight="1" x14ac:dyDescent="0.25">
      <c r="B76" s="458"/>
      <c r="C76" s="458"/>
      <c r="D76" s="425"/>
      <c r="E76" s="425"/>
      <c r="F76" s="458"/>
      <c r="G76" s="464"/>
      <c r="H76" s="460"/>
      <c r="I76" s="460"/>
      <c r="J76" s="100" t="s">
        <v>1046</v>
      </c>
      <c r="K76" s="263" t="s">
        <v>1624</v>
      </c>
      <c r="L76" s="339" t="s">
        <v>1623</v>
      </c>
      <c r="M76" s="460"/>
      <c r="N76" s="460"/>
      <c r="O76" s="460"/>
      <c r="P76" s="419"/>
      <c r="Q76" s="420"/>
    </row>
    <row r="77" spans="1:17" ht="166.5" customHeight="1" x14ac:dyDescent="0.25">
      <c r="B77" s="457" t="s">
        <v>43</v>
      </c>
      <c r="C77" s="486" t="s">
        <v>1613</v>
      </c>
      <c r="D77" s="457" t="s">
        <v>1625</v>
      </c>
      <c r="E77" s="424">
        <v>40614931</v>
      </c>
      <c r="F77" s="457" t="s">
        <v>444</v>
      </c>
      <c r="G77" s="457" t="s">
        <v>1626</v>
      </c>
      <c r="H77" s="459">
        <v>40998</v>
      </c>
      <c r="I77" s="424">
        <v>128488</v>
      </c>
      <c r="J77" s="331" t="s">
        <v>1046</v>
      </c>
      <c r="K77" s="336" t="s">
        <v>1624</v>
      </c>
      <c r="L77" s="331" t="s">
        <v>1623</v>
      </c>
      <c r="M77" s="459" t="s">
        <v>135</v>
      </c>
      <c r="N77" s="459" t="s">
        <v>135</v>
      </c>
      <c r="O77" s="459" t="s">
        <v>135</v>
      </c>
      <c r="P77" s="451"/>
      <c r="Q77" s="451"/>
    </row>
    <row r="78" spans="1:17" ht="68.25" customHeight="1" x14ac:dyDescent="0.25">
      <c r="B78" s="458"/>
      <c r="C78" s="487"/>
      <c r="D78" s="458"/>
      <c r="E78" s="425"/>
      <c r="F78" s="458"/>
      <c r="G78" s="458"/>
      <c r="H78" s="460"/>
      <c r="I78" s="425"/>
      <c r="J78" s="331" t="s">
        <v>1046</v>
      </c>
      <c r="K78" s="336" t="s">
        <v>1627</v>
      </c>
      <c r="L78" s="331" t="s">
        <v>1628</v>
      </c>
      <c r="M78" s="460"/>
      <c r="N78" s="460"/>
      <c r="O78" s="460"/>
      <c r="P78" s="451"/>
      <c r="Q78" s="451"/>
    </row>
    <row r="79" spans="1:17" ht="68.25" customHeight="1" x14ac:dyDescent="0.25">
      <c r="B79" s="446" t="s">
        <v>43</v>
      </c>
      <c r="C79" s="466" t="s">
        <v>701</v>
      </c>
      <c r="D79" s="446" t="s">
        <v>1629</v>
      </c>
      <c r="E79" s="451">
        <v>40763986</v>
      </c>
      <c r="F79" s="457" t="s">
        <v>818</v>
      </c>
      <c r="G79" s="457" t="s">
        <v>1626</v>
      </c>
      <c r="H79" s="459">
        <v>38163</v>
      </c>
      <c r="I79" s="451">
        <v>100667</v>
      </c>
      <c r="J79" s="331" t="s">
        <v>1046</v>
      </c>
      <c r="K79" s="336" t="s">
        <v>1229</v>
      </c>
      <c r="L79" s="331" t="s">
        <v>1630</v>
      </c>
      <c r="M79" s="451" t="s">
        <v>135</v>
      </c>
      <c r="N79" s="451" t="s">
        <v>135</v>
      </c>
      <c r="O79" s="451" t="s">
        <v>135</v>
      </c>
      <c r="P79" s="417"/>
      <c r="Q79" s="418"/>
    </row>
    <row r="80" spans="1:17" ht="68.25" customHeight="1" x14ac:dyDescent="0.25">
      <c r="B80" s="446"/>
      <c r="C80" s="466"/>
      <c r="D80" s="446"/>
      <c r="E80" s="451"/>
      <c r="F80" s="467"/>
      <c r="G80" s="467"/>
      <c r="H80" s="507"/>
      <c r="I80" s="451"/>
      <c r="J80" s="331" t="s">
        <v>1631</v>
      </c>
      <c r="K80" s="336" t="s">
        <v>1632</v>
      </c>
      <c r="L80" s="331" t="s">
        <v>1633</v>
      </c>
      <c r="M80" s="451"/>
      <c r="N80" s="451"/>
      <c r="O80" s="451"/>
      <c r="P80" s="508"/>
      <c r="Q80" s="509"/>
    </row>
    <row r="81" spans="2:17" ht="60" x14ac:dyDescent="0.25">
      <c r="B81" s="446"/>
      <c r="C81" s="466"/>
      <c r="D81" s="446"/>
      <c r="E81" s="451"/>
      <c r="F81" s="458"/>
      <c r="G81" s="458"/>
      <c r="H81" s="460"/>
      <c r="I81" s="451"/>
      <c r="J81" s="331" t="s">
        <v>1046</v>
      </c>
      <c r="K81" s="336" t="s">
        <v>1634</v>
      </c>
      <c r="L81" s="331" t="s">
        <v>1630</v>
      </c>
      <c r="M81" s="451"/>
      <c r="N81" s="451"/>
      <c r="O81" s="451"/>
      <c r="P81" s="419"/>
      <c r="Q81" s="420"/>
    </row>
    <row r="82" spans="2:17" ht="90" x14ac:dyDescent="0.25">
      <c r="B82" s="457" t="s">
        <v>43</v>
      </c>
      <c r="C82" s="486" t="s">
        <v>701</v>
      </c>
      <c r="D82" s="457" t="s">
        <v>1635</v>
      </c>
      <c r="E82" s="424">
        <v>40781969</v>
      </c>
      <c r="F82" s="457" t="s">
        <v>818</v>
      </c>
      <c r="G82" s="457" t="s">
        <v>1626</v>
      </c>
      <c r="H82" s="459">
        <v>37603</v>
      </c>
      <c r="I82" s="424"/>
      <c r="J82" s="331" t="s">
        <v>1636</v>
      </c>
      <c r="K82" s="336" t="s">
        <v>1637</v>
      </c>
      <c r="L82" s="331" t="s">
        <v>1638</v>
      </c>
      <c r="M82" s="424" t="s">
        <v>135</v>
      </c>
      <c r="N82" s="341" t="s">
        <v>135</v>
      </c>
      <c r="O82" s="424" t="s">
        <v>135</v>
      </c>
      <c r="P82" s="417" t="s">
        <v>1639</v>
      </c>
      <c r="Q82" s="418"/>
    </row>
    <row r="83" spans="2:17" ht="45" x14ac:dyDescent="0.25">
      <c r="B83" s="458"/>
      <c r="C83" s="487"/>
      <c r="D83" s="458"/>
      <c r="E83" s="425"/>
      <c r="F83" s="458"/>
      <c r="G83" s="458"/>
      <c r="H83" s="460"/>
      <c r="I83" s="425"/>
      <c r="J83" s="331" t="s">
        <v>667</v>
      </c>
      <c r="K83" s="336" t="s">
        <v>1640</v>
      </c>
      <c r="L83" s="331" t="s">
        <v>289</v>
      </c>
      <c r="M83" s="425"/>
      <c r="N83" s="342"/>
      <c r="O83" s="425"/>
      <c r="P83" s="419"/>
      <c r="Q83" s="420"/>
    </row>
    <row r="84" spans="2:17" ht="60" x14ac:dyDescent="0.25">
      <c r="B84" s="457" t="s">
        <v>43</v>
      </c>
      <c r="C84" s="486" t="s">
        <v>701</v>
      </c>
      <c r="D84" s="457" t="s">
        <v>1641</v>
      </c>
      <c r="E84" s="424">
        <v>40078153</v>
      </c>
      <c r="F84" s="457" t="s">
        <v>289</v>
      </c>
      <c r="G84" s="457" t="s">
        <v>1626</v>
      </c>
      <c r="H84" s="459">
        <v>41152</v>
      </c>
      <c r="I84" s="424">
        <v>131924</v>
      </c>
      <c r="J84" s="331" t="s">
        <v>667</v>
      </c>
      <c r="K84" s="336" t="s">
        <v>1642</v>
      </c>
      <c r="L84" s="331" t="s">
        <v>1643</v>
      </c>
      <c r="M84" s="424" t="s">
        <v>135</v>
      </c>
      <c r="N84" s="424" t="s">
        <v>135</v>
      </c>
      <c r="O84" s="424" t="s">
        <v>135</v>
      </c>
      <c r="P84" s="69"/>
      <c r="Q84" s="69"/>
    </row>
    <row r="85" spans="2:17" ht="60" x14ac:dyDescent="0.25">
      <c r="B85" s="458"/>
      <c r="C85" s="487"/>
      <c r="D85" s="458"/>
      <c r="E85" s="425"/>
      <c r="F85" s="458"/>
      <c r="G85" s="458"/>
      <c r="H85" s="460"/>
      <c r="I85" s="425"/>
      <c r="J85" s="331" t="s">
        <v>667</v>
      </c>
      <c r="K85" s="336" t="s">
        <v>1644</v>
      </c>
      <c r="L85" s="331" t="s">
        <v>1643</v>
      </c>
      <c r="M85" s="425"/>
      <c r="N85" s="425"/>
      <c r="O85" s="425"/>
      <c r="P85" s="69"/>
      <c r="Q85" s="69"/>
    </row>
    <row r="87" spans="2:17" ht="15.75" thickBot="1" x14ac:dyDescent="0.3"/>
    <row r="88" spans="2:17" ht="27" thickBot="1" x14ac:dyDescent="0.3">
      <c r="B88" s="432" t="s">
        <v>45</v>
      </c>
      <c r="C88" s="433"/>
      <c r="D88" s="433"/>
      <c r="E88" s="433"/>
      <c r="F88" s="433"/>
      <c r="G88" s="433"/>
      <c r="H88" s="433"/>
      <c r="I88" s="433"/>
      <c r="J88" s="433"/>
      <c r="K88" s="433"/>
      <c r="L88" s="433"/>
      <c r="M88" s="433"/>
      <c r="N88" s="434"/>
    </row>
    <row r="91" spans="2:17" ht="46.15" customHeight="1" x14ac:dyDescent="0.25">
      <c r="B91" s="9" t="s">
        <v>32</v>
      </c>
      <c r="C91" s="9" t="s">
        <v>46</v>
      </c>
      <c r="D91" s="441" t="s">
        <v>3</v>
      </c>
      <c r="E91" s="442"/>
    </row>
    <row r="92" spans="2:17" ht="46.9" customHeight="1" x14ac:dyDescent="0.25">
      <c r="B92" s="101" t="s">
        <v>122</v>
      </c>
      <c r="C92" s="326" t="s">
        <v>135</v>
      </c>
      <c r="D92" s="451"/>
      <c r="E92" s="451"/>
    </row>
    <row r="95" spans="2:17" ht="26.25" x14ac:dyDescent="0.25">
      <c r="B95" s="435" t="s">
        <v>63</v>
      </c>
      <c r="C95" s="436"/>
      <c r="D95" s="436"/>
      <c r="E95" s="436"/>
      <c r="F95" s="436"/>
      <c r="G95" s="436"/>
      <c r="H95" s="436"/>
      <c r="I95" s="436"/>
      <c r="J95" s="436"/>
      <c r="K95" s="436"/>
      <c r="L95" s="436"/>
      <c r="M95" s="436"/>
      <c r="N95" s="436"/>
      <c r="O95" s="436"/>
      <c r="P95" s="436"/>
    </row>
    <row r="97" spans="1:26" ht="15.75" thickBot="1" x14ac:dyDescent="0.3"/>
    <row r="98" spans="1:26" ht="27" thickBot="1" x14ac:dyDescent="0.3">
      <c r="B98" s="432" t="s">
        <v>53</v>
      </c>
      <c r="C98" s="433"/>
      <c r="D98" s="433"/>
      <c r="E98" s="433"/>
      <c r="F98" s="433"/>
      <c r="G98" s="433"/>
      <c r="H98" s="433"/>
      <c r="I98" s="433"/>
      <c r="J98" s="433"/>
      <c r="K98" s="433"/>
      <c r="L98" s="433"/>
      <c r="M98" s="433"/>
      <c r="N98" s="434"/>
    </row>
    <row r="100" spans="1:26" ht="15.75" thickBot="1" x14ac:dyDescent="0.3">
      <c r="M100" s="73"/>
      <c r="N100" s="73"/>
    </row>
    <row r="101" spans="1:26" s="54" customFormat="1" ht="109.5" customHeight="1" x14ac:dyDescent="0.25">
      <c r="B101" s="18" t="s">
        <v>144</v>
      </c>
      <c r="C101" s="18" t="s">
        <v>145</v>
      </c>
      <c r="D101" s="18" t="s">
        <v>146</v>
      </c>
      <c r="E101" s="18" t="s">
        <v>44</v>
      </c>
      <c r="F101" s="18" t="s">
        <v>21</v>
      </c>
      <c r="G101" s="18" t="s">
        <v>99</v>
      </c>
      <c r="H101" s="18" t="s">
        <v>16</v>
      </c>
      <c r="I101" s="18" t="s">
        <v>9</v>
      </c>
      <c r="J101" s="18" t="s">
        <v>30</v>
      </c>
      <c r="K101" s="18" t="s">
        <v>60</v>
      </c>
      <c r="L101" s="18" t="s">
        <v>19</v>
      </c>
      <c r="M101" s="17" t="s">
        <v>25</v>
      </c>
      <c r="N101" s="18" t="s">
        <v>147</v>
      </c>
      <c r="O101" s="18" t="s">
        <v>35</v>
      </c>
      <c r="P101" s="192" t="s">
        <v>10</v>
      </c>
      <c r="Q101" s="192" t="s">
        <v>18</v>
      </c>
    </row>
    <row r="102" spans="1:26" s="86" customFormat="1" ht="45" x14ac:dyDescent="0.25">
      <c r="A102" s="74">
        <v>1</v>
      </c>
      <c r="B102" s="87" t="s">
        <v>1390</v>
      </c>
      <c r="C102" s="76" t="s">
        <v>1390</v>
      </c>
      <c r="D102" s="76" t="s">
        <v>667</v>
      </c>
      <c r="E102" s="264" t="s">
        <v>1645</v>
      </c>
      <c r="F102" s="78" t="s">
        <v>135</v>
      </c>
      <c r="G102" s="79" t="s">
        <v>669</v>
      </c>
      <c r="H102" s="80">
        <v>40182</v>
      </c>
      <c r="I102" s="81">
        <v>40543</v>
      </c>
      <c r="J102" s="81" t="s">
        <v>136</v>
      </c>
      <c r="K102" s="136">
        <v>11</v>
      </c>
      <c r="L102" s="136">
        <v>0</v>
      </c>
      <c r="M102" s="136">
        <v>8</v>
      </c>
      <c r="N102" s="82" t="s">
        <v>669</v>
      </c>
      <c r="O102" s="83">
        <v>42535836</v>
      </c>
      <c r="P102" s="83" t="s">
        <v>1646</v>
      </c>
      <c r="Q102" s="84"/>
      <c r="R102" s="85"/>
      <c r="S102" s="85"/>
      <c r="T102" s="85"/>
      <c r="U102" s="85"/>
      <c r="V102" s="85"/>
      <c r="W102" s="85"/>
      <c r="X102" s="85"/>
      <c r="Y102" s="85"/>
      <c r="Z102" s="85"/>
    </row>
    <row r="103" spans="1:26" s="86" customFormat="1" ht="45" x14ac:dyDescent="0.25">
      <c r="A103" s="74">
        <f>+A102+1</f>
        <v>2</v>
      </c>
      <c r="B103" s="87" t="s">
        <v>1390</v>
      </c>
      <c r="C103" s="76" t="s">
        <v>1390</v>
      </c>
      <c r="D103" s="76" t="s">
        <v>667</v>
      </c>
      <c r="E103" s="264" t="s">
        <v>1647</v>
      </c>
      <c r="F103" s="78" t="s">
        <v>135</v>
      </c>
      <c r="G103" s="78" t="s">
        <v>669</v>
      </c>
      <c r="H103" s="80">
        <v>40556</v>
      </c>
      <c r="I103" s="81">
        <v>40908</v>
      </c>
      <c r="J103" s="81" t="s">
        <v>136</v>
      </c>
      <c r="K103" s="136">
        <v>11</v>
      </c>
      <c r="L103" s="136">
        <v>0</v>
      </c>
      <c r="M103" s="136">
        <v>8</v>
      </c>
      <c r="N103" s="82" t="s">
        <v>669</v>
      </c>
      <c r="O103" s="83">
        <v>52587652</v>
      </c>
      <c r="P103" s="83" t="s">
        <v>1648</v>
      </c>
      <c r="Q103" s="84"/>
      <c r="R103" s="85"/>
      <c r="S103" s="85"/>
      <c r="T103" s="85"/>
      <c r="U103" s="85"/>
      <c r="V103" s="85"/>
      <c r="W103" s="85"/>
      <c r="X103" s="85"/>
      <c r="Y103" s="85"/>
      <c r="Z103" s="85"/>
    </row>
    <row r="104" spans="1:26" s="86" customFormat="1" x14ac:dyDescent="0.25">
      <c r="A104" s="74"/>
      <c r="B104" s="87" t="s">
        <v>15</v>
      </c>
      <c r="C104" s="76"/>
      <c r="D104" s="75"/>
      <c r="E104" s="77"/>
      <c r="F104" s="78"/>
      <c r="G104" s="78"/>
      <c r="H104" s="78"/>
      <c r="I104" s="81"/>
      <c r="J104" s="81"/>
      <c r="K104" s="88">
        <f>SUM(K102:K103)</f>
        <v>22</v>
      </c>
      <c r="L104" s="88">
        <f>SUM(L102:L103)</f>
        <v>0</v>
      </c>
      <c r="M104" s="89">
        <f>SUM(M102:M103)</f>
        <v>16</v>
      </c>
      <c r="N104" s="88">
        <f>SUM(N102:N103)</f>
        <v>0</v>
      </c>
      <c r="O104" s="83"/>
      <c r="P104" s="83"/>
      <c r="Q104" s="90"/>
    </row>
    <row r="105" spans="1:26" x14ac:dyDescent="0.25">
      <c r="E105" s="91"/>
    </row>
    <row r="106" spans="1:26" ht="18.75" x14ac:dyDescent="0.25">
      <c r="B106" s="94" t="s">
        <v>31</v>
      </c>
      <c r="C106" s="10">
        <f>+K104</f>
        <v>22</v>
      </c>
      <c r="H106" s="96"/>
      <c r="I106" s="96"/>
      <c r="J106" s="96"/>
      <c r="K106" s="96"/>
      <c r="L106" s="96"/>
      <c r="M106" s="96"/>
    </row>
    <row r="108" spans="1:26" ht="15.75" thickBot="1" x14ac:dyDescent="0.3"/>
    <row r="109" spans="1:26" ht="37.15" customHeight="1" thickBot="1" x14ac:dyDescent="0.3">
      <c r="B109" s="11" t="s">
        <v>48</v>
      </c>
      <c r="C109" s="12" t="s">
        <v>49</v>
      </c>
      <c r="D109" s="11" t="s">
        <v>50</v>
      </c>
      <c r="E109" s="12" t="s">
        <v>54</v>
      </c>
    </row>
    <row r="110" spans="1:26" ht="41.45" customHeight="1" x14ac:dyDescent="0.25">
      <c r="B110" s="8" t="s">
        <v>123</v>
      </c>
      <c r="C110" s="102">
        <v>20</v>
      </c>
      <c r="D110" s="102">
        <v>0</v>
      </c>
      <c r="E110" s="452">
        <f>+D110+D111+D112</f>
        <v>40</v>
      </c>
    </row>
    <row r="111" spans="1:26" x14ac:dyDescent="0.25">
      <c r="B111" s="8" t="s">
        <v>124</v>
      </c>
      <c r="C111" s="185">
        <v>30</v>
      </c>
      <c r="D111" s="185">
        <v>0</v>
      </c>
      <c r="E111" s="453"/>
    </row>
    <row r="112" spans="1:26" ht="15.75" thickBot="1" x14ac:dyDescent="0.3">
      <c r="B112" s="8" t="s">
        <v>125</v>
      </c>
      <c r="C112" s="103">
        <v>40</v>
      </c>
      <c r="D112" s="103">
        <v>40</v>
      </c>
      <c r="E112" s="454"/>
    </row>
    <row r="114" spans="2:17" ht="15.75" thickBot="1" x14ac:dyDescent="0.3"/>
    <row r="115" spans="2:17" ht="27" thickBot="1" x14ac:dyDescent="0.3">
      <c r="B115" s="432" t="s">
        <v>51</v>
      </c>
      <c r="C115" s="433"/>
      <c r="D115" s="433"/>
      <c r="E115" s="433"/>
      <c r="F115" s="433"/>
      <c r="G115" s="433"/>
      <c r="H115" s="433"/>
      <c r="I115" s="433"/>
      <c r="J115" s="433"/>
      <c r="K115" s="433"/>
      <c r="L115" s="433"/>
      <c r="M115" s="433"/>
      <c r="N115" s="434"/>
    </row>
    <row r="117" spans="2:17" ht="76.5" customHeight="1" x14ac:dyDescent="0.25">
      <c r="B117" s="197" t="s">
        <v>0</v>
      </c>
      <c r="C117" s="197" t="s">
        <v>38</v>
      </c>
      <c r="D117" s="197" t="s">
        <v>39</v>
      </c>
      <c r="E117" s="197" t="s">
        <v>112</v>
      </c>
      <c r="F117" s="197" t="s">
        <v>114</v>
      </c>
      <c r="G117" s="197" t="s">
        <v>115</v>
      </c>
      <c r="H117" s="197" t="s">
        <v>116</v>
      </c>
      <c r="I117" s="197" t="s">
        <v>113</v>
      </c>
      <c r="J117" s="441" t="s">
        <v>117</v>
      </c>
      <c r="K117" s="445"/>
      <c r="L117" s="442"/>
      <c r="M117" s="197" t="s">
        <v>121</v>
      </c>
      <c r="N117" s="197" t="s">
        <v>40</v>
      </c>
      <c r="O117" s="197" t="s">
        <v>41</v>
      </c>
      <c r="P117" s="441" t="s">
        <v>3</v>
      </c>
      <c r="Q117" s="442"/>
    </row>
    <row r="118" spans="2:17" ht="60.75" customHeight="1" x14ac:dyDescent="0.25">
      <c r="B118" s="100"/>
      <c r="C118" s="100"/>
      <c r="D118" s="98"/>
      <c r="E118" s="98"/>
      <c r="F118" s="98"/>
      <c r="G118" s="98"/>
      <c r="H118" s="98"/>
      <c r="I118" s="43"/>
      <c r="J118" s="43" t="s">
        <v>118</v>
      </c>
      <c r="K118" s="100" t="s">
        <v>119</v>
      </c>
      <c r="L118" s="98" t="s">
        <v>120</v>
      </c>
      <c r="M118" s="69"/>
      <c r="N118" s="69"/>
      <c r="O118" s="69"/>
      <c r="P118" s="451"/>
      <c r="Q118" s="451"/>
    </row>
    <row r="119" spans="2:17" ht="60.75" customHeight="1" x14ac:dyDescent="0.25">
      <c r="B119" s="335" t="s">
        <v>129</v>
      </c>
      <c r="C119" s="331" t="s">
        <v>1547</v>
      </c>
      <c r="D119" s="331" t="s">
        <v>1440</v>
      </c>
      <c r="E119" s="332">
        <v>40765198</v>
      </c>
      <c r="F119" s="332" t="s">
        <v>469</v>
      </c>
      <c r="G119" s="332" t="s">
        <v>262</v>
      </c>
      <c r="H119" s="337">
        <v>32854</v>
      </c>
      <c r="I119" s="332" t="s">
        <v>1441</v>
      </c>
      <c r="J119" s="331" t="s">
        <v>763</v>
      </c>
      <c r="K119" s="331" t="s">
        <v>1442</v>
      </c>
      <c r="L119" s="331" t="s">
        <v>1443</v>
      </c>
      <c r="M119" s="332" t="s">
        <v>135</v>
      </c>
      <c r="N119" s="332" t="s">
        <v>135</v>
      </c>
      <c r="O119" s="332" t="s">
        <v>135</v>
      </c>
      <c r="P119" s="451"/>
      <c r="Q119" s="451"/>
    </row>
    <row r="120" spans="2:17" ht="60.75" customHeight="1" x14ac:dyDescent="0.25">
      <c r="B120" s="335" t="s">
        <v>131</v>
      </c>
      <c r="C120" s="331" t="s">
        <v>1547</v>
      </c>
      <c r="D120" s="331" t="s">
        <v>1444</v>
      </c>
      <c r="E120" s="332">
        <v>40079735</v>
      </c>
      <c r="F120" s="332" t="s">
        <v>469</v>
      </c>
      <c r="G120" s="332" t="s">
        <v>262</v>
      </c>
      <c r="H120" s="337">
        <v>41628</v>
      </c>
      <c r="I120" s="332" t="s">
        <v>1445</v>
      </c>
      <c r="J120" s="331" t="s">
        <v>1446</v>
      </c>
      <c r="K120" s="331" t="s">
        <v>1447</v>
      </c>
      <c r="L120" s="331" t="s">
        <v>1448</v>
      </c>
      <c r="M120" s="332" t="s">
        <v>135</v>
      </c>
      <c r="N120" s="332" t="s">
        <v>135</v>
      </c>
      <c r="O120" s="332" t="s">
        <v>135</v>
      </c>
      <c r="P120" s="430"/>
      <c r="Q120" s="431"/>
    </row>
    <row r="121" spans="2:17" ht="60" customHeight="1" x14ac:dyDescent="0.25">
      <c r="B121" s="335" t="s">
        <v>130</v>
      </c>
      <c r="C121" s="331" t="s">
        <v>1547</v>
      </c>
      <c r="D121" s="331" t="s">
        <v>1449</v>
      </c>
      <c r="E121" s="332">
        <v>55173695</v>
      </c>
      <c r="F121" s="331" t="s">
        <v>1450</v>
      </c>
      <c r="G121" s="332" t="s">
        <v>1451</v>
      </c>
      <c r="H121" s="337">
        <v>37337</v>
      </c>
      <c r="I121" s="332"/>
      <c r="J121" s="331" t="s">
        <v>763</v>
      </c>
      <c r="K121" s="331" t="s">
        <v>1452</v>
      </c>
      <c r="L121" s="331" t="s">
        <v>1453</v>
      </c>
      <c r="M121" s="332" t="s">
        <v>135</v>
      </c>
      <c r="N121" s="332" t="s">
        <v>135</v>
      </c>
      <c r="O121" s="332" t="s">
        <v>135</v>
      </c>
      <c r="P121" s="451"/>
      <c r="Q121" s="451"/>
    </row>
    <row r="124" spans="2:17" ht="15.75" thickBot="1" x14ac:dyDescent="0.3"/>
    <row r="125" spans="2:17" ht="54" customHeight="1" x14ac:dyDescent="0.25">
      <c r="B125" s="21" t="s">
        <v>32</v>
      </c>
      <c r="C125" s="21" t="s">
        <v>48</v>
      </c>
      <c r="D125" s="197" t="s">
        <v>49</v>
      </c>
      <c r="E125" s="21" t="s">
        <v>50</v>
      </c>
      <c r="F125" s="12" t="s">
        <v>55</v>
      </c>
      <c r="G125" s="15"/>
    </row>
    <row r="126" spans="2:17" ht="120.75" customHeight="1" x14ac:dyDescent="0.2">
      <c r="B126" s="468" t="s">
        <v>52</v>
      </c>
      <c r="C126" s="104" t="s">
        <v>126</v>
      </c>
      <c r="D126" s="185">
        <v>25</v>
      </c>
      <c r="E126" s="185">
        <v>12.5</v>
      </c>
      <c r="F126" s="427">
        <f>+E126+E127+E128</f>
        <v>35</v>
      </c>
      <c r="G126" s="105"/>
    </row>
    <row r="127" spans="2:17" ht="76.150000000000006" customHeight="1" x14ac:dyDescent="0.2">
      <c r="B127" s="468"/>
      <c r="C127" s="104" t="s">
        <v>127</v>
      </c>
      <c r="D127" s="189">
        <v>25</v>
      </c>
      <c r="E127" s="185">
        <v>12.5</v>
      </c>
      <c r="F127" s="469"/>
      <c r="G127" s="105"/>
    </row>
    <row r="128" spans="2:17" ht="69" customHeight="1" x14ac:dyDescent="0.2">
      <c r="B128" s="468"/>
      <c r="C128" s="104" t="s">
        <v>128</v>
      </c>
      <c r="D128" s="185">
        <v>10</v>
      </c>
      <c r="E128" s="185">
        <v>10</v>
      </c>
      <c r="F128" s="428"/>
      <c r="G128" s="105"/>
    </row>
    <row r="129" spans="2:5" x14ac:dyDescent="0.25">
      <c r="C129" s="42"/>
    </row>
    <row r="132" spans="2:5" x14ac:dyDescent="0.25">
      <c r="B132" s="68" t="s">
        <v>56</v>
      </c>
    </row>
    <row r="135" spans="2:5" x14ac:dyDescent="0.25">
      <c r="B135" s="22" t="s">
        <v>32</v>
      </c>
      <c r="C135" s="22" t="s">
        <v>57</v>
      </c>
      <c r="D135" s="21" t="s">
        <v>50</v>
      </c>
      <c r="E135" s="21" t="s">
        <v>15</v>
      </c>
    </row>
    <row r="136" spans="2:5" ht="28.5" x14ac:dyDescent="0.25">
      <c r="B136" s="70" t="s">
        <v>58</v>
      </c>
      <c r="C136" s="71">
        <v>40</v>
      </c>
      <c r="D136" s="185">
        <f>+E110</f>
        <v>40</v>
      </c>
      <c r="E136" s="424">
        <f>+D136+D137</f>
        <v>75</v>
      </c>
    </row>
    <row r="137" spans="2:5" ht="42.75" x14ac:dyDescent="0.25">
      <c r="B137" s="70" t="s">
        <v>59</v>
      </c>
      <c r="C137" s="71">
        <v>60</v>
      </c>
      <c r="D137" s="185">
        <f>+F126</f>
        <v>35</v>
      </c>
      <c r="E137" s="425"/>
    </row>
  </sheetData>
  <mergeCells count="122">
    <mergeCell ref="B126:B128"/>
    <mergeCell ref="F126:F128"/>
    <mergeCell ref="E136:E137"/>
    <mergeCell ref="B115:N115"/>
    <mergeCell ref="J117:L117"/>
    <mergeCell ref="P121:Q121"/>
    <mergeCell ref="B88:N88"/>
    <mergeCell ref="D91:E91"/>
    <mergeCell ref="B95:P95"/>
    <mergeCell ref="B98:N98"/>
    <mergeCell ref="E110:E112"/>
    <mergeCell ref="D92:E92"/>
    <mergeCell ref="P119:Q119"/>
    <mergeCell ref="P120:Q120"/>
    <mergeCell ref="O60:P60"/>
    <mergeCell ref="O71:O72"/>
    <mergeCell ref="P71:Q72"/>
    <mergeCell ref="P73:Q74"/>
    <mergeCell ref="O75:O76"/>
    <mergeCell ref="P75:Q76"/>
    <mergeCell ref="O77:O78"/>
    <mergeCell ref="P117:Q117"/>
    <mergeCell ref="P118:Q118"/>
    <mergeCell ref="P77:Q77"/>
    <mergeCell ref="P78:Q78"/>
    <mergeCell ref="P82:Q83"/>
    <mergeCell ref="B66:N66"/>
    <mergeCell ref="A71:A72"/>
    <mergeCell ref="B71:B72"/>
    <mergeCell ref="C71:C72"/>
    <mergeCell ref="D71:D72"/>
    <mergeCell ref="E71:E72"/>
    <mergeCell ref="F71:F72"/>
    <mergeCell ref="G71:G72"/>
    <mergeCell ref="H71:H72"/>
    <mergeCell ref="I71:I72"/>
    <mergeCell ref="J71:L71"/>
    <mergeCell ref="M71:M72"/>
    <mergeCell ref="N71:N72"/>
    <mergeCell ref="C9:N9"/>
    <mergeCell ref="B2:P2"/>
    <mergeCell ref="B4:P4"/>
    <mergeCell ref="C6:N6"/>
    <mergeCell ref="C7:N7"/>
    <mergeCell ref="C8:N8"/>
    <mergeCell ref="O59:P59"/>
    <mergeCell ref="C10:E10"/>
    <mergeCell ref="B14:C15"/>
    <mergeCell ref="B16:C16"/>
    <mergeCell ref="E34:E35"/>
    <mergeCell ref="M39:N39"/>
    <mergeCell ref="B47:B48"/>
    <mergeCell ref="C47:C48"/>
    <mergeCell ref="D47:E47"/>
    <mergeCell ref="C51:N51"/>
    <mergeCell ref="B53:N53"/>
    <mergeCell ref="O56:P56"/>
    <mergeCell ref="O57:P57"/>
    <mergeCell ref="O58:P58"/>
    <mergeCell ref="H73:H74"/>
    <mergeCell ref="I73:I74"/>
    <mergeCell ref="M73:M74"/>
    <mergeCell ref="N73:N74"/>
    <mergeCell ref="O73:O74"/>
    <mergeCell ref="B73:B74"/>
    <mergeCell ref="D73:D74"/>
    <mergeCell ref="E73:E74"/>
    <mergeCell ref="F73:F74"/>
    <mergeCell ref="G73:G74"/>
    <mergeCell ref="G75:G76"/>
    <mergeCell ref="H75:H76"/>
    <mergeCell ref="I75:I76"/>
    <mergeCell ref="M75:M76"/>
    <mergeCell ref="N75:N76"/>
    <mergeCell ref="B75:B76"/>
    <mergeCell ref="C75:C76"/>
    <mergeCell ref="D75:D76"/>
    <mergeCell ref="E75:E76"/>
    <mergeCell ref="F75:F76"/>
    <mergeCell ref="N79:N81"/>
    <mergeCell ref="O79:O81"/>
    <mergeCell ref="P79:Q81"/>
    <mergeCell ref="G77:G78"/>
    <mergeCell ref="H77:H78"/>
    <mergeCell ref="I77:I78"/>
    <mergeCell ref="M77:M78"/>
    <mergeCell ref="N77:N78"/>
    <mergeCell ref="B77:B78"/>
    <mergeCell ref="C77:C78"/>
    <mergeCell ref="D77:D78"/>
    <mergeCell ref="E77:E78"/>
    <mergeCell ref="F77:F78"/>
    <mergeCell ref="B79:B81"/>
    <mergeCell ref="C79:C81"/>
    <mergeCell ref="D79:D81"/>
    <mergeCell ref="E79:E81"/>
    <mergeCell ref="F79:F81"/>
    <mergeCell ref="G79:G81"/>
    <mergeCell ref="H79:H81"/>
    <mergeCell ref="I79:I81"/>
    <mergeCell ref="M79:M81"/>
    <mergeCell ref="N84:N85"/>
    <mergeCell ref="O84:O85"/>
    <mergeCell ref="G82:G83"/>
    <mergeCell ref="H82:H83"/>
    <mergeCell ref="I82:I83"/>
    <mergeCell ref="M82:M83"/>
    <mergeCell ref="O82:O83"/>
    <mergeCell ref="B82:B83"/>
    <mergeCell ref="C82:C83"/>
    <mergeCell ref="D82:D83"/>
    <mergeCell ref="E82:E83"/>
    <mergeCell ref="F82:F83"/>
    <mergeCell ref="B84:B85"/>
    <mergeCell ref="C84:C85"/>
    <mergeCell ref="D84:D85"/>
    <mergeCell ref="E84:E85"/>
    <mergeCell ref="F84:F85"/>
    <mergeCell ref="G84:G85"/>
    <mergeCell ref="H84:H85"/>
    <mergeCell ref="I84:I85"/>
    <mergeCell ref="M84:M85"/>
  </mergeCells>
  <dataValidations count="2">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VH18:WVH38 WLL18:WLL38 WBP18:WBP38 VRT18:VRT38 VHX18:VHX38 UYB18:UYB38 UOF18:UOF38 UEJ18:UEJ38 TUN18:TUN38 TKR18:TKR38 TAV18:TAV38 SQZ18:SQZ38 SHD18:SHD38 RXH18:RXH38 RNL18:RNL38 RDP18:RDP38 QTT18:QTT38 QJX18:QJX38 QAB18:QAB38 PQF18:PQF38 PGJ18:PGJ38 OWN18:OWN38 OMR18:OMR38 OCV18:OCV38 NSZ18:NSZ38 NJD18:NJD38 MZH18:MZH38 MPL18:MPL38 MFP18:MFP38 LVT18:LVT38 LLX18:LLX38 LCB18:LCB38 KSF18:KSF38 KIJ18:KIJ38 JYN18:JYN38 JOR18:JOR38 JEV18:JEV38 IUZ18:IUZ38 ILD18:ILD38 IBH18:IBH38 HRL18:HRL38 HHP18:HHP38 GXT18:GXT38 GNX18:GNX38 GEB18:GEB38 FUF18:FUF38 FKJ18:FKJ38 FAN18:FAN38 EQR18:EQR38 EGV18:EGV38 DWZ18:DWZ38 DND18:DND38 DDH18:DDH38 CTL18:CTL38 CJP18:CJP38 BZT18:BZT38 BPX18:BPX38 BGB18:BGB38 AWF18:AWF38 AMJ18:AMJ38 ACN18:ACN38 SR18:SR38 IV18:IV38">
      <formula1>0</formula1>
      <formula2>1</formula2>
    </dataValidation>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18:WVE38 WLI18:WLI38 WBM18:WBM38 VRQ18:VRQ38 VHU18:VHU38 UXY18:UXY38 UOC18:UOC38 UEG18:UEG38 TUK18:TUK38 TKO18:TKO38 TAS18:TAS38 SQW18:SQW38 SHA18:SHA38 RXE18:RXE38 RNI18:RNI38 RDM18:RDM38 QTQ18:QTQ38 QJU18:QJU38 PZY18:PZY38 PQC18:PQC38 PGG18:PGG38 OWK18:OWK38 OMO18:OMO38 OCS18:OCS38 NSW18:NSW38 NJA18:NJA38 MZE18:MZE38 MPI18:MPI38 MFM18:MFM38 LVQ18:LVQ38 LLU18:LLU38 LBY18:LBY38 KSC18:KSC38 KIG18:KIG38 JYK18:JYK38 JOO18:JOO38 JES18:JES38 IUW18:IUW38 ILA18:ILA38 IBE18:IBE38 HRI18:HRI38 HHM18:HHM38 GXQ18:GXQ38 GNU18:GNU38 GDY18:GDY38 FUC18:FUC38 FKG18:FKG38 FAK18:FAK38 EQO18:EQO38 EGS18:EGS38 DWW18:DWW38 DNA18:DNA38 DDE18:DDE38 CTI18:CTI38 CJM18:CJM38 BZQ18:BZQ38 BPU18:BPU38 BFY18:BFY38 AWC18:AWC38 AMG18:AMG38 ACK18:ACK38 SO18:SO38 IS18:IS38 A18:A38">
      <formula1>"1,2,3,4,5"</formula1>
    </dataValidation>
  </dataValidations>
  <pageMargins left="0.7" right="0.7" top="0.75" bottom="0.75" header="0.3" footer="0.3"/>
  <pageSetup orientation="portrait"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1"/>
  <sheetViews>
    <sheetView zoomScale="90" zoomScaleNormal="90" workbookViewId="0">
      <selection activeCell="D35" sqref="D35"/>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238</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1469</v>
      </c>
      <c r="D10" s="422"/>
      <c r="E10" s="423"/>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2" t="s">
        <v>97</v>
      </c>
      <c r="C14" s="492"/>
      <c r="D14" s="187" t="s">
        <v>11</v>
      </c>
      <c r="E14" s="187" t="s">
        <v>12</v>
      </c>
      <c r="F14" s="187" t="s">
        <v>28</v>
      </c>
      <c r="G14" s="271"/>
      <c r="I14" s="56"/>
      <c r="J14" s="56"/>
      <c r="K14" s="56"/>
      <c r="L14" s="56"/>
      <c r="M14" s="56"/>
      <c r="N14" s="55"/>
    </row>
    <row r="15" spans="2:16" x14ac:dyDescent="0.25">
      <c r="B15" s="492"/>
      <c r="C15" s="492"/>
      <c r="D15" s="187">
        <v>4</v>
      </c>
      <c r="E15" s="3">
        <v>1252968600</v>
      </c>
      <c r="F15" s="241">
        <v>600</v>
      </c>
      <c r="G15" s="272"/>
      <c r="I15" s="57"/>
      <c r="J15" s="57"/>
      <c r="K15" s="57"/>
      <c r="L15" s="57"/>
      <c r="M15" s="57"/>
      <c r="N15" s="55"/>
    </row>
    <row r="16" spans="2:16" x14ac:dyDescent="0.25">
      <c r="B16" s="476" t="s">
        <v>13</v>
      </c>
      <c r="C16" s="477"/>
      <c r="D16" s="187"/>
      <c r="E16" s="7"/>
      <c r="F16" s="241"/>
      <c r="G16" s="272"/>
      <c r="H16" s="58"/>
      <c r="I16" s="54"/>
      <c r="J16" s="54"/>
      <c r="K16" s="54"/>
      <c r="L16" s="54"/>
      <c r="M16" s="54"/>
      <c r="N16" s="59"/>
    </row>
    <row r="17" spans="1:14" ht="45" x14ac:dyDescent="0.25">
      <c r="B17" s="6" t="s">
        <v>14</v>
      </c>
      <c r="C17" s="6" t="s">
        <v>98</v>
      </c>
      <c r="E17" s="56"/>
      <c r="F17" s="56"/>
      <c r="G17" s="56"/>
      <c r="H17" s="56"/>
      <c r="I17" s="61"/>
      <c r="J17" s="61"/>
      <c r="K17" s="61"/>
      <c r="L17" s="61"/>
      <c r="M17" s="61"/>
    </row>
    <row r="18" spans="1:14" x14ac:dyDescent="0.25">
      <c r="A18" s="54">
        <v>4</v>
      </c>
      <c r="C18" s="5">
        <f>+F15*80%</f>
        <v>480</v>
      </c>
      <c r="D18" s="57"/>
      <c r="E18" s="4">
        <f>E15</f>
        <v>1252968600</v>
      </c>
      <c r="F18" s="63"/>
      <c r="G18" s="63"/>
      <c r="H18" s="63"/>
      <c r="I18" s="64"/>
      <c r="J18" s="64"/>
      <c r="K18" s="64"/>
      <c r="L18" s="64"/>
      <c r="M18" s="64"/>
    </row>
    <row r="19" spans="1:14" x14ac:dyDescent="0.25">
      <c r="C19" s="66"/>
      <c r="D19" s="57"/>
      <c r="E19" s="67"/>
      <c r="F19" s="63"/>
      <c r="G19" s="63"/>
      <c r="H19" s="63"/>
      <c r="I19" s="64"/>
      <c r="J19" s="64"/>
      <c r="K19" s="64"/>
      <c r="L19" s="64"/>
      <c r="M19" s="64"/>
    </row>
    <row r="20" spans="1:14" x14ac:dyDescent="0.25">
      <c r="C20" s="66"/>
      <c r="D20" s="57"/>
      <c r="E20" s="67"/>
      <c r="F20" s="63"/>
      <c r="G20" s="63"/>
      <c r="H20" s="63"/>
      <c r="I20" s="64"/>
      <c r="J20" s="64"/>
      <c r="K20" s="64"/>
      <c r="L20" s="64"/>
      <c r="M20" s="64"/>
    </row>
    <row r="21" spans="1:14" x14ac:dyDescent="0.25">
      <c r="A21" s="65"/>
      <c r="B21" s="68" t="s">
        <v>134</v>
      </c>
      <c r="C21" s="42"/>
      <c r="D21" s="42"/>
      <c r="E21" s="42"/>
      <c r="F21" s="42"/>
      <c r="G21" s="42"/>
      <c r="H21" s="42"/>
      <c r="I21" s="54"/>
      <c r="J21" s="54"/>
      <c r="K21" s="54"/>
      <c r="L21" s="54"/>
      <c r="M21" s="54"/>
      <c r="N21" s="55"/>
    </row>
    <row r="22" spans="1:14" x14ac:dyDescent="0.25">
      <c r="A22" s="65"/>
      <c r="B22" s="42"/>
      <c r="C22" s="42"/>
      <c r="D22" s="42"/>
      <c r="E22" s="42"/>
      <c r="F22" s="42"/>
      <c r="G22" s="42"/>
      <c r="H22" s="42"/>
      <c r="I22" s="54"/>
      <c r="J22" s="54"/>
      <c r="K22" s="54"/>
      <c r="L22" s="54"/>
      <c r="M22" s="54"/>
      <c r="N22" s="55"/>
    </row>
    <row r="23" spans="1:14" x14ac:dyDescent="0.25">
      <c r="A23" s="65"/>
      <c r="B23" s="22" t="s">
        <v>32</v>
      </c>
      <c r="C23" s="22" t="s">
        <v>135</v>
      </c>
      <c r="D23" s="22" t="s">
        <v>136</v>
      </c>
      <c r="E23" s="42"/>
      <c r="F23" s="42"/>
      <c r="G23" s="42"/>
      <c r="H23" s="42"/>
      <c r="I23" s="54"/>
      <c r="J23" s="54"/>
      <c r="K23" s="54"/>
      <c r="L23" s="54"/>
      <c r="M23" s="54"/>
      <c r="N23" s="55"/>
    </row>
    <row r="24" spans="1:14" x14ac:dyDescent="0.25">
      <c r="A24" s="65"/>
      <c r="B24" s="69" t="s">
        <v>137</v>
      </c>
      <c r="C24" s="185" t="s">
        <v>68</v>
      </c>
      <c r="D24" s="69"/>
      <c r="E24" s="42"/>
      <c r="F24" s="42"/>
      <c r="G24" s="42"/>
      <c r="H24" s="42"/>
      <c r="I24" s="54"/>
      <c r="J24" s="54"/>
      <c r="K24" s="54"/>
      <c r="L24" s="54"/>
      <c r="M24" s="54"/>
      <c r="N24" s="55"/>
    </row>
    <row r="25" spans="1:14" x14ac:dyDescent="0.25">
      <c r="A25" s="65"/>
      <c r="B25" s="69" t="s">
        <v>138</v>
      </c>
      <c r="C25" s="185" t="s">
        <v>68</v>
      </c>
      <c r="D25" s="69"/>
      <c r="E25" s="42"/>
      <c r="F25" s="42"/>
      <c r="G25" s="42"/>
      <c r="H25" s="42"/>
      <c r="I25" s="54"/>
      <c r="J25" s="54"/>
      <c r="K25" s="54"/>
      <c r="L25" s="54"/>
      <c r="M25" s="54"/>
      <c r="N25" s="55"/>
    </row>
    <row r="26" spans="1:14" x14ac:dyDescent="0.25">
      <c r="A26" s="65"/>
      <c r="B26" s="69" t="s">
        <v>139</v>
      </c>
      <c r="C26" s="185" t="s">
        <v>68</v>
      </c>
      <c r="D26" s="69"/>
      <c r="E26" s="42"/>
      <c r="F26" s="42"/>
      <c r="G26" s="42"/>
      <c r="H26" s="42"/>
      <c r="I26" s="54"/>
      <c r="J26" s="54"/>
      <c r="K26" s="54"/>
      <c r="L26" s="54"/>
      <c r="M26" s="54"/>
      <c r="N26" s="55"/>
    </row>
    <row r="27" spans="1:14" x14ac:dyDescent="0.25">
      <c r="A27" s="65"/>
      <c r="B27" s="69" t="s">
        <v>140</v>
      </c>
      <c r="C27" s="185" t="s">
        <v>68</v>
      </c>
      <c r="D27" s="69"/>
      <c r="E27" s="42"/>
      <c r="F27" s="42"/>
      <c r="G27" s="42"/>
      <c r="H27" s="42"/>
      <c r="I27" s="54"/>
      <c r="J27" s="54"/>
      <c r="K27" s="54"/>
      <c r="L27" s="54"/>
      <c r="M27" s="54"/>
      <c r="N27" s="55"/>
    </row>
    <row r="28" spans="1:14" x14ac:dyDescent="0.25">
      <c r="A28" s="65"/>
      <c r="B28" s="42"/>
      <c r="C28" s="42"/>
      <c r="D28" s="42"/>
      <c r="E28" s="42"/>
      <c r="F28" s="42"/>
      <c r="G28" s="42"/>
      <c r="H28" s="42"/>
      <c r="I28" s="54"/>
      <c r="J28" s="54"/>
      <c r="K28" s="54"/>
      <c r="L28" s="54"/>
      <c r="M28" s="54"/>
      <c r="N28" s="55"/>
    </row>
    <row r="29" spans="1:14" x14ac:dyDescent="0.25">
      <c r="A29" s="65"/>
      <c r="B29" s="42"/>
      <c r="C29" s="42"/>
      <c r="D29" s="42"/>
      <c r="E29" s="42"/>
      <c r="F29" s="42"/>
      <c r="G29" s="42"/>
      <c r="H29" s="42"/>
      <c r="I29" s="54"/>
      <c r="J29" s="54"/>
      <c r="K29" s="54"/>
      <c r="L29" s="54"/>
      <c r="M29" s="54"/>
      <c r="N29" s="55"/>
    </row>
    <row r="30" spans="1:14" x14ac:dyDescent="0.25">
      <c r="A30" s="65"/>
      <c r="B30" s="68" t="s">
        <v>141</v>
      </c>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22" t="s">
        <v>32</v>
      </c>
      <c r="C33" s="22" t="s">
        <v>57</v>
      </c>
      <c r="D33" s="21" t="s">
        <v>50</v>
      </c>
      <c r="E33" s="21" t="s">
        <v>15</v>
      </c>
      <c r="F33" s="42"/>
      <c r="G33" s="42"/>
      <c r="H33" s="42"/>
      <c r="I33" s="54"/>
      <c r="J33" s="54"/>
      <c r="K33" s="54"/>
      <c r="L33" s="54"/>
      <c r="M33" s="54"/>
      <c r="N33" s="55"/>
    </row>
    <row r="34" spans="1:26" ht="28.5" x14ac:dyDescent="0.25">
      <c r="A34" s="65"/>
      <c r="B34" s="70" t="s">
        <v>142</v>
      </c>
      <c r="C34" s="71">
        <v>40</v>
      </c>
      <c r="D34" s="185">
        <v>40</v>
      </c>
      <c r="E34" s="424">
        <f>+D34+D35</f>
        <v>100</v>
      </c>
      <c r="F34" s="42"/>
      <c r="G34" s="42"/>
      <c r="H34" s="42"/>
      <c r="I34" s="54"/>
      <c r="J34" s="54"/>
      <c r="K34" s="54"/>
      <c r="L34" s="54"/>
      <c r="M34" s="54"/>
      <c r="N34" s="55"/>
    </row>
    <row r="35" spans="1:26" ht="42.75" x14ac:dyDescent="0.25">
      <c r="A35" s="65"/>
      <c r="B35" s="70" t="s">
        <v>143</v>
      </c>
      <c r="C35" s="71">
        <v>60</v>
      </c>
      <c r="D35" s="185">
        <v>60</v>
      </c>
      <c r="E35" s="425"/>
      <c r="F35" s="42"/>
      <c r="G35" s="42"/>
      <c r="H35" s="42"/>
      <c r="I35" s="54"/>
      <c r="J35" s="54"/>
      <c r="K35" s="54"/>
      <c r="L35" s="54"/>
      <c r="M35" s="54"/>
      <c r="N35" s="55"/>
    </row>
    <row r="36" spans="1:26" x14ac:dyDescent="0.25">
      <c r="A36" s="65"/>
      <c r="C36" s="66"/>
      <c r="D36" s="57"/>
      <c r="E36" s="67"/>
      <c r="F36" s="63"/>
      <c r="G36" s="63"/>
      <c r="H36" s="63"/>
      <c r="I36" s="64"/>
      <c r="J36" s="64"/>
      <c r="K36" s="64"/>
      <c r="L36" s="64"/>
      <c r="M36" s="64"/>
    </row>
    <row r="37" spans="1:26" x14ac:dyDescent="0.25">
      <c r="A37" s="65"/>
      <c r="C37" s="66"/>
      <c r="D37" s="57"/>
      <c r="E37" s="67"/>
      <c r="F37" s="63"/>
      <c r="G37" s="63"/>
      <c r="H37" s="63"/>
      <c r="I37" s="64"/>
      <c r="J37" s="64"/>
      <c r="K37" s="64"/>
      <c r="L37" s="64"/>
      <c r="M37" s="64"/>
    </row>
    <row r="38" spans="1:26" x14ac:dyDescent="0.25">
      <c r="A38" s="65"/>
      <c r="C38" s="66"/>
      <c r="D38" s="57"/>
      <c r="E38" s="67"/>
      <c r="F38" s="63"/>
      <c r="G38" s="63"/>
      <c r="H38" s="63"/>
      <c r="I38" s="64"/>
      <c r="J38" s="64"/>
      <c r="K38" s="64"/>
      <c r="L38" s="64"/>
      <c r="M38" s="64"/>
    </row>
    <row r="39" spans="1:26" ht="15.75" thickBot="1" x14ac:dyDescent="0.3">
      <c r="M39" s="426" t="s">
        <v>34</v>
      </c>
      <c r="N39" s="426"/>
    </row>
    <row r="40" spans="1:26" x14ac:dyDescent="0.25">
      <c r="B40" s="68" t="s">
        <v>29</v>
      </c>
      <c r="M40" s="73"/>
      <c r="N40" s="73"/>
    </row>
    <row r="41" spans="1:26" ht="15.75" thickBot="1" x14ac:dyDescent="0.3">
      <c r="M41" s="73"/>
      <c r="N41" s="73"/>
    </row>
    <row r="42" spans="1:26" s="54" customFormat="1" ht="109.5" customHeight="1" x14ac:dyDescent="0.25">
      <c r="B42" s="18" t="s">
        <v>144</v>
      </c>
      <c r="C42" s="18" t="s">
        <v>145</v>
      </c>
      <c r="D42" s="18" t="s">
        <v>146</v>
      </c>
      <c r="E42" s="18" t="s">
        <v>44</v>
      </c>
      <c r="F42" s="18" t="s">
        <v>21</v>
      </c>
      <c r="G42" s="18" t="s">
        <v>99</v>
      </c>
      <c r="H42" s="18" t="s">
        <v>16</v>
      </c>
      <c r="I42" s="18" t="s">
        <v>9</v>
      </c>
      <c r="J42" s="18" t="s">
        <v>30</v>
      </c>
      <c r="K42" s="18" t="s">
        <v>60</v>
      </c>
      <c r="L42" s="18" t="s">
        <v>19</v>
      </c>
      <c r="M42" s="17" t="s">
        <v>25</v>
      </c>
      <c r="N42" s="18" t="s">
        <v>147</v>
      </c>
      <c r="O42" s="18" t="s">
        <v>35</v>
      </c>
      <c r="P42" s="192" t="s">
        <v>10</v>
      </c>
      <c r="Q42" s="192" t="s">
        <v>18</v>
      </c>
    </row>
    <row r="43" spans="1:26" s="86" customFormat="1" ht="30" x14ac:dyDescent="0.25">
      <c r="A43" s="74">
        <v>1</v>
      </c>
      <c r="B43" s="87" t="s">
        <v>238</v>
      </c>
      <c r="C43" s="76" t="s">
        <v>238</v>
      </c>
      <c r="D43" s="76" t="s">
        <v>1470</v>
      </c>
      <c r="E43" s="136">
        <v>43</v>
      </c>
      <c r="F43" s="78" t="s">
        <v>135</v>
      </c>
      <c r="G43" s="79" t="s">
        <v>669</v>
      </c>
      <c r="H43" s="80">
        <v>40210</v>
      </c>
      <c r="I43" s="80">
        <v>40877</v>
      </c>
      <c r="J43" s="81" t="s">
        <v>136</v>
      </c>
      <c r="K43" s="136">
        <v>22</v>
      </c>
      <c r="L43" s="136">
        <v>0</v>
      </c>
      <c r="M43" s="136">
        <v>3068</v>
      </c>
      <c r="N43" s="82">
        <v>0</v>
      </c>
      <c r="O43" s="83">
        <v>2914600000</v>
      </c>
      <c r="P43" s="83" t="s">
        <v>1471</v>
      </c>
      <c r="Q43" s="84"/>
      <c r="R43" s="85"/>
      <c r="S43" s="85"/>
      <c r="T43" s="85"/>
      <c r="U43" s="85"/>
      <c r="V43" s="85"/>
      <c r="W43" s="85"/>
      <c r="X43" s="85"/>
      <c r="Y43" s="85"/>
      <c r="Z43" s="85"/>
    </row>
    <row r="44" spans="1:26" s="86" customFormat="1" ht="30" x14ac:dyDescent="0.25">
      <c r="A44" s="74">
        <f>+A43+1</f>
        <v>2</v>
      </c>
      <c r="B44" s="87" t="s">
        <v>238</v>
      </c>
      <c r="C44" s="76" t="s">
        <v>238</v>
      </c>
      <c r="D44" s="75" t="s">
        <v>1470</v>
      </c>
      <c r="E44" s="136">
        <v>4</v>
      </c>
      <c r="F44" s="78" t="s">
        <v>135</v>
      </c>
      <c r="G44" s="78" t="s">
        <v>669</v>
      </c>
      <c r="H44" s="80">
        <v>40952</v>
      </c>
      <c r="I44" s="80">
        <v>41256</v>
      </c>
      <c r="J44" s="81" t="s">
        <v>136</v>
      </c>
      <c r="K44" s="136">
        <v>10</v>
      </c>
      <c r="L44" s="136">
        <v>0</v>
      </c>
      <c r="M44" s="136">
        <v>2684</v>
      </c>
      <c r="N44" s="82">
        <v>0</v>
      </c>
      <c r="O44" s="83">
        <v>2657160000</v>
      </c>
      <c r="P44" s="83" t="s">
        <v>1472</v>
      </c>
      <c r="Q44" s="84"/>
      <c r="R44" s="85"/>
      <c r="S44" s="85"/>
      <c r="T44" s="85"/>
      <c r="U44" s="85"/>
      <c r="V44" s="85"/>
      <c r="W44" s="85"/>
      <c r="X44" s="85"/>
      <c r="Y44" s="85"/>
      <c r="Z44" s="85"/>
    </row>
    <row r="45" spans="1:26" s="86" customFormat="1" ht="30" x14ac:dyDescent="0.25">
      <c r="A45" s="74">
        <f t="shared" ref="A45:A46" si="0">+A44+1</f>
        <v>3</v>
      </c>
      <c r="B45" s="87" t="s">
        <v>238</v>
      </c>
      <c r="C45" s="76" t="s">
        <v>238</v>
      </c>
      <c r="D45" s="75" t="s">
        <v>1470</v>
      </c>
      <c r="E45" s="136">
        <v>86</v>
      </c>
      <c r="F45" s="78" t="s">
        <v>135</v>
      </c>
      <c r="G45" s="78" t="s">
        <v>669</v>
      </c>
      <c r="H45" s="80">
        <v>41379</v>
      </c>
      <c r="I45" s="80">
        <v>41639</v>
      </c>
      <c r="J45" s="81" t="s">
        <v>136</v>
      </c>
      <c r="K45" s="136">
        <v>8</v>
      </c>
      <c r="L45" s="136">
        <v>0</v>
      </c>
      <c r="M45" s="136">
        <v>3872</v>
      </c>
      <c r="N45" s="82">
        <v>0</v>
      </c>
      <c r="O45" s="83">
        <v>4139168000</v>
      </c>
      <c r="P45" s="83" t="s">
        <v>1473</v>
      </c>
      <c r="Q45" s="84"/>
      <c r="R45" s="85"/>
      <c r="S45" s="85"/>
      <c r="T45" s="85"/>
      <c r="U45" s="85"/>
      <c r="V45" s="85"/>
      <c r="W45" s="85"/>
      <c r="X45" s="85"/>
      <c r="Y45" s="85"/>
      <c r="Z45" s="85"/>
    </row>
    <row r="46" spans="1:26" s="86" customFormat="1" ht="30" x14ac:dyDescent="0.25">
      <c r="A46" s="74">
        <f t="shared" si="0"/>
        <v>4</v>
      </c>
      <c r="B46" s="87" t="s">
        <v>238</v>
      </c>
      <c r="C46" s="76" t="s">
        <v>238</v>
      </c>
      <c r="D46" s="75" t="s">
        <v>1470</v>
      </c>
      <c r="E46" s="136">
        <v>205</v>
      </c>
      <c r="F46" s="78" t="s">
        <v>135</v>
      </c>
      <c r="G46" s="78" t="s">
        <v>669</v>
      </c>
      <c r="H46" s="80">
        <v>41753</v>
      </c>
      <c r="I46" s="80">
        <v>41973</v>
      </c>
      <c r="J46" s="81" t="s">
        <v>136</v>
      </c>
      <c r="K46" s="136">
        <v>10</v>
      </c>
      <c r="L46" s="136">
        <v>0</v>
      </c>
      <c r="M46" s="136">
        <v>4660</v>
      </c>
      <c r="N46" s="82">
        <v>0</v>
      </c>
      <c r="O46" s="83">
        <v>5331040000</v>
      </c>
      <c r="P46" s="83" t="s">
        <v>1474</v>
      </c>
      <c r="Q46" s="84"/>
      <c r="R46" s="85"/>
      <c r="S46" s="85"/>
      <c r="T46" s="85"/>
      <c r="U46" s="85"/>
      <c r="V46" s="85"/>
      <c r="W46" s="85"/>
      <c r="X46" s="85"/>
      <c r="Y46" s="85"/>
      <c r="Z46" s="85"/>
    </row>
    <row r="47" spans="1:26" s="86" customFormat="1" x14ac:dyDescent="0.25">
      <c r="A47" s="74"/>
      <c r="B47" s="87" t="s">
        <v>15</v>
      </c>
      <c r="C47" s="76"/>
      <c r="D47" s="75"/>
      <c r="E47" s="77"/>
      <c r="F47" s="78"/>
      <c r="G47" s="78"/>
      <c r="H47" s="78"/>
      <c r="I47" s="81"/>
      <c r="J47" s="81"/>
      <c r="K47" s="88">
        <f>SUM(K43:K46)</f>
        <v>50</v>
      </c>
      <c r="L47" s="88">
        <f>SUM(L43:L46)</f>
        <v>0</v>
      </c>
      <c r="M47" s="265">
        <f>SUM(M43:M46)</f>
        <v>14284</v>
      </c>
      <c r="N47" s="88">
        <f>SUM(N43:N46)</f>
        <v>0</v>
      </c>
      <c r="O47" s="83"/>
      <c r="P47" s="83"/>
      <c r="Q47" s="90"/>
    </row>
    <row r="48" spans="1:26" x14ac:dyDescent="0.25">
      <c r="E48" s="91"/>
    </row>
    <row r="49" spans="2:17" x14ac:dyDescent="0.25">
      <c r="B49" s="427" t="s">
        <v>27</v>
      </c>
      <c r="C49" s="427" t="s">
        <v>26</v>
      </c>
      <c r="D49" s="429" t="s">
        <v>33</v>
      </c>
      <c r="E49" s="429"/>
    </row>
    <row r="50" spans="2:17" x14ac:dyDescent="0.25">
      <c r="B50" s="428"/>
      <c r="C50" s="428"/>
      <c r="D50" s="188" t="s">
        <v>22</v>
      </c>
      <c r="E50" s="93" t="s">
        <v>23</v>
      </c>
    </row>
    <row r="51" spans="2:17" ht="30.6" customHeight="1" x14ac:dyDescent="0.25">
      <c r="B51" s="94" t="s">
        <v>20</v>
      </c>
      <c r="C51" s="95">
        <f>+K47</f>
        <v>50</v>
      </c>
      <c r="D51" s="185" t="s">
        <v>68</v>
      </c>
      <c r="E51" s="69"/>
      <c r="F51" s="96"/>
      <c r="G51" s="96"/>
      <c r="H51" s="96"/>
      <c r="I51" s="96"/>
      <c r="J51" s="96"/>
      <c r="K51" s="96"/>
      <c r="L51" s="96"/>
      <c r="M51" s="96"/>
    </row>
    <row r="52" spans="2:17" ht="30" customHeight="1" x14ac:dyDescent="0.25">
      <c r="B52" s="94" t="s">
        <v>24</v>
      </c>
      <c r="C52" s="95">
        <f>+M47</f>
        <v>14284</v>
      </c>
      <c r="D52" s="185" t="s">
        <v>68</v>
      </c>
      <c r="E52" s="69"/>
    </row>
    <row r="53" spans="2:17" x14ac:dyDescent="0.25">
      <c r="B53" s="97"/>
      <c r="C53" s="439"/>
      <c r="D53" s="439"/>
      <c r="E53" s="439"/>
      <c r="F53" s="439"/>
      <c r="G53" s="439"/>
      <c r="H53" s="439"/>
      <c r="I53" s="439"/>
      <c r="J53" s="439"/>
      <c r="K53" s="439"/>
      <c r="L53" s="439"/>
      <c r="M53" s="439"/>
      <c r="N53" s="439"/>
    </row>
    <row r="54" spans="2:17" ht="28.15" customHeight="1" thickBot="1" x14ac:dyDescent="0.3"/>
    <row r="55" spans="2:17" ht="27" thickBot="1" x14ac:dyDescent="0.3">
      <c r="B55" s="440" t="s">
        <v>100</v>
      </c>
      <c r="C55" s="440"/>
      <c r="D55" s="440"/>
      <c r="E55" s="440"/>
      <c r="F55" s="440"/>
      <c r="G55" s="440"/>
      <c r="H55" s="440"/>
      <c r="I55" s="440"/>
      <c r="J55" s="440"/>
      <c r="K55" s="440"/>
      <c r="L55" s="440"/>
      <c r="M55" s="440"/>
      <c r="N55" s="440"/>
    </row>
    <row r="58" spans="2:17" ht="109.5" customHeight="1" x14ac:dyDescent="0.25">
      <c r="B58" s="197" t="s">
        <v>148</v>
      </c>
      <c r="C58" s="197" t="s">
        <v>2</v>
      </c>
      <c r="D58" s="197" t="s">
        <v>102</v>
      </c>
      <c r="E58" s="197" t="s">
        <v>101</v>
      </c>
      <c r="F58" s="197" t="s">
        <v>103</v>
      </c>
      <c r="G58" s="197" t="s">
        <v>104</v>
      </c>
      <c r="H58" s="197" t="s">
        <v>105</v>
      </c>
      <c r="I58" s="197" t="s">
        <v>106</v>
      </c>
      <c r="J58" s="197" t="s">
        <v>107</v>
      </c>
      <c r="K58" s="197" t="s">
        <v>108</v>
      </c>
      <c r="L58" s="197" t="s">
        <v>109</v>
      </c>
      <c r="M58" s="184" t="s">
        <v>110</v>
      </c>
      <c r="N58" s="184" t="s">
        <v>111</v>
      </c>
      <c r="O58" s="441" t="s">
        <v>3</v>
      </c>
      <c r="P58" s="442"/>
      <c r="Q58" s="197" t="s">
        <v>17</v>
      </c>
    </row>
    <row r="59" spans="2:17" ht="30" x14ac:dyDescent="0.25">
      <c r="B59" s="69" t="s">
        <v>255</v>
      </c>
      <c r="C59" s="69" t="s">
        <v>255</v>
      </c>
      <c r="D59" s="75" t="s">
        <v>1475</v>
      </c>
      <c r="E59" s="185">
        <v>50</v>
      </c>
      <c r="F59" s="185" t="s">
        <v>669</v>
      </c>
      <c r="G59" s="185" t="s">
        <v>669</v>
      </c>
      <c r="H59" s="185" t="s">
        <v>669</v>
      </c>
      <c r="I59" s="185" t="s">
        <v>678</v>
      </c>
      <c r="J59" s="69" t="s">
        <v>135</v>
      </c>
      <c r="K59" s="69" t="s">
        <v>135</v>
      </c>
      <c r="L59" s="69" t="s">
        <v>135</v>
      </c>
      <c r="M59" s="69" t="s">
        <v>135</v>
      </c>
      <c r="N59" s="69" t="s">
        <v>135</v>
      </c>
      <c r="O59" s="430"/>
      <c r="P59" s="431"/>
      <c r="Q59" s="69"/>
    </row>
    <row r="60" spans="2:17" ht="30" x14ac:dyDescent="0.25">
      <c r="B60" s="69" t="s">
        <v>255</v>
      </c>
      <c r="C60" s="69" t="s">
        <v>255</v>
      </c>
      <c r="D60" s="75" t="s">
        <v>1476</v>
      </c>
      <c r="E60" s="185">
        <v>50</v>
      </c>
      <c r="F60" s="185" t="s">
        <v>669</v>
      </c>
      <c r="G60" s="185" t="s">
        <v>669</v>
      </c>
      <c r="H60" s="185" t="s">
        <v>669</v>
      </c>
      <c r="I60" s="185" t="s">
        <v>135</v>
      </c>
      <c r="J60" s="69" t="s">
        <v>135</v>
      </c>
      <c r="K60" s="69" t="s">
        <v>135</v>
      </c>
      <c r="L60" s="69" t="s">
        <v>135</v>
      </c>
      <c r="M60" s="69" t="s">
        <v>135</v>
      </c>
      <c r="N60" s="69" t="s">
        <v>135</v>
      </c>
      <c r="O60" s="430"/>
      <c r="P60" s="431"/>
      <c r="Q60" s="69"/>
    </row>
    <row r="61" spans="2:17" ht="30" x14ac:dyDescent="0.25">
      <c r="B61" s="69" t="s">
        <v>255</v>
      </c>
      <c r="C61" s="69" t="s">
        <v>255</v>
      </c>
      <c r="D61" s="75" t="s">
        <v>1477</v>
      </c>
      <c r="E61" s="185">
        <v>50</v>
      </c>
      <c r="F61" s="185" t="s">
        <v>669</v>
      </c>
      <c r="G61" s="185" t="s">
        <v>669</v>
      </c>
      <c r="H61" s="185" t="s">
        <v>669</v>
      </c>
      <c r="I61" s="185" t="s">
        <v>135</v>
      </c>
      <c r="J61" s="69" t="s">
        <v>135</v>
      </c>
      <c r="K61" s="69" t="s">
        <v>135</v>
      </c>
      <c r="L61" s="69" t="s">
        <v>135</v>
      </c>
      <c r="M61" s="69" t="s">
        <v>135</v>
      </c>
      <c r="N61" s="69" t="s">
        <v>135</v>
      </c>
      <c r="O61" s="430"/>
      <c r="P61" s="431"/>
      <c r="Q61" s="69"/>
    </row>
    <row r="62" spans="2:17" ht="30" x14ac:dyDescent="0.25">
      <c r="B62" s="69" t="s">
        <v>255</v>
      </c>
      <c r="C62" s="69" t="s">
        <v>255</v>
      </c>
      <c r="D62" s="75" t="s">
        <v>1478</v>
      </c>
      <c r="E62" s="185">
        <v>50</v>
      </c>
      <c r="F62" s="185" t="s">
        <v>669</v>
      </c>
      <c r="G62" s="185" t="s">
        <v>669</v>
      </c>
      <c r="H62" s="185" t="s">
        <v>669</v>
      </c>
      <c r="I62" s="185" t="s">
        <v>135</v>
      </c>
      <c r="J62" s="69" t="s">
        <v>135</v>
      </c>
      <c r="K62" s="69" t="s">
        <v>135</v>
      </c>
      <c r="L62" s="69" t="s">
        <v>135</v>
      </c>
      <c r="M62" s="69" t="s">
        <v>135</v>
      </c>
      <c r="N62" s="69" t="s">
        <v>135</v>
      </c>
      <c r="O62" s="430"/>
      <c r="P62" s="431"/>
      <c r="Q62" s="69"/>
    </row>
    <row r="63" spans="2:17" x14ac:dyDescent="0.25">
      <c r="B63" s="69" t="s">
        <v>255</v>
      </c>
      <c r="C63" s="69" t="s">
        <v>255</v>
      </c>
      <c r="D63" s="75" t="s">
        <v>1479</v>
      </c>
      <c r="E63" s="185">
        <v>50</v>
      </c>
      <c r="F63" s="185" t="s">
        <v>669</v>
      </c>
      <c r="G63" s="185" t="s">
        <v>669</v>
      </c>
      <c r="H63" s="185" t="s">
        <v>669</v>
      </c>
      <c r="I63" s="185" t="s">
        <v>135</v>
      </c>
      <c r="J63" s="69" t="s">
        <v>135</v>
      </c>
      <c r="K63" s="69" t="s">
        <v>135</v>
      </c>
      <c r="L63" s="69" t="s">
        <v>135</v>
      </c>
      <c r="M63" s="69" t="s">
        <v>135</v>
      </c>
      <c r="N63" s="69" t="s">
        <v>135</v>
      </c>
      <c r="O63" s="430"/>
      <c r="P63" s="431"/>
      <c r="Q63" s="69"/>
    </row>
    <row r="64" spans="2:17" ht="30" x14ac:dyDescent="0.25">
      <c r="B64" s="69" t="s">
        <v>255</v>
      </c>
      <c r="C64" s="69" t="s">
        <v>255</v>
      </c>
      <c r="D64" s="75" t="s">
        <v>1480</v>
      </c>
      <c r="E64" s="185">
        <v>50</v>
      </c>
      <c r="F64" s="185" t="s">
        <v>669</v>
      </c>
      <c r="G64" s="185" t="s">
        <v>669</v>
      </c>
      <c r="H64" s="185" t="s">
        <v>669</v>
      </c>
      <c r="I64" s="185" t="s">
        <v>135</v>
      </c>
      <c r="J64" s="69" t="s">
        <v>135</v>
      </c>
      <c r="K64" s="69" t="s">
        <v>135</v>
      </c>
      <c r="L64" s="69" t="s">
        <v>135</v>
      </c>
      <c r="M64" s="69" t="s">
        <v>135</v>
      </c>
      <c r="N64" s="69" t="s">
        <v>135</v>
      </c>
      <c r="O64" s="430"/>
      <c r="P64" s="431"/>
      <c r="Q64" s="69"/>
    </row>
    <row r="65" spans="2:17" ht="30" x14ac:dyDescent="0.25">
      <c r="B65" s="69" t="s">
        <v>255</v>
      </c>
      <c r="C65" s="69" t="s">
        <v>255</v>
      </c>
      <c r="D65" s="75" t="s">
        <v>1476</v>
      </c>
      <c r="E65" s="185">
        <v>50</v>
      </c>
      <c r="F65" s="185" t="s">
        <v>669</v>
      </c>
      <c r="G65" s="185" t="s">
        <v>669</v>
      </c>
      <c r="H65" s="185" t="s">
        <v>669</v>
      </c>
      <c r="I65" s="185" t="s">
        <v>135</v>
      </c>
      <c r="J65" s="69" t="s">
        <v>135</v>
      </c>
      <c r="K65" s="69" t="s">
        <v>135</v>
      </c>
      <c r="L65" s="69" t="s">
        <v>135</v>
      </c>
      <c r="M65" s="69" t="s">
        <v>135</v>
      </c>
      <c r="N65" s="69" t="s">
        <v>135</v>
      </c>
      <c r="O65" s="430"/>
      <c r="P65" s="431"/>
      <c r="Q65" s="69"/>
    </row>
    <row r="66" spans="2:17" ht="30" x14ac:dyDescent="0.25">
      <c r="B66" s="69" t="s">
        <v>255</v>
      </c>
      <c r="C66" s="69" t="s">
        <v>255</v>
      </c>
      <c r="D66" s="75" t="s">
        <v>1481</v>
      </c>
      <c r="E66" s="185">
        <v>50</v>
      </c>
      <c r="F66" s="185" t="s">
        <v>669</v>
      </c>
      <c r="G66" s="185" t="s">
        <v>669</v>
      </c>
      <c r="H66" s="185" t="s">
        <v>669</v>
      </c>
      <c r="I66" s="185" t="s">
        <v>135</v>
      </c>
      <c r="J66" s="69" t="s">
        <v>135</v>
      </c>
      <c r="K66" s="69" t="s">
        <v>135</v>
      </c>
      <c r="L66" s="69" t="s">
        <v>135</v>
      </c>
      <c r="M66" s="69" t="s">
        <v>135</v>
      </c>
      <c r="N66" s="69" t="s">
        <v>135</v>
      </c>
      <c r="O66" s="430"/>
      <c r="P66" s="431"/>
      <c r="Q66" s="69"/>
    </row>
    <row r="67" spans="2:17" ht="30" x14ac:dyDescent="0.25">
      <c r="B67" s="69" t="s">
        <v>255</v>
      </c>
      <c r="C67" s="69" t="s">
        <v>255</v>
      </c>
      <c r="D67" s="75" t="s">
        <v>1482</v>
      </c>
      <c r="E67" s="185">
        <v>50</v>
      </c>
      <c r="F67" s="185" t="s">
        <v>669</v>
      </c>
      <c r="G67" s="185" t="s">
        <v>669</v>
      </c>
      <c r="H67" s="185" t="s">
        <v>669</v>
      </c>
      <c r="I67" s="185" t="s">
        <v>135</v>
      </c>
      <c r="J67" s="69" t="s">
        <v>135</v>
      </c>
      <c r="K67" s="69" t="s">
        <v>135</v>
      </c>
      <c r="L67" s="69" t="s">
        <v>135</v>
      </c>
      <c r="M67" s="69" t="s">
        <v>135</v>
      </c>
      <c r="N67" s="69" t="s">
        <v>135</v>
      </c>
      <c r="O67" s="430"/>
      <c r="P67" s="431"/>
      <c r="Q67" s="69"/>
    </row>
    <row r="68" spans="2:17" ht="45" x14ac:dyDescent="0.25">
      <c r="B68" s="69" t="s">
        <v>255</v>
      </c>
      <c r="C68" s="69" t="s">
        <v>255</v>
      </c>
      <c r="D68" s="75" t="s">
        <v>1483</v>
      </c>
      <c r="E68" s="185">
        <v>50</v>
      </c>
      <c r="F68" s="185" t="s">
        <v>669</v>
      </c>
      <c r="G68" s="185" t="s">
        <v>669</v>
      </c>
      <c r="H68" s="185" t="s">
        <v>669</v>
      </c>
      <c r="I68" s="185" t="s">
        <v>135</v>
      </c>
      <c r="J68" s="69" t="s">
        <v>135</v>
      </c>
      <c r="K68" s="69" t="s">
        <v>135</v>
      </c>
      <c r="L68" s="69" t="s">
        <v>135</v>
      </c>
      <c r="M68" s="69" t="s">
        <v>135</v>
      </c>
      <c r="N68" s="69" t="s">
        <v>135</v>
      </c>
      <c r="O68" s="430"/>
      <c r="P68" s="431"/>
      <c r="Q68" s="69"/>
    </row>
    <row r="69" spans="2:17" x14ac:dyDescent="0.25">
      <c r="B69" s="69" t="s">
        <v>255</v>
      </c>
      <c r="C69" s="69" t="s">
        <v>255</v>
      </c>
      <c r="D69" s="75" t="s">
        <v>1484</v>
      </c>
      <c r="E69" s="185">
        <v>50</v>
      </c>
      <c r="F69" s="185" t="s">
        <v>669</v>
      </c>
      <c r="G69" s="185" t="s">
        <v>669</v>
      </c>
      <c r="H69" s="185" t="s">
        <v>669</v>
      </c>
      <c r="I69" s="185" t="s">
        <v>135</v>
      </c>
      <c r="J69" s="69" t="s">
        <v>135</v>
      </c>
      <c r="K69" s="69" t="s">
        <v>135</v>
      </c>
      <c r="L69" s="69" t="s">
        <v>135</v>
      </c>
      <c r="M69" s="69" t="s">
        <v>135</v>
      </c>
      <c r="N69" s="69" t="s">
        <v>135</v>
      </c>
      <c r="O69" s="430"/>
      <c r="P69" s="431"/>
      <c r="Q69" s="69"/>
    </row>
    <row r="70" spans="2:17" x14ac:dyDescent="0.25">
      <c r="B70" s="69" t="s">
        <v>255</v>
      </c>
      <c r="C70" s="69" t="s">
        <v>255</v>
      </c>
      <c r="D70" s="75" t="s">
        <v>1485</v>
      </c>
      <c r="E70" s="185">
        <v>50</v>
      </c>
      <c r="F70" s="185" t="s">
        <v>669</v>
      </c>
      <c r="G70" s="185" t="s">
        <v>669</v>
      </c>
      <c r="H70" s="185" t="s">
        <v>669</v>
      </c>
      <c r="I70" s="185" t="s">
        <v>135</v>
      </c>
      <c r="J70" s="69" t="s">
        <v>135</v>
      </c>
      <c r="K70" s="69" t="s">
        <v>135</v>
      </c>
      <c r="L70" s="69" t="s">
        <v>135</v>
      </c>
      <c r="M70" s="69" t="s">
        <v>135</v>
      </c>
      <c r="N70" s="69" t="s">
        <v>135</v>
      </c>
      <c r="O70" s="430"/>
      <c r="P70" s="431"/>
      <c r="Q70" s="69"/>
    </row>
    <row r="71" spans="2:17" x14ac:dyDescent="0.25">
      <c r="B71" s="44" t="s">
        <v>1</v>
      </c>
    </row>
    <row r="72" spans="2:17" x14ac:dyDescent="0.25">
      <c r="B72" s="44" t="s">
        <v>36</v>
      </c>
    </row>
    <row r="73" spans="2:17" x14ac:dyDescent="0.25">
      <c r="B73" s="44" t="s">
        <v>61</v>
      </c>
    </row>
    <row r="75" spans="2:17" ht="15.75" thickBot="1" x14ac:dyDescent="0.3"/>
    <row r="76" spans="2:17" ht="27" thickBot="1" x14ac:dyDescent="0.3">
      <c r="B76" s="432" t="s">
        <v>37</v>
      </c>
      <c r="C76" s="433"/>
      <c r="D76" s="433"/>
      <c r="E76" s="433"/>
      <c r="F76" s="433"/>
      <c r="G76" s="433"/>
      <c r="H76" s="433"/>
      <c r="I76" s="433"/>
      <c r="J76" s="433"/>
      <c r="K76" s="433"/>
      <c r="L76" s="433"/>
      <c r="M76" s="433"/>
      <c r="N76" s="434"/>
    </row>
    <row r="81" spans="2:17" ht="76.5" customHeight="1" x14ac:dyDescent="0.25">
      <c r="B81" s="443" t="s">
        <v>0</v>
      </c>
      <c r="C81" s="443" t="s">
        <v>38</v>
      </c>
      <c r="D81" s="443" t="s">
        <v>39</v>
      </c>
      <c r="E81" s="443" t="s">
        <v>112</v>
      </c>
      <c r="F81" s="443" t="s">
        <v>114</v>
      </c>
      <c r="G81" s="443" t="s">
        <v>115</v>
      </c>
      <c r="H81" s="443" t="s">
        <v>116</v>
      </c>
      <c r="I81" s="443" t="s">
        <v>113</v>
      </c>
      <c r="J81" s="441" t="s">
        <v>117</v>
      </c>
      <c r="K81" s="445"/>
      <c r="L81" s="442"/>
      <c r="M81" s="443" t="s">
        <v>121</v>
      </c>
      <c r="N81" s="443" t="s">
        <v>40</v>
      </c>
      <c r="O81" s="443" t="s">
        <v>41</v>
      </c>
      <c r="P81" s="447" t="s">
        <v>3</v>
      </c>
      <c r="Q81" s="448"/>
    </row>
    <row r="82" spans="2:17" ht="60.75" customHeight="1" x14ac:dyDescent="0.25">
      <c r="B82" s="444"/>
      <c r="C82" s="444"/>
      <c r="D82" s="444"/>
      <c r="E82" s="444"/>
      <c r="F82" s="444"/>
      <c r="G82" s="444"/>
      <c r="H82" s="444"/>
      <c r="I82" s="444"/>
      <c r="J82" s="21" t="s">
        <v>118</v>
      </c>
      <c r="K82" s="197" t="s">
        <v>119</v>
      </c>
      <c r="L82" s="21" t="s">
        <v>120</v>
      </c>
      <c r="M82" s="444"/>
      <c r="N82" s="444"/>
      <c r="O82" s="444"/>
      <c r="P82" s="449"/>
      <c r="Q82" s="450"/>
    </row>
    <row r="83" spans="2:17" ht="51.75" customHeight="1" x14ac:dyDescent="0.25">
      <c r="B83" s="101" t="s">
        <v>42</v>
      </c>
      <c r="C83" s="189" t="s">
        <v>278</v>
      </c>
      <c r="D83" s="69" t="s">
        <v>1486</v>
      </c>
      <c r="E83" s="69">
        <v>40783906</v>
      </c>
      <c r="F83" s="189" t="s">
        <v>1487</v>
      </c>
      <c r="G83" s="69" t="s">
        <v>262</v>
      </c>
      <c r="H83" s="200">
        <v>39437</v>
      </c>
      <c r="I83" s="273" t="s">
        <v>1488</v>
      </c>
      <c r="J83" s="69" t="s">
        <v>1323</v>
      </c>
      <c r="K83" s="189" t="s">
        <v>1489</v>
      </c>
      <c r="L83" s="189" t="s">
        <v>694</v>
      </c>
      <c r="M83" s="185" t="s">
        <v>135</v>
      </c>
      <c r="N83" s="338" t="s">
        <v>135</v>
      </c>
      <c r="O83" s="185" t="s">
        <v>135</v>
      </c>
      <c r="P83" s="451"/>
      <c r="Q83" s="451"/>
    </row>
    <row r="84" spans="2:17" ht="145.5" customHeight="1" x14ac:dyDescent="0.25">
      <c r="B84" s="101" t="s">
        <v>42</v>
      </c>
      <c r="C84" s="189" t="s">
        <v>278</v>
      </c>
      <c r="D84" s="69" t="s">
        <v>1490</v>
      </c>
      <c r="E84" s="69">
        <v>30507206</v>
      </c>
      <c r="F84" s="189" t="s">
        <v>1491</v>
      </c>
      <c r="G84" s="69" t="s">
        <v>262</v>
      </c>
      <c r="H84" s="200">
        <v>41698</v>
      </c>
      <c r="I84" s="273" t="s">
        <v>669</v>
      </c>
      <c r="J84" s="69" t="s">
        <v>1323</v>
      </c>
      <c r="K84" s="178" t="s">
        <v>1492</v>
      </c>
      <c r="L84" s="189" t="s">
        <v>1493</v>
      </c>
      <c r="M84" s="185" t="s">
        <v>135</v>
      </c>
      <c r="N84" s="185" t="s">
        <v>135</v>
      </c>
      <c r="O84" s="185" t="s">
        <v>135</v>
      </c>
      <c r="P84" s="451"/>
      <c r="Q84" s="451"/>
    </row>
    <row r="85" spans="2:17" ht="72" customHeight="1" x14ac:dyDescent="0.25">
      <c r="B85" s="101" t="s">
        <v>43</v>
      </c>
      <c r="C85" s="189" t="s">
        <v>701</v>
      </c>
      <c r="D85" s="69" t="s">
        <v>1319</v>
      </c>
      <c r="E85" s="69">
        <v>37807932</v>
      </c>
      <c r="F85" s="189" t="s">
        <v>1320</v>
      </c>
      <c r="G85" s="274" t="s">
        <v>1321</v>
      </c>
      <c r="H85" s="200">
        <v>28342</v>
      </c>
      <c r="I85" s="273" t="s">
        <v>1322</v>
      </c>
      <c r="J85" s="69" t="s">
        <v>1323</v>
      </c>
      <c r="K85" s="178" t="s">
        <v>699</v>
      </c>
      <c r="L85" s="189" t="s">
        <v>1324</v>
      </c>
      <c r="M85" s="185" t="s">
        <v>135</v>
      </c>
      <c r="N85" s="185" t="s">
        <v>135</v>
      </c>
      <c r="O85" s="185" t="s">
        <v>135</v>
      </c>
      <c r="P85" s="451"/>
      <c r="Q85" s="451"/>
    </row>
    <row r="86" spans="2:17" ht="69" customHeight="1" x14ac:dyDescent="0.25">
      <c r="B86" s="586" t="s">
        <v>43</v>
      </c>
      <c r="C86" s="424" t="s">
        <v>701</v>
      </c>
      <c r="D86" s="586" t="s">
        <v>1494</v>
      </c>
      <c r="E86" s="588">
        <v>40611294</v>
      </c>
      <c r="F86" s="586" t="s">
        <v>444</v>
      </c>
      <c r="G86" s="455" t="s">
        <v>1188</v>
      </c>
      <c r="H86" s="590">
        <v>39990</v>
      </c>
      <c r="I86" s="588">
        <v>131555</v>
      </c>
      <c r="J86" s="69" t="s">
        <v>1495</v>
      </c>
      <c r="K86" s="178" t="s">
        <v>1496</v>
      </c>
      <c r="L86" s="189" t="s">
        <v>1497</v>
      </c>
      <c r="M86" s="424" t="s">
        <v>135</v>
      </c>
      <c r="N86" s="424" t="s">
        <v>135</v>
      </c>
      <c r="O86" s="424" t="s">
        <v>135</v>
      </c>
      <c r="P86" s="417"/>
      <c r="Q86" s="418"/>
    </row>
    <row r="87" spans="2:17" ht="33.6" customHeight="1" x14ac:dyDescent="0.25">
      <c r="B87" s="587"/>
      <c r="C87" s="425"/>
      <c r="D87" s="587"/>
      <c r="E87" s="589"/>
      <c r="F87" s="587"/>
      <c r="G87" s="456"/>
      <c r="H87" s="591"/>
      <c r="I87" s="589"/>
      <c r="J87" s="69" t="s">
        <v>1498</v>
      </c>
      <c r="K87" s="178" t="s">
        <v>1499</v>
      </c>
      <c r="L87" s="189" t="s">
        <v>1500</v>
      </c>
      <c r="M87" s="425"/>
      <c r="N87" s="425"/>
      <c r="O87" s="425"/>
      <c r="P87" s="419"/>
      <c r="Q87" s="420"/>
    </row>
    <row r="88" spans="2:17" ht="73.5" customHeight="1" x14ac:dyDescent="0.25">
      <c r="B88" s="586" t="s">
        <v>43</v>
      </c>
      <c r="C88" s="424" t="s">
        <v>701</v>
      </c>
      <c r="D88" s="586" t="s">
        <v>1501</v>
      </c>
      <c r="E88" s="588">
        <v>40670109</v>
      </c>
      <c r="F88" s="586" t="s">
        <v>444</v>
      </c>
      <c r="G88" s="455" t="s">
        <v>1188</v>
      </c>
      <c r="H88" s="590">
        <v>40903</v>
      </c>
      <c r="I88" s="588">
        <v>126995</v>
      </c>
      <c r="J88" s="69" t="s">
        <v>1323</v>
      </c>
      <c r="K88" s="178" t="s">
        <v>704</v>
      </c>
      <c r="L88" s="189" t="s">
        <v>1324</v>
      </c>
      <c r="M88" s="424" t="s">
        <v>135</v>
      </c>
      <c r="N88" s="424" t="s">
        <v>135</v>
      </c>
      <c r="O88" s="424" t="s">
        <v>135</v>
      </c>
      <c r="P88" s="417"/>
      <c r="Q88" s="418"/>
    </row>
    <row r="89" spans="2:17" ht="66" customHeight="1" x14ac:dyDescent="0.25">
      <c r="B89" s="587"/>
      <c r="C89" s="425"/>
      <c r="D89" s="587"/>
      <c r="E89" s="589"/>
      <c r="F89" s="587"/>
      <c r="G89" s="456"/>
      <c r="H89" s="591"/>
      <c r="I89" s="589"/>
      <c r="J89" s="101" t="s">
        <v>1502</v>
      </c>
      <c r="K89" s="178" t="s">
        <v>1503</v>
      </c>
      <c r="L89" s="189" t="s">
        <v>1504</v>
      </c>
      <c r="M89" s="425"/>
      <c r="N89" s="425"/>
      <c r="O89" s="425"/>
      <c r="P89" s="419"/>
      <c r="Q89" s="420"/>
    </row>
    <row r="90" spans="2:17" ht="48" customHeight="1" x14ac:dyDescent="0.25">
      <c r="B90" s="586" t="s">
        <v>43</v>
      </c>
      <c r="C90" s="424" t="s">
        <v>701</v>
      </c>
      <c r="D90" s="586" t="s">
        <v>1505</v>
      </c>
      <c r="E90" s="586">
        <v>40671051</v>
      </c>
      <c r="F90" s="586" t="s">
        <v>444</v>
      </c>
      <c r="G90" s="455" t="s">
        <v>1188</v>
      </c>
      <c r="H90" s="590">
        <v>41754</v>
      </c>
      <c r="I90" s="588">
        <v>143553</v>
      </c>
      <c r="J90" s="101" t="s">
        <v>1506</v>
      </c>
      <c r="K90" s="178" t="s">
        <v>1507</v>
      </c>
      <c r="L90" s="189" t="s">
        <v>1508</v>
      </c>
      <c r="M90" s="424" t="s">
        <v>135</v>
      </c>
      <c r="N90" s="424" t="s">
        <v>135</v>
      </c>
      <c r="O90" s="424" t="s">
        <v>135</v>
      </c>
      <c r="P90" s="417"/>
      <c r="Q90" s="418"/>
    </row>
    <row r="91" spans="2:17" ht="49.5" customHeight="1" x14ac:dyDescent="0.25">
      <c r="B91" s="587"/>
      <c r="C91" s="425"/>
      <c r="D91" s="587"/>
      <c r="E91" s="587"/>
      <c r="F91" s="587"/>
      <c r="G91" s="456"/>
      <c r="H91" s="591"/>
      <c r="I91" s="589"/>
      <c r="J91" s="69" t="s">
        <v>1323</v>
      </c>
      <c r="K91" s="178" t="s">
        <v>1509</v>
      </c>
      <c r="L91" s="189" t="s">
        <v>1510</v>
      </c>
      <c r="M91" s="425"/>
      <c r="N91" s="425"/>
      <c r="O91" s="425"/>
      <c r="P91" s="419"/>
      <c r="Q91" s="420"/>
    </row>
    <row r="93" spans="2:17" ht="15.75" thickBot="1" x14ac:dyDescent="0.3"/>
    <row r="94" spans="2:17" ht="27" thickBot="1" x14ac:dyDescent="0.3">
      <c r="B94" s="432" t="s">
        <v>45</v>
      </c>
      <c r="C94" s="433"/>
      <c r="D94" s="433"/>
      <c r="E94" s="433"/>
      <c r="F94" s="433"/>
      <c r="G94" s="433"/>
      <c r="H94" s="433"/>
      <c r="I94" s="433"/>
      <c r="J94" s="433"/>
      <c r="K94" s="433"/>
      <c r="L94" s="433"/>
      <c r="M94" s="433"/>
      <c r="N94" s="434"/>
    </row>
    <row r="97" spans="1:26" ht="46.15" customHeight="1" x14ac:dyDescent="0.25">
      <c r="B97" s="9" t="s">
        <v>32</v>
      </c>
      <c r="C97" s="9" t="s">
        <v>46</v>
      </c>
      <c r="D97" s="441" t="s">
        <v>3</v>
      </c>
      <c r="E97" s="442"/>
    </row>
    <row r="98" spans="1:26" ht="46.9" customHeight="1" x14ac:dyDescent="0.25">
      <c r="B98" s="101" t="s">
        <v>122</v>
      </c>
      <c r="C98" s="185" t="s">
        <v>135</v>
      </c>
      <c r="D98" s="451" t="s">
        <v>180</v>
      </c>
      <c r="E98" s="451"/>
    </row>
    <row r="101" spans="1:26" ht="26.25" x14ac:dyDescent="0.25">
      <c r="B101" s="435" t="s">
        <v>63</v>
      </c>
      <c r="C101" s="436"/>
      <c r="D101" s="436"/>
      <c r="E101" s="436"/>
      <c r="F101" s="436"/>
      <c r="G101" s="436"/>
      <c r="H101" s="436"/>
      <c r="I101" s="436"/>
      <c r="J101" s="436"/>
      <c r="K101" s="436"/>
      <c r="L101" s="436"/>
      <c r="M101" s="436"/>
      <c r="N101" s="436"/>
      <c r="O101" s="436"/>
      <c r="P101" s="436"/>
    </row>
    <row r="103" spans="1:26" ht="15.75" thickBot="1" x14ac:dyDescent="0.3"/>
    <row r="104" spans="1:26" ht="27" thickBot="1" x14ac:dyDescent="0.3">
      <c r="B104" s="432" t="s">
        <v>53</v>
      </c>
      <c r="C104" s="433"/>
      <c r="D104" s="433"/>
      <c r="E104" s="433"/>
      <c r="F104" s="433"/>
      <c r="G104" s="433"/>
      <c r="H104" s="433"/>
      <c r="I104" s="433"/>
      <c r="J104" s="433"/>
      <c r="K104" s="433"/>
      <c r="L104" s="433"/>
      <c r="M104" s="433"/>
      <c r="N104" s="434"/>
    </row>
    <row r="106" spans="1:26" ht="15.75" thickBot="1" x14ac:dyDescent="0.3">
      <c r="M106" s="73"/>
      <c r="N106" s="73"/>
    </row>
    <row r="107" spans="1:26" s="54" customFormat="1" ht="109.5" customHeight="1" x14ac:dyDescent="0.25">
      <c r="B107" s="18" t="s">
        <v>144</v>
      </c>
      <c r="C107" s="18" t="s">
        <v>145</v>
      </c>
      <c r="D107" s="18" t="s">
        <v>146</v>
      </c>
      <c r="E107" s="18" t="s">
        <v>44</v>
      </c>
      <c r="F107" s="18" t="s">
        <v>21</v>
      </c>
      <c r="G107" s="18" t="s">
        <v>99</v>
      </c>
      <c r="H107" s="18" t="s">
        <v>16</v>
      </c>
      <c r="I107" s="18" t="s">
        <v>9</v>
      </c>
      <c r="J107" s="18" t="s">
        <v>30</v>
      </c>
      <c r="K107" s="18" t="s">
        <v>60</v>
      </c>
      <c r="L107" s="18" t="s">
        <v>19</v>
      </c>
      <c r="M107" s="17" t="s">
        <v>25</v>
      </c>
      <c r="N107" s="18" t="s">
        <v>147</v>
      </c>
      <c r="O107" s="18" t="s">
        <v>35</v>
      </c>
      <c r="P107" s="192" t="s">
        <v>10</v>
      </c>
      <c r="Q107" s="192" t="s">
        <v>18</v>
      </c>
    </row>
    <row r="108" spans="1:26" s="86" customFormat="1" ht="120" x14ac:dyDescent="0.25">
      <c r="A108" s="74">
        <v>1</v>
      </c>
      <c r="B108" s="75" t="s">
        <v>238</v>
      </c>
      <c r="C108" s="76" t="s">
        <v>238</v>
      </c>
      <c r="D108" s="75" t="s">
        <v>1325</v>
      </c>
      <c r="E108" s="257">
        <v>20100110</v>
      </c>
      <c r="F108" s="77" t="s">
        <v>135</v>
      </c>
      <c r="G108" s="79" t="s">
        <v>195</v>
      </c>
      <c r="H108" s="80">
        <v>40234</v>
      </c>
      <c r="I108" s="80">
        <v>40512</v>
      </c>
      <c r="J108" s="81" t="s">
        <v>136</v>
      </c>
      <c r="K108" s="257">
        <v>9</v>
      </c>
      <c r="L108" s="257">
        <v>0</v>
      </c>
      <c r="M108" s="257">
        <v>2622</v>
      </c>
      <c r="N108" s="82" t="s">
        <v>195</v>
      </c>
      <c r="O108" s="83">
        <v>1743630000</v>
      </c>
      <c r="P108" s="83">
        <v>305</v>
      </c>
      <c r="Q108" s="84" t="s">
        <v>1293</v>
      </c>
      <c r="R108" s="85"/>
      <c r="S108" s="85"/>
      <c r="T108" s="85"/>
      <c r="U108" s="85"/>
      <c r="V108" s="85"/>
      <c r="W108" s="85"/>
      <c r="X108" s="85"/>
      <c r="Y108" s="85"/>
      <c r="Z108" s="85"/>
    </row>
    <row r="109" spans="1:26" s="86" customFormat="1" ht="30" x14ac:dyDescent="0.25">
      <c r="A109" s="74">
        <f>+A108+1</f>
        <v>2</v>
      </c>
      <c r="B109" s="75" t="s">
        <v>238</v>
      </c>
      <c r="C109" s="76" t="s">
        <v>238</v>
      </c>
      <c r="D109" s="75" t="s">
        <v>1325</v>
      </c>
      <c r="E109" s="257">
        <v>20110044</v>
      </c>
      <c r="F109" s="77" t="s">
        <v>135</v>
      </c>
      <c r="G109" s="79" t="s">
        <v>195</v>
      </c>
      <c r="H109" s="80">
        <v>40599</v>
      </c>
      <c r="I109" s="80">
        <v>40899</v>
      </c>
      <c r="J109" s="81" t="s">
        <v>136</v>
      </c>
      <c r="K109" s="257">
        <v>10</v>
      </c>
      <c r="L109" s="257">
        <v>0</v>
      </c>
      <c r="M109" s="257">
        <v>2400</v>
      </c>
      <c r="N109" s="82" t="s">
        <v>195</v>
      </c>
      <c r="O109" s="83">
        <v>2347200000</v>
      </c>
      <c r="P109" s="83">
        <v>305</v>
      </c>
      <c r="Q109" s="84"/>
      <c r="R109" s="85"/>
      <c r="S109" s="85"/>
      <c r="T109" s="85"/>
      <c r="U109" s="85"/>
      <c r="V109" s="85"/>
      <c r="W109" s="85"/>
      <c r="X109" s="85"/>
      <c r="Y109" s="85"/>
      <c r="Z109" s="85"/>
    </row>
    <row r="110" spans="1:26" s="86" customFormat="1" ht="30" x14ac:dyDescent="0.25">
      <c r="A110" s="74">
        <f t="shared" ref="A110:A112" si="1">+A109+1</f>
        <v>3</v>
      </c>
      <c r="B110" s="75" t="s">
        <v>238</v>
      </c>
      <c r="C110" s="76" t="s">
        <v>238</v>
      </c>
      <c r="D110" s="75" t="s">
        <v>1325</v>
      </c>
      <c r="E110" s="257">
        <v>20120011</v>
      </c>
      <c r="F110" s="77" t="s">
        <v>135</v>
      </c>
      <c r="G110" s="79" t="s">
        <v>195</v>
      </c>
      <c r="H110" s="80">
        <v>40959</v>
      </c>
      <c r="I110" s="80">
        <v>41973</v>
      </c>
      <c r="J110" s="81" t="s">
        <v>136</v>
      </c>
      <c r="K110" s="257">
        <v>33</v>
      </c>
      <c r="L110" s="257">
        <v>0</v>
      </c>
      <c r="M110" s="257">
        <v>2544</v>
      </c>
      <c r="N110" s="82" t="s">
        <v>195</v>
      </c>
      <c r="O110" s="83">
        <v>2750064000</v>
      </c>
      <c r="P110" s="83">
        <v>305</v>
      </c>
      <c r="Q110" s="84"/>
      <c r="R110" s="85"/>
      <c r="S110" s="85"/>
      <c r="T110" s="85"/>
      <c r="U110" s="85"/>
      <c r="V110" s="85"/>
      <c r="W110" s="85"/>
      <c r="X110" s="85"/>
      <c r="Y110" s="85"/>
      <c r="Z110" s="85"/>
    </row>
    <row r="111" spans="1:26" s="86" customFormat="1" ht="30" x14ac:dyDescent="0.25">
      <c r="A111" s="74">
        <f t="shared" si="1"/>
        <v>4</v>
      </c>
      <c r="B111" s="75" t="s">
        <v>238</v>
      </c>
      <c r="C111" s="76" t="s">
        <v>238</v>
      </c>
      <c r="D111" s="75" t="s">
        <v>1325</v>
      </c>
      <c r="E111" s="257">
        <v>20130086</v>
      </c>
      <c r="F111" s="77" t="s">
        <v>135</v>
      </c>
      <c r="G111" s="79" t="s">
        <v>195</v>
      </c>
      <c r="H111" s="80">
        <v>41365</v>
      </c>
      <c r="I111" s="80">
        <v>41608</v>
      </c>
      <c r="J111" s="81" t="s">
        <v>136</v>
      </c>
      <c r="K111" s="257">
        <v>0</v>
      </c>
      <c r="L111" s="257">
        <v>8</v>
      </c>
      <c r="M111" s="257">
        <v>2713</v>
      </c>
      <c r="N111" s="82" t="s">
        <v>195</v>
      </c>
      <c r="O111" s="83">
        <v>2900202426</v>
      </c>
      <c r="P111" s="83">
        <v>305</v>
      </c>
      <c r="Q111" s="84"/>
      <c r="R111" s="85"/>
      <c r="S111" s="85"/>
      <c r="T111" s="85"/>
      <c r="U111" s="85"/>
      <c r="V111" s="85"/>
      <c r="W111" s="85"/>
      <c r="X111" s="85"/>
      <c r="Y111" s="85"/>
      <c r="Z111" s="85"/>
    </row>
    <row r="112" spans="1:26" s="86" customFormat="1" ht="150" x14ac:dyDescent="0.25">
      <c r="A112" s="74">
        <f t="shared" si="1"/>
        <v>5</v>
      </c>
      <c r="B112" s="75" t="s">
        <v>238</v>
      </c>
      <c r="C112" s="76" t="s">
        <v>238</v>
      </c>
      <c r="D112" s="75" t="s">
        <v>1325</v>
      </c>
      <c r="E112" s="257">
        <v>2001401.26</v>
      </c>
      <c r="F112" s="77" t="s">
        <v>135</v>
      </c>
      <c r="G112" s="79" t="s">
        <v>195</v>
      </c>
      <c r="H112" s="80">
        <v>41663</v>
      </c>
      <c r="I112" s="80">
        <v>41973</v>
      </c>
      <c r="J112" s="81" t="s">
        <v>136</v>
      </c>
      <c r="K112" s="257">
        <v>0</v>
      </c>
      <c r="L112" s="257">
        <v>10</v>
      </c>
      <c r="M112" s="257">
        <v>3841</v>
      </c>
      <c r="N112" s="82" t="s">
        <v>195</v>
      </c>
      <c r="O112" s="83">
        <v>3629745000</v>
      </c>
      <c r="P112" s="83">
        <v>305</v>
      </c>
      <c r="Q112" s="84" t="s">
        <v>1665</v>
      </c>
      <c r="R112" s="85"/>
      <c r="S112" s="85"/>
      <c r="T112" s="85"/>
      <c r="U112" s="85"/>
      <c r="V112" s="85"/>
      <c r="W112" s="85"/>
      <c r="X112" s="85"/>
      <c r="Y112" s="85"/>
      <c r="Z112" s="85"/>
    </row>
    <row r="113" spans="1:17" s="86" customFormat="1" x14ac:dyDescent="0.25">
      <c r="A113" s="74"/>
      <c r="B113" s="87" t="s">
        <v>15</v>
      </c>
      <c r="C113" s="76"/>
      <c r="D113" s="75"/>
      <c r="E113" s="77"/>
      <c r="F113" s="78"/>
      <c r="G113" s="78"/>
      <c r="H113" s="78"/>
      <c r="I113" s="81"/>
      <c r="J113" s="81"/>
      <c r="K113" s="88">
        <f>SUM(K108:K112)</f>
        <v>52</v>
      </c>
      <c r="L113" s="88">
        <f>SUM(L108:L112)</f>
        <v>18</v>
      </c>
      <c r="M113" s="88">
        <f>SUM(M108:M112)</f>
        <v>14120</v>
      </c>
      <c r="N113" s="88">
        <f>SUM(N108:N112)</f>
        <v>0</v>
      </c>
      <c r="O113" s="83"/>
      <c r="P113" s="83"/>
      <c r="Q113" s="90"/>
    </row>
    <row r="114" spans="1:17" x14ac:dyDescent="0.25">
      <c r="E114" s="91"/>
    </row>
    <row r="115" spans="1:17" ht="18.75" x14ac:dyDescent="0.25">
      <c r="B115" s="94" t="s">
        <v>31</v>
      </c>
      <c r="C115" s="10">
        <f>+K113</f>
        <v>52</v>
      </c>
      <c r="H115" s="96"/>
      <c r="I115" s="96"/>
      <c r="J115" s="96"/>
      <c r="K115" s="96"/>
      <c r="L115" s="96"/>
      <c r="M115" s="96"/>
    </row>
    <row r="117" spans="1:17" ht="15.75" thickBot="1" x14ac:dyDescent="0.3"/>
    <row r="118" spans="1:17" ht="37.15" customHeight="1" thickBot="1" x14ac:dyDescent="0.3">
      <c r="B118" s="11" t="s">
        <v>48</v>
      </c>
      <c r="C118" s="12" t="s">
        <v>49</v>
      </c>
      <c r="D118" s="11" t="s">
        <v>50</v>
      </c>
      <c r="E118" s="12" t="s">
        <v>54</v>
      </c>
    </row>
    <row r="119" spans="1:17" ht="41.45" customHeight="1" x14ac:dyDescent="0.25">
      <c r="B119" s="8" t="s">
        <v>123</v>
      </c>
      <c r="C119" s="102">
        <v>20</v>
      </c>
      <c r="D119" s="102">
        <v>0</v>
      </c>
      <c r="E119" s="452">
        <f>+D119+D120+D121</f>
        <v>40</v>
      </c>
    </row>
    <row r="120" spans="1:17" x14ac:dyDescent="0.25">
      <c r="B120" s="8" t="s">
        <v>124</v>
      </c>
      <c r="C120" s="185">
        <v>30</v>
      </c>
      <c r="D120" s="185">
        <v>0</v>
      </c>
      <c r="E120" s="453"/>
    </row>
    <row r="121" spans="1:17" ht="15.75" thickBot="1" x14ac:dyDescent="0.3">
      <c r="B121" s="8" t="s">
        <v>125</v>
      </c>
      <c r="C121" s="103">
        <v>40</v>
      </c>
      <c r="D121" s="103">
        <v>40</v>
      </c>
      <c r="E121" s="454"/>
    </row>
    <row r="123" spans="1:17" ht="15.75" thickBot="1" x14ac:dyDescent="0.3"/>
    <row r="124" spans="1:17" ht="27" thickBot="1" x14ac:dyDescent="0.3">
      <c r="B124" s="432" t="s">
        <v>51</v>
      </c>
      <c r="C124" s="433"/>
      <c r="D124" s="433"/>
      <c r="E124" s="433"/>
      <c r="F124" s="433"/>
      <c r="G124" s="433"/>
      <c r="H124" s="433"/>
      <c r="I124" s="433"/>
      <c r="J124" s="433"/>
      <c r="K124" s="433"/>
      <c r="L124" s="433"/>
      <c r="M124" s="433"/>
      <c r="N124" s="434"/>
    </row>
    <row r="126" spans="1:17" ht="76.5" customHeight="1" x14ac:dyDescent="0.25">
      <c r="B126" s="197" t="s">
        <v>0</v>
      </c>
      <c r="C126" s="197" t="s">
        <v>38</v>
      </c>
      <c r="D126" s="197" t="s">
        <v>39</v>
      </c>
      <c r="E126" s="197" t="s">
        <v>112</v>
      </c>
      <c r="F126" s="197" t="s">
        <v>114</v>
      </c>
      <c r="G126" s="197" t="s">
        <v>115</v>
      </c>
      <c r="H126" s="197" t="s">
        <v>116</v>
      </c>
      <c r="I126" s="197" t="s">
        <v>113</v>
      </c>
      <c r="J126" s="441" t="s">
        <v>117</v>
      </c>
      <c r="K126" s="445"/>
      <c r="L126" s="442"/>
      <c r="M126" s="197" t="s">
        <v>121</v>
      </c>
      <c r="N126" s="197" t="s">
        <v>40</v>
      </c>
      <c r="O126" s="197" t="s">
        <v>41</v>
      </c>
      <c r="P126" s="441" t="s">
        <v>3</v>
      </c>
      <c r="Q126" s="442"/>
    </row>
    <row r="127" spans="1:17" ht="60.75" customHeight="1" x14ac:dyDescent="0.25">
      <c r="B127" s="455" t="s">
        <v>485</v>
      </c>
      <c r="C127" s="457" t="s">
        <v>278</v>
      </c>
      <c r="D127" s="455" t="s">
        <v>1326</v>
      </c>
      <c r="E127" s="424">
        <v>36345286</v>
      </c>
      <c r="F127" s="455" t="s">
        <v>818</v>
      </c>
      <c r="G127" s="455" t="s">
        <v>300</v>
      </c>
      <c r="H127" s="459">
        <v>38527</v>
      </c>
      <c r="I127" s="424" t="s">
        <v>1327</v>
      </c>
      <c r="J127" s="100" t="s">
        <v>1328</v>
      </c>
      <c r="K127" s="259" t="s">
        <v>1329</v>
      </c>
      <c r="L127" s="100" t="s">
        <v>1330</v>
      </c>
      <c r="M127" s="424" t="s">
        <v>136</v>
      </c>
      <c r="N127" s="424" t="s">
        <v>135</v>
      </c>
      <c r="O127" s="424" t="s">
        <v>135</v>
      </c>
      <c r="P127" s="417"/>
      <c r="Q127" s="418"/>
    </row>
    <row r="128" spans="1:17" ht="60.75" customHeight="1" x14ac:dyDescent="0.25">
      <c r="B128" s="548"/>
      <c r="C128" s="467"/>
      <c r="D128" s="548"/>
      <c r="E128" s="453"/>
      <c r="F128" s="548"/>
      <c r="G128" s="548"/>
      <c r="H128" s="507"/>
      <c r="I128" s="453"/>
      <c r="J128" s="100" t="s">
        <v>1328</v>
      </c>
      <c r="K128" s="259" t="s">
        <v>1331</v>
      </c>
      <c r="L128" s="100" t="s">
        <v>1330</v>
      </c>
      <c r="M128" s="453"/>
      <c r="N128" s="453"/>
      <c r="O128" s="453"/>
      <c r="P128" s="508"/>
      <c r="Q128" s="509"/>
    </row>
    <row r="129" spans="2:17" ht="60.75" customHeight="1" x14ac:dyDescent="0.25">
      <c r="B129" s="548"/>
      <c r="C129" s="467"/>
      <c r="D129" s="548"/>
      <c r="E129" s="453"/>
      <c r="F129" s="548"/>
      <c r="G129" s="548"/>
      <c r="H129" s="507"/>
      <c r="I129" s="453"/>
      <c r="J129" s="100" t="s">
        <v>1328</v>
      </c>
      <c r="K129" s="259" t="s">
        <v>1332</v>
      </c>
      <c r="L129" s="100" t="s">
        <v>1330</v>
      </c>
      <c r="M129" s="453"/>
      <c r="N129" s="453"/>
      <c r="O129" s="453"/>
      <c r="P129" s="508"/>
      <c r="Q129" s="509"/>
    </row>
    <row r="130" spans="2:17" ht="60.75" customHeight="1" x14ac:dyDescent="0.25">
      <c r="B130" s="548"/>
      <c r="C130" s="467"/>
      <c r="D130" s="548"/>
      <c r="E130" s="453"/>
      <c r="F130" s="548"/>
      <c r="G130" s="548"/>
      <c r="H130" s="507"/>
      <c r="I130" s="453"/>
      <c r="J130" s="100" t="s">
        <v>1333</v>
      </c>
      <c r="K130" s="100" t="s">
        <v>1334</v>
      </c>
      <c r="L130" s="100" t="s">
        <v>1335</v>
      </c>
      <c r="M130" s="453"/>
      <c r="N130" s="453"/>
      <c r="O130" s="453"/>
      <c r="P130" s="508"/>
      <c r="Q130" s="509"/>
    </row>
    <row r="131" spans="2:17" ht="60.75" customHeight="1" x14ac:dyDescent="0.25">
      <c r="B131" s="548"/>
      <c r="C131" s="467"/>
      <c r="D131" s="548"/>
      <c r="E131" s="453"/>
      <c r="F131" s="548"/>
      <c r="G131" s="548"/>
      <c r="H131" s="507"/>
      <c r="I131" s="453"/>
      <c r="J131" s="100" t="s">
        <v>1336</v>
      </c>
      <c r="K131" s="100" t="s">
        <v>1337</v>
      </c>
      <c r="L131" s="100" t="s">
        <v>1338</v>
      </c>
      <c r="M131" s="453"/>
      <c r="N131" s="453"/>
      <c r="O131" s="453"/>
      <c r="P131" s="508"/>
      <c r="Q131" s="509"/>
    </row>
    <row r="132" spans="2:17" ht="60.75" customHeight="1" x14ac:dyDescent="0.25">
      <c r="B132" s="456"/>
      <c r="C132" s="458"/>
      <c r="D132" s="456"/>
      <c r="E132" s="425"/>
      <c r="F132" s="456"/>
      <c r="G132" s="456"/>
      <c r="H132" s="460"/>
      <c r="I132" s="425"/>
      <c r="J132" s="100" t="s">
        <v>1336</v>
      </c>
      <c r="K132" s="100" t="s">
        <v>1339</v>
      </c>
      <c r="L132" s="100" t="s">
        <v>1338</v>
      </c>
      <c r="M132" s="425"/>
      <c r="N132" s="425"/>
      <c r="O132" s="425"/>
      <c r="P132" s="419"/>
      <c r="Q132" s="420"/>
    </row>
    <row r="133" spans="2:17" ht="60.75" customHeight="1" x14ac:dyDescent="0.25">
      <c r="B133" s="455" t="s">
        <v>130</v>
      </c>
      <c r="C133" s="455" t="s">
        <v>701</v>
      </c>
      <c r="D133" s="586" t="s">
        <v>1340</v>
      </c>
      <c r="E133" s="424">
        <v>83056236</v>
      </c>
      <c r="F133" s="457" t="s">
        <v>818</v>
      </c>
      <c r="G133" s="457" t="s">
        <v>300</v>
      </c>
      <c r="H133" s="459">
        <v>38695</v>
      </c>
      <c r="I133" s="457" t="s">
        <v>136</v>
      </c>
      <c r="J133" s="100" t="s">
        <v>1333</v>
      </c>
      <c r="K133" s="100" t="s">
        <v>1341</v>
      </c>
      <c r="L133" s="100" t="s">
        <v>1342</v>
      </c>
      <c r="M133" s="424" t="s">
        <v>135</v>
      </c>
      <c r="N133" s="424" t="s">
        <v>135</v>
      </c>
      <c r="O133" s="424" t="s">
        <v>135</v>
      </c>
      <c r="P133" s="417"/>
      <c r="Q133" s="418"/>
    </row>
    <row r="134" spans="2:17" ht="60.75" customHeight="1" x14ac:dyDescent="0.25">
      <c r="B134" s="456"/>
      <c r="C134" s="456"/>
      <c r="D134" s="587"/>
      <c r="E134" s="425"/>
      <c r="F134" s="458"/>
      <c r="G134" s="458"/>
      <c r="H134" s="460"/>
      <c r="I134" s="458"/>
      <c r="J134" s="100" t="s">
        <v>1343</v>
      </c>
      <c r="K134" s="100" t="s">
        <v>1344</v>
      </c>
      <c r="L134" s="100" t="s">
        <v>1345</v>
      </c>
      <c r="M134" s="425"/>
      <c r="N134" s="425"/>
      <c r="O134" s="425"/>
      <c r="P134" s="419"/>
      <c r="Q134" s="420"/>
    </row>
    <row r="135" spans="2:17" ht="60.75" customHeight="1" x14ac:dyDescent="0.25">
      <c r="B135" s="100" t="s">
        <v>131</v>
      </c>
      <c r="C135" s="100" t="s">
        <v>278</v>
      </c>
      <c r="D135" s="99" t="s">
        <v>1511</v>
      </c>
      <c r="E135" s="98">
        <v>40075304</v>
      </c>
      <c r="F135" s="98" t="s">
        <v>1346</v>
      </c>
      <c r="G135" s="98" t="s">
        <v>1512</v>
      </c>
      <c r="H135" s="261">
        <v>38702</v>
      </c>
      <c r="I135" s="185" t="s">
        <v>136</v>
      </c>
      <c r="J135" s="100" t="s">
        <v>1323</v>
      </c>
      <c r="K135" s="259" t="s">
        <v>1347</v>
      </c>
      <c r="L135" s="100" t="s">
        <v>762</v>
      </c>
      <c r="M135" s="185" t="s">
        <v>135</v>
      </c>
      <c r="N135" s="185" t="s">
        <v>135</v>
      </c>
      <c r="O135" s="185" t="s">
        <v>135</v>
      </c>
      <c r="P135" s="430"/>
      <c r="Q135" s="431"/>
    </row>
    <row r="139" spans="2:17" ht="54" customHeight="1" x14ac:dyDescent="0.25">
      <c r="B139" s="21" t="s">
        <v>32</v>
      </c>
      <c r="C139" s="21" t="s">
        <v>48</v>
      </c>
      <c r="D139" s="197" t="s">
        <v>49</v>
      </c>
      <c r="E139" s="21" t="s">
        <v>50</v>
      </c>
      <c r="F139" s="21" t="s">
        <v>55</v>
      </c>
    </row>
    <row r="140" spans="2:17" ht="120.75" customHeight="1" x14ac:dyDescent="0.2">
      <c r="B140" s="468" t="s">
        <v>52</v>
      </c>
      <c r="C140" s="104" t="s">
        <v>126</v>
      </c>
      <c r="D140" s="185">
        <v>25</v>
      </c>
      <c r="E140" s="185">
        <v>25</v>
      </c>
      <c r="F140" s="427">
        <f>+E140+E141+E142</f>
        <v>60</v>
      </c>
      <c r="G140" s="105"/>
    </row>
    <row r="141" spans="2:17" ht="105" customHeight="1" x14ac:dyDescent="0.2">
      <c r="B141" s="468"/>
      <c r="C141" s="104" t="s">
        <v>127</v>
      </c>
      <c r="D141" s="189">
        <v>25</v>
      </c>
      <c r="E141" s="185">
        <v>25</v>
      </c>
      <c r="F141" s="469"/>
      <c r="G141" s="105"/>
    </row>
    <row r="142" spans="2:17" ht="69" customHeight="1" x14ac:dyDescent="0.2">
      <c r="B142" s="468"/>
      <c r="C142" s="104" t="s">
        <v>128</v>
      </c>
      <c r="D142" s="185">
        <v>10</v>
      </c>
      <c r="E142" s="185">
        <v>10</v>
      </c>
      <c r="F142" s="428"/>
      <c r="G142" s="105"/>
    </row>
    <row r="143" spans="2:17" x14ac:dyDescent="0.25">
      <c r="C143" s="42"/>
    </row>
    <row r="146" spans="2:5" x14ac:dyDescent="0.25">
      <c r="B146" s="68" t="s">
        <v>56</v>
      </c>
    </row>
    <row r="149" spans="2:5" x14ac:dyDescent="0.25">
      <c r="B149" s="22" t="s">
        <v>32</v>
      </c>
      <c r="C149" s="22" t="s">
        <v>57</v>
      </c>
      <c r="D149" s="21" t="s">
        <v>50</v>
      </c>
      <c r="E149" s="21" t="s">
        <v>15</v>
      </c>
    </row>
    <row r="150" spans="2:5" ht="28.5" x14ac:dyDescent="0.25">
      <c r="B150" s="70" t="s">
        <v>58</v>
      </c>
      <c r="C150" s="71">
        <v>40</v>
      </c>
      <c r="D150" s="185">
        <f>+E119</f>
        <v>40</v>
      </c>
      <c r="E150" s="424">
        <f>+D150+D151</f>
        <v>100</v>
      </c>
    </row>
    <row r="151" spans="2:5" ht="42.75" x14ac:dyDescent="0.25">
      <c r="B151" s="70" t="s">
        <v>59</v>
      </c>
      <c r="C151" s="71">
        <v>60</v>
      </c>
      <c r="D151" s="185">
        <f>+F140</f>
        <v>60</v>
      </c>
      <c r="E151" s="425"/>
    </row>
  </sheetData>
  <mergeCells count="119">
    <mergeCell ref="E150:E151"/>
    <mergeCell ref="H133:H134"/>
    <mergeCell ref="I133:I134"/>
    <mergeCell ref="M133:M134"/>
    <mergeCell ref="N133:N134"/>
    <mergeCell ref="O133:O134"/>
    <mergeCell ref="P133:Q134"/>
    <mergeCell ref="B133:B134"/>
    <mergeCell ref="C133:C134"/>
    <mergeCell ref="D133:D134"/>
    <mergeCell ref="E133:E134"/>
    <mergeCell ref="F133:F134"/>
    <mergeCell ref="G133:G134"/>
    <mergeCell ref="P135:Q135"/>
    <mergeCell ref="B140:B142"/>
    <mergeCell ref="F140:F142"/>
    <mergeCell ref="J126:L126"/>
    <mergeCell ref="P126:Q126"/>
    <mergeCell ref="B127:B132"/>
    <mergeCell ref="C127:C132"/>
    <mergeCell ref="D127:D132"/>
    <mergeCell ref="E127:E132"/>
    <mergeCell ref="F127:F132"/>
    <mergeCell ref="G127:G132"/>
    <mergeCell ref="H127:H132"/>
    <mergeCell ref="I127:I132"/>
    <mergeCell ref="M127:M132"/>
    <mergeCell ref="N127:N132"/>
    <mergeCell ref="O127:O132"/>
    <mergeCell ref="P127:Q132"/>
    <mergeCell ref="D97:E97"/>
    <mergeCell ref="D98:E98"/>
    <mergeCell ref="B101:P101"/>
    <mergeCell ref="B104:N104"/>
    <mergeCell ref="E119:E121"/>
    <mergeCell ref="B124:N124"/>
    <mergeCell ref="I90:I91"/>
    <mergeCell ref="M90:M91"/>
    <mergeCell ref="N90:N91"/>
    <mergeCell ref="O90:O91"/>
    <mergeCell ref="P90:Q91"/>
    <mergeCell ref="B94:N94"/>
    <mergeCell ref="N88:N89"/>
    <mergeCell ref="O88:O89"/>
    <mergeCell ref="P88:Q89"/>
    <mergeCell ref="B90:B91"/>
    <mergeCell ref="C90:C91"/>
    <mergeCell ref="D90:D91"/>
    <mergeCell ref="E90:E91"/>
    <mergeCell ref="F90:F91"/>
    <mergeCell ref="G90:G91"/>
    <mergeCell ref="H90:H91"/>
    <mergeCell ref="B88:B89"/>
    <mergeCell ref="C88:C89"/>
    <mergeCell ref="D88:D89"/>
    <mergeCell ref="E88:E89"/>
    <mergeCell ref="F88:F89"/>
    <mergeCell ref="G88:G89"/>
    <mergeCell ref="H88:H89"/>
    <mergeCell ref="I88:I89"/>
    <mergeCell ref="M88:M89"/>
    <mergeCell ref="P83:Q83"/>
    <mergeCell ref="P84:Q84"/>
    <mergeCell ref="P85:Q85"/>
    <mergeCell ref="B86:B87"/>
    <mergeCell ref="C86:C87"/>
    <mergeCell ref="D86:D87"/>
    <mergeCell ref="E86:E87"/>
    <mergeCell ref="F86:F87"/>
    <mergeCell ref="G81:G82"/>
    <mergeCell ref="H81:H82"/>
    <mergeCell ref="I81:I82"/>
    <mergeCell ref="J81:L81"/>
    <mergeCell ref="M81:M82"/>
    <mergeCell ref="N81:N82"/>
    <mergeCell ref="P86:Q87"/>
    <mergeCell ref="G86:G87"/>
    <mergeCell ref="H86:H87"/>
    <mergeCell ref="I86:I87"/>
    <mergeCell ref="M86:M87"/>
    <mergeCell ref="N86:N87"/>
    <mergeCell ref="O86:O87"/>
    <mergeCell ref="O68:P68"/>
    <mergeCell ref="O69:P69"/>
    <mergeCell ref="O70:P70"/>
    <mergeCell ref="B76:N76"/>
    <mergeCell ref="B81:B82"/>
    <mergeCell ref="C81:C82"/>
    <mergeCell ref="D81:D82"/>
    <mergeCell ref="E81:E82"/>
    <mergeCell ref="F81:F82"/>
    <mergeCell ref="O81:O82"/>
    <mergeCell ref="P81:Q82"/>
    <mergeCell ref="O62:P62"/>
    <mergeCell ref="O63:P63"/>
    <mergeCell ref="O64:P64"/>
    <mergeCell ref="O65:P65"/>
    <mergeCell ref="O66:P66"/>
    <mergeCell ref="O67:P67"/>
    <mergeCell ref="C53:N53"/>
    <mergeCell ref="B55:N55"/>
    <mergeCell ref="O58:P58"/>
    <mergeCell ref="O59:P59"/>
    <mergeCell ref="O60:P60"/>
    <mergeCell ref="O61:P61"/>
    <mergeCell ref="C10:E10"/>
    <mergeCell ref="B14:C15"/>
    <mergeCell ref="B16:C16"/>
    <mergeCell ref="E34:E35"/>
    <mergeCell ref="M39:N39"/>
    <mergeCell ref="B49:B50"/>
    <mergeCell ref="C49:C50"/>
    <mergeCell ref="D49:E49"/>
    <mergeCell ref="B2:P2"/>
    <mergeCell ref="B4:P4"/>
    <mergeCell ref="C6:N6"/>
    <mergeCell ref="C7:N7"/>
    <mergeCell ref="C8:N8"/>
    <mergeCell ref="C9:N9"/>
  </mergeCells>
  <dataValidations disablePrompts="1" count="2">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WVH18:WVH38 WLL18:WLL38 WBP18:WBP38 VRT18:VRT38 VHX18:VHX38 UYB18:UYB38 UOF18:UOF38 UEJ18:UEJ38 TUN18:TUN38 TKR18:TKR38 TAV18:TAV38 SQZ18:SQZ38 SHD18:SHD38 RXH18:RXH38 RNL18:RNL38 RDP18:RDP38 QTT18:QTT38 QJX18:QJX38 QAB18:QAB38 PQF18:PQF38 PGJ18:PGJ38 OWN18:OWN38 OMR18:OMR38 OCV18:OCV38 NSZ18:NSZ38 NJD18:NJD38 MZH18:MZH38 MPL18:MPL38 MFP18:MFP38 LVT18:LVT38 LLX18:LLX38 LCB18:LCB38 KSF18:KSF38 KIJ18:KIJ38 JYN18:JYN38 JOR18:JOR38 JEV18:JEV38 IUZ18:IUZ38 ILD18:ILD38 IBH18:IBH38 HRL18:HRL38 HHP18:HHP38 GXT18:GXT38 GNX18:GNX38 GEB18:GEB38 FUF18:FUF38 FKJ18:FKJ38 FAN18:FAN38 EQR18:EQR38 EGV18:EGV38 DWZ18:DWZ38 DND18:DND38 DDH18:DDH38 CTL18:CTL38 CJP18:CJP38 BZT18:BZT38 BPX18:BPX38 BGB18:BGB38 AWF18:AWF38 AMJ18:AMJ38 ACN18:ACN38 SR18:SR38 IV18:IV38">
      <formula1>0</formula1>
      <formula2>1</formula2>
    </dataValidation>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WVE18:WVE38 WLI18:WLI38 WBM18:WBM38 VRQ18:VRQ38 VHU18:VHU38 UXY18:UXY38 UOC18:UOC38 UEG18:UEG38 TUK18:TUK38 TKO18:TKO38 TAS18:TAS38 SQW18:SQW38 SHA18:SHA38 RXE18:RXE38 RNI18:RNI38 RDM18:RDM38 QTQ18:QTQ38 QJU18:QJU38 PZY18:PZY38 PQC18:PQC38 PGG18:PGG38 OWK18:OWK38 OMO18:OMO38 OCS18:OCS38 NSW18:NSW38 NJA18:NJA38 MZE18:MZE38 MPI18:MPI38 MFM18:MFM38 LVQ18:LVQ38 LLU18:LLU38 LBY18:LBY38 KSC18:KSC38 KIG18:KIG38 JYK18:JYK38 JOO18:JOO38 JES18:JES38 IUW18:IUW38 ILA18:ILA38 IBE18:IBE38 HRI18:HRI38 HHM18:HHM38 GXQ18:GXQ38 GNU18:GNU38 GDY18:GDY38 FUC18:FUC38 FKG18:FKG38 FAK18:FAK38 EQO18:EQO38 EGS18:EGS38 DWW18:DWW38 DNA18:DNA38 DDE18:DDE38 CTI18:CTI38 CJM18:CJM38 BZQ18:BZQ38 BPU18:BPU38 BFY18:BFY38 AWC18:AWC38 AMG18:AMG38 ACK18:ACK38 SO18:SO38 IS18:IS38 A18:A38">
      <formula1>"1,2,3,4,5"</formula1>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61"/>
  <sheetViews>
    <sheetView topLeftCell="A154" zoomScale="80" zoomScaleNormal="80" workbookViewId="0">
      <selection activeCell="D133" sqref="D133"/>
    </sheetView>
  </sheetViews>
  <sheetFormatPr baseColWidth="10" defaultRowHeight="15" x14ac:dyDescent="0.25"/>
  <cols>
    <col min="1" max="1" width="3.140625" style="44" bestFit="1" customWidth="1"/>
    <col min="2" max="2" width="102.7109375" style="44" bestFit="1" customWidth="1"/>
    <col min="3" max="3" width="31.140625" style="44" customWidth="1"/>
    <col min="4" max="4" width="30.855468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38.285156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663</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770</v>
      </c>
      <c r="D10" s="422"/>
      <c r="E10" s="423"/>
      <c r="F10" s="1"/>
      <c r="G10" s="1"/>
      <c r="H10" s="1"/>
      <c r="I10" s="1"/>
      <c r="J10" s="1"/>
      <c r="K10" s="1"/>
      <c r="L10" s="1"/>
      <c r="M10" s="1"/>
      <c r="N10" s="2"/>
    </row>
    <row r="11" spans="2:16" ht="16.5" thickBot="1" x14ac:dyDescent="0.3">
      <c r="B11" s="47" t="s">
        <v>8</v>
      </c>
      <c r="C11" s="48">
        <v>41982</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70" t="s">
        <v>97</v>
      </c>
      <c r="C14" s="471"/>
      <c r="D14" s="187" t="s">
        <v>11</v>
      </c>
      <c r="E14" s="187" t="s">
        <v>12</v>
      </c>
      <c r="F14" s="187" t="s">
        <v>28</v>
      </c>
      <c r="G14" s="42"/>
      <c r="I14" s="56"/>
      <c r="J14" s="56"/>
      <c r="K14" s="56"/>
      <c r="L14" s="56"/>
      <c r="M14" s="56"/>
      <c r="N14" s="55"/>
    </row>
    <row r="15" spans="2:16" x14ac:dyDescent="0.25">
      <c r="B15" s="472"/>
      <c r="C15" s="473"/>
      <c r="D15" s="187">
        <v>4</v>
      </c>
      <c r="E15" s="3">
        <v>1252968600</v>
      </c>
      <c r="F15" s="287">
        <v>600</v>
      </c>
      <c r="G15" s="42"/>
      <c r="I15" s="57"/>
      <c r="J15" s="57"/>
      <c r="K15" s="57"/>
      <c r="L15" s="57"/>
      <c r="M15" s="57"/>
      <c r="N15" s="55"/>
    </row>
    <row r="16" spans="2:16" x14ac:dyDescent="0.25">
      <c r="B16" s="472"/>
      <c r="C16" s="473"/>
      <c r="D16" s="187">
        <v>6</v>
      </c>
      <c r="E16" s="3">
        <v>1053997446</v>
      </c>
      <c r="F16" s="287">
        <v>492</v>
      </c>
      <c r="G16" s="42"/>
      <c r="I16" s="57"/>
      <c r="J16" s="57"/>
      <c r="K16" s="57"/>
      <c r="L16" s="57"/>
      <c r="M16" s="57"/>
      <c r="N16" s="55"/>
    </row>
    <row r="17" spans="1:14" x14ac:dyDescent="0.25">
      <c r="B17" s="472"/>
      <c r="C17" s="473"/>
      <c r="D17" s="187">
        <v>10</v>
      </c>
      <c r="E17" s="3">
        <v>1838553610</v>
      </c>
      <c r="F17" s="287">
        <v>758</v>
      </c>
      <c r="G17" s="42"/>
      <c r="I17" s="57"/>
      <c r="J17" s="57"/>
      <c r="K17" s="57"/>
      <c r="L17" s="57"/>
      <c r="M17" s="57"/>
      <c r="N17" s="55"/>
    </row>
    <row r="18" spans="1:14" x14ac:dyDescent="0.25">
      <c r="B18" s="472"/>
      <c r="C18" s="473"/>
      <c r="D18" s="187">
        <v>15</v>
      </c>
      <c r="E18" s="3">
        <v>323099096</v>
      </c>
      <c r="F18" s="287">
        <v>142</v>
      </c>
      <c r="G18" s="42"/>
      <c r="I18" s="57"/>
      <c r="J18" s="57"/>
      <c r="K18" s="57"/>
      <c r="L18" s="57"/>
      <c r="M18" s="57"/>
      <c r="N18" s="55"/>
    </row>
    <row r="19" spans="1:14" x14ac:dyDescent="0.25">
      <c r="B19" s="472"/>
      <c r="C19" s="473"/>
      <c r="D19" s="187">
        <v>17</v>
      </c>
      <c r="E19" s="3">
        <v>1200706876</v>
      </c>
      <c r="F19" s="287">
        <v>482</v>
      </c>
      <c r="G19" s="42"/>
      <c r="I19" s="57"/>
      <c r="J19" s="57"/>
      <c r="K19" s="57"/>
      <c r="L19" s="57"/>
      <c r="M19" s="57"/>
      <c r="N19" s="55"/>
    </row>
    <row r="20" spans="1:14" x14ac:dyDescent="0.25">
      <c r="B20" s="474"/>
      <c r="C20" s="475"/>
      <c r="D20" s="187">
        <v>18</v>
      </c>
      <c r="E20" s="3">
        <v>832050540</v>
      </c>
      <c r="F20" s="287">
        <v>342</v>
      </c>
      <c r="G20" s="42"/>
      <c r="I20" s="57"/>
      <c r="J20" s="57"/>
      <c r="K20" s="57"/>
      <c r="L20" s="57"/>
      <c r="M20" s="57"/>
      <c r="N20" s="55"/>
    </row>
    <row r="21" spans="1:14" x14ac:dyDescent="0.25">
      <c r="B21" s="476" t="s">
        <v>13</v>
      </c>
      <c r="C21" s="477"/>
      <c r="D21" s="187"/>
      <c r="E21" s="7">
        <f>SUM(E15:E20)</f>
        <v>6501376168</v>
      </c>
      <c r="F21" s="286">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+F16*80%</f>
        <v>393.6</v>
      </c>
      <c r="D23" s="57"/>
      <c r="E23" s="4">
        <f>E16</f>
        <v>1053997446</v>
      </c>
      <c r="F23" s="63"/>
      <c r="G23" s="63"/>
      <c r="H23" s="63"/>
      <c r="I23" s="64"/>
      <c r="J23" s="64"/>
      <c r="K23" s="64"/>
      <c r="L23" s="64"/>
      <c r="M23" s="64"/>
    </row>
    <row r="24" spans="1:14" x14ac:dyDescent="0.25">
      <c r="C24" s="66"/>
      <c r="D24" s="57"/>
      <c r="E24" s="67"/>
      <c r="F24" s="63"/>
      <c r="G24" s="63"/>
      <c r="H24" s="63"/>
      <c r="I24" s="64"/>
      <c r="J24" s="64"/>
      <c r="K24" s="64"/>
      <c r="L24" s="64"/>
      <c r="M24" s="64"/>
    </row>
    <row r="25" spans="1:14" x14ac:dyDescent="0.2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85" t="s">
        <v>68</v>
      </c>
      <c r="D29" s="316"/>
      <c r="E29" s="42"/>
      <c r="F29" s="42"/>
      <c r="G29" s="42"/>
      <c r="H29" s="42"/>
      <c r="I29" s="54"/>
      <c r="J29" s="54"/>
      <c r="K29" s="54"/>
      <c r="L29" s="54"/>
      <c r="M29" s="54"/>
      <c r="N29" s="55"/>
    </row>
    <row r="30" spans="1:14" x14ac:dyDescent="0.25">
      <c r="A30" s="65"/>
      <c r="B30" s="69" t="s">
        <v>138</v>
      </c>
      <c r="C30" s="185" t="s">
        <v>68</v>
      </c>
      <c r="D30" s="69"/>
      <c r="E30" s="42"/>
      <c r="F30" s="42"/>
      <c r="G30" s="42"/>
      <c r="H30" s="42"/>
      <c r="I30" s="54"/>
      <c r="J30" s="54"/>
      <c r="K30" s="54"/>
      <c r="L30" s="54"/>
      <c r="M30" s="54"/>
      <c r="N30" s="55"/>
    </row>
    <row r="31" spans="1:14" x14ac:dyDescent="0.25">
      <c r="A31" s="65"/>
      <c r="B31" s="69" t="s">
        <v>139</v>
      </c>
      <c r="C31" s="185" t="s">
        <v>68</v>
      </c>
      <c r="D31" s="69"/>
      <c r="E31" s="42"/>
      <c r="F31" s="42"/>
      <c r="G31" s="42"/>
      <c r="H31" s="42"/>
      <c r="I31" s="54"/>
      <c r="J31" s="54"/>
      <c r="K31" s="54"/>
      <c r="L31" s="54"/>
      <c r="M31" s="54"/>
      <c r="N31" s="55"/>
    </row>
    <row r="32" spans="1:14" x14ac:dyDescent="0.25">
      <c r="A32" s="65"/>
      <c r="B32" s="69" t="s">
        <v>140</v>
      </c>
      <c r="C32" s="320" t="s">
        <v>68</v>
      </c>
      <c r="D32" s="316"/>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85">
        <v>40</v>
      </c>
      <c r="E39" s="424">
        <f>+D39+D40</f>
        <v>75</v>
      </c>
      <c r="F39" s="42"/>
      <c r="G39" s="42"/>
      <c r="H39" s="42"/>
      <c r="I39" s="54"/>
      <c r="J39" s="54"/>
      <c r="K39" s="54"/>
      <c r="L39" s="54"/>
      <c r="M39" s="54"/>
      <c r="N39" s="55"/>
    </row>
    <row r="40" spans="1:26" ht="42.75" x14ac:dyDescent="0.25">
      <c r="A40" s="65"/>
      <c r="B40" s="70" t="s">
        <v>143</v>
      </c>
      <c r="C40" s="71">
        <v>60</v>
      </c>
      <c r="D40" s="185">
        <v>35</v>
      </c>
      <c r="E40" s="425"/>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26" t="s">
        <v>34</v>
      </c>
      <c r="N44" s="426"/>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92" t="s">
        <v>10</v>
      </c>
      <c r="Q47" s="192" t="s">
        <v>18</v>
      </c>
    </row>
    <row r="48" spans="1:26" s="86" customFormat="1" ht="54.75" customHeight="1" x14ac:dyDescent="0.25">
      <c r="A48" s="74">
        <v>1</v>
      </c>
      <c r="B48" s="75" t="s">
        <v>663</v>
      </c>
      <c r="C48" s="75" t="s">
        <v>666</v>
      </c>
      <c r="D48" s="76" t="s">
        <v>667</v>
      </c>
      <c r="E48" s="264" t="s">
        <v>840</v>
      </c>
      <c r="F48" s="78" t="s">
        <v>135</v>
      </c>
      <c r="G48" s="78" t="s">
        <v>669</v>
      </c>
      <c r="H48" s="80">
        <v>40575</v>
      </c>
      <c r="I48" s="80">
        <v>40908</v>
      </c>
      <c r="J48" s="81" t="s">
        <v>136</v>
      </c>
      <c r="K48" s="136">
        <v>11</v>
      </c>
      <c r="L48" s="136">
        <v>0</v>
      </c>
      <c r="M48" s="136">
        <v>1280</v>
      </c>
      <c r="N48" s="82">
        <v>0</v>
      </c>
      <c r="O48" s="83">
        <v>35005440</v>
      </c>
      <c r="P48" s="83" t="s">
        <v>1525</v>
      </c>
      <c r="Q48" s="84" t="s">
        <v>1524</v>
      </c>
      <c r="R48" s="85"/>
      <c r="S48" s="85"/>
      <c r="T48" s="85"/>
      <c r="U48" s="85"/>
      <c r="V48" s="85"/>
      <c r="W48" s="85"/>
      <c r="X48" s="85"/>
      <c r="Y48" s="85"/>
      <c r="Z48" s="85"/>
    </row>
    <row r="49" spans="1:26" s="86" customFormat="1" ht="54.75" customHeight="1" x14ac:dyDescent="0.25">
      <c r="A49" s="74">
        <v>2</v>
      </c>
      <c r="B49" s="75" t="s">
        <v>663</v>
      </c>
      <c r="C49" s="75" t="s">
        <v>666</v>
      </c>
      <c r="D49" s="76" t="s">
        <v>667</v>
      </c>
      <c r="E49" s="264" t="s">
        <v>841</v>
      </c>
      <c r="F49" s="78" t="s">
        <v>135</v>
      </c>
      <c r="G49" s="78" t="s">
        <v>669</v>
      </c>
      <c r="H49" s="80">
        <v>40205</v>
      </c>
      <c r="I49" s="80">
        <v>40538</v>
      </c>
      <c r="J49" s="81" t="s">
        <v>136</v>
      </c>
      <c r="K49" s="136">
        <v>11</v>
      </c>
      <c r="L49" s="136">
        <v>0</v>
      </c>
      <c r="M49" s="136"/>
      <c r="N49" s="82">
        <v>0</v>
      </c>
      <c r="O49" s="83">
        <v>33983204</v>
      </c>
      <c r="P49" s="83" t="s">
        <v>1526</v>
      </c>
      <c r="Q49" s="84" t="s">
        <v>1524</v>
      </c>
      <c r="R49" s="85"/>
      <c r="S49" s="85"/>
      <c r="T49" s="85"/>
      <c r="U49" s="85"/>
      <c r="V49" s="85"/>
      <c r="W49" s="85"/>
      <c r="X49" s="85"/>
      <c r="Y49" s="85"/>
      <c r="Z49" s="85"/>
    </row>
    <row r="50" spans="1:26" s="86" customFormat="1" ht="54.75" customHeight="1" x14ac:dyDescent="0.25">
      <c r="A50" s="74">
        <v>3</v>
      </c>
      <c r="B50" s="75" t="s">
        <v>666</v>
      </c>
      <c r="C50" s="75" t="s">
        <v>666</v>
      </c>
      <c r="D50" s="76" t="s">
        <v>667</v>
      </c>
      <c r="E50" s="264" t="s">
        <v>668</v>
      </c>
      <c r="F50" s="78" t="s">
        <v>135</v>
      </c>
      <c r="G50" s="79" t="s">
        <v>669</v>
      </c>
      <c r="H50" s="80">
        <v>40924</v>
      </c>
      <c r="I50" s="80">
        <v>41273</v>
      </c>
      <c r="J50" s="81" t="s">
        <v>136</v>
      </c>
      <c r="K50" s="136">
        <v>11</v>
      </c>
      <c r="L50" s="136">
        <v>0</v>
      </c>
      <c r="M50" s="136">
        <v>1124</v>
      </c>
      <c r="N50" s="82">
        <v>0</v>
      </c>
      <c r="O50" s="83">
        <v>1028803373</v>
      </c>
      <c r="P50" s="83" t="s">
        <v>1527</v>
      </c>
      <c r="Q50" s="84" t="s">
        <v>1524</v>
      </c>
      <c r="R50" s="85"/>
      <c r="S50" s="85"/>
      <c r="T50" s="85"/>
      <c r="U50" s="85"/>
      <c r="V50" s="85"/>
      <c r="W50" s="85"/>
      <c r="X50" s="85"/>
      <c r="Y50" s="85"/>
      <c r="Z50" s="85"/>
    </row>
    <row r="51" spans="1:26" s="86" customFormat="1" x14ac:dyDescent="0.25">
      <c r="A51" s="74"/>
      <c r="B51" s="87" t="s">
        <v>15</v>
      </c>
      <c r="C51" s="76"/>
      <c r="D51" s="75"/>
      <c r="E51" s="77"/>
      <c r="F51" s="78"/>
      <c r="G51" s="78"/>
      <c r="H51" s="78"/>
      <c r="I51" s="81"/>
      <c r="J51" s="81"/>
      <c r="K51" s="285">
        <v>33</v>
      </c>
      <c r="L51" s="88">
        <f>SUM('HORIZONTES G4'!L50:L50)</f>
        <v>0</v>
      </c>
      <c r="M51" s="285">
        <f>SUM('HORIZONTES G4'!M48:M50)</f>
        <v>3142</v>
      </c>
      <c r="N51" s="88">
        <f>SUM('HORIZONTES G4'!N50:N50)</f>
        <v>0</v>
      </c>
      <c r="O51" s="83"/>
      <c r="P51" s="83"/>
      <c r="Q51" s="90"/>
    </row>
    <row r="52" spans="1:26" x14ac:dyDescent="0.25">
      <c r="E52" s="91"/>
    </row>
    <row r="53" spans="1:26" x14ac:dyDescent="0.25">
      <c r="B53" s="427" t="s">
        <v>27</v>
      </c>
      <c r="C53" s="427" t="s">
        <v>26</v>
      </c>
      <c r="D53" s="429" t="s">
        <v>33</v>
      </c>
      <c r="E53" s="429"/>
    </row>
    <row r="54" spans="1:26" x14ac:dyDescent="0.25">
      <c r="B54" s="428"/>
      <c r="C54" s="428"/>
      <c r="D54" s="188" t="s">
        <v>22</v>
      </c>
      <c r="E54" s="93" t="s">
        <v>23</v>
      </c>
    </row>
    <row r="55" spans="1:26" ht="30.6" customHeight="1" x14ac:dyDescent="0.25">
      <c r="B55" s="94" t="s">
        <v>20</v>
      </c>
      <c r="C55" s="95">
        <f>+K51</f>
        <v>33</v>
      </c>
      <c r="D55" s="185" t="s">
        <v>68</v>
      </c>
      <c r="E55" s="69"/>
      <c r="F55" s="96"/>
      <c r="G55" s="96"/>
      <c r="H55" s="96"/>
      <c r="I55" s="96"/>
      <c r="J55" s="96"/>
      <c r="K55" s="96"/>
      <c r="L55" s="96"/>
      <c r="M55" s="96"/>
    </row>
    <row r="56" spans="1:26" ht="30" customHeight="1" x14ac:dyDescent="0.25">
      <c r="B56" s="94" t="s">
        <v>24</v>
      </c>
      <c r="C56" s="95">
        <f>+M51</f>
        <v>3142</v>
      </c>
      <c r="D56" s="185" t="s">
        <v>68</v>
      </c>
      <c r="E56" s="69"/>
    </row>
    <row r="57" spans="1:26" x14ac:dyDescent="0.25">
      <c r="B57" s="97"/>
      <c r="C57" s="439"/>
      <c r="D57" s="439"/>
      <c r="E57" s="439"/>
      <c r="F57" s="439"/>
      <c r="G57" s="439"/>
      <c r="H57" s="439"/>
      <c r="I57" s="439"/>
      <c r="J57" s="439"/>
      <c r="K57" s="439"/>
      <c r="L57" s="439"/>
      <c r="M57" s="439"/>
      <c r="N57" s="439"/>
    </row>
    <row r="58" spans="1:26" ht="28.15" customHeight="1" x14ac:dyDescent="0.25"/>
    <row r="59" spans="1:26" ht="26.25" x14ac:dyDescent="0.25">
      <c r="B59" s="435" t="s">
        <v>100</v>
      </c>
      <c r="C59" s="436"/>
      <c r="D59" s="436"/>
      <c r="E59" s="436"/>
      <c r="F59" s="436"/>
      <c r="G59" s="436"/>
      <c r="H59" s="436"/>
      <c r="I59" s="436"/>
      <c r="J59" s="436"/>
      <c r="K59" s="436"/>
      <c r="L59" s="436"/>
      <c r="M59" s="436"/>
      <c r="N59" s="436"/>
      <c r="O59" s="436"/>
      <c r="P59" s="436"/>
      <c r="Q59" s="436"/>
    </row>
    <row r="62" spans="1:26" ht="109.5" customHeight="1" x14ac:dyDescent="0.25">
      <c r="B62" s="197" t="s">
        <v>148</v>
      </c>
      <c r="C62" s="197" t="s">
        <v>2</v>
      </c>
      <c r="D62" s="197" t="s">
        <v>102</v>
      </c>
      <c r="E62" s="197" t="s">
        <v>101</v>
      </c>
      <c r="F62" s="197" t="s">
        <v>103</v>
      </c>
      <c r="G62" s="197" t="s">
        <v>104</v>
      </c>
      <c r="H62" s="197" t="s">
        <v>105</v>
      </c>
      <c r="I62" s="197" t="s">
        <v>106</v>
      </c>
      <c r="J62" s="197" t="s">
        <v>107</v>
      </c>
      <c r="K62" s="197" t="s">
        <v>108</v>
      </c>
      <c r="L62" s="197" t="s">
        <v>109</v>
      </c>
      <c r="M62" s="184" t="s">
        <v>110</v>
      </c>
      <c r="N62" s="184" t="s">
        <v>111</v>
      </c>
      <c r="O62" s="441" t="s">
        <v>3</v>
      </c>
      <c r="P62" s="442"/>
      <c r="Q62" s="197" t="s">
        <v>17</v>
      </c>
    </row>
    <row r="63" spans="1:26" ht="96" customHeight="1" x14ac:dyDescent="0.25">
      <c r="B63" s="185" t="s">
        <v>255</v>
      </c>
      <c r="C63" s="185" t="s">
        <v>256</v>
      </c>
      <c r="D63" s="76" t="s">
        <v>672</v>
      </c>
      <c r="E63" s="185">
        <v>150</v>
      </c>
      <c r="F63" s="185" t="s">
        <v>669</v>
      </c>
      <c r="G63" s="185" t="s">
        <v>669</v>
      </c>
      <c r="H63" s="185" t="s">
        <v>669</v>
      </c>
      <c r="I63" s="185" t="s">
        <v>135</v>
      </c>
      <c r="J63" s="185" t="s">
        <v>135</v>
      </c>
      <c r="K63" s="185" t="s">
        <v>135</v>
      </c>
      <c r="L63" s="185" t="s">
        <v>135</v>
      </c>
      <c r="M63" s="185" t="s">
        <v>135</v>
      </c>
      <c r="N63" s="185" t="s">
        <v>135</v>
      </c>
      <c r="O63" s="430"/>
      <c r="P63" s="431"/>
      <c r="Q63" s="185" t="s">
        <v>135</v>
      </c>
    </row>
    <row r="64" spans="1:26" ht="96" customHeight="1" x14ac:dyDescent="0.25">
      <c r="B64" s="185" t="s">
        <v>255</v>
      </c>
      <c r="C64" s="185" t="s">
        <v>256</v>
      </c>
      <c r="D64" s="76" t="s">
        <v>673</v>
      </c>
      <c r="E64" s="185">
        <v>50</v>
      </c>
      <c r="F64" s="185" t="s">
        <v>669</v>
      </c>
      <c r="G64" s="185" t="s">
        <v>669</v>
      </c>
      <c r="H64" s="185" t="s">
        <v>669</v>
      </c>
      <c r="I64" s="185" t="s">
        <v>135</v>
      </c>
      <c r="J64" s="185" t="s">
        <v>135</v>
      </c>
      <c r="K64" s="185" t="s">
        <v>135</v>
      </c>
      <c r="L64" s="185" t="s">
        <v>135</v>
      </c>
      <c r="M64" s="185" t="s">
        <v>135</v>
      </c>
      <c r="N64" s="185" t="s">
        <v>135</v>
      </c>
      <c r="O64" s="430"/>
      <c r="P64" s="431"/>
      <c r="Q64" s="185" t="s">
        <v>135</v>
      </c>
    </row>
    <row r="65" spans="2:17" ht="96" customHeight="1" x14ac:dyDescent="0.25">
      <c r="B65" s="185" t="s">
        <v>255</v>
      </c>
      <c r="C65" s="185" t="s">
        <v>256</v>
      </c>
      <c r="D65" s="76" t="s">
        <v>674</v>
      </c>
      <c r="E65" s="185">
        <v>50</v>
      </c>
      <c r="F65" s="185" t="s">
        <v>669</v>
      </c>
      <c r="G65" s="185" t="s">
        <v>669</v>
      </c>
      <c r="H65" s="185" t="s">
        <v>669</v>
      </c>
      <c r="I65" s="185" t="s">
        <v>135</v>
      </c>
      <c r="J65" s="185" t="s">
        <v>135</v>
      </c>
      <c r="K65" s="185" t="s">
        <v>135</v>
      </c>
      <c r="L65" s="185" t="s">
        <v>135</v>
      </c>
      <c r="M65" s="185" t="s">
        <v>135</v>
      </c>
      <c r="N65" s="185" t="s">
        <v>135</v>
      </c>
      <c r="O65" s="430"/>
      <c r="P65" s="431"/>
      <c r="Q65" s="185" t="s">
        <v>135</v>
      </c>
    </row>
    <row r="66" spans="2:17" ht="96" customHeight="1" x14ac:dyDescent="0.25">
      <c r="B66" s="185" t="s">
        <v>255</v>
      </c>
      <c r="C66" s="185" t="s">
        <v>256</v>
      </c>
      <c r="D66" s="76" t="s">
        <v>675</v>
      </c>
      <c r="E66" s="185">
        <v>100</v>
      </c>
      <c r="F66" s="185" t="s">
        <v>669</v>
      </c>
      <c r="G66" s="185" t="s">
        <v>669</v>
      </c>
      <c r="H66" s="185" t="s">
        <v>669</v>
      </c>
      <c r="I66" s="185" t="s">
        <v>135</v>
      </c>
      <c r="J66" s="185" t="s">
        <v>135</v>
      </c>
      <c r="K66" s="185" t="s">
        <v>135</v>
      </c>
      <c r="L66" s="185" t="s">
        <v>135</v>
      </c>
      <c r="M66" s="185" t="s">
        <v>135</v>
      </c>
      <c r="N66" s="185" t="s">
        <v>135</v>
      </c>
      <c r="O66" s="430"/>
      <c r="P66" s="431"/>
      <c r="Q66" s="185" t="s">
        <v>135</v>
      </c>
    </row>
    <row r="67" spans="2:17" ht="96" customHeight="1" x14ac:dyDescent="0.25">
      <c r="B67" s="185" t="s">
        <v>255</v>
      </c>
      <c r="C67" s="185" t="s">
        <v>256</v>
      </c>
      <c r="D67" s="76" t="s">
        <v>676</v>
      </c>
      <c r="E67" s="185">
        <v>50</v>
      </c>
      <c r="F67" s="185" t="s">
        <v>669</v>
      </c>
      <c r="G67" s="185" t="s">
        <v>669</v>
      </c>
      <c r="H67" s="185" t="s">
        <v>669</v>
      </c>
      <c r="I67" s="185" t="s">
        <v>135</v>
      </c>
      <c r="J67" s="185" t="s">
        <v>135</v>
      </c>
      <c r="K67" s="185" t="s">
        <v>135</v>
      </c>
      <c r="L67" s="185" t="s">
        <v>135</v>
      </c>
      <c r="M67" s="185" t="s">
        <v>135</v>
      </c>
      <c r="N67" s="185" t="s">
        <v>135</v>
      </c>
      <c r="O67" s="430"/>
      <c r="P67" s="431"/>
      <c r="Q67" s="185" t="s">
        <v>135</v>
      </c>
    </row>
    <row r="68" spans="2:17" ht="96" customHeight="1" x14ac:dyDescent="0.25">
      <c r="B68" s="185" t="s">
        <v>255</v>
      </c>
      <c r="C68" s="185" t="s">
        <v>256</v>
      </c>
      <c r="D68" s="76" t="s">
        <v>677</v>
      </c>
      <c r="E68" s="185">
        <v>50</v>
      </c>
      <c r="F68" s="185" t="s">
        <v>669</v>
      </c>
      <c r="G68" s="185" t="s">
        <v>669</v>
      </c>
      <c r="H68" s="185" t="s">
        <v>669</v>
      </c>
      <c r="I68" s="185" t="s">
        <v>678</v>
      </c>
      <c r="J68" s="185" t="s">
        <v>135</v>
      </c>
      <c r="K68" s="185" t="s">
        <v>135</v>
      </c>
      <c r="L68" s="185" t="s">
        <v>135</v>
      </c>
      <c r="M68" s="185" t="s">
        <v>135</v>
      </c>
      <c r="N68" s="185" t="s">
        <v>135</v>
      </c>
      <c r="O68" s="430"/>
      <c r="P68" s="431"/>
      <c r="Q68" s="185" t="s">
        <v>135</v>
      </c>
    </row>
    <row r="69" spans="2:17" ht="96" customHeight="1" x14ac:dyDescent="0.25">
      <c r="B69" s="185" t="s">
        <v>255</v>
      </c>
      <c r="C69" s="185" t="s">
        <v>256</v>
      </c>
      <c r="D69" s="76" t="s">
        <v>679</v>
      </c>
      <c r="E69" s="185">
        <v>50</v>
      </c>
      <c r="F69" s="185" t="s">
        <v>669</v>
      </c>
      <c r="G69" s="185" t="s">
        <v>669</v>
      </c>
      <c r="H69" s="185" t="s">
        <v>669</v>
      </c>
      <c r="I69" s="185" t="s">
        <v>678</v>
      </c>
      <c r="J69" s="185" t="s">
        <v>135</v>
      </c>
      <c r="K69" s="185" t="s">
        <v>135</v>
      </c>
      <c r="L69" s="185" t="s">
        <v>135</v>
      </c>
      <c r="M69" s="185" t="s">
        <v>135</v>
      </c>
      <c r="N69" s="185" t="s">
        <v>135</v>
      </c>
      <c r="O69" s="430"/>
      <c r="P69" s="431"/>
      <c r="Q69" s="185" t="s">
        <v>135</v>
      </c>
    </row>
    <row r="70" spans="2:17" ht="96" customHeight="1" x14ac:dyDescent="0.25">
      <c r="B70" s="185" t="s">
        <v>255</v>
      </c>
      <c r="C70" s="185" t="s">
        <v>256</v>
      </c>
      <c r="D70" s="76" t="s">
        <v>680</v>
      </c>
      <c r="E70" s="185">
        <v>50</v>
      </c>
      <c r="F70" s="185" t="s">
        <v>669</v>
      </c>
      <c r="G70" s="185" t="s">
        <v>669</v>
      </c>
      <c r="H70" s="185" t="s">
        <v>669</v>
      </c>
      <c r="I70" s="185" t="s">
        <v>678</v>
      </c>
      <c r="J70" s="185" t="s">
        <v>135</v>
      </c>
      <c r="K70" s="185" t="s">
        <v>135</v>
      </c>
      <c r="L70" s="185" t="s">
        <v>135</v>
      </c>
      <c r="M70" s="185" t="s">
        <v>135</v>
      </c>
      <c r="N70" s="185" t="s">
        <v>135</v>
      </c>
      <c r="O70" s="430"/>
      <c r="P70" s="431"/>
      <c r="Q70" s="185" t="s">
        <v>135</v>
      </c>
    </row>
    <row r="71" spans="2:17" ht="96" customHeight="1" x14ac:dyDescent="0.25">
      <c r="B71" s="185" t="s">
        <v>255</v>
      </c>
      <c r="C71" s="185" t="s">
        <v>256</v>
      </c>
      <c r="D71" s="76" t="s">
        <v>681</v>
      </c>
      <c r="E71" s="185">
        <v>50</v>
      </c>
      <c r="F71" s="185" t="s">
        <v>669</v>
      </c>
      <c r="G71" s="185" t="s">
        <v>669</v>
      </c>
      <c r="H71" s="185" t="s">
        <v>669</v>
      </c>
      <c r="I71" s="185" t="s">
        <v>135</v>
      </c>
      <c r="J71" s="185" t="s">
        <v>135</v>
      </c>
      <c r="K71" s="185" t="s">
        <v>135</v>
      </c>
      <c r="L71" s="185" t="s">
        <v>135</v>
      </c>
      <c r="M71" s="185" t="s">
        <v>135</v>
      </c>
      <c r="N71" s="185" t="s">
        <v>135</v>
      </c>
      <c r="O71" s="430"/>
      <c r="P71" s="431"/>
      <c r="Q71" s="185" t="s">
        <v>135</v>
      </c>
    </row>
    <row r="72" spans="2:17" ht="96" customHeight="1" x14ac:dyDescent="0.25">
      <c r="B72" s="185" t="s">
        <v>255</v>
      </c>
      <c r="C72" s="185" t="s">
        <v>256</v>
      </c>
      <c r="D72" s="76" t="s">
        <v>682</v>
      </c>
      <c r="E72" s="185">
        <v>250</v>
      </c>
      <c r="F72" s="185" t="s">
        <v>669</v>
      </c>
      <c r="G72" s="185" t="s">
        <v>669</v>
      </c>
      <c r="H72" s="185" t="s">
        <v>669</v>
      </c>
      <c r="I72" s="185" t="s">
        <v>135</v>
      </c>
      <c r="J72" s="185" t="s">
        <v>135</v>
      </c>
      <c r="K72" s="185" t="s">
        <v>135</v>
      </c>
      <c r="L72" s="185" t="s">
        <v>135</v>
      </c>
      <c r="M72" s="185" t="s">
        <v>135</v>
      </c>
      <c r="N72" s="185" t="s">
        <v>135</v>
      </c>
      <c r="O72" s="430"/>
      <c r="P72" s="431"/>
      <c r="Q72" s="185" t="s">
        <v>135</v>
      </c>
    </row>
    <row r="73" spans="2:17" ht="96" customHeight="1" x14ac:dyDescent="0.25">
      <c r="B73" s="185" t="s">
        <v>255</v>
      </c>
      <c r="C73" s="185" t="s">
        <v>256</v>
      </c>
      <c r="D73" s="76" t="s">
        <v>683</v>
      </c>
      <c r="E73" s="185">
        <v>50</v>
      </c>
      <c r="F73" s="185" t="s">
        <v>669</v>
      </c>
      <c r="G73" s="185" t="s">
        <v>669</v>
      </c>
      <c r="H73" s="185" t="s">
        <v>669</v>
      </c>
      <c r="I73" s="185" t="s">
        <v>135</v>
      </c>
      <c r="J73" s="185" t="s">
        <v>135</v>
      </c>
      <c r="K73" s="185" t="s">
        <v>135</v>
      </c>
      <c r="L73" s="185" t="s">
        <v>135</v>
      </c>
      <c r="M73" s="185" t="s">
        <v>135</v>
      </c>
      <c r="N73" s="185" t="s">
        <v>135</v>
      </c>
      <c r="O73" s="430"/>
      <c r="P73" s="431"/>
      <c r="Q73" s="185" t="s">
        <v>135</v>
      </c>
    </row>
    <row r="74" spans="2:17" ht="96" customHeight="1" x14ac:dyDescent="0.25">
      <c r="B74" s="185" t="s">
        <v>255</v>
      </c>
      <c r="C74" s="185" t="s">
        <v>256</v>
      </c>
      <c r="D74" s="76" t="s">
        <v>684</v>
      </c>
      <c r="E74" s="185">
        <v>100</v>
      </c>
      <c r="F74" s="185" t="s">
        <v>669</v>
      </c>
      <c r="G74" s="185" t="s">
        <v>669</v>
      </c>
      <c r="H74" s="185" t="s">
        <v>669</v>
      </c>
      <c r="I74" s="185" t="s">
        <v>135</v>
      </c>
      <c r="J74" s="185" t="s">
        <v>135</v>
      </c>
      <c r="K74" s="185" t="s">
        <v>135</v>
      </c>
      <c r="L74" s="185" t="s">
        <v>135</v>
      </c>
      <c r="M74" s="185" t="s">
        <v>135</v>
      </c>
      <c r="N74" s="185" t="s">
        <v>135</v>
      </c>
      <c r="O74" s="430"/>
      <c r="P74" s="431"/>
      <c r="Q74" s="185" t="s">
        <v>135</v>
      </c>
    </row>
    <row r="75" spans="2:17" ht="96" customHeight="1" x14ac:dyDescent="0.25">
      <c r="B75" s="185" t="s">
        <v>255</v>
      </c>
      <c r="C75" s="185" t="s">
        <v>256</v>
      </c>
      <c r="D75" s="76" t="s">
        <v>685</v>
      </c>
      <c r="E75" s="185">
        <v>50</v>
      </c>
      <c r="F75" s="185" t="s">
        <v>669</v>
      </c>
      <c r="G75" s="185" t="s">
        <v>669</v>
      </c>
      <c r="H75" s="185" t="s">
        <v>669</v>
      </c>
      <c r="I75" s="185" t="s">
        <v>678</v>
      </c>
      <c r="J75" s="185" t="s">
        <v>135</v>
      </c>
      <c r="K75" s="185" t="s">
        <v>135</v>
      </c>
      <c r="L75" s="185" t="s">
        <v>135</v>
      </c>
      <c r="M75" s="185" t="s">
        <v>135</v>
      </c>
      <c r="N75" s="185" t="s">
        <v>135</v>
      </c>
      <c r="O75" s="430"/>
      <c r="P75" s="431"/>
      <c r="Q75" s="185" t="s">
        <v>135</v>
      </c>
    </row>
    <row r="76" spans="2:17" ht="96" customHeight="1" x14ac:dyDescent="0.25">
      <c r="B76" s="185" t="s">
        <v>255</v>
      </c>
      <c r="C76" s="185" t="s">
        <v>256</v>
      </c>
      <c r="D76" s="76" t="s">
        <v>686</v>
      </c>
      <c r="E76" s="185">
        <v>200</v>
      </c>
      <c r="F76" s="185" t="s">
        <v>669</v>
      </c>
      <c r="G76" s="185" t="s">
        <v>669</v>
      </c>
      <c r="H76" s="185" t="s">
        <v>669</v>
      </c>
      <c r="I76" s="185" t="s">
        <v>135</v>
      </c>
      <c r="J76" s="185" t="s">
        <v>135</v>
      </c>
      <c r="K76" s="185" t="s">
        <v>135</v>
      </c>
      <c r="L76" s="185" t="s">
        <v>135</v>
      </c>
      <c r="M76" s="185" t="s">
        <v>135</v>
      </c>
      <c r="N76" s="185" t="s">
        <v>135</v>
      </c>
      <c r="O76" s="430"/>
      <c r="P76" s="431"/>
      <c r="Q76" s="185" t="s">
        <v>135</v>
      </c>
    </row>
    <row r="77" spans="2:17" ht="96" customHeight="1" x14ac:dyDescent="0.25">
      <c r="B77" s="185" t="s">
        <v>255</v>
      </c>
      <c r="C77" s="185" t="s">
        <v>256</v>
      </c>
      <c r="D77" s="76" t="s">
        <v>687</v>
      </c>
      <c r="E77" s="185">
        <v>200</v>
      </c>
      <c r="F77" s="185" t="s">
        <v>669</v>
      </c>
      <c r="G77" s="185" t="s">
        <v>669</v>
      </c>
      <c r="H77" s="185" t="s">
        <v>669</v>
      </c>
      <c r="I77" s="185" t="s">
        <v>135</v>
      </c>
      <c r="J77" s="185" t="s">
        <v>135</v>
      </c>
      <c r="K77" s="185" t="s">
        <v>135</v>
      </c>
      <c r="L77" s="185" t="s">
        <v>135</v>
      </c>
      <c r="M77" s="185" t="s">
        <v>135</v>
      </c>
      <c r="N77" s="185" t="s">
        <v>135</v>
      </c>
      <c r="O77" s="430"/>
      <c r="P77" s="431"/>
      <c r="Q77" s="185" t="s">
        <v>135</v>
      </c>
    </row>
    <row r="78" spans="2:17" ht="96" customHeight="1" x14ac:dyDescent="0.25">
      <c r="B78" s="185" t="s">
        <v>255</v>
      </c>
      <c r="C78" s="185" t="s">
        <v>256</v>
      </c>
      <c r="D78" s="76" t="s">
        <v>688</v>
      </c>
      <c r="E78" s="185">
        <v>100</v>
      </c>
      <c r="F78" s="185" t="s">
        <v>669</v>
      </c>
      <c r="G78" s="185" t="s">
        <v>669</v>
      </c>
      <c r="H78" s="185" t="s">
        <v>669</v>
      </c>
      <c r="I78" s="185" t="s">
        <v>678</v>
      </c>
      <c r="J78" s="185" t="s">
        <v>135</v>
      </c>
      <c r="K78" s="185" t="s">
        <v>135</v>
      </c>
      <c r="L78" s="185" t="s">
        <v>135</v>
      </c>
      <c r="M78" s="185" t="s">
        <v>135</v>
      </c>
      <c r="N78" s="185" t="s">
        <v>135</v>
      </c>
      <c r="O78" s="430"/>
      <c r="P78" s="431"/>
      <c r="Q78" s="185" t="s">
        <v>135</v>
      </c>
    </row>
    <row r="79" spans="2:17" ht="96" customHeight="1" x14ac:dyDescent="0.25">
      <c r="B79" s="185" t="s">
        <v>255</v>
      </c>
      <c r="C79" s="185" t="s">
        <v>256</v>
      </c>
      <c r="D79" s="76" t="s">
        <v>689</v>
      </c>
      <c r="E79" s="185">
        <v>300</v>
      </c>
      <c r="F79" s="185" t="s">
        <v>669</v>
      </c>
      <c r="G79" s="185" t="s">
        <v>669</v>
      </c>
      <c r="H79" s="185" t="s">
        <v>669</v>
      </c>
      <c r="I79" s="185" t="s">
        <v>135</v>
      </c>
      <c r="J79" s="185" t="s">
        <v>135</v>
      </c>
      <c r="K79" s="185" t="s">
        <v>135</v>
      </c>
      <c r="L79" s="185" t="s">
        <v>135</v>
      </c>
      <c r="M79" s="185" t="s">
        <v>135</v>
      </c>
      <c r="N79" s="185" t="s">
        <v>135</v>
      </c>
      <c r="O79" s="430"/>
      <c r="P79" s="431"/>
      <c r="Q79" s="185" t="s">
        <v>135</v>
      </c>
    </row>
    <row r="80" spans="2:17" ht="96" customHeight="1" x14ac:dyDescent="0.25">
      <c r="B80" s="185" t="s">
        <v>255</v>
      </c>
      <c r="C80" s="185" t="s">
        <v>256</v>
      </c>
      <c r="D80" s="76" t="s">
        <v>690</v>
      </c>
      <c r="E80" s="185">
        <v>100</v>
      </c>
      <c r="F80" s="185" t="s">
        <v>669</v>
      </c>
      <c r="G80" s="185" t="s">
        <v>669</v>
      </c>
      <c r="H80" s="185" t="s">
        <v>669</v>
      </c>
      <c r="I80" s="185" t="s">
        <v>135</v>
      </c>
      <c r="J80" s="185" t="s">
        <v>135</v>
      </c>
      <c r="K80" s="185" t="s">
        <v>135</v>
      </c>
      <c r="L80" s="185" t="s">
        <v>135</v>
      </c>
      <c r="M80" s="185" t="s">
        <v>135</v>
      </c>
      <c r="N80" s="185" t="s">
        <v>135</v>
      </c>
      <c r="O80" s="430"/>
      <c r="P80" s="431"/>
      <c r="Q80" s="185" t="s">
        <v>135</v>
      </c>
    </row>
    <row r="81" spans="1:17" ht="96" customHeight="1" x14ac:dyDescent="0.25">
      <c r="B81" s="185" t="s">
        <v>255</v>
      </c>
      <c r="C81" s="185" t="s">
        <v>256</v>
      </c>
      <c r="D81" s="76" t="s">
        <v>691</v>
      </c>
      <c r="E81" s="185">
        <v>50</v>
      </c>
      <c r="F81" s="185" t="s">
        <v>669</v>
      </c>
      <c r="G81" s="185" t="s">
        <v>669</v>
      </c>
      <c r="H81" s="185" t="s">
        <v>669</v>
      </c>
      <c r="I81" s="185" t="s">
        <v>135</v>
      </c>
      <c r="J81" s="185" t="s">
        <v>135</v>
      </c>
      <c r="K81" s="185" t="s">
        <v>135</v>
      </c>
      <c r="L81" s="185" t="s">
        <v>135</v>
      </c>
      <c r="M81" s="185" t="s">
        <v>135</v>
      </c>
      <c r="N81" s="185" t="s">
        <v>135</v>
      </c>
      <c r="O81" s="430"/>
      <c r="P81" s="431"/>
      <c r="Q81" s="185" t="s">
        <v>135</v>
      </c>
    </row>
    <row r="82" spans="1:17" x14ac:dyDescent="0.25">
      <c r="B82" s="61"/>
      <c r="C82" s="61"/>
      <c r="D82" s="61"/>
      <c r="E82" s="61"/>
      <c r="F82" s="61"/>
      <c r="G82" s="61"/>
      <c r="H82" s="61"/>
      <c r="I82" s="61"/>
      <c r="J82" s="61"/>
      <c r="K82" s="61"/>
      <c r="L82" s="61"/>
      <c r="M82" s="61"/>
      <c r="N82" s="61"/>
      <c r="O82" s="250"/>
      <c r="P82" s="250"/>
      <c r="Q82" s="61"/>
    </row>
    <row r="83" spans="1:17" x14ac:dyDescent="0.25">
      <c r="B83" s="44" t="s">
        <v>1</v>
      </c>
    </row>
    <row r="84" spans="1:17" x14ac:dyDescent="0.25">
      <c r="B84" s="44" t="s">
        <v>36</v>
      </c>
    </row>
    <row r="85" spans="1:17" x14ac:dyDescent="0.25">
      <c r="B85" s="44" t="s">
        <v>61</v>
      </c>
    </row>
    <row r="88" spans="1:17" ht="26.25" x14ac:dyDescent="0.25">
      <c r="B88" s="436" t="s">
        <v>37</v>
      </c>
      <c r="C88" s="436"/>
      <c r="D88" s="436"/>
      <c r="E88" s="436"/>
      <c r="F88" s="436"/>
      <c r="G88" s="436"/>
      <c r="H88" s="436"/>
      <c r="I88" s="436"/>
      <c r="J88" s="436"/>
      <c r="K88" s="436"/>
      <c r="L88" s="436"/>
      <c r="M88" s="436"/>
      <c r="N88" s="436"/>
      <c r="O88" s="436"/>
      <c r="P88" s="436"/>
      <c r="Q88" s="436"/>
    </row>
    <row r="91" spans="1:17" ht="76.5" customHeight="1" x14ac:dyDescent="0.25">
      <c r="A91" s="443"/>
      <c r="B91" s="443" t="s">
        <v>0</v>
      </c>
      <c r="C91" s="443" t="s">
        <v>38</v>
      </c>
      <c r="D91" s="443" t="s">
        <v>39</v>
      </c>
      <c r="E91" s="443" t="s">
        <v>112</v>
      </c>
      <c r="F91" s="443" t="s">
        <v>114</v>
      </c>
      <c r="G91" s="443" t="s">
        <v>115</v>
      </c>
      <c r="H91" s="443" t="s">
        <v>116</v>
      </c>
      <c r="I91" s="443" t="s">
        <v>113</v>
      </c>
      <c r="J91" s="441" t="s">
        <v>117</v>
      </c>
      <c r="K91" s="445"/>
      <c r="L91" s="442"/>
      <c r="M91" s="443" t="s">
        <v>121</v>
      </c>
      <c r="N91" s="443" t="s">
        <v>40</v>
      </c>
      <c r="O91" s="443" t="s">
        <v>41</v>
      </c>
      <c r="P91" s="447" t="s">
        <v>3</v>
      </c>
      <c r="Q91" s="448"/>
    </row>
    <row r="92" spans="1:17" ht="60.75" customHeight="1" x14ac:dyDescent="0.25">
      <c r="A92" s="444"/>
      <c r="B92" s="444"/>
      <c r="C92" s="444"/>
      <c r="D92" s="444"/>
      <c r="E92" s="444"/>
      <c r="F92" s="444"/>
      <c r="G92" s="444"/>
      <c r="H92" s="444"/>
      <c r="I92" s="444"/>
      <c r="J92" s="21" t="s">
        <v>118</v>
      </c>
      <c r="K92" s="197" t="s">
        <v>119</v>
      </c>
      <c r="L92" s="21" t="s">
        <v>120</v>
      </c>
      <c r="M92" s="444"/>
      <c r="N92" s="444"/>
      <c r="O92" s="444"/>
      <c r="P92" s="449"/>
      <c r="Q92" s="450"/>
    </row>
    <row r="93" spans="1:17" ht="75.75" customHeight="1" x14ac:dyDescent="0.25">
      <c r="B93" s="189" t="s">
        <v>42</v>
      </c>
      <c r="C93" s="189" t="s">
        <v>278</v>
      </c>
      <c r="D93" s="185" t="s">
        <v>692</v>
      </c>
      <c r="E93" s="185">
        <v>6804222</v>
      </c>
      <c r="F93" s="189" t="s">
        <v>444</v>
      </c>
      <c r="G93" s="76" t="s">
        <v>344</v>
      </c>
      <c r="H93" s="196">
        <v>41152</v>
      </c>
      <c r="I93" s="185" t="s">
        <v>669</v>
      </c>
      <c r="J93" s="76" t="s">
        <v>666</v>
      </c>
      <c r="K93" s="189" t="s">
        <v>693</v>
      </c>
      <c r="L93" s="189" t="s">
        <v>694</v>
      </c>
      <c r="M93" s="185" t="s">
        <v>135</v>
      </c>
      <c r="N93" s="185" t="s">
        <v>135</v>
      </c>
      <c r="O93" s="185" t="s">
        <v>135</v>
      </c>
      <c r="P93" s="451"/>
      <c r="Q93" s="451"/>
    </row>
    <row r="94" spans="1:17" ht="75.75" customHeight="1" x14ac:dyDescent="0.25">
      <c r="B94" s="189" t="s">
        <v>42</v>
      </c>
      <c r="C94" s="189" t="s">
        <v>278</v>
      </c>
      <c r="D94" s="185" t="s">
        <v>695</v>
      </c>
      <c r="E94" s="185">
        <v>17640720</v>
      </c>
      <c r="F94" s="189" t="s">
        <v>696</v>
      </c>
      <c r="G94" s="76" t="s">
        <v>697</v>
      </c>
      <c r="H94" s="196">
        <v>40816</v>
      </c>
      <c r="I94" s="185" t="s">
        <v>698</v>
      </c>
      <c r="J94" s="76" t="s">
        <v>666</v>
      </c>
      <c r="K94" s="189" t="s">
        <v>699</v>
      </c>
      <c r="L94" s="189" t="s">
        <v>700</v>
      </c>
      <c r="M94" s="185" t="s">
        <v>135</v>
      </c>
      <c r="N94" s="185" t="s">
        <v>135</v>
      </c>
      <c r="O94" s="185" t="s">
        <v>135</v>
      </c>
      <c r="P94" s="451"/>
      <c r="Q94" s="451"/>
    </row>
    <row r="95" spans="1:17" ht="75.75" customHeight="1" x14ac:dyDescent="0.25">
      <c r="B95" s="189" t="s">
        <v>43</v>
      </c>
      <c r="C95" s="189" t="s">
        <v>701</v>
      </c>
      <c r="D95" s="185" t="s">
        <v>702</v>
      </c>
      <c r="E95" s="185">
        <v>17655572</v>
      </c>
      <c r="F95" s="189" t="s">
        <v>444</v>
      </c>
      <c r="G95" s="76" t="s">
        <v>344</v>
      </c>
      <c r="H95" s="196">
        <v>41956</v>
      </c>
      <c r="I95" s="319" t="s">
        <v>703</v>
      </c>
      <c r="J95" s="76" t="s">
        <v>666</v>
      </c>
      <c r="K95" s="189" t="s">
        <v>704</v>
      </c>
      <c r="L95" s="189" t="s">
        <v>705</v>
      </c>
      <c r="M95" s="185" t="s">
        <v>135</v>
      </c>
      <c r="N95" s="185" t="s">
        <v>135</v>
      </c>
      <c r="O95" s="185" t="s">
        <v>135</v>
      </c>
      <c r="P95" s="446" t="s">
        <v>1549</v>
      </c>
      <c r="Q95" s="446"/>
    </row>
    <row r="96" spans="1:17" ht="75.75" customHeight="1" x14ac:dyDescent="0.25">
      <c r="B96" s="189" t="s">
        <v>43</v>
      </c>
      <c r="C96" s="189" t="s">
        <v>701</v>
      </c>
      <c r="D96" s="185" t="s">
        <v>706</v>
      </c>
      <c r="E96" s="185">
        <v>49695517</v>
      </c>
      <c r="F96" s="189" t="s">
        <v>444</v>
      </c>
      <c r="G96" s="76" t="s">
        <v>344</v>
      </c>
      <c r="H96" s="196">
        <v>40165</v>
      </c>
      <c r="I96" s="319" t="s">
        <v>1552</v>
      </c>
      <c r="J96" s="76" t="s">
        <v>666</v>
      </c>
      <c r="K96" s="189" t="s">
        <v>707</v>
      </c>
      <c r="L96" s="189" t="s">
        <v>708</v>
      </c>
      <c r="M96" s="185" t="s">
        <v>135</v>
      </c>
      <c r="N96" s="185" t="s">
        <v>135</v>
      </c>
      <c r="O96" s="185" t="s">
        <v>135</v>
      </c>
      <c r="P96" s="446" t="s">
        <v>709</v>
      </c>
      <c r="Q96" s="446"/>
    </row>
    <row r="97" spans="2:17" ht="142.5" customHeight="1" x14ac:dyDescent="0.25">
      <c r="B97" s="189" t="s">
        <v>43</v>
      </c>
      <c r="C97" s="189" t="s">
        <v>701</v>
      </c>
      <c r="D97" s="310" t="s">
        <v>710</v>
      </c>
      <c r="E97" s="185">
        <v>30519637</v>
      </c>
      <c r="F97" s="189" t="s">
        <v>444</v>
      </c>
      <c r="G97" s="76" t="s">
        <v>344</v>
      </c>
      <c r="H97" s="196">
        <v>41828</v>
      </c>
      <c r="I97" s="319" t="s">
        <v>703</v>
      </c>
      <c r="J97" s="76" t="s">
        <v>711</v>
      </c>
      <c r="K97" s="189" t="s">
        <v>712</v>
      </c>
      <c r="L97" s="189" t="s">
        <v>713</v>
      </c>
      <c r="M97" s="185" t="s">
        <v>135</v>
      </c>
      <c r="N97" s="185" t="s">
        <v>135</v>
      </c>
      <c r="O97" s="185" t="s">
        <v>135</v>
      </c>
      <c r="P97" s="446" t="s">
        <v>1550</v>
      </c>
      <c r="Q97" s="446"/>
    </row>
    <row r="98" spans="2:17" ht="75.75" customHeight="1" x14ac:dyDescent="0.25">
      <c r="B98" s="189" t="s">
        <v>43</v>
      </c>
      <c r="C98" s="189" t="s">
        <v>701</v>
      </c>
      <c r="D98" s="185" t="s">
        <v>714</v>
      </c>
      <c r="E98" s="185">
        <v>40079138</v>
      </c>
      <c r="F98" s="189" t="s">
        <v>444</v>
      </c>
      <c r="G98" s="76" t="s">
        <v>344</v>
      </c>
      <c r="H98" s="196">
        <v>41926</v>
      </c>
      <c r="I98" s="319" t="s">
        <v>703</v>
      </c>
      <c r="J98" s="76" t="s">
        <v>666</v>
      </c>
      <c r="K98" s="189" t="s">
        <v>715</v>
      </c>
      <c r="L98" s="189" t="s">
        <v>716</v>
      </c>
      <c r="M98" s="185" t="s">
        <v>135</v>
      </c>
      <c r="N98" s="185" t="s">
        <v>135</v>
      </c>
      <c r="O98" s="185" t="s">
        <v>135</v>
      </c>
      <c r="P98" s="446" t="s">
        <v>1551</v>
      </c>
      <c r="Q98" s="446"/>
    </row>
    <row r="100" spans="2:17" ht="15.75" thickBot="1" x14ac:dyDescent="0.3"/>
    <row r="101" spans="2:17" ht="27" thickBot="1" x14ac:dyDescent="0.3">
      <c r="B101" s="432" t="s">
        <v>45</v>
      </c>
      <c r="C101" s="433"/>
      <c r="D101" s="433"/>
      <c r="E101" s="433"/>
      <c r="F101" s="433"/>
      <c r="G101" s="433"/>
      <c r="H101" s="433"/>
      <c r="I101" s="433"/>
      <c r="J101" s="433"/>
      <c r="K101" s="433"/>
      <c r="L101" s="433"/>
      <c r="M101" s="433"/>
      <c r="N101" s="434"/>
    </row>
    <row r="104" spans="2:17" ht="46.15" customHeight="1" x14ac:dyDescent="0.25">
      <c r="B104" s="9" t="s">
        <v>32</v>
      </c>
      <c r="C104" s="9" t="s">
        <v>46</v>
      </c>
      <c r="D104" s="441" t="s">
        <v>3</v>
      </c>
      <c r="E104" s="442"/>
    </row>
    <row r="105" spans="2:17" ht="46.9" customHeight="1" x14ac:dyDescent="0.25">
      <c r="B105" s="101" t="s">
        <v>122</v>
      </c>
      <c r="C105" s="185" t="s">
        <v>135</v>
      </c>
      <c r="D105" s="451"/>
      <c r="E105" s="451"/>
    </row>
    <row r="108" spans="2:17" ht="26.25" x14ac:dyDescent="0.25">
      <c r="B108" s="435" t="s">
        <v>63</v>
      </c>
      <c r="C108" s="436"/>
      <c r="D108" s="436"/>
      <c r="E108" s="436"/>
      <c r="F108" s="436"/>
      <c r="G108" s="436"/>
      <c r="H108" s="436"/>
      <c r="I108" s="436"/>
      <c r="J108" s="436"/>
      <c r="K108" s="436"/>
      <c r="L108" s="436"/>
      <c r="M108" s="436"/>
      <c r="N108" s="436"/>
      <c r="O108" s="436"/>
      <c r="P108" s="436"/>
    </row>
    <row r="110" spans="2:17" ht="15.75" thickBot="1" x14ac:dyDescent="0.3"/>
    <row r="111" spans="2:17" ht="27" thickBot="1" x14ac:dyDescent="0.3">
      <c r="B111" s="432" t="s">
        <v>53</v>
      </c>
      <c r="C111" s="433"/>
      <c r="D111" s="433"/>
      <c r="E111" s="433"/>
      <c r="F111" s="433"/>
      <c r="G111" s="433"/>
      <c r="H111" s="433"/>
      <c r="I111" s="433"/>
      <c r="J111" s="433"/>
      <c r="K111" s="433"/>
      <c r="L111" s="433"/>
      <c r="M111" s="433"/>
      <c r="N111" s="434"/>
    </row>
    <row r="113" spans="1:26" ht="15.75" thickBot="1" x14ac:dyDescent="0.3">
      <c r="M113" s="73"/>
      <c r="N113" s="73"/>
    </row>
    <row r="114" spans="1:26" s="54" customFormat="1" ht="109.5" customHeight="1" x14ac:dyDescent="0.25">
      <c r="B114" s="18" t="s">
        <v>144</v>
      </c>
      <c r="C114" s="18" t="s">
        <v>145</v>
      </c>
      <c r="D114" s="18" t="s">
        <v>146</v>
      </c>
      <c r="E114" s="18" t="s">
        <v>44</v>
      </c>
      <c r="F114" s="18" t="s">
        <v>21</v>
      </c>
      <c r="G114" s="18" t="s">
        <v>99</v>
      </c>
      <c r="H114" s="18" t="s">
        <v>16</v>
      </c>
      <c r="I114" s="18" t="s">
        <v>9</v>
      </c>
      <c r="J114" s="18" t="s">
        <v>30</v>
      </c>
      <c r="K114" s="18" t="s">
        <v>60</v>
      </c>
      <c r="L114" s="18" t="s">
        <v>19</v>
      </c>
      <c r="M114" s="17" t="s">
        <v>25</v>
      </c>
      <c r="N114" s="18" t="s">
        <v>147</v>
      </c>
      <c r="O114" s="18" t="s">
        <v>35</v>
      </c>
      <c r="P114" s="192" t="s">
        <v>10</v>
      </c>
      <c r="Q114" s="192" t="s">
        <v>18</v>
      </c>
    </row>
    <row r="115" spans="1:26" s="86" customFormat="1" ht="54" customHeight="1" x14ac:dyDescent="0.25">
      <c r="A115" s="74">
        <v>1</v>
      </c>
      <c r="B115" s="75" t="s">
        <v>666</v>
      </c>
      <c r="C115" s="75" t="s">
        <v>666</v>
      </c>
      <c r="D115" s="76" t="s">
        <v>667</v>
      </c>
      <c r="E115" s="266">
        <v>145</v>
      </c>
      <c r="F115" s="78" t="s">
        <v>135</v>
      </c>
      <c r="G115" s="79" t="s">
        <v>669</v>
      </c>
      <c r="H115" s="80">
        <v>41518</v>
      </c>
      <c r="I115" s="81">
        <v>41988</v>
      </c>
      <c r="J115" s="81" t="s">
        <v>136</v>
      </c>
      <c r="K115" s="136">
        <v>15</v>
      </c>
      <c r="L115" s="136">
        <v>0</v>
      </c>
      <c r="M115" s="136">
        <v>500</v>
      </c>
      <c r="N115" s="82" t="s">
        <v>669</v>
      </c>
      <c r="O115" s="83">
        <v>1312834224</v>
      </c>
      <c r="P115" s="83">
        <v>819</v>
      </c>
      <c r="Q115" s="84"/>
      <c r="R115" s="85"/>
      <c r="S115" s="85"/>
      <c r="T115" s="85"/>
      <c r="U115" s="85"/>
      <c r="V115" s="85"/>
      <c r="W115" s="85"/>
      <c r="X115" s="85"/>
      <c r="Y115" s="85"/>
      <c r="Z115" s="85"/>
    </row>
    <row r="116" spans="1:26" s="86" customFormat="1" ht="54" customHeight="1" x14ac:dyDescent="0.25">
      <c r="A116" s="74">
        <f>+A115+1</f>
        <v>2</v>
      </c>
      <c r="B116" s="75" t="s">
        <v>666</v>
      </c>
      <c r="C116" s="75" t="s">
        <v>666</v>
      </c>
      <c r="D116" s="76" t="s">
        <v>667</v>
      </c>
      <c r="E116" s="266">
        <v>244</v>
      </c>
      <c r="F116" s="78" t="s">
        <v>135</v>
      </c>
      <c r="G116" s="78" t="s">
        <v>669</v>
      </c>
      <c r="H116" s="80">
        <v>41258</v>
      </c>
      <c r="I116" s="81">
        <v>41986</v>
      </c>
      <c r="J116" s="81" t="s">
        <v>136</v>
      </c>
      <c r="K116" s="136">
        <v>8</v>
      </c>
      <c r="L116" s="136">
        <v>16</v>
      </c>
      <c r="M116" s="136">
        <v>100</v>
      </c>
      <c r="N116" s="82" t="s">
        <v>669</v>
      </c>
      <c r="O116" s="83">
        <f>309560600+64560925+23188650</f>
        <v>397310175</v>
      </c>
      <c r="P116" s="83" t="s">
        <v>717</v>
      </c>
      <c r="Q116" s="84"/>
      <c r="R116" s="85"/>
      <c r="S116" s="85"/>
      <c r="T116" s="85"/>
      <c r="U116" s="85"/>
      <c r="V116" s="85"/>
      <c r="W116" s="85"/>
      <c r="X116" s="85"/>
      <c r="Y116" s="85"/>
      <c r="Z116" s="85"/>
    </row>
    <row r="117" spans="1:26" s="86" customFormat="1" ht="54" customHeight="1" x14ac:dyDescent="0.25">
      <c r="A117" s="74">
        <f t="shared" ref="A117:A118" si="0">+A116+1</f>
        <v>3</v>
      </c>
      <c r="B117" s="75" t="s">
        <v>666</v>
      </c>
      <c r="C117" s="75" t="s">
        <v>666</v>
      </c>
      <c r="D117" s="75" t="s">
        <v>718</v>
      </c>
      <c r="E117" s="267" t="s">
        <v>719</v>
      </c>
      <c r="F117" s="78" t="s">
        <v>135</v>
      </c>
      <c r="G117" s="78" t="s">
        <v>669</v>
      </c>
      <c r="H117" s="80">
        <v>40725</v>
      </c>
      <c r="I117" s="81">
        <v>40877</v>
      </c>
      <c r="J117" s="81" t="s">
        <v>136</v>
      </c>
      <c r="K117" s="136">
        <v>0</v>
      </c>
      <c r="L117" s="136">
        <v>4</v>
      </c>
      <c r="M117" s="136">
        <v>2248</v>
      </c>
      <c r="N117" s="82" t="s">
        <v>669</v>
      </c>
      <c r="O117" s="83">
        <v>209299000</v>
      </c>
      <c r="P117" s="83" t="s">
        <v>720</v>
      </c>
      <c r="Q117" s="84"/>
      <c r="R117" s="85"/>
      <c r="S117" s="85"/>
      <c r="T117" s="85"/>
      <c r="U117" s="85"/>
      <c r="V117" s="85"/>
      <c r="W117" s="85"/>
      <c r="X117" s="85"/>
      <c r="Y117" s="85"/>
      <c r="Z117" s="85"/>
    </row>
    <row r="118" spans="1:26" s="86" customFormat="1" ht="54" customHeight="1" x14ac:dyDescent="0.25">
      <c r="A118" s="74">
        <f t="shared" si="0"/>
        <v>4</v>
      </c>
      <c r="B118" s="75" t="s">
        <v>666</v>
      </c>
      <c r="C118" s="75" t="s">
        <v>666</v>
      </c>
      <c r="D118" s="75" t="s">
        <v>718</v>
      </c>
      <c r="E118" s="267" t="s">
        <v>721</v>
      </c>
      <c r="F118" s="78" t="s">
        <v>135</v>
      </c>
      <c r="G118" s="78" t="s">
        <v>669</v>
      </c>
      <c r="H118" s="80">
        <v>40791</v>
      </c>
      <c r="I118" s="81">
        <v>40908</v>
      </c>
      <c r="J118" s="81" t="s">
        <v>136</v>
      </c>
      <c r="K118" s="136">
        <v>0</v>
      </c>
      <c r="L118" s="136">
        <v>3</v>
      </c>
      <c r="M118" s="136">
        <v>2248</v>
      </c>
      <c r="N118" s="82" t="s">
        <v>669</v>
      </c>
      <c r="O118" s="83">
        <v>184450000</v>
      </c>
      <c r="P118" s="83" t="s">
        <v>722</v>
      </c>
      <c r="Q118" s="84"/>
      <c r="R118" s="85"/>
      <c r="S118" s="85"/>
      <c r="T118" s="85"/>
      <c r="U118" s="85"/>
      <c r="V118" s="85"/>
      <c r="W118" s="85"/>
      <c r="X118" s="85"/>
      <c r="Y118" s="85"/>
      <c r="Z118" s="85"/>
    </row>
    <row r="119" spans="1:26" s="86" customFormat="1" x14ac:dyDescent="0.25">
      <c r="A119" s="74"/>
      <c r="B119" s="87" t="s">
        <v>15</v>
      </c>
      <c r="C119" s="76"/>
      <c r="D119" s="75"/>
      <c r="E119" s="77"/>
      <c r="F119" s="78"/>
      <c r="G119" s="78"/>
      <c r="H119" s="78"/>
      <c r="I119" s="81"/>
      <c r="J119" s="81"/>
      <c r="K119" s="88">
        <f>SUM(K115:K118)</f>
        <v>23</v>
      </c>
      <c r="L119" s="88">
        <f>SUM(L115:L118)</f>
        <v>23</v>
      </c>
      <c r="M119" s="265">
        <f>SUM(M115:M118)</f>
        <v>5096</v>
      </c>
      <c r="N119" s="88">
        <f>SUM(N115:N118)</f>
        <v>0</v>
      </c>
      <c r="O119" s="83"/>
      <c r="P119" s="83"/>
      <c r="Q119" s="90"/>
    </row>
    <row r="120" spans="1:26" x14ac:dyDescent="0.25">
      <c r="E120" s="91"/>
    </row>
    <row r="121" spans="1:26" ht="18.75" x14ac:dyDescent="0.25">
      <c r="B121" s="94" t="s">
        <v>31</v>
      </c>
      <c r="C121" s="10">
        <f>+K119</f>
        <v>23</v>
      </c>
      <c r="H121" s="96"/>
      <c r="I121" s="96"/>
      <c r="J121" s="96"/>
      <c r="K121" s="96"/>
      <c r="L121" s="96"/>
      <c r="M121" s="96"/>
    </row>
    <row r="123" spans="1:26" ht="15.75" thickBot="1" x14ac:dyDescent="0.3"/>
    <row r="124" spans="1:26" ht="37.15" customHeight="1" thickBot="1" x14ac:dyDescent="0.3">
      <c r="B124" s="11" t="s">
        <v>48</v>
      </c>
      <c r="C124" s="12" t="s">
        <v>49</v>
      </c>
      <c r="D124" s="11" t="s">
        <v>50</v>
      </c>
      <c r="E124" s="12" t="s">
        <v>54</v>
      </c>
    </row>
    <row r="125" spans="1:26" ht="41.45" customHeight="1" x14ac:dyDescent="0.25">
      <c r="B125" s="8" t="s">
        <v>123</v>
      </c>
      <c r="C125" s="102">
        <v>20</v>
      </c>
      <c r="D125" s="102">
        <v>0</v>
      </c>
      <c r="E125" s="452">
        <f>+D125+D126+D127</f>
        <v>40</v>
      </c>
    </row>
    <row r="126" spans="1:26" x14ac:dyDescent="0.25">
      <c r="B126" s="8" t="s">
        <v>124</v>
      </c>
      <c r="C126" s="185">
        <v>30</v>
      </c>
      <c r="D126" s="185">
        <v>0</v>
      </c>
      <c r="E126" s="453"/>
    </row>
    <row r="127" spans="1:26" ht="15.75" thickBot="1" x14ac:dyDescent="0.3">
      <c r="B127" s="8" t="s">
        <v>125</v>
      </c>
      <c r="C127" s="103">
        <v>40</v>
      </c>
      <c r="D127" s="103">
        <v>40</v>
      </c>
      <c r="E127" s="454"/>
    </row>
    <row r="129" spans="2:17" ht="15.75" thickBot="1" x14ac:dyDescent="0.3"/>
    <row r="130" spans="2:17" ht="27" thickBot="1" x14ac:dyDescent="0.3">
      <c r="B130" s="432" t="s">
        <v>51</v>
      </c>
      <c r="C130" s="433"/>
      <c r="D130" s="433"/>
      <c r="E130" s="433"/>
      <c r="F130" s="433"/>
      <c r="G130" s="433"/>
      <c r="H130" s="433"/>
      <c r="I130" s="433"/>
      <c r="J130" s="433"/>
      <c r="K130" s="433"/>
      <c r="L130" s="433"/>
      <c r="M130" s="433"/>
      <c r="N130" s="434"/>
    </row>
    <row r="132" spans="2:17" ht="76.5" customHeight="1" x14ac:dyDescent="0.25">
      <c r="B132" s="197" t="s">
        <v>0</v>
      </c>
      <c r="C132" s="197" t="s">
        <v>38</v>
      </c>
      <c r="D132" s="197" t="s">
        <v>39</v>
      </c>
      <c r="E132" s="197" t="s">
        <v>112</v>
      </c>
      <c r="F132" s="197" t="s">
        <v>114</v>
      </c>
      <c r="G132" s="197" t="s">
        <v>115</v>
      </c>
      <c r="H132" s="197" t="s">
        <v>116</v>
      </c>
      <c r="I132" s="197" t="s">
        <v>113</v>
      </c>
      <c r="J132" s="441" t="s">
        <v>117</v>
      </c>
      <c r="K132" s="445"/>
      <c r="L132" s="442"/>
      <c r="M132" s="197" t="s">
        <v>121</v>
      </c>
      <c r="N132" s="197" t="s">
        <v>40</v>
      </c>
      <c r="O132" s="197" t="s">
        <v>41</v>
      </c>
      <c r="P132" s="441" t="s">
        <v>3</v>
      </c>
      <c r="Q132" s="442"/>
    </row>
    <row r="133" spans="2:17" ht="120" x14ac:dyDescent="0.25">
      <c r="B133" s="101" t="s">
        <v>129</v>
      </c>
      <c r="C133" s="189" t="s">
        <v>723</v>
      </c>
      <c r="D133" s="189" t="s">
        <v>724</v>
      </c>
      <c r="E133" s="185">
        <v>41927327</v>
      </c>
      <c r="F133" s="189" t="s">
        <v>444</v>
      </c>
      <c r="G133" s="189" t="s">
        <v>725</v>
      </c>
      <c r="H133" s="196">
        <v>41622</v>
      </c>
      <c r="I133" s="185" t="s">
        <v>669</v>
      </c>
      <c r="J133" s="75" t="s">
        <v>666</v>
      </c>
      <c r="K133" s="101" t="s">
        <v>726</v>
      </c>
      <c r="L133" s="101" t="s">
        <v>694</v>
      </c>
      <c r="M133" s="69" t="s">
        <v>135</v>
      </c>
      <c r="N133" s="69" t="s">
        <v>136</v>
      </c>
      <c r="O133" s="69" t="s">
        <v>136</v>
      </c>
      <c r="P133" s="430"/>
      <c r="Q133" s="431"/>
    </row>
    <row r="134" spans="2:17" ht="60.75" customHeight="1" x14ac:dyDescent="0.25">
      <c r="B134" s="455" t="s">
        <v>129</v>
      </c>
      <c r="C134" s="457" t="s">
        <v>727</v>
      </c>
      <c r="D134" s="457" t="s">
        <v>728</v>
      </c>
      <c r="E134" s="424">
        <v>17689026</v>
      </c>
      <c r="F134" s="457" t="s">
        <v>729</v>
      </c>
      <c r="G134" s="457" t="s">
        <v>262</v>
      </c>
      <c r="H134" s="459">
        <v>39632</v>
      </c>
      <c r="I134" s="424" t="s">
        <v>669</v>
      </c>
      <c r="J134" s="75" t="s">
        <v>730</v>
      </c>
      <c r="K134" s="259" t="s">
        <v>731</v>
      </c>
      <c r="L134" s="100" t="s">
        <v>732</v>
      </c>
      <c r="M134" s="424" t="s">
        <v>135</v>
      </c>
      <c r="N134" s="424" t="s">
        <v>135</v>
      </c>
      <c r="O134" s="424" t="s">
        <v>135</v>
      </c>
      <c r="P134" s="417"/>
      <c r="Q134" s="418"/>
    </row>
    <row r="135" spans="2:17" ht="60.75" customHeight="1" x14ac:dyDescent="0.25">
      <c r="B135" s="456"/>
      <c r="C135" s="458"/>
      <c r="D135" s="458"/>
      <c r="E135" s="425"/>
      <c r="F135" s="458"/>
      <c r="G135" s="458"/>
      <c r="H135" s="460"/>
      <c r="I135" s="425"/>
      <c r="J135" s="75" t="s">
        <v>666</v>
      </c>
      <c r="K135" s="259" t="s">
        <v>693</v>
      </c>
      <c r="L135" s="100" t="s">
        <v>694</v>
      </c>
      <c r="M135" s="425"/>
      <c r="N135" s="425"/>
      <c r="O135" s="425"/>
      <c r="P135" s="419"/>
      <c r="Q135" s="420"/>
    </row>
    <row r="136" spans="2:17" ht="60.75" customHeight="1" x14ac:dyDescent="0.25">
      <c r="B136" s="455" t="s">
        <v>129</v>
      </c>
      <c r="C136" s="457" t="s">
        <v>727</v>
      </c>
      <c r="D136" s="457" t="s">
        <v>733</v>
      </c>
      <c r="E136" s="424">
        <v>40778306</v>
      </c>
      <c r="F136" s="457" t="s">
        <v>729</v>
      </c>
      <c r="G136" s="457" t="s">
        <v>734</v>
      </c>
      <c r="H136" s="459">
        <v>38310</v>
      </c>
      <c r="I136" s="424" t="s">
        <v>669</v>
      </c>
      <c r="J136" s="75" t="s">
        <v>735</v>
      </c>
      <c r="K136" s="259" t="s">
        <v>736</v>
      </c>
      <c r="L136" s="100" t="s">
        <v>737</v>
      </c>
      <c r="M136" s="424" t="s">
        <v>135</v>
      </c>
      <c r="N136" s="424" t="s">
        <v>135</v>
      </c>
      <c r="O136" s="424" t="s">
        <v>135</v>
      </c>
      <c r="P136" s="417"/>
      <c r="Q136" s="418"/>
    </row>
    <row r="137" spans="2:17" ht="60.75" customHeight="1" x14ac:dyDescent="0.25">
      <c r="B137" s="456"/>
      <c r="C137" s="458"/>
      <c r="D137" s="458"/>
      <c r="E137" s="425"/>
      <c r="F137" s="458"/>
      <c r="G137" s="458"/>
      <c r="H137" s="460"/>
      <c r="I137" s="425"/>
      <c r="J137" s="75" t="s">
        <v>666</v>
      </c>
      <c r="K137" s="259" t="s">
        <v>738</v>
      </c>
      <c r="L137" s="100" t="s">
        <v>739</v>
      </c>
      <c r="M137" s="425"/>
      <c r="N137" s="425"/>
      <c r="O137" s="425"/>
      <c r="P137" s="419"/>
      <c r="Q137" s="420"/>
    </row>
    <row r="138" spans="2:17" ht="60.75" customHeight="1" x14ac:dyDescent="0.25">
      <c r="B138" s="461" t="s">
        <v>130</v>
      </c>
      <c r="C138" s="457" t="s">
        <v>727</v>
      </c>
      <c r="D138" s="457" t="s">
        <v>740</v>
      </c>
      <c r="E138" s="424">
        <v>40780789</v>
      </c>
      <c r="F138" s="457" t="s">
        <v>741</v>
      </c>
      <c r="G138" s="457" t="s">
        <v>262</v>
      </c>
      <c r="H138" s="459">
        <v>41299</v>
      </c>
      <c r="I138" s="424" t="s">
        <v>669</v>
      </c>
      <c r="J138" s="101" t="s">
        <v>481</v>
      </c>
      <c r="K138" s="101" t="s">
        <v>742</v>
      </c>
      <c r="L138" s="101" t="s">
        <v>743</v>
      </c>
      <c r="M138" s="424" t="s">
        <v>135</v>
      </c>
      <c r="N138" s="424" t="s">
        <v>135</v>
      </c>
      <c r="O138" s="424" t="s">
        <v>135</v>
      </c>
      <c r="P138" s="417"/>
      <c r="Q138" s="418"/>
    </row>
    <row r="139" spans="2:17" ht="60.75" customHeight="1" x14ac:dyDescent="0.25">
      <c r="B139" s="462"/>
      <c r="C139" s="458"/>
      <c r="D139" s="458"/>
      <c r="E139" s="425"/>
      <c r="F139" s="458"/>
      <c r="G139" s="458"/>
      <c r="H139" s="460"/>
      <c r="I139" s="425"/>
      <c r="J139" s="101" t="s">
        <v>666</v>
      </c>
      <c r="K139" s="167" t="s">
        <v>744</v>
      </c>
      <c r="L139" s="101" t="s">
        <v>745</v>
      </c>
      <c r="M139" s="425"/>
      <c r="N139" s="425"/>
      <c r="O139" s="425"/>
      <c r="P139" s="419"/>
      <c r="Q139" s="420"/>
    </row>
    <row r="140" spans="2:17" ht="60.75" customHeight="1" x14ac:dyDescent="0.25">
      <c r="B140" s="461" t="s">
        <v>130</v>
      </c>
      <c r="C140" s="457" t="s">
        <v>727</v>
      </c>
      <c r="D140" s="457" t="s">
        <v>746</v>
      </c>
      <c r="E140" s="424">
        <v>30517911</v>
      </c>
      <c r="F140" s="457" t="s">
        <v>747</v>
      </c>
      <c r="G140" s="457" t="s">
        <v>748</v>
      </c>
      <c r="H140" s="463">
        <v>36593</v>
      </c>
      <c r="I140" s="424" t="s">
        <v>669</v>
      </c>
      <c r="J140" s="101" t="s">
        <v>481</v>
      </c>
      <c r="K140" s="167" t="s">
        <v>749</v>
      </c>
      <c r="L140" s="100" t="s">
        <v>750</v>
      </c>
      <c r="M140" s="424" t="s">
        <v>135</v>
      </c>
      <c r="N140" s="424" t="s">
        <v>135</v>
      </c>
      <c r="O140" s="424" t="s">
        <v>135</v>
      </c>
      <c r="P140" s="417"/>
      <c r="Q140" s="418"/>
    </row>
    <row r="141" spans="2:17" ht="120" x14ac:dyDescent="0.25">
      <c r="B141" s="462"/>
      <c r="C141" s="458"/>
      <c r="D141" s="458"/>
      <c r="E141" s="425"/>
      <c r="F141" s="458"/>
      <c r="G141" s="458"/>
      <c r="H141" s="464"/>
      <c r="I141" s="425"/>
      <c r="J141" s="101" t="s">
        <v>666</v>
      </c>
      <c r="K141" s="167" t="s">
        <v>751</v>
      </c>
      <c r="L141" s="100" t="s">
        <v>752</v>
      </c>
      <c r="M141" s="425"/>
      <c r="N141" s="425"/>
      <c r="O141" s="425"/>
      <c r="P141" s="419"/>
      <c r="Q141" s="420"/>
    </row>
    <row r="142" spans="2:17" ht="60" x14ac:dyDescent="0.25">
      <c r="B142" s="461" t="s">
        <v>130</v>
      </c>
      <c r="C142" s="457" t="s">
        <v>727</v>
      </c>
      <c r="D142" s="457" t="s">
        <v>753</v>
      </c>
      <c r="E142" s="424">
        <v>40764234</v>
      </c>
      <c r="F142" s="457" t="s">
        <v>754</v>
      </c>
      <c r="G142" s="457" t="s">
        <v>262</v>
      </c>
      <c r="H142" s="463">
        <v>36616</v>
      </c>
      <c r="I142" s="424" t="s">
        <v>669</v>
      </c>
      <c r="J142" s="101" t="s">
        <v>755</v>
      </c>
      <c r="K142" s="167" t="s">
        <v>756</v>
      </c>
      <c r="L142" s="100" t="s">
        <v>757</v>
      </c>
      <c r="M142" s="424" t="s">
        <v>135</v>
      </c>
      <c r="N142" s="424" t="s">
        <v>135</v>
      </c>
      <c r="O142" s="424" t="s">
        <v>135</v>
      </c>
      <c r="P142" s="417"/>
      <c r="Q142" s="418"/>
    </row>
    <row r="143" spans="2:17" ht="105" x14ac:dyDescent="0.25">
      <c r="B143" s="462"/>
      <c r="C143" s="467"/>
      <c r="D143" s="458"/>
      <c r="E143" s="425"/>
      <c r="F143" s="458"/>
      <c r="G143" s="458"/>
      <c r="H143" s="464"/>
      <c r="I143" s="425"/>
      <c r="J143" s="101" t="s">
        <v>666</v>
      </c>
      <c r="K143" s="167" t="s">
        <v>758</v>
      </c>
      <c r="L143" s="100" t="s">
        <v>759</v>
      </c>
      <c r="M143" s="425"/>
      <c r="N143" s="425"/>
      <c r="O143" s="425"/>
      <c r="P143" s="419"/>
      <c r="Q143" s="420"/>
    </row>
    <row r="144" spans="2:17" ht="120" x14ac:dyDescent="0.25">
      <c r="B144" s="465" t="s">
        <v>131</v>
      </c>
      <c r="C144" s="466" t="s">
        <v>760</v>
      </c>
      <c r="D144" s="446" t="s">
        <v>761</v>
      </c>
      <c r="E144" s="451">
        <v>1117498123</v>
      </c>
      <c r="F144" s="446" t="s">
        <v>762</v>
      </c>
      <c r="G144" s="446" t="s">
        <v>262</v>
      </c>
      <c r="H144" s="478">
        <v>41516</v>
      </c>
      <c r="I144" s="451" t="s">
        <v>669</v>
      </c>
      <c r="J144" s="101" t="s">
        <v>763</v>
      </c>
      <c r="K144" s="167" t="s">
        <v>764</v>
      </c>
      <c r="L144" s="142" t="s">
        <v>765</v>
      </c>
      <c r="M144" s="424" t="s">
        <v>135</v>
      </c>
      <c r="N144" s="424" t="s">
        <v>135</v>
      </c>
      <c r="O144" s="424" t="s">
        <v>135</v>
      </c>
      <c r="P144" s="417"/>
      <c r="Q144" s="418"/>
    </row>
    <row r="145" spans="2:17" ht="45" x14ac:dyDescent="0.25">
      <c r="B145" s="465"/>
      <c r="C145" s="466"/>
      <c r="D145" s="446"/>
      <c r="E145" s="451"/>
      <c r="F145" s="446"/>
      <c r="G145" s="446"/>
      <c r="H145" s="478"/>
      <c r="I145" s="451"/>
      <c r="J145" s="101" t="s">
        <v>766</v>
      </c>
      <c r="K145" s="167" t="s">
        <v>767</v>
      </c>
      <c r="L145" s="100" t="s">
        <v>768</v>
      </c>
      <c r="M145" s="425"/>
      <c r="N145" s="425"/>
      <c r="O145" s="425"/>
      <c r="P145" s="419"/>
      <c r="Q145" s="420"/>
    </row>
    <row r="146" spans="2:17" x14ac:dyDescent="0.25">
      <c r="C146" s="56"/>
    </row>
    <row r="149" spans="2:17" ht="54" customHeight="1" x14ac:dyDescent="0.25">
      <c r="B149" s="21" t="s">
        <v>32</v>
      </c>
      <c r="C149" s="21" t="s">
        <v>48</v>
      </c>
      <c r="D149" s="197" t="s">
        <v>49</v>
      </c>
      <c r="E149" s="197" t="s">
        <v>50</v>
      </c>
      <c r="F149" s="197" t="s">
        <v>55</v>
      </c>
      <c r="G149" s="105"/>
    </row>
    <row r="150" spans="2:17" ht="126" customHeight="1" x14ac:dyDescent="0.25">
      <c r="B150" s="468" t="s">
        <v>52</v>
      </c>
      <c r="C150" s="179" t="s">
        <v>126</v>
      </c>
      <c r="D150" s="185">
        <v>25</v>
      </c>
      <c r="E150" s="185">
        <v>0</v>
      </c>
      <c r="F150" s="427">
        <f>+E150+E151+E152</f>
        <v>35</v>
      </c>
      <c r="G150" s="105"/>
    </row>
    <row r="151" spans="2:17" ht="126" customHeight="1" x14ac:dyDescent="0.25">
      <c r="B151" s="468"/>
      <c r="C151" s="179" t="s">
        <v>127</v>
      </c>
      <c r="D151" s="189">
        <v>25</v>
      </c>
      <c r="E151" s="185">
        <v>25</v>
      </c>
      <c r="F151" s="469"/>
      <c r="G151" s="105"/>
    </row>
    <row r="152" spans="2:17" ht="126" customHeight="1" x14ac:dyDescent="0.25">
      <c r="B152" s="468"/>
      <c r="C152" s="179" t="s">
        <v>128</v>
      </c>
      <c r="D152" s="185">
        <v>10</v>
      </c>
      <c r="E152" s="185">
        <v>10</v>
      </c>
      <c r="F152" s="428"/>
      <c r="G152" s="105"/>
    </row>
    <row r="153" spans="2:17" x14ac:dyDescent="0.25">
      <c r="C153" s="42"/>
    </row>
    <row r="156" spans="2:17" x14ac:dyDescent="0.25">
      <c r="B156" s="68" t="s">
        <v>56</v>
      </c>
    </row>
    <row r="159" spans="2:17" x14ac:dyDescent="0.25">
      <c r="B159" s="22" t="s">
        <v>32</v>
      </c>
      <c r="C159" s="22" t="s">
        <v>57</v>
      </c>
      <c r="D159" s="21" t="s">
        <v>50</v>
      </c>
      <c r="E159" s="21" t="s">
        <v>15</v>
      </c>
    </row>
    <row r="160" spans="2:17" ht="28.5" x14ac:dyDescent="0.25">
      <c r="B160" s="70" t="s">
        <v>58</v>
      </c>
      <c r="C160" s="71">
        <v>40</v>
      </c>
      <c r="D160" s="185">
        <f>+E125</f>
        <v>40</v>
      </c>
      <c r="E160" s="479">
        <f>+D160+D161</f>
        <v>75</v>
      </c>
    </row>
    <row r="161" spans="2:5" ht="42.75" x14ac:dyDescent="0.25">
      <c r="B161" s="70" t="s">
        <v>59</v>
      </c>
      <c r="C161" s="71">
        <v>60</v>
      </c>
      <c r="D161" s="185">
        <f>+F150</f>
        <v>35</v>
      </c>
      <c r="E161" s="480"/>
    </row>
  </sheetData>
  <mergeCells count="142">
    <mergeCell ref="H142:H143"/>
    <mergeCell ref="I142:I143"/>
    <mergeCell ref="M142:M143"/>
    <mergeCell ref="N142:N143"/>
    <mergeCell ref="O142:O143"/>
    <mergeCell ref="H140:H141"/>
    <mergeCell ref="O140:O141"/>
    <mergeCell ref="B142:B143"/>
    <mergeCell ref="C142:C143"/>
    <mergeCell ref="D142:D143"/>
    <mergeCell ref="E142:E143"/>
    <mergeCell ref="F142:F143"/>
    <mergeCell ref="I140:I141"/>
    <mergeCell ref="M140:M141"/>
    <mergeCell ref="N140:N141"/>
    <mergeCell ref="E160:E161"/>
    <mergeCell ref="B59:Q59"/>
    <mergeCell ref="B14:C20"/>
    <mergeCell ref="B88:Q88"/>
    <mergeCell ref="H144:H145"/>
    <mergeCell ref="I144:I145"/>
    <mergeCell ref="M144:M145"/>
    <mergeCell ref="N144:N145"/>
    <mergeCell ref="O144:O145"/>
    <mergeCell ref="B150:B152"/>
    <mergeCell ref="F150:F152"/>
    <mergeCell ref="B144:B145"/>
    <mergeCell ref="C144:C145"/>
    <mergeCell ref="D144:D145"/>
    <mergeCell ref="E144:E145"/>
    <mergeCell ref="F144:F145"/>
    <mergeCell ref="G144:G145"/>
    <mergeCell ref="G142:G143"/>
    <mergeCell ref="B140:B141"/>
    <mergeCell ref="C140:C141"/>
    <mergeCell ref="D140:D141"/>
    <mergeCell ref="E140:E141"/>
    <mergeCell ref="F140:F141"/>
    <mergeCell ref="G140:G141"/>
    <mergeCell ref="N136:N137"/>
    <mergeCell ref="O136:O137"/>
    <mergeCell ref="B138:B139"/>
    <mergeCell ref="C138:C139"/>
    <mergeCell ref="D138:D139"/>
    <mergeCell ref="E138:E139"/>
    <mergeCell ref="F138:F139"/>
    <mergeCell ref="G138:G139"/>
    <mergeCell ref="H138:H139"/>
    <mergeCell ref="I138:I139"/>
    <mergeCell ref="M138:M139"/>
    <mergeCell ref="N138:N139"/>
    <mergeCell ref="O138:O139"/>
    <mergeCell ref="B136:B137"/>
    <mergeCell ref="C136:C137"/>
    <mergeCell ref="D136:D137"/>
    <mergeCell ref="E136:E137"/>
    <mergeCell ref="F136:F137"/>
    <mergeCell ref="G136:G137"/>
    <mergeCell ref="H136:H137"/>
    <mergeCell ref="I136:I137"/>
    <mergeCell ref="M136:M137"/>
    <mergeCell ref="P133:Q133"/>
    <mergeCell ref="B134:B135"/>
    <mergeCell ref="C134:C135"/>
    <mergeCell ref="D134:D135"/>
    <mergeCell ref="E134:E135"/>
    <mergeCell ref="F134:F135"/>
    <mergeCell ref="G134:G135"/>
    <mergeCell ref="H134:H135"/>
    <mergeCell ref="I134:I135"/>
    <mergeCell ref="M134:M135"/>
    <mergeCell ref="N134:N135"/>
    <mergeCell ref="O134:O135"/>
    <mergeCell ref="P134:Q135"/>
    <mergeCell ref="B108:P108"/>
    <mergeCell ref="B111:N111"/>
    <mergeCell ref="E125:E127"/>
    <mergeCell ref="B130:N130"/>
    <mergeCell ref="J132:L132"/>
    <mergeCell ref="P132:Q132"/>
    <mergeCell ref="P96:Q96"/>
    <mergeCell ref="P97:Q97"/>
    <mergeCell ref="P98:Q98"/>
    <mergeCell ref="B101:N101"/>
    <mergeCell ref="D104:E104"/>
    <mergeCell ref="D105:E105"/>
    <mergeCell ref="P93:Q93"/>
    <mergeCell ref="P94:Q94"/>
    <mergeCell ref="P95:Q95"/>
    <mergeCell ref="F91:F92"/>
    <mergeCell ref="G91:G92"/>
    <mergeCell ref="H91:H92"/>
    <mergeCell ref="I91:I92"/>
    <mergeCell ref="J91:L91"/>
    <mergeCell ref="M91:M92"/>
    <mergeCell ref="O78:P78"/>
    <mergeCell ref="O79:P79"/>
    <mergeCell ref="O80:P80"/>
    <mergeCell ref="O81:P81"/>
    <mergeCell ref="A91:A92"/>
    <mergeCell ref="B91:B92"/>
    <mergeCell ref="C91:C92"/>
    <mergeCell ref="D91:D92"/>
    <mergeCell ref="E91:E92"/>
    <mergeCell ref="N91:N92"/>
    <mergeCell ref="O91:O92"/>
    <mergeCell ref="P91:Q92"/>
    <mergeCell ref="O73:P73"/>
    <mergeCell ref="O74:P74"/>
    <mergeCell ref="O75:P75"/>
    <mergeCell ref="O76:P76"/>
    <mergeCell ref="O77:P77"/>
    <mergeCell ref="O66:P66"/>
    <mergeCell ref="O67:P67"/>
    <mergeCell ref="O68:P68"/>
    <mergeCell ref="O69:P69"/>
    <mergeCell ref="O70:P70"/>
    <mergeCell ref="O71:P71"/>
    <mergeCell ref="P136:Q137"/>
    <mergeCell ref="P138:Q139"/>
    <mergeCell ref="P140:Q141"/>
    <mergeCell ref="P142:Q143"/>
    <mergeCell ref="P144:Q145"/>
    <mergeCell ref="B2:P2"/>
    <mergeCell ref="B4:P4"/>
    <mergeCell ref="C6:N6"/>
    <mergeCell ref="C7:N7"/>
    <mergeCell ref="C8:N8"/>
    <mergeCell ref="C9:N9"/>
    <mergeCell ref="C57:N57"/>
    <mergeCell ref="O62:P62"/>
    <mergeCell ref="O63:P63"/>
    <mergeCell ref="C10:E10"/>
    <mergeCell ref="O64:P64"/>
    <mergeCell ref="O65:P65"/>
    <mergeCell ref="B21:C21"/>
    <mergeCell ref="E39:E40"/>
    <mergeCell ref="M44:N44"/>
    <mergeCell ref="B53:B54"/>
    <mergeCell ref="C53:C54"/>
    <mergeCell ref="D53:E53"/>
    <mergeCell ref="O72:P72"/>
  </mergeCells>
  <dataValidations count="2">
    <dataValidation type="decimal" allowBlank="1" showInputMessage="1" showErrorMessage="1" sqref="WVH983077 WLL983077 C65573 IV65573 SR65573 ACN65573 AMJ65573 AWF65573 BGB65573 BPX65573 BZT65573 CJP65573 CTL65573 DDH65573 DND65573 DWZ65573 EGV65573 EQR65573 FAN65573 FKJ65573 FUF65573 GEB65573 GNX65573 GXT65573 HHP65573 HRL65573 IBH65573 ILD65573 IUZ65573 JEV65573 JOR65573 JYN65573 KIJ65573 KSF65573 LCB65573 LLX65573 LVT65573 MFP65573 MPL65573 MZH65573 NJD65573 NSZ65573 OCV65573 OMR65573 OWN65573 PGJ65573 PQF65573 QAB65573 QJX65573 QTT65573 RDP65573 RNL65573 RXH65573 SHD65573 SQZ65573 TAV65573 TKR65573 TUN65573 UEJ65573 UOF65573 UYB65573 VHX65573 VRT65573 WBP65573 WLL65573 WVH65573 C131109 IV131109 SR131109 ACN131109 AMJ131109 AWF131109 BGB131109 BPX131109 BZT131109 CJP131109 CTL131109 DDH131109 DND131109 DWZ131109 EGV131109 EQR131109 FAN131109 FKJ131109 FUF131109 GEB131109 GNX131109 GXT131109 HHP131109 HRL131109 IBH131109 ILD131109 IUZ131109 JEV131109 JOR131109 JYN131109 KIJ131109 KSF131109 LCB131109 LLX131109 LVT131109 MFP131109 MPL131109 MZH131109 NJD131109 NSZ131109 OCV131109 OMR131109 OWN131109 PGJ131109 PQF131109 QAB131109 QJX131109 QTT131109 RDP131109 RNL131109 RXH131109 SHD131109 SQZ131109 TAV131109 TKR131109 TUN131109 UEJ131109 UOF131109 UYB131109 VHX131109 VRT131109 WBP131109 WLL131109 WVH131109 C196645 IV196645 SR196645 ACN196645 AMJ196645 AWF196645 BGB196645 BPX196645 BZT196645 CJP196645 CTL196645 DDH196645 DND196645 DWZ196645 EGV196645 EQR196645 FAN196645 FKJ196645 FUF196645 GEB196645 GNX196645 GXT196645 HHP196645 HRL196645 IBH196645 ILD196645 IUZ196645 JEV196645 JOR196645 JYN196645 KIJ196645 KSF196645 LCB196645 LLX196645 LVT196645 MFP196645 MPL196645 MZH196645 NJD196645 NSZ196645 OCV196645 OMR196645 OWN196645 PGJ196645 PQF196645 QAB196645 QJX196645 QTT196645 RDP196645 RNL196645 RXH196645 SHD196645 SQZ196645 TAV196645 TKR196645 TUN196645 UEJ196645 UOF196645 UYB196645 VHX196645 VRT196645 WBP196645 WLL196645 WVH196645 C262181 IV262181 SR262181 ACN262181 AMJ262181 AWF262181 BGB262181 BPX262181 BZT262181 CJP262181 CTL262181 DDH262181 DND262181 DWZ262181 EGV262181 EQR262181 FAN262181 FKJ262181 FUF262181 GEB262181 GNX262181 GXT262181 HHP262181 HRL262181 IBH262181 ILD262181 IUZ262181 JEV262181 JOR262181 JYN262181 KIJ262181 KSF262181 LCB262181 LLX262181 LVT262181 MFP262181 MPL262181 MZH262181 NJD262181 NSZ262181 OCV262181 OMR262181 OWN262181 PGJ262181 PQF262181 QAB262181 QJX262181 QTT262181 RDP262181 RNL262181 RXH262181 SHD262181 SQZ262181 TAV262181 TKR262181 TUN262181 UEJ262181 UOF262181 UYB262181 VHX262181 VRT262181 WBP262181 WLL262181 WVH262181 C327717 IV327717 SR327717 ACN327717 AMJ327717 AWF327717 BGB327717 BPX327717 BZT327717 CJP327717 CTL327717 DDH327717 DND327717 DWZ327717 EGV327717 EQR327717 FAN327717 FKJ327717 FUF327717 GEB327717 GNX327717 GXT327717 HHP327717 HRL327717 IBH327717 ILD327717 IUZ327717 JEV327717 JOR327717 JYN327717 KIJ327717 KSF327717 LCB327717 LLX327717 LVT327717 MFP327717 MPL327717 MZH327717 NJD327717 NSZ327717 OCV327717 OMR327717 OWN327717 PGJ327717 PQF327717 QAB327717 QJX327717 QTT327717 RDP327717 RNL327717 RXH327717 SHD327717 SQZ327717 TAV327717 TKR327717 TUN327717 UEJ327717 UOF327717 UYB327717 VHX327717 VRT327717 WBP327717 WLL327717 WVH327717 C393253 IV393253 SR393253 ACN393253 AMJ393253 AWF393253 BGB393253 BPX393253 BZT393253 CJP393253 CTL393253 DDH393253 DND393253 DWZ393253 EGV393253 EQR393253 FAN393253 FKJ393253 FUF393253 GEB393253 GNX393253 GXT393253 HHP393253 HRL393253 IBH393253 ILD393253 IUZ393253 JEV393253 JOR393253 JYN393253 KIJ393253 KSF393253 LCB393253 LLX393253 LVT393253 MFP393253 MPL393253 MZH393253 NJD393253 NSZ393253 OCV393253 OMR393253 OWN393253 PGJ393253 PQF393253 QAB393253 QJX393253 QTT393253 RDP393253 RNL393253 RXH393253 SHD393253 SQZ393253 TAV393253 TKR393253 TUN393253 UEJ393253 UOF393253 UYB393253 VHX393253 VRT393253 WBP393253 WLL393253 WVH393253 C458789 IV458789 SR458789 ACN458789 AMJ458789 AWF458789 BGB458789 BPX458789 BZT458789 CJP458789 CTL458789 DDH458789 DND458789 DWZ458789 EGV458789 EQR458789 FAN458789 FKJ458789 FUF458789 GEB458789 GNX458789 GXT458789 HHP458789 HRL458789 IBH458789 ILD458789 IUZ458789 JEV458789 JOR458789 JYN458789 KIJ458789 KSF458789 LCB458789 LLX458789 LVT458789 MFP458789 MPL458789 MZH458789 NJD458789 NSZ458789 OCV458789 OMR458789 OWN458789 PGJ458789 PQF458789 QAB458789 QJX458789 QTT458789 RDP458789 RNL458789 RXH458789 SHD458789 SQZ458789 TAV458789 TKR458789 TUN458789 UEJ458789 UOF458789 UYB458789 VHX458789 VRT458789 WBP458789 WLL458789 WVH458789 C524325 IV524325 SR524325 ACN524325 AMJ524325 AWF524325 BGB524325 BPX524325 BZT524325 CJP524325 CTL524325 DDH524325 DND524325 DWZ524325 EGV524325 EQR524325 FAN524325 FKJ524325 FUF524325 GEB524325 GNX524325 GXT524325 HHP524325 HRL524325 IBH524325 ILD524325 IUZ524325 JEV524325 JOR524325 JYN524325 KIJ524325 KSF524325 LCB524325 LLX524325 LVT524325 MFP524325 MPL524325 MZH524325 NJD524325 NSZ524325 OCV524325 OMR524325 OWN524325 PGJ524325 PQF524325 QAB524325 QJX524325 QTT524325 RDP524325 RNL524325 RXH524325 SHD524325 SQZ524325 TAV524325 TKR524325 TUN524325 UEJ524325 UOF524325 UYB524325 VHX524325 VRT524325 WBP524325 WLL524325 WVH524325 C589861 IV589861 SR589861 ACN589861 AMJ589861 AWF589861 BGB589861 BPX589861 BZT589861 CJP589861 CTL589861 DDH589861 DND589861 DWZ589861 EGV589861 EQR589861 FAN589861 FKJ589861 FUF589861 GEB589861 GNX589861 GXT589861 HHP589861 HRL589861 IBH589861 ILD589861 IUZ589861 JEV589861 JOR589861 JYN589861 KIJ589861 KSF589861 LCB589861 LLX589861 LVT589861 MFP589861 MPL589861 MZH589861 NJD589861 NSZ589861 OCV589861 OMR589861 OWN589861 PGJ589861 PQF589861 QAB589861 QJX589861 QTT589861 RDP589861 RNL589861 RXH589861 SHD589861 SQZ589861 TAV589861 TKR589861 TUN589861 UEJ589861 UOF589861 UYB589861 VHX589861 VRT589861 WBP589861 WLL589861 WVH589861 C655397 IV655397 SR655397 ACN655397 AMJ655397 AWF655397 BGB655397 BPX655397 BZT655397 CJP655397 CTL655397 DDH655397 DND655397 DWZ655397 EGV655397 EQR655397 FAN655397 FKJ655397 FUF655397 GEB655397 GNX655397 GXT655397 HHP655397 HRL655397 IBH655397 ILD655397 IUZ655397 JEV655397 JOR655397 JYN655397 KIJ655397 KSF655397 LCB655397 LLX655397 LVT655397 MFP655397 MPL655397 MZH655397 NJD655397 NSZ655397 OCV655397 OMR655397 OWN655397 PGJ655397 PQF655397 QAB655397 QJX655397 QTT655397 RDP655397 RNL655397 RXH655397 SHD655397 SQZ655397 TAV655397 TKR655397 TUN655397 UEJ655397 UOF655397 UYB655397 VHX655397 VRT655397 WBP655397 WLL655397 WVH655397 C720933 IV720933 SR720933 ACN720933 AMJ720933 AWF720933 BGB720933 BPX720933 BZT720933 CJP720933 CTL720933 DDH720933 DND720933 DWZ720933 EGV720933 EQR720933 FAN720933 FKJ720933 FUF720933 GEB720933 GNX720933 GXT720933 HHP720933 HRL720933 IBH720933 ILD720933 IUZ720933 JEV720933 JOR720933 JYN720933 KIJ720933 KSF720933 LCB720933 LLX720933 LVT720933 MFP720933 MPL720933 MZH720933 NJD720933 NSZ720933 OCV720933 OMR720933 OWN720933 PGJ720933 PQF720933 QAB720933 QJX720933 QTT720933 RDP720933 RNL720933 RXH720933 SHD720933 SQZ720933 TAV720933 TKR720933 TUN720933 UEJ720933 UOF720933 UYB720933 VHX720933 VRT720933 WBP720933 WLL720933 WVH720933 C786469 IV786469 SR786469 ACN786469 AMJ786469 AWF786469 BGB786469 BPX786469 BZT786469 CJP786469 CTL786469 DDH786469 DND786469 DWZ786469 EGV786469 EQR786469 FAN786469 FKJ786469 FUF786469 GEB786469 GNX786469 GXT786469 HHP786469 HRL786469 IBH786469 ILD786469 IUZ786469 JEV786469 JOR786469 JYN786469 KIJ786469 KSF786469 LCB786469 LLX786469 LVT786469 MFP786469 MPL786469 MZH786469 NJD786469 NSZ786469 OCV786469 OMR786469 OWN786469 PGJ786469 PQF786469 QAB786469 QJX786469 QTT786469 RDP786469 RNL786469 RXH786469 SHD786469 SQZ786469 TAV786469 TKR786469 TUN786469 UEJ786469 UOF786469 UYB786469 VHX786469 VRT786469 WBP786469 WLL786469 WVH786469 C852005 IV852005 SR852005 ACN852005 AMJ852005 AWF852005 BGB852005 BPX852005 BZT852005 CJP852005 CTL852005 DDH852005 DND852005 DWZ852005 EGV852005 EQR852005 FAN852005 FKJ852005 FUF852005 GEB852005 GNX852005 GXT852005 HHP852005 HRL852005 IBH852005 ILD852005 IUZ852005 JEV852005 JOR852005 JYN852005 KIJ852005 KSF852005 LCB852005 LLX852005 LVT852005 MFP852005 MPL852005 MZH852005 NJD852005 NSZ852005 OCV852005 OMR852005 OWN852005 PGJ852005 PQF852005 QAB852005 QJX852005 QTT852005 RDP852005 RNL852005 RXH852005 SHD852005 SQZ852005 TAV852005 TKR852005 TUN852005 UEJ852005 UOF852005 UYB852005 VHX852005 VRT852005 WBP852005 WLL852005 WVH852005 C917541 IV917541 SR917541 ACN917541 AMJ917541 AWF917541 BGB917541 BPX917541 BZT917541 CJP917541 CTL917541 DDH917541 DND917541 DWZ917541 EGV917541 EQR917541 FAN917541 FKJ917541 FUF917541 GEB917541 GNX917541 GXT917541 HHP917541 HRL917541 IBH917541 ILD917541 IUZ917541 JEV917541 JOR917541 JYN917541 KIJ917541 KSF917541 LCB917541 LLX917541 LVT917541 MFP917541 MPL917541 MZH917541 NJD917541 NSZ917541 OCV917541 OMR917541 OWN917541 PGJ917541 PQF917541 QAB917541 QJX917541 QTT917541 RDP917541 RNL917541 RXH917541 SHD917541 SQZ917541 TAV917541 TKR917541 TUN917541 UEJ917541 UOF917541 UYB917541 VHX917541 VRT917541 WBP917541 WLL917541 WVH917541 C983077 IV983077 SR983077 ACN983077 AMJ983077 AWF983077 BGB983077 BPX983077 BZT983077 CJP983077 CTL983077 DDH983077 DND983077 DWZ983077 EGV983077 EQR983077 FAN983077 FKJ983077 FUF983077 GEB983077 GNX983077 GXT983077 HHP983077 HRL983077 IBH983077 ILD983077 IUZ983077 JEV983077 JOR983077 JYN983077 KIJ983077 KSF983077 LCB983077 LLX983077 LVT983077 MFP983077 MPL983077 MZH983077 NJD983077 NSZ983077 OCV983077 OMR983077 OWN983077 PGJ983077 PQF983077 QAB983077 QJX983077 QTT983077 RDP983077 RNL983077 RXH983077 SHD983077 SQZ983077 TAV983077 TKR983077 TUN983077 UEJ983077 UOF983077 UYB983077 VHX983077 VRT983077 WBP983077 WVH23:WVH43 WLL23:WLL43 WBP23:WBP43 VRT23:VRT43 VHX23:VHX43 UYB23:UYB43 UOF23:UOF43 UEJ23:UEJ43 TUN23:TUN43 TKR23:TKR43 TAV23:TAV43 SQZ23:SQZ43 SHD23:SHD43 RXH23:RXH43 RNL23:RNL43 RDP23:RDP43 QTT23:QTT43 QJX23:QJX43 QAB23:QAB43 PQF23:PQF43 PGJ23:PGJ43 OWN23:OWN43 OMR23:OMR43 OCV23:OCV43 NSZ23:NSZ43 NJD23:NJD43 MZH23:MZH43 MPL23:MPL43 MFP23:MFP43 LVT23:LVT43 LLX23:LLX43 LCB23:LCB43 KSF23:KSF43 KIJ23:KIJ43 JYN23:JYN43 JOR23:JOR43 JEV23:JEV43 IUZ23:IUZ43 ILD23:ILD43 IBH23:IBH43 HRL23:HRL43 HHP23:HHP43 GXT23:GXT43 GNX23:GNX43 GEB23:GEB43 FUF23:FUF43 FKJ23:FKJ43 FAN23:FAN43 EQR23:EQR43 EGV23:EGV43 DWZ23:DWZ43 DND23:DND43 DDH23:DDH43 CTL23:CTL43 CJP23:CJP43 BZT23:BZT43 BPX23:BPX43 BGB23:BGB43 AWF23:AWF43 AMJ23:AMJ43 ACN23:ACN43 SR23:SR43 IV23:IV43">
      <formula1>0</formula1>
      <formula2>1</formula2>
    </dataValidation>
    <dataValidation type="list" allowBlank="1" showInputMessage="1" showErrorMessage="1" sqref="WVE983077 A65573 IS65573 SO65573 ACK65573 AMG65573 AWC65573 BFY65573 BPU65573 BZQ65573 CJM65573 CTI65573 DDE65573 DNA65573 DWW65573 EGS65573 EQO65573 FAK65573 FKG65573 FUC65573 GDY65573 GNU65573 GXQ65573 HHM65573 HRI65573 IBE65573 ILA65573 IUW65573 JES65573 JOO65573 JYK65573 KIG65573 KSC65573 LBY65573 LLU65573 LVQ65573 MFM65573 MPI65573 MZE65573 NJA65573 NSW65573 OCS65573 OMO65573 OWK65573 PGG65573 PQC65573 PZY65573 QJU65573 QTQ65573 RDM65573 RNI65573 RXE65573 SHA65573 SQW65573 TAS65573 TKO65573 TUK65573 UEG65573 UOC65573 UXY65573 VHU65573 VRQ65573 WBM65573 WLI65573 WVE65573 A131109 IS131109 SO131109 ACK131109 AMG131109 AWC131109 BFY131109 BPU131109 BZQ131109 CJM131109 CTI131109 DDE131109 DNA131109 DWW131109 EGS131109 EQO131109 FAK131109 FKG131109 FUC131109 GDY131109 GNU131109 GXQ131109 HHM131109 HRI131109 IBE131109 ILA131109 IUW131109 JES131109 JOO131109 JYK131109 KIG131109 KSC131109 LBY131109 LLU131109 LVQ131109 MFM131109 MPI131109 MZE131109 NJA131109 NSW131109 OCS131109 OMO131109 OWK131109 PGG131109 PQC131109 PZY131109 QJU131109 QTQ131109 RDM131109 RNI131109 RXE131109 SHA131109 SQW131109 TAS131109 TKO131109 TUK131109 UEG131109 UOC131109 UXY131109 VHU131109 VRQ131109 WBM131109 WLI131109 WVE131109 A196645 IS196645 SO196645 ACK196645 AMG196645 AWC196645 BFY196645 BPU196645 BZQ196645 CJM196645 CTI196645 DDE196645 DNA196645 DWW196645 EGS196645 EQO196645 FAK196645 FKG196645 FUC196645 GDY196645 GNU196645 GXQ196645 HHM196645 HRI196645 IBE196645 ILA196645 IUW196645 JES196645 JOO196645 JYK196645 KIG196645 KSC196645 LBY196645 LLU196645 LVQ196645 MFM196645 MPI196645 MZE196645 NJA196645 NSW196645 OCS196645 OMO196645 OWK196645 PGG196645 PQC196645 PZY196645 QJU196645 QTQ196645 RDM196645 RNI196645 RXE196645 SHA196645 SQW196645 TAS196645 TKO196645 TUK196645 UEG196645 UOC196645 UXY196645 VHU196645 VRQ196645 WBM196645 WLI196645 WVE196645 A262181 IS262181 SO262181 ACK262181 AMG262181 AWC262181 BFY262181 BPU262181 BZQ262181 CJM262181 CTI262181 DDE262181 DNA262181 DWW262181 EGS262181 EQO262181 FAK262181 FKG262181 FUC262181 GDY262181 GNU262181 GXQ262181 HHM262181 HRI262181 IBE262181 ILA262181 IUW262181 JES262181 JOO262181 JYK262181 KIG262181 KSC262181 LBY262181 LLU262181 LVQ262181 MFM262181 MPI262181 MZE262181 NJA262181 NSW262181 OCS262181 OMO262181 OWK262181 PGG262181 PQC262181 PZY262181 QJU262181 QTQ262181 RDM262181 RNI262181 RXE262181 SHA262181 SQW262181 TAS262181 TKO262181 TUK262181 UEG262181 UOC262181 UXY262181 VHU262181 VRQ262181 WBM262181 WLI262181 WVE262181 A327717 IS327717 SO327717 ACK327717 AMG327717 AWC327717 BFY327717 BPU327717 BZQ327717 CJM327717 CTI327717 DDE327717 DNA327717 DWW327717 EGS327717 EQO327717 FAK327717 FKG327717 FUC327717 GDY327717 GNU327717 GXQ327717 HHM327717 HRI327717 IBE327717 ILA327717 IUW327717 JES327717 JOO327717 JYK327717 KIG327717 KSC327717 LBY327717 LLU327717 LVQ327717 MFM327717 MPI327717 MZE327717 NJA327717 NSW327717 OCS327717 OMO327717 OWK327717 PGG327717 PQC327717 PZY327717 QJU327717 QTQ327717 RDM327717 RNI327717 RXE327717 SHA327717 SQW327717 TAS327717 TKO327717 TUK327717 UEG327717 UOC327717 UXY327717 VHU327717 VRQ327717 WBM327717 WLI327717 WVE327717 A393253 IS393253 SO393253 ACK393253 AMG393253 AWC393253 BFY393253 BPU393253 BZQ393253 CJM393253 CTI393253 DDE393253 DNA393253 DWW393253 EGS393253 EQO393253 FAK393253 FKG393253 FUC393253 GDY393253 GNU393253 GXQ393253 HHM393253 HRI393253 IBE393253 ILA393253 IUW393253 JES393253 JOO393253 JYK393253 KIG393253 KSC393253 LBY393253 LLU393253 LVQ393253 MFM393253 MPI393253 MZE393253 NJA393253 NSW393253 OCS393253 OMO393253 OWK393253 PGG393253 PQC393253 PZY393253 QJU393253 QTQ393253 RDM393253 RNI393253 RXE393253 SHA393253 SQW393253 TAS393253 TKO393253 TUK393253 UEG393253 UOC393253 UXY393253 VHU393253 VRQ393253 WBM393253 WLI393253 WVE393253 A458789 IS458789 SO458789 ACK458789 AMG458789 AWC458789 BFY458789 BPU458789 BZQ458789 CJM458789 CTI458789 DDE458789 DNA458789 DWW458789 EGS458789 EQO458789 FAK458789 FKG458789 FUC458789 GDY458789 GNU458789 GXQ458789 HHM458789 HRI458789 IBE458789 ILA458789 IUW458789 JES458789 JOO458789 JYK458789 KIG458789 KSC458789 LBY458789 LLU458789 LVQ458789 MFM458789 MPI458789 MZE458789 NJA458789 NSW458789 OCS458789 OMO458789 OWK458789 PGG458789 PQC458789 PZY458789 QJU458789 QTQ458789 RDM458789 RNI458789 RXE458789 SHA458789 SQW458789 TAS458789 TKO458789 TUK458789 UEG458789 UOC458789 UXY458789 VHU458789 VRQ458789 WBM458789 WLI458789 WVE458789 A524325 IS524325 SO524325 ACK524325 AMG524325 AWC524325 BFY524325 BPU524325 BZQ524325 CJM524325 CTI524325 DDE524325 DNA524325 DWW524325 EGS524325 EQO524325 FAK524325 FKG524325 FUC524325 GDY524325 GNU524325 GXQ524325 HHM524325 HRI524325 IBE524325 ILA524325 IUW524325 JES524325 JOO524325 JYK524325 KIG524325 KSC524325 LBY524325 LLU524325 LVQ524325 MFM524325 MPI524325 MZE524325 NJA524325 NSW524325 OCS524325 OMO524325 OWK524325 PGG524325 PQC524325 PZY524325 QJU524325 QTQ524325 RDM524325 RNI524325 RXE524325 SHA524325 SQW524325 TAS524325 TKO524325 TUK524325 UEG524325 UOC524325 UXY524325 VHU524325 VRQ524325 WBM524325 WLI524325 WVE524325 A589861 IS589861 SO589861 ACK589861 AMG589861 AWC589861 BFY589861 BPU589861 BZQ589861 CJM589861 CTI589861 DDE589861 DNA589861 DWW589861 EGS589861 EQO589861 FAK589861 FKG589861 FUC589861 GDY589861 GNU589861 GXQ589861 HHM589861 HRI589861 IBE589861 ILA589861 IUW589861 JES589861 JOO589861 JYK589861 KIG589861 KSC589861 LBY589861 LLU589861 LVQ589861 MFM589861 MPI589861 MZE589861 NJA589861 NSW589861 OCS589861 OMO589861 OWK589861 PGG589861 PQC589861 PZY589861 QJU589861 QTQ589861 RDM589861 RNI589861 RXE589861 SHA589861 SQW589861 TAS589861 TKO589861 TUK589861 UEG589861 UOC589861 UXY589861 VHU589861 VRQ589861 WBM589861 WLI589861 WVE589861 A655397 IS655397 SO655397 ACK655397 AMG655397 AWC655397 BFY655397 BPU655397 BZQ655397 CJM655397 CTI655397 DDE655397 DNA655397 DWW655397 EGS655397 EQO655397 FAK655397 FKG655397 FUC655397 GDY655397 GNU655397 GXQ655397 HHM655397 HRI655397 IBE655397 ILA655397 IUW655397 JES655397 JOO655397 JYK655397 KIG655397 KSC655397 LBY655397 LLU655397 LVQ655397 MFM655397 MPI655397 MZE655397 NJA655397 NSW655397 OCS655397 OMO655397 OWK655397 PGG655397 PQC655397 PZY655397 QJU655397 QTQ655397 RDM655397 RNI655397 RXE655397 SHA655397 SQW655397 TAS655397 TKO655397 TUK655397 UEG655397 UOC655397 UXY655397 VHU655397 VRQ655397 WBM655397 WLI655397 WVE655397 A720933 IS720933 SO720933 ACK720933 AMG720933 AWC720933 BFY720933 BPU720933 BZQ720933 CJM720933 CTI720933 DDE720933 DNA720933 DWW720933 EGS720933 EQO720933 FAK720933 FKG720933 FUC720933 GDY720933 GNU720933 GXQ720933 HHM720933 HRI720933 IBE720933 ILA720933 IUW720933 JES720933 JOO720933 JYK720933 KIG720933 KSC720933 LBY720933 LLU720933 LVQ720933 MFM720933 MPI720933 MZE720933 NJA720933 NSW720933 OCS720933 OMO720933 OWK720933 PGG720933 PQC720933 PZY720933 QJU720933 QTQ720933 RDM720933 RNI720933 RXE720933 SHA720933 SQW720933 TAS720933 TKO720933 TUK720933 UEG720933 UOC720933 UXY720933 VHU720933 VRQ720933 WBM720933 WLI720933 WVE720933 A786469 IS786469 SO786469 ACK786469 AMG786469 AWC786469 BFY786469 BPU786469 BZQ786469 CJM786469 CTI786469 DDE786469 DNA786469 DWW786469 EGS786469 EQO786469 FAK786469 FKG786469 FUC786469 GDY786469 GNU786469 GXQ786469 HHM786469 HRI786469 IBE786469 ILA786469 IUW786469 JES786469 JOO786469 JYK786469 KIG786469 KSC786469 LBY786469 LLU786469 LVQ786469 MFM786469 MPI786469 MZE786469 NJA786469 NSW786469 OCS786469 OMO786469 OWK786469 PGG786469 PQC786469 PZY786469 QJU786469 QTQ786469 RDM786469 RNI786469 RXE786469 SHA786469 SQW786469 TAS786469 TKO786469 TUK786469 UEG786469 UOC786469 UXY786469 VHU786469 VRQ786469 WBM786469 WLI786469 WVE786469 A852005 IS852005 SO852005 ACK852005 AMG852005 AWC852005 BFY852005 BPU852005 BZQ852005 CJM852005 CTI852005 DDE852005 DNA852005 DWW852005 EGS852005 EQO852005 FAK852005 FKG852005 FUC852005 GDY852005 GNU852005 GXQ852005 HHM852005 HRI852005 IBE852005 ILA852005 IUW852005 JES852005 JOO852005 JYK852005 KIG852005 KSC852005 LBY852005 LLU852005 LVQ852005 MFM852005 MPI852005 MZE852005 NJA852005 NSW852005 OCS852005 OMO852005 OWK852005 PGG852005 PQC852005 PZY852005 QJU852005 QTQ852005 RDM852005 RNI852005 RXE852005 SHA852005 SQW852005 TAS852005 TKO852005 TUK852005 UEG852005 UOC852005 UXY852005 VHU852005 VRQ852005 WBM852005 WLI852005 WVE852005 A917541 IS917541 SO917541 ACK917541 AMG917541 AWC917541 BFY917541 BPU917541 BZQ917541 CJM917541 CTI917541 DDE917541 DNA917541 DWW917541 EGS917541 EQO917541 FAK917541 FKG917541 FUC917541 GDY917541 GNU917541 GXQ917541 HHM917541 HRI917541 IBE917541 ILA917541 IUW917541 JES917541 JOO917541 JYK917541 KIG917541 KSC917541 LBY917541 LLU917541 LVQ917541 MFM917541 MPI917541 MZE917541 NJA917541 NSW917541 OCS917541 OMO917541 OWK917541 PGG917541 PQC917541 PZY917541 QJU917541 QTQ917541 RDM917541 RNI917541 RXE917541 SHA917541 SQW917541 TAS917541 TKO917541 TUK917541 UEG917541 UOC917541 UXY917541 VHU917541 VRQ917541 WBM917541 WLI917541 WVE917541 A983077 IS983077 SO983077 ACK983077 AMG983077 AWC983077 BFY983077 BPU983077 BZQ983077 CJM983077 CTI983077 DDE983077 DNA983077 DWW983077 EGS983077 EQO983077 FAK983077 FKG983077 FUC983077 GDY983077 GNU983077 GXQ983077 HHM983077 HRI983077 IBE983077 ILA983077 IUW983077 JES983077 JOO983077 JYK983077 KIG983077 KSC983077 LBY983077 LLU983077 LVQ983077 MFM983077 MPI983077 MZE983077 NJA983077 NSW983077 OCS983077 OMO983077 OWK983077 PGG983077 PQC983077 PZY983077 QJU983077 QTQ983077 RDM983077 RNI983077 RXE983077 SHA983077 SQW983077 TAS983077 TKO983077 TUK983077 UEG983077 UOC983077 UXY983077 VHU983077 VRQ983077 WBM983077 WLI983077 WVE23:WVE43 WLI23:WLI43 WBM23:WBM43 VRQ23:VRQ43 VHU23:VHU43 UXY23:UXY43 UOC23:UOC43 UEG23:UEG43 TUK23:TUK43 TKO23:TKO43 TAS23:TAS43 SQW23:SQW43 SHA23:SHA43 RXE23:RXE43 RNI23:RNI43 RDM23:RDM43 QTQ23:QTQ43 QJU23:QJU43 PZY23:PZY43 PQC23:PQC43 PGG23:PGG43 OWK23:OWK43 OMO23:OMO43 OCS23:OCS43 NSW23:NSW43 NJA23:NJA43 MZE23:MZE43 MPI23:MPI43 MFM23:MFM43 LVQ23:LVQ43 LLU23:LLU43 LBY23:LBY43 KSC23:KSC43 KIG23:KIG43 JYK23:JYK43 JOO23:JOO43 JES23:JES43 IUW23:IUW43 ILA23:ILA43 IBE23:IBE43 HRI23:HRI43 HHM23:HHM43 GXQ23:GXQ43 GNU23:GNU43 GDY23:GDY43 FUC23:FUC43 FKG23:FKG43 FAK23:FAK43 EQO23:EQO43 EGS23:EGS43 DWW23:DWW43 DNA23:DNA43 DDE23:DDE43 CTI23:CTI43 CJM23:CJM43 BZQ23:BZQ43 BPU23:BPU43 BFY23:BFY43 AWC23:AWC43 AMG23:AMG43 ACK23:ACK43 SO23:SO43 IS23:IS43 A23:A43">
      <formula1>"1,2,3,4,5"</formula1>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72"/>
  <sheetViews>
    <sheetView topLeftCell="C30" zoomScale="90" zoomScaleNormal="90" workbookViewId="0">
      <selection activeCell="F55" sqref="F55"/>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769</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800</v>
      </c>
      <c r="D10" s="422"/>
      <c r="E10" s="423"/>
      <c r="F10" s="1"/>
      <c r="G10" s="1"/>
      <c r="H10" s="1"/>
      <c r="I10" s="1"/>
      <c r="J10" s="1"/>
      <c r="K10" s="1"/>
      <c r="L10" s="1"/>
      <c r="M10" s="1"/>
      <c r="N10" s="2"/>
    </row>
    <row r="11" spans="2:16" ht="16.5" thickBot="1" x14ac:dyDescent="0.3">
      <c r="B11" s="47" t="s">
        <v>8</v>
      </c>
      <c r="C11" s="48">
        <v>41970</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70" t="s">
        <v>97</v>
      </c>
      <c r="C14" s="471"/>
      <c r="D14" s="187" t="s">
        <v>11</v>
      </c>
      <c r="E14" s="187" t="s">
        <v>12</v>
      </c>
      <c r="F14" s="187" t="s">
        <v>28</v>
      </c>
      <c r="G14" s="42"/>
      <c r="I14" s="56"/>
      <c r="J14" s="56"/>
      <c r="K14" s="56"/>
      <c r="L14" s="56"/>
      <c r="M14" s="56"/>
      <c r="N14" s="55"/>
    </row>
    <row r="15" spans="2:16" x14ac:dyDescent="0.25">
      <c r="B15" s="472"/>
      <c r="C15" s="473"/>
      <c r="D15" s="187">
        <v>4</v>
      </c>
      <c r="E15" s="3">
        <v>1252968600</v>
      </c>
      <c r="F15" s="287">
        <v>600</v>
      </c>
      <c r="G15" s="42"/>
      <c r="I15" s="57"/>
      <c r="J15" s="57"/>
      <c r="K15" s="57"/>
      <c r="L15" s="57"/>
      <c r="M15" s="57"/>
      <c r="N15" s="55"/>
    </row>
    <row r="16" spans="2:16" x14ac:dyDescent="0.25">
      <c r="B16" s="472"/>
      <c r="C16" s="473"/>
      <c r="D16" s="187">
        <v>6</v>
      </c>
      <c r="E16" s="3">
        <v>1053997446</v>
      </c>
      <c r="F16" s="287">
        <v>492</v>
      </c>
      <c r="G16" s="42"/>
      <c r="I16" s="57"/>
      <c r="J16" s="57"/>
      <c r="K16" s="57"/>
      <c r="L16" s="57"/>
      <c r="M16" s="57"/>
      <c r="N16" s="55"/>
    </row>
    <row r="17" spans="1:14" x14ac:dyDescent="0.25">
      <c r="B17" s="472"/>
      <c r="C17" s="473"/>
      <c r="D17" s="187">
        <v>10</v>
      </c>
      <c r="E17" s="3">
        <v>1838553610</v>
      </c>
      <c r="F17" s="287">
        <v>758</v>
      </c>
      <c r="G17" s="42"/>
      <c r="I17" s="57"/>
      <c r="J17" s="57"/>
      <c r="K17" s="57"/>
      <c r="L17" s="57"/>
      <c r="M17" s="57"/>
      <c r="N17" s="55"/>
    </row>
    <row r="18" spans="1:14" x14ac:dyDescent="0.25">
      <c r="B18" s="472"/>
      <c r="C18" s="473"/>
      <c r="D18" s="187">
        <v>15</v>
      </c>
      <c r="E18" s="3">
        <v>323099096</v>
      </c>
      <c r="F18" s="287">
        <v>142</v>
      </c>
      <c r="G18" s="42"/>
      <c r="I18" s="57"/>
      <c r="J18" s="57"/>
      <c r="K18" s="57"/>
      <c r="L18" s="57"/>
      <c r="M18" s="57"/>
      <c r="N18" s="55"/>
    </row>
    <row r="19" spans="1:14" x14ac:dyDescent="0.25">
      <c r="B19" s="472"/>
      <c r="C19" s="473"/>
      <c r="D19" s="187">
        <v>17</v>
      </c>
      <c r="E19" s="3">
        <v>1200706876</v>
      </c>
      <c r="F19" s="287">
        <v>482</v>
      </c>
      <c r="G19" s="42"/>
      <c r="I19" s="57"/>
      <c r="J19" s="57"/>
      <c r="K19" s="57"/>
      <c r="L19" s="57"/>
      <c r="M19" s="57"/>
      <c r="N19" s="55"/>
    </row>
    <row r="20" spans="1:14" x14ac:dyDescent="0.25">
      <c r="B20" s="474"/>
      <c r="C20" s="475"/>
      <c r="D20" s="187">
        <v>18</v>
      </c>
      <c r="E20" s="3">
        <v>832050540</v>
      </c>
      <c r="F20" s="287">
        <v>342</v>
      </c>
      <c r="G20" s="42"/>
      <c r="I20" s="57"/>
      <c r="J20" s="57"/>
      <c r="K20" s="57"/>
      <c r="L20" s="57"/>
      <c r="M20" s="57"/>
      <c r="N20" s="55"/>
    </row>
    <row r="21" spans="1:14" x14ac:dyDescent="0.25">
      <c r="B21" s="476" t="s">
        <v>13</v>
      </c>
      <c r="C21" s="477"/>
      <c r="D21" s="187"/>
      <c r="E21" s="7">
        <f>SUM(E15:E20)</f>
        <v>6501376168</v>
      </c>
      <c r="F21" s="286">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+F17*80%</f>
        <v>606.4</v>
      </c>
      <c r="D23" s="57"/>
      <c r="E23" s="4">
        <f>E17</f>
        <v>1838553610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771</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34" t="s">
        <v>68</v>
      </c>
      <c r="D30" s="69"/>
      <c r="E30" s="42"/>
      <c r="F30" s="42"/>
      <c r="G30" s="42"/>
      <c r="H30" s="42"/>
      <c r="I30" s="54"/>
      <c r="J30" s="54"/>
      <c r="K30" s="54"/>
      <c r="L30" s="54"/>
      <c r="M30" s="54"/>
      <c r="N30" s="55"/>
    </row>
    <row r="31" spans="1:14" x14ac:dyDescent="0.25">
      <c r="A31" s="65"/>
      <c r="B31" s="69" t="s">
        <v>140</v>
      </c>
      <c r="C31" s="234" t="s">
        <v>68</v>
      </c>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4">
        <f>+D38+D39</f>
        <v>60</v>
      </c>
      <c r="F38" s="42"/>
      <c r="G38" s="42"/>
      <c r="H38" s="42"/>
      <c r="I38" s="54"/>
      <c r="J38" s="54"/>
      <c r="K38" s="54"/>
      <c r="L38" s="54"/>
      <c r="M38" s="54"/>
      <c r="N38" s="55"/>
    </row>
    <row r="39" spans="1:26" ht="42.75" x14ac:dyDescent="0.25">
      <c r="A39" s="65"/>
      <c r="B39" s="70" t="s">
        <v>143</v>
      </c>
      <c r="C39" s="71">
        <v>60</v>
      </c>
      <c r="D39" s="185">
        <v>60</v>
      </c>
      <c r="E39" s="425"/>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6" t="s">
        <v>34</v>
      </c>
      <c r="N43" s="426"/>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75" t="s">
        <v>666</v>
      </c>
      <c r="C47" s="75" t="s">
        <v>666</v>
      </c>
      <c r="D47" s="76" t="s">
        <v>667</v>
      </c>
      <c r="E47" s="264" t="s">
        <v>668</v>
      </c>
      <c r="F47" s="78" t="s">
        <v>135</v>
      </c>
      <c r="G47" s="79" t="s">
        <v>669</v>
      </c>
      <c r="H47" s="80">
        <v>40924</v>
      </c>
      <c r="I47" s="80">
        <v>41273</v>
      </c>
      <c r="J47" s="81" t="s">
        <v>136</v>
      </c>
      <c r="K47" s="136"/>
      <c r="L47" s="136">
        <v>11</v>
      </c>
      <c r="M47" s="136">
        <v>1124</v>
      </c>
      <c r="N47" s="82">
        <v>0</v>
      </c>
      <c r="O47" s="83">
        <v>1028803373</v>
      </c>
      <c r="P47" s="83" t="s">
        <v>801</v>
      </c>
      <c r="Q47" s="84"/>
      <c r="R47" s="85"/>
      <c r="S47" s="85"/>
      <c r="T47" s="85"/>
      <c r="U47" s="85"/>
      <c r="V47" s="85"/>
      <c r="W47" s="85"/>
      <c r="X47" s="85"/>
      <c r="Y47" s="85"/>
      <c r="Z47" s="85"/>
    </row>
    <row r="48" spans="1:26" s="86" customFormat="1" ht="30" x14ac:dyDescent="0.25">
      <c r="A48" s="74">
        <f>+A47+1</f>
        <v>2</v>
      </c>
      <c r="B48" s="75" t="s">
        <v>666</v>
      </c>
      <c r="C48" s="75" t="s">
        <v>666</v>
      </c>
      <c r="D48" s="76" t="s">
        <v>667</v>
      </c>
      <c r="E48" s="264" t="s">
        <v>670</v>
      </c>
      <c r="F48" s="78" t="s">
        <v>135</v>
      </c>
      <c r="G48" s="78" t="s">
        <v>669</v>
      </c>
      <c r="H48" s="80">
        <v>41295</v>
      </c>
      <c r="I48" s="80">
        <v>41639</v>
      </c>
      <c r="J48" s="81" t="s">
        <v>136</v>
      </c>
      <c r="K48" s="136"/>
      <c r="L48" s="136">
        <v>11</v>
      </c>
      <c r="M48" s="136">
        <v>1036</v>
      </c>
      <c r="N48" s="82">
        <v>0</v>
      </c>
      <c r="O48" s="83">
        <v>1038936937</v>
      </c>
      <c r="P48" s="83" t="s">
        <v>802</v>
      </c>
      <c r="Q48" s="84"/>
      <c r="R48" s="85"/>
      <c r="S48" s="85"/>
      <c r="T48" s="85"/>
      <c r="U48" s="85"/>
      <c r="V48" s="85"/>
      <c r="W48" s="85"/>
      <c r="X48" s="85"/>
      <c r="Y48" s="85"/>
      <c r="Z48" s="85"/>
    </row>
    <row r="49" spans="1:26" s="86" customFormat="1" ht="30" x14ac:dyDescent="0.25">
      <c r="A49" s="74">
        <f t="shared" ref="A49:A50" si="0">+A48+1</f>
        <v>3</v>
      </c>
      <c r="B49" s="75" t="s">
        <v>666</v>
      </c>
      <c r="C49" s="75" t="s">
        <v>666</v>
      </c>
      <c r="D49" s="76" t="s">
        <v>667</v>
      </c>
      <c r="E49" s="264" t="s">
        <v>671</v>
      </c>
      <c r="F49" s="78" t="s">
        <v>135</v>
      </c>
      <c r="G49" s="78" t="s">
        <v>669</v>
      </c>
      <c r="H49" s="80">
        <v>41660</v>
      </c>
      <c r="I49" s="80">
        <v>41973</v>
      </c>
      <c r="J49" s="81" t="s">
        <v>136</v>
      </c>
      <c r="K49" s="136"/>
      <c r="L49" s="136">
        <v>10</v>
      </c>
      <c r="M49" s="136">
        <v>826</v>
      </c>
      <c r="N49" s="82">
        <v>0</v>
      </c>
      <c r="O49" s="83">
        <v>944773755</v>
      </c>
      <c r="P49" s="83" t="s">
        <v>803</v>
      </c>
      <c r="Q49" s="84"/>
      <c r="R49" s="85"/>
      <c r="S49" s="85"/>
      <c r="T49" s="85"/>
      <c r="U49" s="85"/>
      <c r="V49" s="85"/>
      <c r="W49" s="85"/>
      <c r="X49" s="85"/>
      <c r="Y49" s="85"/>
      <c r="Z49" s="85"/>
    </row>
    <row r="50" spans="1:26" s="86" customFormat="1" x14ac:dyDescent="0.25">
      <c r="A50" s="74">
        <f t="shared" si="0"/>
        <v>4</v>
      </c>
      <c r="B50" s="87"/>
      <c r="C50" s="76"/>
      <c r="D50" s="75"/>
      <c r="E50" s="136"/>
      <c r="F50" s="78"/>
      <c r="G50" s="78"/>
      <c r="H50" s="80"/>
      <c r="I50" s="80"/>
      <c r="J50" s="81"/>
      <c r="K50" s="136"/>
      <c r="L50" s="136">
        <v>0</v>
      </c>
      <c r="M50" s="136"/>
      <c r="N50" s="82">
        <v>0</v>
      </c>
      <c r="O50" s="83"/>
      <c r="P50" s="83"/>
      <c r="Q50" s="84"/>
      <c r="R50" s="85"/>
      <c r="S50" s="85"/>
      <c r="T50" s="85"/>
      <c r="U50" s="85"/>
      <c r="V50" s="85"/>
      <c r="W50" s="85"/>
      <c r="X50" s="85"/>
      <c r="Y50" s="85"/>
      <c r="Z50" s="85"/>
    </row>
    <row r="51" spans="1:26" s="86" customFormat="1" x14ac:dyDescent="0.25">
      <c r="A51" s="74"/>
      <c r="B51" s="87" t="s">
        <v>15</v>
      </c>
      <c r="C51" s="76"/>
      <c r="D51" s="75"/>
      <c r="E51" s="77"/>
      <c r="F51" s="78"/>
      <c r="G51" s="78"/>
      <c r="H51" s="78"/>
      <c r="I51" s="81"/>
      <c r="J51" s="81"/>
      <c r="K51" s="88">
        <f>SUM(K47:K50)</f>
        <v>0</v>
      </c>
      <c r="L51" s="88">
        <f>SUM(L47:L50)</f>
        <v>32</v>
      </c>
      <c r="M51" s="265">
        <f>SUM(M47:M50)</f>
        <v>2986</v>
      </c>
      <c r="N51" s="88">
        <f>SUM(N47:N50)</f>
        <v>0</v>
      </c>
      <c r="O51" s="83"/>
      <c r="P51" s="83"/>
      <c r="Q51" s="90"/>
    </row>
    <row r="52" spans="1:26" x14ac:dyDescent="0.25">
      <c r="E52" s="91"/>
    </row>
    <row r="53" spans="1:26" x14ac:dyDescent="0.25">
      <c r="B53" s="427" t="s">
        <v>27</v>
      </c>
      <c r="C53" s="427" t="s">
        <v>26</v>
      </c>
      <c r="D53" s="429" t="s">
        <v>33</v>
      </c>
      <c r="E53" s="429"/>
    </row>
    <row r="54" spans="1:26" x14ac:dyDescent="0.25">
      <c r="B54" s="428"/>
      <c r="C54" s="428"/>
      <c r="D54" s="188" t="s">
        <v>22</v>
      </c>
      <c r="E54" s="93" t="s">
        <v>23</v>
      </c>
    </row>
    <row r="55" spans="1:26" ht="30.6" customHeight="1" x14ac:dyDescent="0.25">
      <c r="B55" s="94" t="s">
        <v>20</v>
      </c>
      <c r="C55" s="95">
        <f>+K51</f>
        <v>0</v>
      </c>
      <c r="D55" s="234"/>
      <c r="E55" s="234" t="s">
        <v>771</v>
      </c>
      <c r="F55" s="96"/>
      <c r="G55" s="96"/>
      <c r="H55" s="96"/>
      <c r="I55" s="96"/>
      <c r="J55" s="96"/>
      <c r="K55" s="96"/>
      <c r="L55" s="96"/>
      <c r="M55" s="96"/>
    </row>
    <row r="56" spans="1:26" ht="30" customHeight="1" x14ac:dyDescent="0.25">
      <c r="B56" s="94" t="s">
        <v>24</v>
      </c>
      <c r="C56" s="95">
        <f>+M51</f>
        <v>2986</v>
      </c>
      <c r="D56" s="234" t="s">
        <v>68</v>
      </c>
      <c r="E56" s="234"/>
    </row>
    <row r="57" spans="1:26" x14ac:dyDescent="0.25">
      <c r="B57" s="97"/>
      <c r="C57" s="439"/>
      <c r="D57" s="439"/>
      <c r="E57" s="439"/>
      <c r="F57" s="439"/>
      <c r="G57" s="439"/>
      <c r="H57" s="439"/>
      <c r="I57" s="439"/>
      <c r="J57" s="439"/>
      <c r="K57" s="439"/>
      <c r="L57" s="439"/>
      <c r="M57" s="439"/>
      <c r="N57" s="439"/>
    </row>
    <row r="58" spans="1:26" ht="28.15" customHeight="1" thickBot="1" x14ac:dyDescent="0.3"/>
    <row r="59" spans="1:26" ht="27" thickBot="1" x14ac:dyDescent="0.3">
      <c r="B59" s="440" t="s">
        <v>100</v>
      </c>
      <c r="C59" s="440"/>
      <c r="D59" s="440"/>
      <c r="E59" s="440"/>
      <c r="F59" s="440"/>
      <c r="G59" s="440"/>
      <c r="H59" s="440"/>
      <c r="I59" s="440"/>
      <c r="J59" s="440"/>
      <c r="K59" s="440"/>
      <c r="L59" s="440"/>
      <c r="M59" s="440"/>
      <c r="N59" s="440"/>
    </row>
    <row r="62" spans="1:26" ht="109.5" customHeight="1" x14ac:dyDescent="0.25">
      <c r="B62" s="197" t="s">
        <v>148</v>
      </c>
      <c r="C62" s="9" t="s">
        <v>2</v>
      </c>
      <c r="D62" s="9" t="s">
        <v>102</v>
      </c>
      <c r="E62" s="9" t="s">
        <v>101</v>
      </c>
      <c r="F62" s="9" t="s">
        <v>103</v>
      </c>
      <c r="G62" s="9" t="s">
        <v>104</v>
      </c>
      <c r="H62" s="9" t="s">
        <v>105</v>
      </c>
      <c r="I62" s="9" t="s">
        <v>106</v>
      </c>
      <c r="J62" s="9" t="s">
        <v>107</v>
      </c>
      <c r="K62" s="9" t="s">
        <v>108</v>
      </c>
      <c r="L62" s="9" t="s">
        <v>109</v>
      </c>
      <c r="M62" s="16" t="s">
        <v>110</v>
      </c>
      <c r="N62" s="16" t="s">
        <v>111</v>
      </c>
      <c r="O62" s="441" t="s">
        <v>3</v>
      </c>
      <c r="P62" s="442"/>
      <c r="Q62" s="9" t="s">
        <v>17</v>
      </c>
    </row>
    <row r="63" spans="1:26" x14ac:dyDescent="0.25">
      <c r="B63" s="98" t="s">
        <v>255</v>
      </c>
      <c r="C63" s="98" t="s">
        <v>256</v>
      </c>
      <c r="D63" s="43" t="s">
        <v>672</v>
      </c>
      <c r="E63" s="43">
        <v>150</v>
      </c>
      <c r="F63" s="99" t="s">
        <v>669</v>
      </c>
      <c r="G63" s="99" t="s">
        <v>669</v>
      </c>
      <c r="H63" s="99" t="s">
        <v>669</v>
      </c>
      <c r="I63" s="99" t="s">
        <v>135</v>
      </c>
      <c r="J63" s="98" t="s">
        <v>135</v>
      </c>
      <c r="K63" s="69" t="s">
        <v>135</v>
      </c>
      <c r="L63" s="69" t="s">
        <v>135</v>
      </c>
      <c r="M63" s="69" t="s">
        <v>135</v>
      </c>
      <c r="N63" s="69" t="s">
        <v>135</v>
      </c>
      <c r="O63" s="430"/>
      <c r="P63" s="431"/>
      <c r="Q63" s="69" t="s">
        <v>135</v>
      </c>
    </row>
    <row r="64" spans="1:26" x14ac:dyDescent="0.25">
      <c r="B64" s="98"/>
      <c r="C64" s="98"/>
      <c r="D64" s="43" t="s">
        <v>673</v>
      </c>
      <c r="E64" s="43">
        <v>50</v>
      </c>
      <c r="F64" s="99" t="s">
        <v>669</v>
      </c>
      <c r="G64" s="99" t="s">
        <v>669</v>
      </c>
      <c r="H64" s="99" t="s">
        <v>669</v>
      </c>
      <c r="I64" s="99" t="s">
        <v>135</v>
      </c>
      <c r="J64" s="98" t="s">
        <v>135</v>
      </c>
      <c r="K64" s="69" t="s">
        <v>135</v>
      </c>
      <c r="L64" s="69" t="s">
        <v>135</v>
      </c>
      <c r="M64" s="69" t="s">
        <v>135</v>
      </c>
      <c r="N64" s="69" t="s">
        <v>135</v>
      </c>
      <c r="O64" s="430"/>
      <c r="P64" s="431"/>
      <c r="Q64" s="69" t="s">
        <v>135</v>
      </c>
    </row>
    <row r="65" spans="2:17" x14ac:dyDescent="0.25">
      <c r="B65" s="98"/>
      <c r="C65" s="98"/>
      <c r="D65" s="43" t="s">
        <v>674</v>
      </c>
      <c r="E65" s="43">
        <v>50</v>
      </c>
      <c r="F65" s="99" t="s">
        <v>669</v>
      </c>
      <c r="G65" s="99" t="s">
        <v>669</v>
      </c>
      <c r="H65" s="99" t="s">
        <v>669</v>
      </c>
      <c r="I65" s="99" t="s">
        <v>135</v>
      </c>
      <c r="J65" s="98" t="s">
        <v>135</v>
      </c>
      <c r="K65" s="69" t="s">
        <v>135</v>
      </c>
      <c r="L65" s="69" t="s">
        <v>135</v>
      </c>
      <c r="M65" s="69" t="s">
        <v>135</v>
      </c>
      <c r="N65" s="69" t="s">
        <v>135</v>
      </c>
      <c r="O65" s="430"/>
      <c r="P65" s="431"/>
      <c r="Q65" s="69" t="s">
        <v>135</v>
      </c>
    </row>
    <row r="66" spans="2:17" x14ac:dyDescent="0.25">
      <c r="B66" s="98"/>
      <c r="C66" s="98"/>
      <c r="D66" s="43" t="s">
        <v>675</v>
      </c>
      <c r="E66" s="43">
        <v>100</v>
      </c>
      <c r="F66" s="99" t="s">
        <v>669</v>
      </c>
      <c r="G66" s="99" t="s">
        <v>669</v>
      </c>
      <c r="H66" s="99" t="s">
        <v>669</v>
      </c>
      <c r="I66" s="99" t="s">
        <v>135</v>
      </c>
      <c r="J66" s="98" t="s">
        <v>135</v>
      </c>
      <c r="K66" s="69" t="s">
        <v>135</v>
      </c>
      <c r="L66" s="69" t="s">
        <v>135</v>
      </c>
      <c r="M66" s="69" t="s">
        <v>135</v>
      </c>
      <c r="N66" s="69" t="s">
        <v>135</v>
      </c>
      <c r="O66" s="430"/>
      <c r="P66" s="431"/>
      <c r="Q66" s="69" t="s">
        <v>135</v>
      </c>
    </row>
    <row r="67" spans="2:17" x14ac:dyDescent="0.25">
      <c r="B67" s="98"/>
      <c r="C67" s="98"/>
      <c r="D67" s="43" t="s">
        <v>676</v>
      </c>
      <c r="E67" s="43">
        <v>50</v>
      </c>
      <c r="F67" s="99" t="s">
        <v>669</v>
      </c>
      <c r="G67" s="99" t="s">
        <v>669</v>
      </c>
      <c r="H67" s="99" t="s">
        <v>669</v>
      </c>
      <c r="I67" s="99" t="s">
        <v>135</v>
      </c>
      <c r="J67" s="98" t="s">
        <v>135</v>
      </c>
      <c r="K67" s="69" t="s">
        <v>135</v>
      </c>
      <c r="L67" s="69" t="s">
        <v>135</v>
      </c>
      <c r="M67" s="69" t="s">
        <v>135</v>
      </c>
      <c r="N67" s="69" t="s">
        <v>135</v>
      </c>
      <c r="O67" s="430"/>
      <c r="P67" s="431"/>
      <c r="Q67" s="69" t="s">
        <v>135</v>
      </c>
    </row>
    <row r="68" spans="2:17" x14ac:dyDescent="0.25">
      <c r="B68" s="98"/>
      <c r="C68" s="98"/>
      <c r="D68" s="43" t="s">
        <v>677</v>
      </c>
      <c r="E68" s="43">
        <v>50</v>
      </c>
      <c r="F68" s="99" t="s">
        <v>669</v>
      </c>
      <c r="G68" s="99" t="s">
        <v>669</v>
      </c>
      <c r="H68" s="99" t="s">
        <v>669</v>
      </c>
      <c r="I68" s="99" t="s">
        <v>678</v>
      </c>
      <c r="J68" s="98" t="s">
        <v>135</v>
      </c>
      <c r="K68" s="69" t="s">
        <v>135</v>
      </c>
      <c r="L68" s="69" t="s">
        <v>135</v>
      </c>
      <c r="M68" s="69" t="s">
        <v>135</v>
      </c>
      <c r="N68" s="69" t="s">
        <v>135</v>
      </c>
      <c r="O68" s="430"/>
      <c r="P68" s="431"/>
      <c r="Q68" s="69" t="s">
        <v>135</v>
      </c>
    </row>
    <row r="69" spans="2:17" x14ac:dyDescent="0.25">
      <c r="B69" s="69"/>
      <c r="C69" s="69"/>
      <c r="D69" s="69" t="s">
        <v>679</v>
      </c>
      <c r="E69" s="69">
        <v>50</v>
      </c>
      <c r="F69" s="99" t="s">
        <v>669</v>
      </c>
      <c r="G69" s="99" t="s">
        <v>669</v>
      </c>
      <c r="H69" s="99" t="s">
        <v>669</v>
      </c>
      <c r="I69" s="99" t="s">
        <v>678</v>
      </c>
      <c r="J69" s="98" t="s">
        <v>135</v>
      </c>
      <c r="K69" s="69" t="s">
        <v>135</v>
      </c>
      <c r="L69" s="69" t="s">
        <v>135</v>
      </c>
      <c r="M69" s="69" t="s">
        <v>135</v>
      </c>
      <c r="N69" s="69" t="s">
        <v>135</v>
      </c>
      <c r="O69" s="430"/>
      <c r="P69" s="431"/>
      <c r="Q69" s="69" t="s">
        <v>135</v>
      </c>
    </row>
    <row r="70" spans="2:17" x14ac:dyDescent="0.25">
      <c r="B70" s="69"/>
      <c r="C70" s="69"/>
      <c r="D70" s="69" t="s">
        <v>680</v>
      </c>
      <c r="E70" s="69">
        <v>50</v>
      </c>
      <c r="F70" s="99" t="s">
        <v>669</v>
      </c>
      <c r="G70" s="99" t="s">
        <v>669</v>
      </c>
      <c r="H70" s="99" t="s">
        <v>669</v>
      </c>
      <c r="I70" s="99" t="s">
        <v>678</v>
      </c>
      <c r="J70" s="98" t="s">
        <v>135</v>
      </c>
      <c r="K70" s="69" t="s">
        <v>135</v>
      </c>
      <c r="L70" s="69" t="s">
        <v>135</v>
      </c>
      <c r="M70" s="69" t="s">
        <v>135</v>
      </c>
      <c r="N70" s="69" t="s">
        <v>135</v>
      </c>
      <c r="O70" s="430"/>
      <c r="P70" s="431"/>
      <c r="Q70" s="69" t="s">
        <v>135</v>
      </c>
    </row>
    <row r="71" spans="2:17" x14ac:dyDescent="0.25">
      <c r="B71" s="69"/>
      <c r="C71" s="69"/>
      <c r="D71" s="69" t="s">
        <v>681</v>
      </c>
      <c r="E71" s="69">
        <v>50</v>
      </c>
      <c r="F71" s="99" t="s">
        <v>669</v>
      </c>
      <c r="G71" s="99" t="s">
        <v>669</v>
      </c>
      <c r="H71" s="99" t="s">
        <v>669</v>
      </c>
      <c r="I71" s="99" t="s">
        <v>135</v>
      </c>
      <c r="J71" s="98" t="s">
        <v>135</v>
      </c>
      <c r="K71" s="69" t="s">
        <v>135</v>
      </c>
      <c r="L71" s="69" t="s">
        <v>135</v>
      </c>
      <c r="M71" s="69" t="s">
        <v>135</v>
      </c>
      <c r="N71" s="69" t="s">
        <v>135</v>
      </c>
      <c r="O71" s="430"/>
      <c r="P71" s="431"/>
      <c r="Q71" s="69" t="s">
        <v>135</v>
      </c>
    </row>
    <row r="72" spans="2:17" x14ac:dyDescent="0.25">
      <c r="B72" s="69"/>
      <c r="C72" s="69"/>
      <c r="D72" s="69" t="s">
        <v>682</v>
      </c>
      <c r="E72" s="69">
        <v>250</v>
      </c>
      <c r="F72" s="99" t="s">
        <v>669</v>
      </c>
      <c r="G72" s="99" t="s">
        <v>669</v>
      </c>
      <c r="H72" s="99" t="s">
        <v>669</v>
      </c>
      <c r="I72" s="99" t="s">
        <v>135</v>
      </c>
      <c r="J72" s="98" t="s">
        <v>135</v>
      </c>
      <c r="K72" s="69" t="s">
        <v>135</v>
      </c>
      <c r="L72" s="69" t="s">
        <v>135</v>
      </c>
      <c r="M72" s="69" t="s">
        <v>135</v>
      </c>
      <c r="N72" s="69" t="s">
        <v>135</v>
      </c>
      <c r="O72" s="430"/>
      <c r="P72" s="431"/>
      <c r="Q72" s="69" t="s">
        <v>135</v>
      </c>
    </row>
    <row r="73" spans="2:17" x14ac:dyDescent="0.25">
      <c r="B73" s="69"/>
      <c r="C73" s="69"/>
      <c r="D73" s="69" t="s">
        <v>683</v>
      </c>
      <c r="E73" s="69">
        <v>50</v>
      </c>
      <c r="F73" s="99" t="s">
        <v>669</v>
      </c>
      <c r="G73" s="99" t="s">
        <v>669</v>
      </c>
      <c r="H73" s="99" t="s">
        <v>669</v>
      </c>
      <c r="I73" s="99" t="s">
        <v>135</v>
      </c>
      <c r="J73" s="98" t="s">
        <v>135</v>
      </c>
      <c r="K73" s="69" t="s">
        <v>135</v>
      </c>
      <c r="L73" s="69" t="s">
        <v>135</v>
      </c>
      <c r="M73" s="69" t="s">
        <v>135</v>
      </c>
      <c r="N73" s="69" t="s">
        <v>135</v>
      </c>
      <c r="O73" s="430"/>
      <c r="P73" s="431"/>
      <c r="Q73" s="69" t="s">
        <v>135</v>
      </c>
    </row>
    <row r="74" spans="2:17" x14ac:dyDescent="0.25">
      <c r="B74" s="69"/>
      <c r="C74" s="69"/>
      <c r="D74" s="69" t="s">
        <v>684</v>
      </c>
      <c r="E74" s="69">
        <v>100</v>
      </c>
      <c r="F74" s="99" t="s">
        <v>669</v>
      </c>
      <c r="G74" s="99" t="s">
        <v>669</v>
      </c>
      <c r="H74" s="99" t="s">
        <v>669</v>
      </c>
      <c r="I74" s="99" t="s">
        <v>135</v>
      </c>
      <c r="J74" s="98" t="s">
        <v>135</v>
      </c>
      <c r="K74" s="69" t="s">
        <v>135</v>
      </c>
      <c r="L74" s="69" t="s">
        <v>135</v>
      </c>
      <c r="M74" s="69" t="s">
        <v>135</v>
      </c>
      <c r="N74" s="69" t="s">
        <v>135</v>
      </c>
      <c r="O74" s="430"/>
      <c r="P74" s="431"/>
      <c r="Q74" s="69" t="s">
        <v>135</v>
      </c>
    </row>
    <row r="75" spans="2:17" x14ac:dyDescent="0.25">
      <c r="B75" s="69"/>
      <c r="C75" s="69"/>
      <c r="D75" s="69" t="s">
        <v>685</v>
      </c>
      <c r="E75" s="69">
        <v>50</v>
      </c>
      <c r="F75" s="99" t="s">
        <v>669</v>
      </c>
      <c r="G75" s="99" t="s">
        <v>669</v>
      </c>
      <c r="H75" s="99" t="s">
        <v>669</v>
      </c>
      <c r="I75" s="99" t="s">
        <v>678</v>
      </c>
      <c r="J75" s="98" t="s">
        <v>135</v>
      </c>
      <c r="K75" s="69" t="s">
        <v>135</v>
      </c>
      <c r="L75" s="69" t="s">
        <v>135</v>
      </c>
      <c r="M75" s="69" t="s">
        <v>135</v>
      </c>
      <c r="N75" s="69" t="s">
        <v>135</v>
      </c>
      <c r="O75" s="430"/>
      <c r="P75" s="431"/>
      <c r="Q75" s="69" t="s">
        <v>135</v>
      </c>
    </row>
    <row r="76" spans="2:17" x14ac:dyDescent="0.25">
      <c r="B76" s="69"/>
      <c r="C76" s="69"/>
      <c r="D76" s="69" t="s">
        <v>686</v>
      </c>
      <c r="E76" s="69">
        <v>200</v>
      </c>
      <c r="F76" s="99" t="s">
        <v>669</v>
      </c>
      <c r="G76" s="99" t="s">
        <v>669</v>
      </c>
      <c r="H76" s="99" t="s">
        <v>669</v>
      </c>
      <c r="I76" s="99" t="s">
        <v>135</v>
      </c>
      <c r="J76" s="98" t="s">
        <v>135</v>
      </c>
      <c r="K76" s="69" t="s">
        <v>135</v>
      </c>
      <c r="L76" s="69" t="s">
        <v>135</v>
      </c>
      <c r="M76" s="69" t="s">
        <v>135</v>
      </c>
      <c r="N76" s="69" t="s">
        <v>135</v>
      </c>
      <c r="O76" s="430"/>
      <c r="P76" s="431"/>
      <c r="Q76" s="69" t="s">
        <v>135</v>
      </c>
    </row>
    <row r="77" spans="2:17" x14ac:dyDescent="0.25">
      <c r="B77" s="69"/>
      <c r="C77" s="69"/>
      <c r="D77" s="69" t="s">
        <v>687</v>
      </c>
      <c r="E77" s="69">
        <v>200</v>
      </c>
      <c r="F77" s="99" t="s">
        <v>669</v>
      </c>
      <c r="G77" s="99" t="s">
        <v>669</v>
      </c>
      <c r="H77" s="99" t="s">
        <v>669</v>
      </c>
      <c r="I77" s="99" t="s">
        <v>135</v>
      </c>
      <c r="J77" s="98" t="s">
        <v>135</v>
      </c>
      <c r="K77" s="69" t="s">
        <v>135</v>
      </c>
      <c r="L77" s="69" t="s">
        <v>135</v>
      </c>
      <c r="M77" s="69" t="s">
        <v>135</v>
      </c>
      <c r="N77" s="69" t="s">
        <v>135</v>
      </c>
      <c r="O77" s="430"/>
      <c r="P77" s="431"/>
      <c r="Q77" s="69" t="s">
        <v>135</v>
      </c>
    </row>
    <row r="78" spans="2:17" x14ac:dyDescent="0.25">
      <c r="B78" s="69"/>
      <c r="C78" s="69"/>
      <c r="D78" s="69" t="s">
        <v>688</v>
      </c>
      <c r="E78" s="69">
        <v>100</v>
      </c>
      <c r="F78" s="99" t="s">
        <v>669</v>
      </c>
      <c r="G78" s="99" t="s">
        <v>669</v>
      </c>
      <c r="H78" s="99" t="s">
        <v>669</v>
      </c>
      <c r="I78" s="99" t="s">
        <v>678</v>
      </c>
      <c r="J78" s="98" t="s">
        <v>135</v>
      </c>
      <c r="K78" s="69" t="s">
        <v>135</v>
      </c>
      <c r="L78" s="69" t="s">
        <v>135</v>
      </c>
      <c r="M78" s="69" t="s">
        <v>135</v>
      </c>
      <c r="N78" s="69" t="s">
        <v>135</v>
      </c>
      <c r="O78" s="430"/>
      <c r="P78" s="431"/>
      <c r="Q78" s="69" t="s">
        <v>135</v>
      </c>
    </row>
    <row r="79" spans="2:17" x14ac:dyDescent="0.25">
      <c r="B79" s="69"/>
      <c r="C79" s="69"/>
      <c r="D79" s="69" t="s">
        <v>689</v>
      </c>
      <c r="E79" s="69">
        <v>300</v>
      </c>
      <c r="F79" s="99" t="s">
        <v>669</v>
      </c>
      <c r="G79" s="99" t="s">
        <v>669</v>
      </c>
      <c r="H79" s="99" t="s">
        <v>669</v>
      </c>
      <c r="I79" s="99" t="s">
        <v>135</v>
      </c>
      <c r="J79" s="98" t="s">
        <v>135</v>
      </c>
      <c r="K79" s="69" t="s">
        <v>135</v>
      </c>
      <c r="L79" s="69" t="s">
        <v>135</v>
      </c>
      <c r="M79" s="69" t="s">
        <v>135</v>
      </c>
      <c r="N79" s="69" t="s">
        <v>135</v>
      </c>
      <c r="O79" s="430"/>
      <c r="P79" s="431"/>
      <c r="Q79" s="69" t="s">
        <v>135</v>
      </c>
    </row>
    <row r="80" spans="2:17" x14ac:dyDescent="0.25">
      <c r="B80" s="69"/>
      <c r="C80" s="69"/>
      <c r="D80" s="69" t="s">
        <v>690</v>
      </c>
      <c r="E80" s="69">
        <v>100</v>
      </c>
      <c r="F80" s="99" t="s">
        <v>669</v>
      </c>
      <c r="G80" s="99" t="s">
        <v>669</v>
      </c>
      <c r="H80" s="99" t="s">
        <v>669</v>
      </c>
      <c r="I80" s="99" t="s">
        <v>135</v>
      </c>
      <c r="J80" s="98" t="s">
        <v>135</v>
      </c>
      <c r="K80" s="69" t="s">
        <v>135</v>
      </c>
      <c r="L80" s="69" t="s">
        <v>135</v>
      </c>
      <c r="M80" s="69" t="s">
        <v>135</v>
      </c>
      <c r="N80" s="69" t="s">
        <v>135</v>
      </c>
      <c r="O80" s="430"/>
      <c r="P80" s="431"/>
      <c r="Q80" s="69" t="s">
        <v>135</v>
      </c>
    </row>
    <row r="81" spans="1:17" x14ac:dyDescent="0.25">
      <c r="B81" s="69"/>
      <c r="C81" s="69"/>
      <c r="D81" s="69" t="s">
        <v>691</v>
      </c>
      <c r="E81" s="69">
        <v>50</v>
      </c>
      <c r="F81" s="99" t="s">
        <v>669</v>
      </c>
      <c r="G81" s="99" t="s">
        <v>669</v>
      </c>
      <c r="H81" s="99" t="s">
        <v>669</v>
      </c>
      <c r="I81" s="99" t="s">
        <v>135</v>
      </c>
      <c r="J81" s="98" t="s">
        <v>135</v>
      </c>
      <c r="K81" s="69" t="s">
        <v>135</v>
      </c>
      <c r="L81" s="69" t="s">
        <v>135</v>
      </c>
      <c r="M81" s="69" t="s">
        <v>135</v>
      </c>
      <c r="N81" s="69" t="s">
        <v>135</v>
      </c>
      <c r="O81" s="430"/>
      <c r="P81" s="431"/>
      <c r="Q81" s="69" t="s">
        <v>135</v>
      </c>
    </row>
    <row r="82" spans="1:17" x14ac:dyDescent="0.25">
      <c r="B82" s="69" t="s">
        <v>772</v>
      </c>
      <c r="C82" s="69" t="s">
        <v>254</v>
      </c>
      <c r="D82" s="69" t="s">
        <v>804</v>
      </c>
      <c r="E82" s="69">
        <v>308</v>
      </c>
      <c r="F82" s="99" t="s">
        <v>669</v>
      </c>
      <c r="G82" s="99" t="s">
        <v>669</v>
      </c>
      <c r="H82" s="99" t="s">
        <v>669</v>
      </c>
      <c r="I82" s="99" t="s">
        <v>678</v>
      </c>
      <c r="J82" s="98" t="s">
        <v>135</v>
      </c>
      <c r="K82" s="69" t="s">
        <v>135</v>
      </c>
      <c r="L82" s="69" t="s">
        <v>135</v>
      </c>
      <c r="M82" s="69" t="s">
        <v>135</v>
      </c>
      <c r="N82" s="69" t="s">
        <v>135</v>
      </c>
      <c r="O82" s="430"/>
      <c r="P82" s="431"/>
      <c r="Q82" s="69" t="s">
        <v>135</v>
      </c>
    </row>
    <row r="83" spans="1:17" x14ac:dyDescent="0.25">
      <c r="B83" s="61"/>
      <c r="C83" s="61"/>
      <c r="D83" s="61"/>
      <c r="E83" s="61"/>
      <c r="F83" s="61"/>
      <c r="G83" s="61"/>
      <c r="H83" s="61"/>
      <c r="I83" s="61"/>
      <c r="J83" s="61"/>
      <c r="K83" s="61"/>
      <c r="L83" s="61"/>
      <c r="M83" s="61"/>
      <c r="N83" s="61"/>
      <c r="O83" s="250"/>
      <c r="P83" s="250"/>
      <c r="Q83" s="61"/>
    </row>
    <row r="84" spans="1:17" x14ac:dyDescent="0.25">
      <c r="B84" s="44" t="s">
        <v>1</v>
      </c>
    </row>
    <row r="85" spans="1:17" x14ac:dyDescent="0.25">
      <c r="B85" s="44" t="s">
        <v>36</v>
      </c>
    </row>
    <row r="86" spans="1:17" x14ac:dyDescent="0.25">
      <c r="B86" s="44" t="s">
        <v>61</v>
      </c>
    </row>
    <row r="88" spans="1:17" ht="15.75" thickBot="1" x14ac:dyDescent="0.3"/>
    <row r="89" spans="1:17" ht="27" thickBot="1" x14ac:dyDescent="0.3">
      <c r="B89" s="432" t="s">
        <v>37</v>
      </c>
      <c r="C89" s="433"/>
      <c r="D89" s="433"/>
      <c r="E89" s="433"/>
      <c r="F89" s="433"/>
      <c r="G89" s="433"/>
      <c r="H89" s="433"/>
      <c r="I89" s="433"/>
      <c r="J89" s="433"/>
      <c r="K89" s="433"/>
      <c r="L89" s="433"/>
      <c r="M89" s="433"/>
      <c r="N89" s="434"/>
    </row>
    <row r="94" spans="1:17" ht="76.5" customHeight="1" x14ac:dyDescent="0.25">
      <c r="A94" s="443"/>
      <c r="B94" s="443" t="s">
        <v>0</v>
      </c>
      <c r="C94" s="443" t="s">
        <v>38</v>
      </c>
      <c r="D94" s="443" t="s">
        <v>39</v>
      </c>
      <c r="E94" s="443" t="s">
        <v>112</v>
      </c>
      <c r="F94" s="443" t="s">
        <v>114</v>
      </c>
      <c r="G94" s="443" t="s">
        <v>115</v>
      </c>
      <c r="H94" s="443" t="s">
        <v>116</v>
      </c>
      <c r="I94" s="443" t="s">
        <v>113</v>
      </c>
      <c r="J94" s="441" t="s">
        <v>117</v>
      </c>
      <c r="K94" s="445"/>
      <c r="L94" s="442"/>
      <c r="M94" s="443" t="s">
        <v>121</v>
      </c>
      <c r="N94" s="443" t="s">
        <v>40</v>
      </c>
      <c r="O94" s="443" t="s">
        <v>41</v>
      </c>
      <c r="P94" s="481" t="s">
        <v>3</v>
      </c>
      <c r="Q94" s="482"/>
    </row>
    <row r="95" spans="1:17" ht="60.75" customHeight="1" x14ac:dyDescent="0.25">
      <c r="A95" s="444"/>
      <c r="B95" s="444"/>
      <c r="C95" s="444"/>
      <c r="D95" s="444"/>
      <c r="E95" s="444"/>
      <c r="F95" s="444"/>
      <c r="G95" s="444"/>
      <c r="H95" s="444"/>
      <c r="I95" s="444"/>
      <c r="J95" s="21" t="s">
        <v>118</v>
      </c>
      <c r="K95" s="239" t="s">
        <v>119</v>
      </c>
      <c r="L95" s="21" t="s">
        <v>120</v>
      </c>
      <c r="M95" s="444"/>
      <c r="N95" s="444"/>
      <c r="O95" s="444"/>
      <c r="P95" s="483"/>
      <c r="Q95" s="484"/>
    </row>
    <row r="96" spans="1:17" ht="45" x14ac:dyDescent="0.25">
      <c r="B96" s="455" t="s">
        <v>42</v>
      </c>
      <c r="C96" s="457" t="s">
        <v>805</v>
      </c>
      <c r="D96" s="424" t="s">
        <v>806</v>
      </c>
      <c r="E96" s="424">
        <v>30508397</v>
      </c>
      <c r="F96" s="457" t="s">
        <v>444</v>
      </c>
      <c r="G96" s="457" t="s">
        <v>344</v>
      </c>
      <c r="H96" s="459">
        <v>39438</v>
      </c>
      <c r="I96" s="424">
        <v>104642</v>
      </c>
      <c r="J96" s="101" t="s">
        <v>795</v>
      </c>
      <c r="K96" s="270" t="s">
        <v>807</v>
      </c>
      <c r="L96" s="238" t="s">
        <v>808</v>
      </c>
      <c r="M96" s="424" t="s">
        <v>135</v>
      </c>
      <c r="N96" s="424" t="s">
        <v>135</v>
      </c>
      <c r="O96" s="424" t="s">
        <v>135</v>
      </c>
      <c r="P96" s="417"/>
      <c r="Q96" s="418"/>
    </row>
    <row r="97" spans="2:17" ht="135" x14ac:dyDescent="0.25">
      <c r="B97" s="456"/>
      <c r="C97" s="458"/>
      <c r="D97" s="425"/>
      <c r="E97" s="425"/>
      <c r="F97" s="458"/>
      <c r="G97" s="458"/>
      <c r="H97" s="460"/>
      <c r="I97" s="425"/>
      <c r="J97" s="101" t="s">
        <v>809</v>
      </c>
      <c r="K97" s="178" t="s">
        <v>810</v>
      </c>
      <c r="L97" s="189" t="s">
        <v>811</v>
      </c>
      <c r="M97" s="425"/>
      <c r="N97" s="425"/>
      <c r="O97" s="425"/>
      <c r="P97" s="419"/>
      <c r="Q97" s="420"/>
    </row>
    <row r="98" spans="2:17" s="54" customFormat="1" ht="51.75" customHeight="1" x14ac:dyDescent="0.25">
      <c r="B98" s="142" t="s">
        <v>42</v>
      </c>
      <c r="C98" s="189" t="s">
        <v>805</v>
      </c>
      <c r="D98" s="189" t="s">
        <v>812</v>
      </c>
      <c r="E98" s="185">
        <v>17641160</v>
      </c>
      <c r="F98" s="189" t="s">
        <v>508</v>
      </c>
      <c r="G98" s="189" t="s">
        <v>509</v>
      </c>
      <c r="H98" s="196">
        <v>36840</v>
      </c>
      <c r="I98" s="185" t="s">
        <v>669</v>
      </c>
      <c r="J98" s="189" t="s">
        <v>813</v>
      </c>
      <c r="K98" s="189" t="s">
        <v>814</v>
      </c>
      <c r="L98" s="189" t="s">
        <v>815</v>
      </c>
      <c r="M98" s="185" t="s">
        <v>135</v>
      </c>
      <c r="N98" s="185" t="s">
        <v>135</v>
      </c>
      <c r="O98" s="185" t="s">
        <v>135</v>
      </c>
      <c r="P98" s="451"/>
      <c r="Q98" s="451"/>
    </row>
    <row r="99" spans="2:17" ht="45" x14ac:dyDescent="0.25">
      <c r="B99" s="100" t="s">
        <v>43</v>
      </c>
      <c r="C99" s="189" t="s">
        <v>816</v>
      </c>
      <c r="D99" s="98" t="s">
        <v>817</v>
      </c>
      <c r="E99" s="98">
        <v>10022723</v>
      </c>
      <c r="F99" s="189" t="s">
        <v>818</v>
      </c>
      <c r="G99" s="202" t="s">
        <v>344</v>
      </c>
      <c r="H99" s="196">
        <v>38163</v>
      </c>
      <c r="I99" s="43"/>
      <c r="J99" s="100" t="s">
        <v>795</v>
      </c>
      <c r="K99" s="263" t="s">
        <v>819</v>
      </c>
      <c r="L99" s="263" t="s">
        <v>444</v>
      </c>
      <c r="M99" s="185" t="s">
        <v>135</v>
      </c>
      <c r="N99" s="185" t="s">
        <v>135</v>
      </c>
      <c r="O99" s="185" t="s">
        <v>135</v>
      </c>
      <c r="P99" s="446"/>
      <c r="Q99" s="446"/>
    </row>
    <row r="100" spans="2:17" ht="33.6" customHeight="1" x14ac:dyDescent="0.25">
      <c r="B100" s="100" t="s">
        <v>43</v>
      </c>
      <c r="C100" s="189" t="s">
        <v>816</v>
      </c>
      <c r="D100" s="98" t="s">
        <v>820</v>
      </c>
      <c r="E100" s="98">
        <v>40079732</v>
      </c>
      <c r="F100" s="189" t="s">
        <v>818</v>
      </c>
      <c r="G100" s="202" t="s">
        <v>344</v>
      </c>
      <c r="H100" s="261">
        <v>38527</v>
      </c>
      <c r="I100" s="43">
        <v>112091</v>
      </c>
      <c r="J100" s="100" t="s">
        <v>821</v>
      </c>
      <c r="K100" s="263" t="s">
        <v>822</v>
      </c>
      <c r="L100" s="202" t="s">
        <v>823</v>
      </c>
      <c r="M100" s="185" t="s">
        <v>135</v>
      </c>
      <c r="N100" s="185" t="s">
        <v>135</v>
      </c>
      <c r="O100" s="185" t="s">
        <v>135</v>
      </c>
      <c r="P100" s="446"/>
      <c r="Q100" s="446"/>
    </row>
    <row r="101" spans="2:17" ht="33.6" customHeight="1" x14ac:dyDescent="0.25">
      <c r="B101" s="100" t="s">
        <v>42</v>
      </c>
      <c r="C101" s="189" t="s">
        <v>278</v>
      </c>
      <c r="D101" s="98" t="s">
        <v>824</v>
      </c>
      <c r="E101" s="98">
        <v>40772428</v>
      </c>
      <c r="F101" s="189" t="s">
        <v>762</v>
      </c>
      <c r="G101" s="202" t="s">
        <v>262</v>
      </c>
      <c r="H101" s="261">
        <v>39801</v>
      </c>
      <c r="I101" s="43" t="s">
        <v>825</v>
      </c>
      <c r="J101" s="100" t="s">
        <v>795</v>
      </c>
      <c r="K101" s="263" t="s">
        <v>826</v>
      </c>
      <c r="L101" s="202" t="s">
        <v>694</v>
      </c>
      <c r="M101" s="185" t="s">
        <v>135</v>
      </c>
      <c r="N101" s="185" t="s">
        <v>135</v>
      </c>
      <c r="O101" s="185" t="s">
        <v>135</v>
      </c>
      <c r="P101" s="446"/>
      <c r="Q101" s="446"/>
    </row>
    <row r="102" spans="2:17" ht="33.6" customHeight="1" x14ac:dyDescent="0.25">
      <c r="B102" s="100" t="s">
        <v>43</v>
      </c>
      <c r="C102" s="189" t="s">
        <v>278</v>
      </c>
      <c r="D102" s="98" t="s">
        <v>827</v>
      </c>
      <c r="E102" s="98">
        <v>1117514169</v>
      </c>
      <c r="F102" s="189" t="s">
        <v>444</v>
      </c>
      <c r="G102" s="202" t="s">
        <v>344</v>
      </c>
      <c r="H102" s="261">
        <v>41447</v>
      </c>
      <c r="I102" s="43">
        <v>136556</v>
      </c>
      <c r="J102" s="100" t="s">
        <v>795</v>
      </c>
      <c r="K102" s="263" t="s">
        <v>826</v>
      </c>
      <c r="L102" s="202" t="s">
        <v>828</v>
      </c>
      <c r="M102" s="185" t="s">
        <v>135</v>
      </c>
      <c r="N102" s="185" t="s">
        <v>135</v>
      </c>
      <c r="O102" s="185" t="s">
        <v>135</v>
      </c>
      <c r="P102" s="446"/>
      <c r="Q102" s="446"/>
    </row>
    <row r="103" spans="2:17" ht="75" x14ac:dyDescent="0.25">
      <c r="B103" s="100" t="s">
        <v>43</v>
      </c>
      <c r="C103" s="189" t="s">
        <v>278</v>
      </c>
      <c r="D103" s="98" t="s">
        <v>829</v>
      </c>
      <c r="E103" s="98">
        <v>40740710</v>
      </c>
      <c r="F103" s="189" t="s">
        <v>444</v>
      </c>
      <c r="G103" s="202" t="s">
        <v>344</v>
      </c>
      <c r="H103" s="261">
        <v>41516</v>
      </c>
      <c r="I103" s="43">
        <v>138106</v>
      </c>
      <c r="J103" s="100" t="s">
        <v>795</v>
      </c>
      <c r="K103" s="263" t="s">
        <v>830</v>
      </c>
      <c r="L103" s="202" t="s">
        <v>828</v>
      </c>
      <c r="M103" s="185" t="s">
        <v>135</v>
      </c>
      <c r="N103" s="185" t="s">
        <v>135</v>
      </c>
      <c r="O103" s="185" t="s">
        <v>135</v>
      </c>
      <c r="P103" s="446"/>
      <c r="Q103" s="446"/>
    </row>
    <row r="104" spans="2:17" ht="45" x14ac:dyDescent="0.25">
      <c r="B104" s="465" t="s">
        <v>43</v>
      </c>
      <c r="C104" s="446" t="s">
        <v>278</v>
      </c>
      <c r="D104" s="451" t="s">
        <v>831</v>
      </c>
      <c r="E104" s="451">
        <v>30519362</v>
      </c>
      <c r="F104" s="446" t="s">
        <v>444</v>
      </c>
      <c r="G104" s="446" t="s">
        <v>344</v>
      </c>
      <c r="H104" s="485"/>
      <c r="I104" s="451"/>
      <c r="J104" s="100" t="s">
        <v>795</v>
      </c>
      <c r="K104" s="263" t="s">
        <v>832</v>
      </c>
      <c r="L104" s="202" t="s">
        <v>828</v>
      </c>
      <c r="M104" s="185" t="s">
        <v>135</v>
      </c>
      <c r="N104" s="185" t="s">
        <v>135</v>
      </c>
      <c r="O104" s="185" t="s">
        <v>135</v>
      </c>
      <c r="P104" s="446"/>
      <c r="Q104" s="446"/>
    </row>
    <row r="105" spans="2:17" ht="60" x14ac:dyDescent="0.25">
      <c r="B105" s="465"/>
      <c r="C105" s="446"/>
      <c r="D105" s="451"/>
      <c r="E105" s="451"/>
      <c r="F105" s="446"/>
      <c r="G105" s="446"/>
      <c r="H105" s="485"/>
      <c r="I105" s="451"/>
      <c r="J105" s="100" t="s">
        <v>795</v>
      </c>
      <c r="K105" s="263" t="s">
        <v>833</v>
      </c>
      <c r="L105" s="189" t="s">
        <v>834</v>
      </c>
      <c r="M105" s="185" t="s">
        <v>135</v>
      </c>
      <c r="N105" s="185" t="s">
        <v>135</v>
      </c>
      <c r="O105" s="185" t="s">
        <v>135</v>
      </c>
      <c r="P105" s="446"/>
      <c r="Q105" s="446"/>
    </row>
    <row r="106" spans="2:17" x14ac:dyDescent="0.25">
      <c r="B106" s="275"/>
      <c r="C106" s="65"/>
      <c r="D106" s="276"/>
      <c r="E106" s="276"/>
      <c r="F106" s="65"/>
      <c r="G106" s="277"/>
      <c r="H106" s="278"/>
      <c r="I106" s="279"/>
      <c r="J106" s="275"/>
      <c r="K106" s="280"/>
      <c r="L106" s="277"/>
      <c r="M106" s="250"/>
      <c r="N106" s="250"/>
      <c r="O106" s="250"/>
      <c r="P106" s="65"/>
      <c r="Q106" s="65"/>
    </row>
    <row r="107" spans="2:17" ht="15.75" thickBot="1" x14ac:dyDescent="0.3">
      <c r="B107" s="44" t="s">
        <v>798</v>
      </c>
    </row>
    <row r="108" spans="2:17" ht="27" thickBot="1" x14ac:dyDescent="0.3">
      <c r="B108" s="432" t="s">
        <v>45</v>
      </c>
      <c r="C108" s="433"/>
      <c r="D108" s="433"/>
      <c r="E108" s="433"/>
      <c r="F108" s="433"/>
      <c r="G108" s="433"/>
      <c r="H108" s="433"/>
      <c r="I108" s="433"/>
      <c r="J108" s="433"/>
      <c r="K108" s="433"/>
      <c r="L108" s="433"/>
      <c r="M108" s="433"/>
      <c r="N108" s="434"/>
    </row>
    <row r="111" spans="2:17" ht="46.15" customHeight="1" x14ac:dyDescent="0.25">
      <c r="B111" s="9" t="s">
        <v>32</v>
      </c>
      <c r="C111" s="9" t="s">
        <v>46</v>
      </c>
      <c r="D111" s="441" t="s">
        <v>3</v>
      </c>
      <c r="E111" s="442"/>
    </row>
    <row r="112" spans="2:17" ht="46.9" customHeight="1" x14ac:dyDescent="0.25">
      <c r="B112" s="101" t="s">
        <v>122</v>
      </c>
      <c r="C112" s="69" t="s">
        <v>135</v>
      </c>
      <c r="D112" s="451"/>
      <c r="E112" s="451"/>
    </row>
    <row r="115" spans="1:26" ht="26.25" x14ac:dyDescent="0.25">
      <c r="B115" s="435" t="s">
        <v>63</v>
      </c>
      <c r="C115" s="436"/>
      <c r="D115" s="436"/>
      <c r="E115" s="436"/>
      <c r="F115" s="436"/>
      <c r="G115" s="436"/>
      <c r="H115" s="436"/>
      <c r="I115" s="436"/>
      <c r="J115" s="436"/>
      <c r="K115" s="436"/>
      <c r="L115" s="436"/>
      <c r="M115" s="436"/>
      <c r="N115" s="436"/>
      <c r="O115" s="436"/>
      <c r="P115" s="436"/>
    </row>
    <row r="117" spans="1:26" ht="15.75" thickBot="1" x14ac:dyDescent="0.3"/>
    <row r="118" spans="1:26" ht="27" thickBot="1" x14ac:dyDescent="0.3">
      <c r="B118" s="432" t="s">
        <v>53</v>
      </c>
      <c r="C118" s="433"/>
      <c r="D118" s="433"/>
      <c r="E118" s="433"/>
      <c r="F118" s="433"/>
      <c r="G118" s="433"/>
      <c r="H118" s="433"/>
      <c r="I118" s="433"/>
      <c r="J118" s="433"/>
      <c r="K118" s="433"/>
      <c r="L118" s="433"/>
      <c r="M118" s="433"/>
      <c r="N118" s="434"/>
    </row>
    <row r="120" spans="1:26" ht="15.75" thickBot="1" x14ac:dyDescent="0.3">
      <c r="M120" s="73"/>
      <c r="N120" s="73"/>
    </row>
    <row r="121" spans="1:26" s="54" customFormat="1" ht="109.5" customHeight="1" x14ac:dyDescent="0.25">
      <c r="B121" s="18" t="s">
        <v>144</v>
      </c>
      <c r="C121" s="18" t="s">
        <v>145</v>
      </c>
      <c r="D121" s="18" t="s">
        <v>146</v>
      </c>
      <c r="E121" s="18" t="s">
        <v>44</v>
      </c>
      <c r="F121" s="18" t="s">
        <v>21</v>
      </c>
      <c r="G121" s="18" t="s">
        <v>99</v>
      </c>
      <c r="H121" s="18" t="s">
        <v>16</v>
      </c>
      <c r="I121" s="18" t="s">
        <v>9</v>
      </c>
      <c r="J121" s="18" t="s">
        <v>30</v>
      </c>
      <c r="K121" s="18" t="s">
        <v>60</v>
      </c>
      <c r="L121" s="18" t="s">
        <v>19</v>
      </c>
      <c r="M121" s="17" t="s">
        <v>25</v>
      </c>
      <c r="N121" s="18" t="s">
        <v>147</v>
      </c>
      <c r="O121" s="18" t="s">
        <v>35</v>
      </c>
      <c r="P121" s="192" t="s">
        <v>10</v>
      </c>
      <c r="Q121" s="192" t="s">
        <v>18</v>
      </c>
    </row>
    <row r="122" spans="1:26" s="86" customFormat="1" ht="30" x14ac:dyDescent="0.25">
      <c r="A122" s="74">
        <v>1</v>
      </c>
      <c r="B122" s="75" t="s">
        <v>666</v>
      </c>
      <c r="C122" s="75" t="s">
        <v>666</v>
      </c>
      <c r="D122" s="76" t="s">
        <v>667</v>
      </c>
      <c r="E122" s="267" t="s">
        <v>835</v>
      </c>
      <c r="F122" s="78" t="s">
        <v>135</v>
      </c>
      <c r="G122" s="79" t="s">
        <v>669</v>
      </c>
      <c r="H122" s="80">
        <v>41661</v>
      </c>
      <c r="I122" s="80">
        <v>41973</v>
      </c>
      <c r="J122" s="81" t="s">
        <v>136</v>
      </c>
      <c r="K122" s="136"/>
      <c r="L122" s="136"/>
      <c r="M122" s="136">
        <v>616</v>
      </c>
      <c r="N122" s="82" t="e">
        <f>+M122*G122</f>
        <v>#VALUE!</v>
      </c>
      <c r="O122" s="83">
        <v>717545883</v>
      </c>
      <c r="P122" s="83">
        <v>745</v>
      </c>
      <c r="Q122" s="84"/>
      <c r="R122" s="85"/>
      <c r="S122" s="85"/>
      <c r="T122" s="85"/>
      <c r="U122" s="85"/>
      <c r="V122" s="85"/>
      <c r="W122" s="85"/>
      <c r="X122" s="85"/>
      <c r="Y122" s="85"/>
      <c r="Z122" s="85"/>
    </row>
    <row r="123" spans="1:26" s="86" customFormat="1" ht="30" x14ac:dyDescent="0.25">
      <c r="A123" s="74">
        <f>+A122+1</f>
        <v>2</v>
      </c>
      <c r="B123" s="75" t="s">
        <v>666</v>
      </c>
      <c r="C123" s="75" t="s">
        <v>666</v>
      </c>
      <c r="D123" s="76" t="s">
        <v>667</v>
      </c>
      <c r="E123" s="267" t="s">
        <v>836</v>
      </c>
      <c r="F123" s="78" t="s">
        <v>135</v>
      </c>
      <c r="G123" s="78" t="s">
        <v>669</v>
      </c>
      <c r="H123" s="80">
        <v>41295</v>
      </c>
      <c r="I123" s="80">
        <v>41639</v>
      </c>
      <c r="J123" s="81" t="s">
        <v>136</v>
      </c>
      <c r="K123" s="136"/>
      <c r="L123" s="136"/>
      <c r="M123" s="136">
        <v>616</v>
      </c>
      <c r="N123" s="82"/>
      <c r="O123" s="83">
        <v>684893183</v>
      </c>
      <c r="P123" s="83">
        <v>755</v>
      </c>
      <c r="Q123" s="84"/>
      <c r="R123" s="85"/>
      <c r="S123" s="85"/>
      <c r="T123" s="85"/>
      <c r="U123" s="85"/>
      <c r="V123" s="85"/>
      <c r="W123" s="85"/>
      <c r="X123" s="85"/>
      <c r="Y123" s="85"/>
      <c r="Z123" s="85"/>
    </row>
    <row r="124" spans="1:26" s="86" customFormat="1" ht="30" x14ac:dyDescent="0.25">
      <c r="A124" s="74">
        <f t="shared" ref="A124:A129" si="1">+A123+1</f>
        <v>3</v>
      </c>
      <c r="B124" s="75" t="s">
        <v>666</v>
      </c>
      <c r="C124" s="75" t="s">
        <v>666</v>
      </c>
      <c r="D124" s="76" t="s">
        <v>667</v>
      </c>
      <c r="E124" s="267" t="s">
        <v>837</v>
      </c>
      <c r="F124" s="78" t="s">
        <v>135</v>
      </c>
      <c r="G124" s="78" t="s">
        <v>669</v>
      </c>
      <c r="H124" s="80">
        <v>41276</v>
      </c>
      <c r="I124" s="80">
        <v>42004</v>
      </c>
      <c r="J124" s="81" t="s">
        <v>136</v>
      </c>
      <c r="K124" s="136"/>
      <c r="L124" s="136"/>
      <c r="M124" s="136">
        <v>460</v>
      </c>
      <c r="N124" s="82"/>
      <c r="O124" s="83">
        <v>2054446489</v>
      </c>
      <c r="P124" s="83">
        <v>758</v>
      </c>
      <c r="Q124" s="84"/>
      <c r="R124" s="85"/>
      <c r="S124" s="85"/>
      <c r="T124" s="85"/>
      <c r="U124" s="85"/>
      <c r="V124" s="85"/>
      <c r="W124" s="85"/>
      <c r="X124" s="85"/>
      <c r="Y124" s="85"/>
      <c r="Z124" s="85"/>
    </row>
    <row r="125" spans="1:26" s="86" customFormat="1" ht="30" x14ac:dyDescent="0.25">
      <c r="A125" s="74">
        <f t="shared" si="1"/>
        <v>4</v>
      </c>
      <c r="B125" s="75" t="s">
        <v>666</v>
      </c>
      <c r="C125" s="75" t="s">
        <v>666</v>
      </c>
      <c r="D125" s="76" t="s">
        <v>667</v>
      </c>
      <c r="E125" s="267" t="s">
        <v>838</v>
      </c>
      <c r="F125" s="78" t="s">
        <v>135</v>
      </c>
      <c r="G125" s="78" t="s">
        <v>669</v>
      </c>
      <c r="H125" s="80">
        <v>41054</v>
      </c>
      <c r="I125" s="80">
        <v>41274</v>
      </c>
      <c r="J125" s="81" t="s">
        <v>136</v>
      </c>
      <c r="K125" s="136"/>
      <c r="L125" s="136"/>
      <c r="M125" s="136">
        <v>183</v>
      </c>
      <c r="N125" s="82"/>
      <c r="O125" s="83">
        <v>102193288</v>
      </c>
      <c r="P125" s="83">
        <v>183</v>
      </c>
      <c r="Q125" s="84"/>
      <c r="R125" s="85"/>
      <c r="S125" s="85"/>
      <c r="T125" s="85"/>
      <c r="U125" s="85"/>
      <c r="V125" s="85"/>
      <c r="W125" s="85"/>
      <c r="X125" s="85"/>
      <c r="Y125" s="85"/>
      <c r="Z125" s="85"/>
    </row>
    <row r="126" spans="1:26" s="86" customFormat="1" ht="30" x14ac:dyDescent="0.25">
      <c r="A126" s="74">
        <f t="shared" si="1"/>
        <v>5</v>
      </c>
      <c r="B126" s="75" t="s">
        <v>666</v>
      </c>
      <c r="C126" s="75" t="s">
        <v>666</v>
      </c>
      <c r="D126" s="76" t="s">
        <v>667</v>
      </c>
      <c r="E126" s="267" t="s">
        <v>839</v>
      </c>
      <c r="F126" s="78" t="s">
        <v>135</v>
      </c>
      <c r="G126" s="78" t="s">
        <v>669</v>
      </c>
      <c r="H126" s="80">
        <v>40969</v>
      </c>
      <c r="I126" s="80">
        <v>41274</v>
      </c>
      <c r="J126" s="81" t="s">
        <v>136</v>
      </c>
      <c r="K126" s="81"/>
      <c r="L126" s="81"/>
      <c r="M126" s="136">
        <v>1280</v>
      </c>
      <c r="N126" s="82"/>
      <c r="O126" s="83">
        <v>36049920</v>
      </c>
      <c r="P126" s="83">
        <v>768</v>
      </c>
      <c r="Q126" s="84"/>
      <c r="R126" s="85"/>
      <c r="S126" s="85"/>
      <c r="T126" s="85"/>
      <c r="U126" s="85"/>
      <c r="V126" s="85"/>
      <c r="W126" s="85"/>
      <c r="X126" s="85"/>
      <c r="Y126" s="85"/>
      <c r="Z126" s="85"/>
    </row>
    <row r="127" spans="1:26" s="86" customFormat="1" ht="30" x14ac:dyDescent="0.25">
      <c r="A127" s="74">
        <f t="shared" si="1"/>
        <v>6</v>
      </c>
      <c r="B127" s="75" t="s">
        <v>666</v>
      </c>
      <c r="C127" s="75" t="s">
        <v>666</v>
      </c>
      <c r="D127" s="76" t="s">
        <v>667</v>
      </c>
      <c r="E127" s="267" t="s">
        <v>840</v>
      </c>
      <c r="F127" s="78" t="s">
        <v>135</v>
      </c>
      <c r="G127" s="78" t="s">
        <v>669</v>
      </c>
      <c r="H127" s="80">
        <v>40575</v>
      </c>
      <c r="I127" s="80">
        <v>40908</v>
      </c>
      <c r="J127" s="81" t="s">
        <v>136</v>
      </c>
      <c r="K127" s="81"/>
      <c r="L127" s="81"/>
      <c r="M127" s="136">
        <v>1280</v>
      </c>
      <c r="N127" s="82"/>
      <c r="O127" s="83">
        <v>35005440</v>
      </c>
      <c r="P127" s="83">
        <v>773</v>
      </c>
      <c r="Q127" s="84"/>
      <c r="R127" s="85"/>
      <c r="S127" s="85"/>
      <c r="T127" s="85"/>
      <c r="U127" s="85"/>
      <c r="V127" s="85"/>
      <c r="W127" s="85"/>
      <c r="X127" s="85"/>
      <c r="Y127" s="85"/>
      <c r="Z127" s="85"/>
    </row>
    <row r="128" spans="1:26" s="86" customFormat="1" ht="30" x14ac:dyDescent="0.25">
      <c r="A128" s="74">
        <f t="shared" si="1"/>
        <v>7</v>
      </c>
      <c r="B128" s="75" t="s">
        <v>666</v>
      </c>
      <c r="C128" s="75" t="s">
        <v>666</v>
      </c>
      <c r="D128" s="76" t="s">
        <v>667</v>
      </c>
      <c r="E128" s="267" t="s">
        <v>841</v>
      </c>
      <c r="F128" s="78" t="s">
        <v>135</v>
      </c>
      <c r="G128" s="78" t="s">
        <v>669</v>
      </c>
      <c r="H128" s="80">
        <v>40205</v>
      </c>
      <c r="I128" s="80">
        <v>40538</v>
      </c>
      <c r="J128" s="81" t="s">
        <v>136</v>
      </c>
      <c r="K128" s="81"/>
      <c r="L128" s="81"/>
      <c r="M128" s="136">
        <v>1280</v>
      </c>
      <c r="N128" s="82"/>
      <c r="O128" s="83">
        <v>33991680</v>
      </c>
      <c r="P128" s="83">
        <v>776</v>
      </c>
      <c r="Q128" s="84"/>
      <c r="R128" s="85"/>
      <c r="S128" s="85"/>
      <c r="T128" s="85"/>
      <c r="U128" s="85"/>
      <c r="V128" s="85"/>
      <c r="W128" s="85"/>
      <c r="X128" s="85"/>
      <c r="Y128" s="85"/>
      <c r="Z128" s="85"/>
    </row>
    <row r="129" spans="1:26" s="86" customFormat="1" x14ac:dyDescent="0.25">
      <c r="A129" s="74">
        <f t="shared" si="1"/>
        <v>8</v>
      </c>
      <c r="B129" s="75"/>
      <c r="C129" s="76"/>
      <c r="D129" s="75"/>
      <c r="E129" s="77"/>
      <c r="F129" s="78"/>
      <c r="G129" s="78"/>
      <c r="H129" s="78"/>
      <c r="I129" s="81"/>
      <c r="J129" s="81"/>
      <c r="K129" s="81"/>
      <c r="L129" s="81"/>
      <c r="M129" s="82"/>
      <c r="N129" s="82"/>
      <c r="O129" s="83"/>
      <c r="P129" s="83"/>
      <c r="Q129" s="84"/>
      <c r="R129" s="85"/>
      <c r="S129" s="85"/>
      <c r="T129" s="85"/>
      <c r="U129" s="85"/>
      <c r="V129" s="85"/>
      <c r="W129" s="85"/>
      <c r="X129" s="85"/>
      <c r="Y129" s="85"/>
      <c r="Z129" s="85"/>
    </row>
    <row r="130" spans="1:26" s="86" customFormat="1" x14ac:dyDescent="0.25">
      <c r="A130" s="74"/>
      <c r="B130" s="87" t="s">
        <v>15</v>
      </c>
      <c r="C130" s="76"/>
      <c r="D130" s="75"/>
      <c r="E130" s="77"/>
      <c r="F130" s="78"/>
      <c r="G130" s="78"/>
      <c r="H130" s="78"/>
      <c r="I130" s="81"/>
      <c r="J130" s="81"/>
      <c r="K130" s="88">
        <f t="shared" ref="K130:N130" si="2">SUM(K122:K129)</f>
        <v>0</v>
      </c>
      <c r="L130" s="88">
        <f t="shared" si="2"/>
        <v>0</v>
      </c>
      <c r="M130" s="265">
        <f t="shared" si="2"/>
        <v>5715</v>
      </c>
      <c r="N130" s="88" t="e">
        <f t="shared" si="2"/>
        <v>#VALUE!</v>
      </c>
      <c r="O130" s="83"/>
      <c r="P130" s="83"/>
      <c r="Q130" s="90"/>
    </row>
    <row r="131" spans="1:26" x14ac:dyDescent="0.25">
      <c r="E131" s="91"/>
    </row>
    <row r="132" spans="1:26" ht="18.75" x14ac:dyDescent="0.25">
      <c r="B132" s="94" t="s">
        <v>31</v>
      </c>
      <c r="C132" s="10">
        <f>+K130</f>
        <v>0</v>
      </c>
      <c r="H132" s="96"/>
      <c r="I132" s="96"/>
      <c r="J132" s="96"/>
      <c r="K132" s="96"/>
      <c r="L132" s="96"/>
      <c r="M132" s="96"/>
    </row>
    <row r="134" spans="1:26" ht="15.75" thickBot="1" x14ac:dyDescent="0.3"/>
    <row r="135" spans="1:26" ht="37.15" customHeight="1" thickBot="1" x14ac:dyDescent="0.3">
      <c r="B135" s="11" t="s">
        <v>48</v>
      </c>
      <c r="C135" s="12" t="s">
        <v>49</v>
      </c>
      <c r="D135" s="11" t="s">
        <v>50</v>
      </c>
      <c r="E135" s="12" t="s">
        <v>54</v>
      </c>
    </row>
    <row r="136" spans="1:26" ht="41.45" customHeight="1" x14ac:dyDescent="0.25">
      <c r="B136" s="8" t="s">
        <v>123</v>
      </c>
      <c r="C136" s="102">
        <v>20</v>
      </c>
      <c r="D136" s="102">
        <v>0</v>
      </c>
      <c r="E136" s="452">
        <f>+D136+D137+D138</f>
        <v>0</v>
      </c>
    </row>
    <row r="137" spans="1:26" x14ac:dyDescent="0.25">
      <c r="B137" s="8" t="s">
        <v>124</v>
      </c>
      <c r="C137" s="185">
        <v>30</v>
      </c>
      <c r="D137" s="185">
        <v>0</v>
      </c>
      <c r="E137" s="453"/>
    </row>
    <row r="138" spans="1:26" ht="15.75" thickBot="1" x14ac:dyDescent="0.3">
      <c r="B138" s="8" t="s">
        <v>125</v>
      </c>
      <c r="C138" s="103">
        <v>40</v>
      </c>
      <c r="D138" s="103">
        <v>0</v>
      </c>
      <c r="E138" s="454"/>
    </row>
    <row r="140" spans="1:26" ht="15.75" thickBot="1" x14ac:dyDescent="0.3"/>
    <row r="141" spans="1:26" ht="27" thickBot="1" x14ac:dyDescent="0.3">
      <c r="B141" s="432" t="s">
        <v>51</v>
      </c>
      <c r="C141" s="433"/>
      <c r="D141" s="433"/>
      <c r="E141" s="433"/>
      <c r="F141" s="433"/>
      <c r="G141" s="433"/>
      <c r="H141" s="433"/>
      <c r="I141" s="433"/>
      <c r="J141" s="433"/>
      <c r="K141" s="433"/>
      <c r="L141" s="433"/>
      <c r="M141" s="433"/>
      <c r="N141" s="434"/>
    </row>
    <row r="143" spans="1:26" ht="76.5" customHeight="1" x14ac:dyDescent="0.25">
      <c r="B143" s="197" t="s">
        <v>0</v>
      </c>
      <c r="C143" s="197" t="s">
        <v>38</v>
      </c>
      <c r="D143" s="197" t="s">
        <v>39</v>
      </c>
      <c r="E143" s="197" t="s">
        <v>112</v>
      </c>
      <c r="F143" s="197" t="s">
        <v>114</v>
      </c>
      <c r="G143" s="197" t="s">
        <v>115</v>
      </c>
      <c r="H143" s="197" t="s">
        <v>116</v>
      </c>
      <c r="I143" s="197" t="s">
        <v>113</v>
      </c>
      <c r="J143" s="441" t="s">
        <v>117</v>
      </c>
      <c r="K143" s="445"/>
      <c r="L143" s="442"/>
      <c r="M143" s="197" t="s">
        <v>121</v>
      </c>
      <c r="N143" s="197" t="s">
        <v>40</v>
      </c>
      <c r="O143" s="197" t="s">
        <v>41</v>
      </c>
      <c r="P143" s="441" t="s">
        <v>3</v>
      </c>
      <c r="Q143" s="442"/>
    </row>
    <row r="144" spans="1:26" ht="60.75" customHeight="1" x14ac:dyDescent="0.25">
      <c r="B144" s="101" t="s">
        <v>129</v>
      </c>
      <c r="C144" s="189" t="s">
        <v>842</v>
      </c>
      <c r="D144" s="185" t="s">
        <v>724</v>
      </c>
      <c r="E144" s="185">
        <v>41927327</v>
      </c>
      <c r="F144" s="189" t="s">
        <v>444</v>
      </c>
      <c r="G144" s="189" t="s">
        <v>725</v>
      </c>
      <c r="H144" s="196">
        <v>41622</v>
      </c>
      <c r="I144" s="185" t="s">
        <v>669</v>
      </c>
      <c r="J144" s="75" t="s">
        <v>666</v>
      </c>
      <c r="K144" s="101" t="s">
        <v>726</v>
      </c>
      <c r="L144" s="101" t="s">
        <v>694</v>
      </c>
      <c r="M144" s="69" t="s">
        <v>135</v>
      </c>
      <c r="N144" s="69" t="s">
        <v>136</v>
      </c>
      <c r="O144" s="69" t="s">
        <v>136</v>
      </c>
      <c r="P144" s="451"/>
      <c r="Q144" s="451"/>
    </row>
    <row r="145" spans="2:17" ht="60.75" customHeight="1" x14ac:dyDescent="0.25">
      <c r="B145" s="455" t="s">
        <v>129</v>
      </c>
      <c r="C145" s="457" t="s">
        <v>727</v>
      </c>
      <c r="D145" s="424" t="s">
        <v>728</v>
      </c>
      <c r="E145" s="424">
        <v>17689026</v>
      </c>
      <c r="F145" s="457" t="s">
        <v>729</v>
      </c>
      <c r="G145" s="457" t="s">
        <v>262</v>
      </c>
      <c r="H145" s="459">
        <v>39632</v>
      </c>
      <c r="I145" s="424" t="s">
        <v>669</v>
      </c>
      <c r="J145" s="75" t="s">
        <v>730</v>
      </c>
      <c r="K145" s="259" t="s">
        <v>731</v>
      </c>
      <c r="L145" s="100" t="s">
        <v>732</v>
      </c>
      <c r="M145" s="424" t="s">
        <v>135</v>
      </c>
      <c r="N145" s="424" t="s">
        <v>135</v>
      </c>
      <c r="O145" s="424" t="s">
        <v>135</v>
      </c>
      <c r="P145" s="185"/>
      <c r="Q145" s="185"/>
    </row>
    <row r="146" spans="2:17" ht="60.75" customHeight="1" x14ac:dyDescent="0.25">
      <c r="B146" s="456"/>
      <c r="C146" s="458"/>
      <c r="D146" s="425"/>
      <c r="E146" s="425"/>
      <c r="F146" s="458"/>
      <c r="G146" s="458"/>
      <c r="H146" s="460"/>
      <c r="I146" s="425"/>
      <c r="J146" s="75" t="s">
        <v>666</v>
      </c>
      <c r="K146" s="259" t="s">
        <v>693</v>
      </c>
      <c r="L146" s="100" t="s">
        <v>694</v>
      </c>
      <c r="M146" s="425"/>
      <c r="N146" s="425"/>
      <c r="O146" s="425"/>
      <c r="P146" s="185"/>
      <c r="Q146" s="185"/>
    </row>
    <row r="147" spans="2:17" ht="60.75" customHeight="1" x14ac:dyDescent="0.25">
      <c r="B147" s="455" t="s">
        <v>129</v>
      </c>
      <c r="C147" s="457" t="s">
        <v>727</v>
      </c>
      <c r="D147" s="424" t="s">
        <v>733</v>
      </c>
      <c r="E147" s="424">
        <v>40778306</v>
      </c>
      <c r="F147" s="457" t="s">
        <v>729</v>
      </c>
      <c r="G147" s="457" t="s">
        <v>734</v>
      </c>
      <c r="H147" s="459">
        <v>38310</v>
      </c>
      <c r="I147" s="424" t="s">
        <v>669</v>
      </c>
      <c r="J147" s="75" t="s">
        <v>735</v>
      </c>
      <c r="K147" s="259" t="s">
        <v>736</v>
      </c>
      <c r="L147" s="100" t="s">
        <v>737</v>
      </c>
      <c r="M147" s="424" t="s">
        <v>135</v>
      </c>
      <c r="N147" s="424" t="s">
        <v>135</v>
      </c>
      <c r="O147" s="424" t="s">
        <v>135</v>
      </c>
      <c r="P147" s="185"/>
      <c r="Q147" s="185"/>
    </row>
    <row r="148" spans="2:17" ht="60.75" customHeight="1" x14ac:dyDescent="0.25">
      <c r="B148" s="456"/>
      <c r="C148" s="458"/>
      <c r="D148" s="425"/>
      <c r="E148" s="425"/>
      <c r="F148" s="458"/>
      <c r="G148" s="458"/>
      <c r="H148" s="460"/>
      <c r="I148" s="425"/>
      <c r="J148" s="75" t="s">
        <v>666</v>
      </c>
      <c r="K148" s="259" t="s">
        <v>738</v>
      </c>
      <c r="L148" s="100" t="s">
        <v>739</v>
      </c>
      <c r="M148" s="425"/>
      <c r="N148" s="425"/>
      <c r="O148" s="425"/>
      <c r="P148" s="185"/>
      <c r="Q148" s="185"/>
    </row>
    <row r="149" spans="2:17" ht="60.75" customHeight="1" x14ac:dyDescent="0.25">
      <c r="B149" s="461" t="s">
        <v>130</v>
      </c>
      <c r="C149" s="457" t="s">
        <v>727</v>
      </c>
      <c r="D149" s="424" t="s">
        <v>740</v>
      </c>
      <c r="E149" s="424">
        <v>40780789</v>
      </c>
      <c r="F149" s="457" t="s">
        <v>741</v>
      </c>
      <c r="G149" s="457" t="s">
        <v>262</v>
      </c>
      <c r="H149" s="459">
        <v>41299</v>
      </c>
      <c r="I149" s="424" t="s">
        <v>669</v>
      </c>
      <c r="J149" s="101" t="s">
        <v>481</v>
      </c>
      <c r="K149" s="101" t="s">
        <v>742</v>
      </c>
      <c r="L149" s="101" t="s">
        <v>743</v>
      </c>
      <c r="M149" s="424" t="s">
        <v>135</v>
      </c>
      <c r="N149" s="424" t="s">
        <v>135</v>
      </c>
      <c r="O149" s="424" t="s">
        <v>135</v>
      </c>
      <c r="P149" s="185"/>
      <c r="Q149" s="185"/>
    </row>
    <row r="150" spans="2:17" ht="60.75" customHeight="1" x14ac:dyDescent="0.25">
      <c r="B150" s="462"/>
      <c r="C150" s="458"/>
      <c r="D150" s="425"/>
      <c r="E150" s="425"/>
      <c r="F150" s="458"/>
      <c r="G150" s="458"/>
      <c r="H150" s="460"/>
      <c r="I150" s="425"/>
      <c r="J150" s="101" t="s">
        <v>666</v>
      </c>
      <c r="K150" s="167" t="s">
        <v>744</v>
      </c>
      <c r="L150" s="101" t="s">
        <v>745</v>
      </c>
      <c r="M150" s="425"/>
      <c r="N150" s="425"/>
      <c r="O150" s="425"/>
      <c r="P150" s="185"/>
      <c r="Q150" s="185"/>
    </row>
    <row r="151" spans="2:17" ht="60.75" customHeight="1" x14ac:dyDescent="0.25">
      <c r="B151" s="461" t="s">
        <v>130</v>
      </c>
      <c r="C151" s="457" t="s">
        <v>727</v>
      </c>
      <c r="D151" s="424" t="s">
        <v>746</v>
      </c>
      <c r="E151" s="424">
        <v>30517911</v>
      </c>
      <c r="F151" s="457" t="s">
        <v>747</v>
      </c>
      <c r="G151" s="457" t="s">
        <v>748</v>
      </c>
      <c r="H151" s="463">
        <v>36593</v>
      </c>
      <c r="I151" s="424" t="s">
        <v>669</v>
      </c>
      <c r="J151" s="101" t="s">
        <v>481</v>
      </c>
      <c r="K151" s="167" t="s">
        <v>749</v>
      </c>
      <c r="L151" s="100" t="s">
        <v>750</v>
      </c>
      <c r="M151" s="424" t="s">
        <v>135</v>
      </c>
      <c r="N151" s="424" t="s">
        <v>135</v>
      </c>
      <c r="O151" s="424" t="s">
        <v>135</v>
      </c>
      <c r="P151" s="185"/>
      <c r="Q151" s="185"/>
    </row>
    <row r="152" spans="2:17" ht="120" x14ac:dyDescent="0.25">
      <c r="B152" s="462"/>
      <c r="C152" s="458"/>
      <c r="D152" s="425"/>
      <c r="E152" s="425"/>
      <c r="F152" s="458"/>
      <c r="G152" s="458"/>
      <c r="H152" s="464"/>
      <c r="I152" s="425"/>
      <c r="J152" s="101" t="s">
        <v>666</v>
      </c>
      <c r="K152" s="167" t="s">
        <v>751</v>
      </c>
      <c r="L152" s="100" t="s">
        <v>752</v>
      </c>
      <c r="M152" s="425"/>
      <c r="N152" s="425"/>
      <c r="O152" s="425"/>
      <c r="P152" s="185"/>
      <c r="Q152" s="185"/>
    </row>
    <row r="153" spans="2:17" ht="60" x14ac:dyDescent="0.25">
      <c r="B153" s="461" t="s">
        <v>130</v>
      </c>
      <c r="C153" s="457" t="s">
        <v>727</v>
      </c>
      <c r="D153" s="424" t="s">
        <v>753</v>
      </c>
      <c r="E153" s="424">
        <v>40764234</v>
      </c>
      <c r="F153" s="457" t="s">
        <v>754</v>
      </c>
      <c r="G153" s="457" t="s">
        <v>262</v>
      </c>
      <c r="H153" s="463">
        <v>36616</v>
      </c>
      <c r="I153" s="424" t="s">
        <v>669</v>
      </c>
      <c r="J153" s="101" t="s">
        <v>755</v>
      </c>
      <c r="K153" s="167" t="s">
        <v>756</v>
      </c>
      <c r="L153" s="100" t="s">
        <v>757</v>
      </c>
      <c r="M153" s="424" t="s">
        <v>135</v>
      </c>
      <c r="N153" s="424" t="s">
        <v>135</v>
      </c>
      <c r="O153" s="424" t="s">
        <v>135</v>
      </c>
      <c r="P153" s="185"/>
      <c r="Q153" s="185"/>
    </row>
    <row r="154" spans="2:17" ht="105" x14ac:dyDescent="0.25">
      <c r="B154" s="462"/>
      <c r="C154" s="467"/>
      <c r="D154" s="425"/>
      <c r="E154" s="425"/>
      <c r="F154" s="458"/>
      <c r="G154" s="458"/>
      <c r="H154" s="464"/>
      <c r="I154" s="425"/>
      <c r="J154" s="101" t="s">
        <v>666</v>
      </c>
      <c r="K154" s="167" t="s">
        <v>758</v>
      </c>
      <c r="L154" s="100" t="s">
        <v>759</v>
      </c>
      <c r="M154" s="425"/>
      <c r="N154" s="425"/>
      <c r="O154" s="425"/>
      <c r="P154" s="185"/>
      <c r="Q154" s="185"/>
    </row>
    <row r="155" spans="2:17" ht="120" x14ac:dyDescent="0.25">
      <c r="B155" s="465" t="s">
        <v>131</v>
      </c>
      <c r="C155" s="466" t="s">
        <v>842</v>
      </c>
      <c r="D155" s="451" t="s">
        <v>761</v>
      </c>
      <c r="E155" s="451">
        <v>1117498123</v>
      </c>
      <c r="F155" s="446" t="s">
        <v>762</v>
      </c>
      <c r="G155" s="446" t="s">
        <v>262</v>
      </c>
      <c r="H155" s="478">
        <v>41516</v>
      </c>
      <c r="I155" s="451" t="s">
        <v>669</v>
      </c>
      <c r="J155" s="101" t="s">
        <v>763</v>
      </c>
      <c r="K155" s="167" t="s">
        <v>764</v>
      </c>
      <c r="L155" s="142" t="s">
        <v>765</v>
      </c>
      <c r="M155" s="424" t="s">
        <v>135</v>
      </c>
      <c r="N155" s="424" t="s">
        <v>135</v>
      </c>
      <c r="O155" s="424" t="s">
        <v>135</v>
      </c>
      <c r="P155" s="185"/>
      <c r="Q155" s="185"/>
    </row>
    <row r="156" spans="2:17" ht="45" x14ac:dyDescent="0.25">
      <c r="B156" s="465"/>
      <c r="C156" s="466"/>
      <c r="D156" s="451"/>
      <c r="E156" s="451"/>
      <c r="F156" s="446"/>
      <c r="G156" s="446"/>
      <c r="H156" s="478"/>
      <c r="I156" s="451"/>
      <c r="J156" s="101" t="s">
        <v>766</v>
      </c>
      <c r="K156" s="167" t="s">
        <v>767</v>
      </c>
      <c r="L156" s="100" t="s">
        <v>768</v>
      </c>
      <c r="M156" s="425"/>
      <c r="N156" s="425"/>
      <c r="O156" s="425"/>
      <c r="P156" s="185"/>
      <c r="Q156" s="185"/>
    </row>
    <row r="157" spans="2:17" x14ac:dyDescent="0.25">
      <c r="C157" s="56"/>
    </row>
    <row r="159" spans="2:17" ht="15.75" thickBot="1" x14ac:dyDescent="0.3"/>
    <row r="160" spans="2:17" ht="54" customHeight="1" x14ac:dyDescent="0.25">
      <c r="B160" s="21" t="s">
        <v>32</v>
      </c>
      <c r="C160" s="21" t="s">
        <v>48</v>
      </c>
      <c r="D160" s="197" t="s">
        <v>49</v>
      </c>
      <c r="E160" s="21" t="s">
        <v>50</v>
      </c>
      <c r="F160" s="12" t="s">
        <v>55</v>
      </c>
      <c r="G160" s="15"/>
    </row>
    <row r="161" spans="2:7" ht="120.75" customHeight="1" x14ac:dyDescent="0.2">
      <c r="B161" s="468" t="s">
        <v>52</v>
      </c>
      <c r="C161" s="104" t="s">
        <v>126</v>
      </c>
      <c r="D161" s="185">
        <v>25</v>
      </c>
      <c r="E161" s="185">
        <v>25</v>
      </c>
      <c r="F161" s="427">
        <f>+E161+E162+E163</f>
        <v>60</v>
      </c>
      <c r="G161" s="105"/>
    </row>
    <row r="162" spans="2:7" ht="76.150000000000006" customHeight="1" x14ac:dyDescent="0.2">
      <c r="B162" s="468"/>
      <c r="C162" s="104" t="s">
        <v>127</v>
      </c>
      <c r="D162" s="189">
        <v>25</v>
      </c>
      <c r="E162" s="185">
        <v>25</v>
      </c>
      <c r="F162" s="469"/>
      <c r="G162" s="105"/>
    </row>
    <row r="163" spans="2:7" ht="69" customHeight="1" x14ac:dyDescent="0.2">
      <c r="B163" s="468"/>
      <c r="C163" s="104" t="s">
        <v>128</v>
      </c>
      <c r="D163" s="185">
        <v>10</v>
      </c>
      <c r="E163" s="185">
        <v>10</v>
      </c>
      <c r="F163" s="428"/>
      <c r="G163" s="105"/>
    </row>
    <row r="164" spans="2:7" x14ac:dyDescent="0.25">
      <c r="C164" s="42"/>
    </row>
    <row r="167" spans="2:7" x14ac:dyDescent="0.25">
      <c r="B167" s="68" t="s">
        <v>56</v>
      </c>
    </row>
    <row r="170" spans="2:7" x14ac:dyDescent="0.25">
      <c r="B170" s="22" t="s">
        <v>32</v>
      </c>
      <c r="C170" s="22" t="s">
        <v>57</v>
      </c>
      <c r="D170" s="21" t="s">
        <v>50</v>
      </c>
      <c r="E170" s="21" t="s">
        <v>15</v>
      </c>
    </row>
    <row r="171" spans="2:7" ht="28.5" x14ac:dyDescent="0.25">
      <c r="B171" s="70" t="s">
        <v>58</v>
      </c>
      <c r="C171" s="71">
        <v>40</v>
      </c>
      <c r="D171" s="185">
        <f>+E136</f>
        <v>0</v>
      </c>
      <c r="E171" s="424">
        <f>+D171+D172</f>
        <v>60</v>
      </c>
    </row>
    <row r="172" spans="2:7" ht="42.75" x14ac:dyDescent="0.25">
      <c r="B172" s="70" t="s">
        <v>59</v>
      </c>
      <c r="C172" s="71">
        <v>60</v>
      </c>
      <c r="D172" s="185">
        <f>+F161</f>
        <v>60</v>
      </c>
      <c r="E172" s="425"/>
    </row>
  </sheetData>
  <mergeCells count="159">
    <mergeCell ref="E171:E172"/>
    <mergeCell ref="B14:C20"/>
    <mergeCell ref="B21:C21"/>
    <mergeCell ref="H155:H156"/>
    <mergeCell ref="I155:I156"/>
    <mergeCell ref="M155:M156"/>
    <mergeCell ref="N155:N156"/>
    <mergeCell ref="O155:O156"/>
    <mergeCell ref="B161:B163"/>
    <mergeCell ref="F161:F163"/>
    <mergeCell ref="B155:B156"/>
    <mergeCell ref="C155:C156"/>
    <mergeCell ref="D155:D156"/>
    <mergeCell ref="E155:E156"/>
    <mergeCell ref="F155:F156"/>
    <mergeCell ref="G155:G156"/>
    <mergeCell ref="G153:G154"/>
    <mergeCell ref="H153:H154"/>
    <mergeCell ref="I153:I154"/>
    <mergeCell ref="M153:M154"/>
    <mergeCell ref="N153:N154"/>
    <mergeCell ref="O153:O154"/>
    <mergeCell ref="H151:H152"/>
    <mergeCell ref="I151:I152"/>
    <mergeCell ref="M151:M152"/>
    <mergeCell ref="N151:N152"/>
    <mergeCell ref="O151:O152"/>
    <mergeCell ref="B153:B154"/>
    <mergeCell ref="C153:C154"/>
    <mergeCell ref="D153:D154"/>
    <mergeCell ref="E153:E154"/>
    <mergeCell ref="F153:F154"/>
    <mergeCell ref="B151:B152"/>
    <mergeCell ref="C151:C152"/>
    <mergeCell ref="D151:D152"/>
    <mergeCell ref="E151:E152"/>
    <mergeCell ref="F151:F152"/>
    <mergeCell ref="G151:G152"/>
    <mergeCell ref="G149:G150"/>
    <mergeCell ref="H149:H150"/>
    <mergeCell ref="I149:I150"/>
    <mergeCell ref="M149:M150"/>
    <mergeCell ref="N149:N150"/>
    <mergeCell ref="O149:O150"/>
    <mergeCell ref="H147:H148"/>
    <mergeCell ref="I147:I148"/>
    <mergeCell ref="M147:M148"/>
    <mergeCell ref="N147:N148"/>
    <mergeCell ref="O147:O148"/>
    <mergeCell ref="G147:G148"/>
    <mergeCell ref="B149:B150"/>
    <mergeCell ref="C149:C150"/>
    <mergeCell ref="D149:D150"/>
    <mergeCell ref="E149:E150"/>
    <mergeCell ref="F149:F150"/>
    <mergeCell ref="B147:B148"/>
    <mergeCell ref="C147:C148"/>
    <mergeCell ref="D147:D148"/>
    <mergeCell ref="E147:E148"/>
    <mergeCell ref="F147:F148"/>
    <mergeCell ref="P143:Q143"/>
    <mergeCell ref="P144:Q144"/>
    <mergeCell ref="B145:B146"/>
    <mergeCell ref="C145:C146"/>
    <mergeCell ref="D145:D146"/>
    <mergeCell ref="E145:E146"/>
    <mergeCell ref="F145:F146"/>
    <mergeCell ref="P105:Q105"/>
    <mergeCell ref="B108:N108"/>
    <mergeCell ref="D111:E111"/>
    <mergeCell ref="D112:E112"/>
    <mergeCell ref="B115:P115"/>
    <mergeCell ref="B118:N118"/>
    <mergeCell ref="G145:G146"/>
    <mergeCell ref="H145:H146"/>
    <mergeCell ref="I145:I146"/>
    <mergeCell ref="M145:M146"/>
    <mergeCell ref="N145:N146"/>
    <mergeCell ref="O145:O146"/>
    <mergeCell ref="E136:E138"/>
    <mergeCell ref="B141:N141"/>
    <mergeCell ref="J143:L143"/>
    <mergeCell ref="P103:Q103"/>
    <mergeCell ref="B104:B105"/>
    <mergeCell ref="C104:C105"/>
    <mergeCell ref="D104:D105"/>
    <mergeCell ref="E104:E105"/>
    <mergeCell ref="F104:F105"/>
    <mergeCell ref="G104:G105"/>
    <mergeCell ref="H104:H105"/>
    <mergeCell ref="I104:I105"/>
    <mergeCell ref="P104:Q104"/>
    <mergeCell ref="P98:Q98"/>
    <mergeCell ref="P99:Q99"/>
    <mergeCell ref="P100:Q100"/>
    <mergeCell ref="P101:Q101"/>
    <mergeCell ref="P102:Q102"/>
    <mergeCell ref="O94:O95"/>
    <mergeCell ref="P94:Q95"/>
    <mergeCell ref="B96:B97"/>
    <mergeCell ref="C96:C97"/>
    <mergeCell ref="D96:D97"/>
    <mergeCell ref="E96:E97"/>
    <mergeCell ref="F96:F97"/>
    <mergeCell ref="G96:G97"/>
    <mergeCell ref="H96:H97"/>
    <mergeCell ref="I96:I97"/>
    <mergeCell ref="G94:G95"/>
    <mergeCell ref="H94:H95"/>
    <mergeCell ref="I94:I95"/>
    <mergeCell ref="J94:L94"/>
    <mergeCell ref="M94:M95"/>
    <mergeCell ref="N94:N95"/>
    <mergeCell ref="A94:A95"/>
    <mergeCell ref="B94:B95"/>
    <mergeCell ref="C94:C95"/>
    <mergeCell ref="D94:D95"/>
    <mergeCell ref="E94:E95"/>
    <mergeCell ref="F94:F95"/>
    <mergeCell ref="O78:P78"/>
    <mergeCell ref="O79:P79"/>
    <mergeCell ref="O80:P80"/>
    <mergeCell ref="O81:P81"/>
    <mergeCell ref="O82:P82"/>
    <mergeCell ref="B89:N89"/>
    <mergeCell ref="O74:P74"/>
    <mergeCell ref="O75:P75"/>
    <mergeCell ref="O76:P76"/>
    <mergeCell ref="O77:P77"/>
    <mergeCell ref="O66:P66"/>
    <mergeCell ref="O67:P67"/>
    <mergeCell ref="O68:P68"/>
    <mergeCell ref="O69:P69"/>
    <mergeCell ref="O70:P70"/>
    <mergeCell ref="O71:P71"/>
    <mergeCell ref="B2:P2"/>
    <mergeCell ref="B4:P4"/>
    <mergeCell ref="C6:N6"/>
    <mergeCell ref="C7:N7"/>
    <mergeCell ref="C8:N8"/>
    <mergeCell ref="C9:N9"/>
    <mergeCell ref="M96:M97"/>
    <mergeCell ref="N96:N97"/>
    <mergeCell ref="O96:O97"/>
    <mergeCell ref="P96:Q97"/>
    <mergeCell ref="C57:N57"/>
    <mergeCell ref="B59:N59"/>
    <mergeCell ref="O62:P62"/>
    <mergeCell ref="O63:P63"/>
    <mergeCell ref="O64:P64"/>
    <mergeCell ref="O65:P65"/>
    <mergeCell ref="C10:E10"/>
    <mergeCell ref="E38:E39"/>
    <mergeCell ref="M43:N43"/>
    <mergeCell ref="B53:B54"/>
    <mergeCell ref="C53:C54"/>
    <mergeCell ref="D53:E53"/>
    <mergeCell ref="O72:P72"/>
    <mergeCell ref="O73:P73"/>
  </mergeCells>
  <dataValidations count="2">
    <dataValidation type="decimal" allowBlank="1" showInputMessage="1" showErrorMessage="1" sqref="WVH983088 WLL983088 C65584 IV65584 SR65584 ACN65584 AMJ65584 AWF65584 BGB65584 BPX65584 BZT65584 CJP65584 CTL65584 DDH65584 DND65584 DWZ65584 EGV65584 EQR65584 FAN65584 FKJ65584 FUF65584 GEB65584 GNX65584 GXT65584 HHP65584 HRL65584 IBH65584 ILD65584 IUZ65584 JEV65584 JOR65584 JYN65584 KIJ65584 KSF65584 LCB65584 LLX65584 LVT65584 MFP65584 MPL65584 MZH65584 NJD65584 NSZ65584 OCV65584 OMR65584 OWN65584 PGJ65584 PQF65584 QAB65584 QJX65584 QTT65584 RDP65584 RNL65584 RXH65584 SHD65584 SQZ65584 TAV65584 TKR65584 TUN65584 UEJ65584 UOF65584 UYB65584 VHX65584 VRT65584 WBP65584 WLL65584 WVH65584 C131120 IV131120 SR131120 ACN131120 AMJ131120 AWF131120 BGB131120 BPX131120 BZT131120 CJP131120 CTL131120 DDH131120 DND131120 DWZ131120 EGV131120 EQR131120 FAN131120 FKJ131120 FUF131120 GEB131120 GNX131120 GXT131120 HHP131120 HRL131120 IBH131120 ILD131120 IUZ131120 JEV131120 JOR131120 JYN131120 KIJ131120 KSF131120 LCB131120 LLX131120 LVT131120 MFP131120 MPL131120 MZH131120 NJD131120 NSZ131120 OCV131120 OMR131120 OWN131120 PGJ131120 PQF131120 QAB131120 QJX131120 QTT131120 RDP131120 RNL131120 RXH131120 SHD131120 SQZ131120 TAV131120 TKR131120 TUN131120 UEJ131120 UOF131120 UYB131120 VHX131120 VRT131120 WBP131120 WLL131120 WVH131120 C196656 IV196656 SR196656 ACN196656 AMJ196656 AWF196656 BGB196656 BPX196656 BZT196656 CJP196656 CTL196656 DDH196656 DND196656 DWZ196656 EGV196656 EQR196656 FAN196656 FKJ196656 FUF196656 GEB196656 GNX196656 GXT196656 HHP196656 HRL196656 IBH196656 ILD196656 IUZ196656 JEV196656 JOR196656 JYN196656 KIJ196656 KSF196656 LCB196656 LLX196656 LVT196656 MFP196656 MPL196656 MZH196656 NJD196656 NSZ196656 OCV196656 OMR196656 OWN196656 PGJ196656 PQF196656 QAB196656 QJX196656 QTT196656 RDP196656 RNL196656 RXH196656 SHD196656 SQZ196656 TAV196656 TKR196656 TUN196656 UEJ196656 UOF196656 UYB196656 VHX196656 VRT196656 WBP196656 WLL196656 WVH196656 C262192 IV262192 SR262192 ACN262192 AMJ262192 AWF262192 BGB262192 BPX262192 BZT262192 CJP262192 CTL262192 DDH262192 DND262192 DWZ262192 EGV262192 EQR262192 FAN262192 FKJ262192 FUF262192 GEB262192 GNX262192 GXT262192 HHP262192 HRL262192 IBH262192 ILD262192 IUZ262192 JEV262192 JOR262192 JYN262192 KIJ262192 KSF262192 LCB262192 LLX262192 LVT262192 MFP262192 MPL262192 MZH262192 NJD262192 NSZ262192 OCV262192 OMR262192 OWN262192 PGJ262192 PQF262192 QAB262192 QJX262192 QTT262192 RDP262192 RNL262192 RXH262192 SHD262192 SQZ262192 TAV262192 TKR262192 TUN262192 UEJ262192 UOF262192 UYB262192 VHX262192 VRT262192 WBP262192 WLL262192 WVH262192 C327728 IV327728 SR327728 ACN327728 AMJ327728 AWF327728 BGB327728 BPX327728 BZT327728 CJP327728 CTL327728 DDH327728 DND327728 DWZ327728 EGV327728 EQR327728 FAN327728 FKJ327728 FUF327728 GEB327728 GNX327728 GXT327728 HHP327728 HRL327728 IBH327728 ILD327728 IUZ327728 JEV327728 JOR327728 JYN327728 KIJ327728 KSF327728 LCB327728 LLX327728 LVT327728 MFP327728 MPL327728 MZH327728 NJD327728 NSZ327728 OCV327728 OMR327728 OWN327728 PGJ327728 PQF327728 QAB327728 QJX327728 QTT327728 RDP327728 RNL327728 RXH327728 SHD327728 SQZ327728 TAV327728 TKR327728 TUN327728 UEJ327728 UOF327728 UYB327728 VHX327728 VRT327728 WBP327728 WLL327728 WVH327728 C393264 IV393264 SR393264 ACN393264 AMJ393264 AWF393264 BGB393264 BPX393264 BZT393264 CJP393264 CTL393264 DDH393264 DND393264 DWZ393264 EGV393264 EQR393264 FAN393264 FKJ393264 FUF393264 GEB393264 GNX393264 GXT393264 HHP393264 HRL393264 IBH393264 ILD393264 IUZ393264 JEV393264 JOR393264 JYN393264 KIJ393264 KSF393264 LCB393264 LLX393264 LVT393264 MFP393264 MPL393264 MZH393264 NJD393264 NSZ393264 OCV393264 OMR393264 OWN393264 PGJ393264 PQF393264 QAB393264 QJX393264 QTT393264 RDP393264 RNL393264 RXH393264 SHD393264 SQZ393264 TAV393264 TKR393264 TUN393264 UEJ393264 UOF393264 UYB393264 VHX393264 VRT393264 WBP393264 WLL393264 WVH393264 C458800 IV458800 SR458800 ACN458800 AMJ458800 AWF458800 BGB458800 BPX458800 BZT458800 CJP458800 CTL458800 DDH458800 DND458800 DWZ458800 EGV458800 EQR458800 FAN458800 FKJ458800 FUF458800 GEB458800 GNX458800 GXT458800 HHP458800 HRL458800 IBH458800 ILD458800 IUZ458800 JEV458800 JOR458800 JYN458800 KIJ458800 KSF458800 LCB458800 LLX458800 LVT458800 MFP458800 MPL458800 MZH458800 NJD458800 NSZ458800 OCV458800 OMR458800 OWN458800 PGJ458800 PQF458800 QAB458800 QJX458800 QTT458800 RDP458800 RNL458800 RXH458800 SHD458800 SQZ458800 TAV458800 TKR458800 TUN458800 UEJ458800 UOF458800 UYB458800 VHX458800 VRT458800 WBP458800 WLL458800 WVH458800 C524336 IV524336 SR524336 ACN524336 AMJ524336 AWF524336 BGB524336 BPX524336 BZT524336 CJP524336 CTL524336 DDH524336 DND524336 DWZ524336 EGV524336 EQR524336 FAN524336 FKJ524336 FUF524336 GEB524336 GNX524336 GXT524336 HHP524336 HRL524336 IBH524336 ILD524336 IUZ524336 JEV524336 JOR524336 JYN524336 KIJ524336 KSF524336 LCB524336 LLX524336 LVT524336 MFP524336 MPL524336 MZH524336 NJD524336 NSZ524336 OCV524336 OMR524336 OWN524336 PGJ524336 PQF524336 QAB524336 QJX524336 QTT524336 RDP524336 RNL524336 RXH524336 SHD524336 SQZ524336 TAV524336 TKR524336 TUN524336 UEJ524336 UOF524336 UYB524336 VHX524336 VRT524336 WBP524336 WLL524336 WVH524336 C589872 IV589872 SR589872 ACN589872 AMJ589872 AWF589872 BGB589872 BPX589872 BZT589872 CJP589872 CTL589872 DDH589872 DND589872 DWZ589872 EGV589872 EQR589872 FAN589872 FKJ589872 FUF589872 GEB589872 GNX589872 GXT589872 HHP589872 HRL589872 IBH589872 ILD589872 IUZ589872 JEV589872 JOR589872 JYN589872 KIJ589872 KSF589872 LCB589872 LLX589872 LVT589872 MFP589872 MPL589872 MZH589872 NJD589872 NSZ589872 OCV589872 OMR589872 OWN589872 PGJ589872 PQF589872 QAB589872 QJX589872 QTT589872 RDP589872 RNL589872 RXH589872 SHD589872 SQZ589872 TAV589872 TKR589872 TUN589872 UEJ589872 UOF589872 UYB589872 VHX589872 VRT589872 WBP589872 WLL589872 WVH589872 C655408 IV655408 SR655408 ACN655408 AMJ655408 AWF655408 BGB655408 BPX655408 BZT655408 CJP655408 CTL655408 DDH655408 DND655408 DWZ655408 EGV655408 EQR655408 FAN655408 FKJ655408 FUF655408 GEB655408 GNX655408 GXT655408 HHP655408 HRL655408 IBH655408 ILD655408 IUZ655408 JEV655408 JOR655408 JYN655408 KIJ655408 KSF655408 LCB655408 LLX655408 LVT655408 MFP655408 MPL655408 MZH655408 NJD655408 NSZ655408 OCV655408 OMR655408 OWN655408 PGJ655408 PQF655408 QAB655408 QJX655408 QTT655408 RDP655408 RNL655408 RXH655408 SHD655408 SQZ655408 TAV655408 TKR655408 TUN655408 UEJ655408 UOF655408 UYB655408 VHX655408 VRT655408 WBP655408 WLL655408 WVH655408 C720944 IV720944 SR720944 ACN720944 AMJ720944 AWF720944 BGB720944 BPX720944 BZT720944 CJP720944 CTL720944 DDH720944 DND720944 DWZ720944 EGV720944 EQR720944 FAN720944 FKJ720944 FUF720944 GEB720944 GNX720944 GXT720944 HHP720944 HRL720944 IBH720944 ILD720944 IUZ720944 JEV720944 JOR720944 JYN720944 KIJ720944 KSF720944 LCB720944 LLX720944 LVT720944 MFP720944 MPL720944 MZH720944 NJD720944 NSZ720944 OCV720944 OMR720944 OWN720944 PGJ720944 PQF720944 QAB720944 QJX720944 QTT720944 RDP720944 RNL720944 RXH720944 SHD720944 SQZ720944 TAV720944 TKR720944 TUN720944 UEJ720944 UOF720944 UYB720944 VHX720944 VRT720944 WBP720944 WLL720944 WVH720944 C786480 IV786480 SR786480 ACN786480 AMJ786480 AWF786480 BGB786480 BPX786480 BZT786480 CJP786480 CTL786480 DDH786480 DND786480 DWZ786480 EGV786480 EQR786480 FAN786480 FKJ786480 FUF786480 GEB786480 GNX786480 GXT786480 HHP786480 HRL786480 IBH786480 ILD786480 IUZ786480 JEV786480 JOR786480 JYN786480 KIJ786480 KSF786480 LCB786480 LLX786480 LVT786480 MFP786480 MPL786480 MZH786480 NJD786480 NSZ786480 OCV786480 OMR786480 OWN786480 PGJ786480 PQF786480 QAB786480 QJX786480 QTT786480 RDP786480 RNL786480 RXH786480 SHD786480 SQZ786480 TAV786480 TKR786480 TUN786480 UEJ786480 UOF786480 UYB786480 VHX786480 VRT786480 WBP786480 WLL786480 WVH786480 C852016 IV852016 SR852016 ACN852016 AMJ852016 AWF852016 BGB852016 BPX852016 BZT852016 CJP852016 CTL852016 DDH852016 DND852016 DWZ852016 EGV852016 EQR852016 FAN852016 FKJ852016 FUF852016 GEB852016 GNX852016 GXT852016 HHP852016 HRL852016 IBH852016 ILD852016 IUZ852016 JEV852016 JOR852016 JYN852016 KIJ852016 KSF852016 LCB852016 LLX852016 LVT852016 MFP852016 MPL852016 MZH852016 NJD852016 NSZ852016 OCV852016 OMR852016 OWN852016 PGJ852016 PQF852016 QAB852016 QJX852016 QTT852016 RDP852016 RNL852016 RXH852016 SHD852016 SQZ852016 TAV852016 TKR852016 TUN852016 UEJ852016 UOF852016 UYB852016 VHX852016 VRT852016 WBP852016 WLL852016 WVH852016 C917552 IV917552 SR917552 ACN917552 AMJ917552 AWF917552 BGB917552 BPX917552 BZT917552 CJP917552 CTL917552 DDH917552 DND917552 DWZ917552 EGV917552 EQR917552 FAN917552 FKJ917552 FUF917552 GEB917552 GNX917552 GXT917552 HHP917552 HRL917552 IBH917552 ILD917552 IUZ917552 JEV917552 JOR917552 JYN917552 KIJ917552 KSF917552 LCB917552 LLX917552 LVT917552 MFP917552 MPL917552 MZH917552 NJD917552 NSZ917552 OCV917552 OMR917552 OWN917552 PGJ917552 PQF917552 QAB917552 QJX917552 QTT917552 RDP917552 RNL917552 RXH917552 SHD917552 SQZ917552 TAV917552 TKR917552 TUN917552 UEJ917552 UOF917552 UYB917552 VHX917552 VRT917552 WBP917552 WLL917552 WVH917552 C983088 IV983088 SR983088 ACN983088 AMJ983088 AWF983088 BGB983088 BPX983088 BZT983088 CJP983088 CTL983088 DDH983088 DND983088 DWZ983088 EGV983088 EQR983088 FAN983088 FKJ983088 FUF983088 GEB983088 GNX983088 GXT983088 HHP983088 HRL983088 IBH983088 ILD983088 IUZ983088 JEV983088 JOR983088 JYN983088 KIJ983088 KSF983088 LCB983088 LLX983088 LVT983088 MFP983088 MPL983088 MZH983088 NJD983088 NSZ983088 OCV983088 OMR983088 OWN983088 PGJ983088 PQF983088 QAB983088 QJX983088 QTT983088 RDP983088 RNL983088 RXH983088 SHD983088 SQZ983088 TAV983088 TKR983088 TUN983088 UEJ983088 UOF983088 UYB983088 VHX983088 VRT983088 WBP983088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88 A65584 IS65584 SO65584 ACK65584 AMG65584 AWC65584 BFY65584 BPU65584 BZQ65584 CJM65584 CTI65584 DDE65584 DNA65584 DWW65584 EGS65584 EQO65584 FAK65584 FKG65584 FUC65584 GDY65584 GNU65584 GXQ65584 HHM65584 HRI65584 IBE65584 ILA65584 IUW65584 JES65584 JOO65584 JYK65584 KIG65584 KSC65584 LBY65584 LLU65584 LVQ65584 MFM65584 MPI65584 MZE65584 NJA65584 NSW65584 OCS65584 OMO65584 OWK65584 PGG65584 PQC65584 PZY65584 QJU65584 QTQ65584 RDM65584 RNI65584 RXE65584 SHA65584 SQW65584 TAS65584 TKO65584 TUK65584 UEG65584 UOC65584 UXY65584 VHU65584 VRQ65584 WBM65584 WLI65584 WVE65584 A131120 IS131120 SO131120 ACK131120 AMG131120 AWC131120 BFY131120 BPU131120 BZQ131120 CJM131120 CTI131120 DDE131120 DNA131120 DWW131120 EGS131120 EQO131120 FAK131120 FKG131120 FUC131120 GDY131120 GNU131120 GXQ131120 HHM131120 HRI131120 IBE131120 ILA131120 IUW131120 JES131120 JOO131120 JYK131120 KIG131120 KSC131120 LBY131120 LLU131120 LVQ131120 MFM131120 MPI131120 MZE131120 NJA131120 NSW131120 OCS131120 OMO131120 OWK131120 PGG131120 PQC131120 PZY131120 QJU131120 QTQ131120 RDM131120 RNI131120 RXE131120 SHA131120 SQW131120 TAS131120 TKO131120 TUK131120 UEG131120 UOC131120 UXY131120 VHU131120 VRQ131120 WBM131120 WLI131120 WVE131120 A196656 IS196656 SO196656 ACK196656 AMG196656 AWC196656 BFY196656 BPU196656 BZQ196656 CJM196656 CTI196656 DDE196656 DNA196656 DWW196656 EGS196656 EQO196656 FAK196656 FKG196656 FUC196656 GDY196656 GNU196656 GXQ196656 HHM196656 HRI196656 IBE196656 ILA196656 IUW196656 JES196656 JOO196656 JYK196656 KIG196656 KSC196656 LBY196656 LLU196656 LVQ196656 MFM196656 MPI196656 MZE196656 NJA196656 NSW196656 OCS196656 OMO196656 OWK196656 PGG196656 PQC196656 PZY196656 QJU196656 QTQ196656 RDM196656 RNI196656 RXE196656 SHA196656 SQW196656 TAS196656 TKO196656 TUK196656 UEG196656 UOC196656 UXY196656 VHU196656 VRQ196656 WBM196656 WLI196656 WVE196656 A262192 IS262192 SO262192 ACK262192 AMG262192 AWC262192 BFY262192 BPU262192 BZQ262192 CJM262192 CTI262192 DDE262192 DNA262192 DWW262192 EGS262192 EQO262192 FAK262192 FKG262192 FUC262192 GDY262192 GNU262192 GXQ262192 HHM262192 HRI262192 IBE262192 ILA262192 IUW262192 JES262192 JOO262192 JYK262192 KIG262192 KSC262192 LBY262192 LLU262192 LVQ262192 MFM262192 MPI262192 MZE262192 NJA262192 NSW262192 OCS262192 OMO262192 OWK262192 PGG262192 PQC262192 PZY262192 QJU262192 QTQ262192 RDM262192 RNI262192 RXE262192 SHA262192 SQW262192 TAS262192 TKO262192 TUK262192 UEG262192 UOC262192 UXY262192 VHU262192 VRQ262192 WBM262192 WLI262192 WVE262192 A327728 IS327728 SO327728 ACK327728 AMG327728 AWC327728 BFY327728 BPU327728 BZQ327728 CJM327728 CTI327728 DDE327728 DNA327728 DWW327728 EGS327728 EQO327728 FAK327728 FKG327728 FUC327728 GDY327728 GNU327728 GXQ327728 HHM327728 HRI327728 IBE327728 ILA327728 IUW327728 JES327728 JOO327728 JYK327728 KIG327728 KSC327728 LBY327728 LLU327728 LVQ327728 MFM327728 MPI327728 MZE327728 NJA327728 NSW327728 OCS327728 OMO327728 OWK327728 PGG327728 PQC327728 PZY327728 QJU327728 QTQ327728 RDM327728 RNI327728 RXE327728 SHA327728 SQW327728 TAS327728 TKO327728 TUK327728 UEG327728 UOC327728 UXY327728 VHU327728 VRQ327728 WBM327728 WLI327728 WVE327728 A393264 IS393264 SO393264 ACK393264 AMG393264 AWC393264 BFY393264 BPU393264 BZQ393264 CJM393264 CTI393264 DDE393264 DNA393264 DWW393264 EGS393264 EQO393264 FAK393264 FKG393264 FUC393264 GDY393264 GNU393264 GXQ393264 HHM393264 HRI393264 IBE393264 ILA393264 IUW393264 JES393264 JOO393264 JYK393264 KIG393264 KSC393264 LBY393264 LLU393264 LVQ393264 MFM393264 MPI393264 MZE393264 NJA393264 NSW393264 OCS393264 OMO393264 OWK393264 PGG393264 PQC393264 PZY393264 QJU393264 QTQ393264 RDM393264 RNI393264 RXE393264 SHA393264 SQW393264 TAS393264 TKO393264 TUK393264 UEG393264 UOC393264 UXY393264 VHU393264 VRQ393264 WBM393264 WLI393264 WVE393264 A458800 IS458800 SO458800 ACK458800 AMG458800 AWC458800 BFY458800 BPU458800 BZQ458800 CJM458800 CTI458800 DDE458800 DNA458800 DWW458800 EGS458800 EQO458800 FAK458800 FKG458800 FUC458800 GDY458800 GNU458800 GXQ458800 HHM458800 HRI458800 IBE458800 ILA458800 IUW458800 JES458800 JOO458800 JYK458800 KIG458800 KSC458800 LBY458800 LLU458800 LVQ458800 MFM458800 MPI458800 MZE458800 NJA458800 NSW458800 OCS458800 OMO458800 OWK458800 PGG458800 PQC458800 PZY458800 QJU458800 QTQ458800 RDM458800 RNI458800 RXE458800 SHA458800 SQW458800 TAS458800 TKO458800 TUK458800 UEG458800 UOC458800 UXY458800 VHU458800 VRQ458800 WBM458800 WLI458800 WVE458800 A524336 IS524336 SO524336 ACK524336 AMG524336 AWC524336 BFY524336 BPU524336 BZQ524336 CJM524336 CTI524336 DDE524336 DNA524336 DWW524336 EGS524336 EQO524336 FAK524336 FKG524336 FUC524336 GDY524336 GNU524336 GXQ524336 HHM524336 HRI524336 IBE524336 ILA524336 IUW524336 JES524336 JOO524336 JYK524336 KIG524336 KSC524336 LBY524336 LLU524336 LVQ524336 MFM524336 MPI524336 MZE524336 NJA524336 NSW524336 OCS524336 OMO524336 OWK524336 PGG524336 PQC524336 PZY524336 QJU524336 QTQ524336 RDM524336 RNI524336 RXE524336 SHA524336 SQW524336 TAS524336 TKO524336 TUK524336 UEG524336 UOC524336 UXY524336 VHU524336 VRQ524336 WBM524336 WLI524336 WVE524336 A589872 IS589872 SO589872 ACK589872 AMG589872 AWC589872 BFY589872 BPU589872 BZQ589872 CJM589872 CTI589872 DDE589872 DNA589872 DWW589872 EGS589872 EQO589872 FAK589872 FKG589872 FUC589872 GDY589872 GNU589872 GXQ589872 HHM589872 HRI589872 IBE589872 ILA589872 IUW589872 JES589872 JOO589872 JYK589872 KIG589872 KSC589872 LBY589872 LLU589872 LVQ589872 MFM589872 MPI589872 MZE589872 NJA589872 NSW589872 OCS589872 OMO589872 OWK589872 PGG589872 PQC589872 PZY589872 QJU589872 QTQ589872 RDM589872 RNI589872 RXE589872 SHA589872 SQW589872 TAS589872 TKO589872 TUK589872 UEG589872 UOC589872 UXY589872 VHU589872 VRQ589872 WBM589872 WLI589872 WVE589872 A655408 IS655408 SO655408 ACK655408 AMG655408 AWC655408 BFY655408 BPU655408 BZQ655408 CJM655408 CTI655408 DDE655408 DNA655408 DWW655408 EGS655408 EQO655408 FAK655408 FKG655408 FUC655408 GDY655408 GNU655408 GXQ655408 HHM655408 HRI655408 IBE655408 ILA655408 IUW655408 JES655408 JOO655408 JYK655408 KIG655408 KSC655408 LBY655408 LLU655408 LVQ655408 MFM655408 MPI655408 MZE655408 NJA655408 NSW655408 OCS655408 OMO655408 OWK655408 PGG655408 PQC655408 PZY655408 QJU655408 QTQ655408 RDM655408 RNI655408 RXE655408 SHA655408 SQW655408 TAS655408 TKO655408 TUK655408 UEG655408 UOC655408 UXY655408 VHU655408 VRQ655408 WBM655408 WLI655408 WVE655408 A720944 IS720944 SO720944 ACK720944 AMG720944 AWC720944 BFY720944 BPU720944 BZQ720944 CJM720944 CTI720944 DDE720944 DNA720944 DWW720944 EGS720944 EQO720944 FAK720944 FKG720944 FUC720944 GDY720944 GNU720944 GXQ720944 HHM720944 HRI720944 IBE720944 ILA720944 IUW720944 JES720944 JOO720944 JYK720944 KIG720944 KSC720944 LBY720944 LLU720944 LVQ720944 MFM720944 MPI720944 MZE720944 NJA720944 NSW720944 OCS720944 OMO720944 OWK720944 PGG720944 PQC720944 PZY720944 QJU720944 QTQ720944 RDM720944 RNI720944 RXE720944 SHA720944 SQW720944 TAS720944 TKO720944 TUK720944 UEG720944 UOC720944 UXY720944 VHU720944 VRQ720944 WBM720944 WLI720944 WVE720944 A786480 IS786480 SO786480 ACK786480 AMG786480 AWC786480 BFY786480 BPU786480 BZQ786480 CJM786480 CTI786480 DDE786480 DNA786480 DWW786480 EGS786480 EQO786480 FAK786480 FKG786480 FUC786480 GDY786480 GNU786480 GXQ786480 HHM786480 HRI786480 IBE786480 ILA786480 IUW786480 JES786480 JOO786480 JYK786480 KIG786480 KSC786480 LBY786480 LLU786480 LVQ786480 MFM786480 MPI786480 MZE786480 NJA786480 NSW786480 OCS786480 OMO786480 OWK786480 PGG786480 PQC786480 PZY786480 QJU786480 QTQ786480 RDM786480 RNI786480 RXE786480 SHA786480 SQW786480 TAS786480 TKO786480 TUK786480 UEG786480 UOC786480 UXY786480 VHU786480 VRQ786480 WBM786480 WLI786480 WVE786480 A852016 IS852016 SO852016 ACK852016 AMG852016 AWC852016 BFY852016 BPU852016 BZQ852016 CJM852016 CTI852016 DDE852016 DNA852016 DWW852016 EGS852016 EQO852016 FAK852016 FKG852016 FUC852016 GDY852016 GNU852016 GXQ852016 HHM852016 HRI852016 IBE852016 ILA852016 IUW852016 JES852016 JOO852016 JYK852016 KIG852016 KSC852016 LBY852016 LLU852016 LVQ852016 MFM852016 MPI852016 MZE852016 NJA852016 NSW852016 OCS852016 OMO852016 OWK852016 PGG852016 PQC852016 PZY852016 QJU852016 QTQ852016 RDM852016 RNI852016 RXE852016 SHA852016 SQW852016 TAS852016 TKO852016 TUK852016 UEG852016 UOC852016 UXY852016 VHU852016 VRQ852016 WBM852016 WLI852016 WVE852016 A917552 IS917552 SO917552 ACK917552 AMG917552 AWC917552 BFY917552 BPU917552 BZQ917552 CJM917552 CTI917552 DDE917552 DNA917552 DWW917552 EGS917552 EQO917552 FAK917552 FKG917552 FUC917552 GDY917552 GNU917552 GXQ917552 HHM917552 HRI917552 IBE917552 ILA917552 IUW917552 JES917552 JOO917552 JYK917552 KIG917552 KSC917552 LBY917552 LLU917552 LVQ917552 MFM917552 MPI917552 MZE917552 NJA917552 NSW917552 OCS917552 OMO917552 OWK917552 PGG917552 PQC917552 PZY917552 QJU917552 QTQ917552 RDM917552 RNI917552 RXE917552 SHA917552 SQW917552 TAS917552 TKO917552 TUK917552 UEG917552 UOC917552 UXY917552 VHU917552 VRQ917552 WBM917552 WLI917552 WVE917552 A983088 IS983088 SO983088 ACK983088 AMG983088 AWC983088 BFY983088 BPU983088 BZQ983088 CJM983088 CTI983088 DDE983088 DNA983088 DWW983088 EGS983088 EQO983088 FAK983088 FKG983088 FUC983088 GDY983088 GNU983088 GXQ983088 HHM983088 HRI983088 IBE983088 ILA983088 IUW983088 JES983088 JOO983088 JYK983088 KIG983088 KSC983088 LBY983088 LLU983088 LVQ983088 MFM983088 MPI983088 MZE983088 NJA983088 NSW983088 OCS983088 OMO983088 OWK983088 PGG983088 PQC983088 PZY983088 QJU983088 QTQ983088 RDM983088 RNI983088 RXE983088 SHA983088 SQW983088 TAS983088 TKO983088 TUK983088 UEG983088 UOC983088 UXY983088 VHU983088 VRQ983088 WBM983088 WLI983088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57"/>
  <sheetViews>
    <sheetView topLeftCell="A29" zoomScale="80" zoomScaleNormal="80" workbookViewId="0">
      <selection activeCell="O93" sqref="O93: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769</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843</v>
      </c>
      <c r="D10" s="422"/>
      <c r="E10" s="423"/>
      <c r="F10" s="1"/>
      <c r="G10" s="1"/>
      <c r="H10" s="1"/>
      <c r="I10" s="1"/>
      <c r="J10" s="1"/>
      <c r="K10" s="1"/>
      <c r="L10" s="1"/>
      <c r="M10" s="1"/>
      <c r="N10" s="2"/>
    </row>
    <row r="11" spans="2:16" ht="16.5" thickBot="1" x14ac:dyDescent="0.3">
      <c r="B11" s="47" t="s">
        <v>8</v>
      </c>
      <c r="C11" s="48">
        <v>41970</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70" t="s">
        <v>97</v>
      </c>
      <c r="C14" s="471"/>
      <c r="D14" s="187" t="s">
        <v>11</v>
      </c>
      <c r="E14" s="187" t="s">
        <v>12</v>
      </c>
      <c r="F14" s="187" t="s">
        <v>28</v>
      </c>
      <c r="G14" s="42"/>
      <c r="I14" s="56"/>
      <c r="J14" s="56"/>
      <c r="K14" s="56"/>
      <c r="L14" s="56"/>
      <c r="M14" s="56"/>
      <c r="N14" s="55"/>
    </row>
    <row r="15" spans="2:16" x14ac:dyDescent="0.25">
      <c r="B15" s="472"/>
      <c r="C15" s="473"/>
      <c r="D15" s="187">
        <v>4</v>
      </c>
      <c r="E15" s="3">
        <v>1252968600</v>
      </c>
      <c r="F15" s="287">
        <v>600</v>
      </c>
      <c r="G15" s="42"/>
      <c r="I15" s="57"/>
      <c r="J15" s="57"/>
      <c r="K15" s="57"/>
      <c r="L15" s="57"/>
      <c r="M15" s="57"/>
      <c r="N15" s="55"/>
    </row>
    <row r="16" spans="2:16" x14ac:dyDescent="0.25">
      <c r="B16" s="472"/>
      <c r="C16" s="473"/>
      <c r="D16" s="187">
        <v>6</v>
      </c>
      <c r="E16" s="3">
        <v>1053997446</v>
      </c>
      <c r="F16" s="287">
        <v>492</v>
      </c>
      <c r="G16" s="42"/>
      <c r="I16" s="57"/>
      <c r="J16" s="57"/>
      <c r="K16" s="57"/>
      <c r="L16" s="57"/>
      <c r="M16" s="57"/>
      <c r="N16" s="55"/>
    </row>
    <row r="17" spans="1:14" x14ac:dyDescent="0.25">
      <c r="B17" s="472"/>
      <c r="C17" s="473"/>
      <c r="D17" s="187">
        <v>10</v>
      </c>
      <c r="E17" s="3">
        <v>1838553610</v>
      </c>
      <c r="F17" s="287">
        <v>758</v>
      </c>
      <c r="G17" s="42"/>
      <c r="I17" s="57"/>
      <c r="J17" s="57"/>
      <c r="K17" s="57"/>
      <c r="L17" s="57"/>
      <c r="M17" s="57"/>
      <c r="N17" s="55"/>
    </row>
    <row r="18" spans="1:14" x14ac:dyDescent="0.25">
      <c r="B18" s="472"/>
      <c r="C18" s="473"/>
      <c r="D18" s="187">
        <v>15</v>
      </c>
      <c r="E18" s="3">
        <v>323099096</v>
      </c>
      <c r="F18" s="287">
        <v>142</v>
      </c>
      <c r="G18" s="42"/>
      <c r="I18" s="57"/>
      <c r="J18" s="57"/>
      <c r="K18" s="57"/>
      <c r="L18" s="57"/>
      <c r="M18" s="57"/>
      <c r="N18" s="55"/>
    </row>
    <row r="19" spans="1:14" x14ac:dyDescent="0.25">
      <c r="B19" s="472"/>
      <c r="C19" s="473"/>
      <c r="D19" s="187">
        <v>17</v>
      </c>
      <c r="E19" s="3">
        <v>1200706876</v>
      </c>
      <c r="F19" s="287">
        <v>482</v>
      </c>
      <c r="G19" s="42"/>
      <c r="I19" s="57"/>
      <c r="J19" s="57"/>
      <c r="K19" s="57"/>
      <c r="L19" s="57"/>
      <c r="M19" s="57"/>
      <c r="N19" s="55"/>
    </row>
    <row r="20" spans="1:14" x14ac:dyDescent="0.25">
      <c r="B20" s="474"/>
      <c r="C20" s="475"/>
      <c r="D20" s="187">
        <v>18</v>
      </c>
      <c r="E20" s="3">
        <v>832050540</v>
      </c>
      <c r="F20" s="287">
        <v>342</v>
      </c>
      <c r="G20" s="42"/>
      <c r="I20" s="57"/>
      <c r="J20" s="57"/>
      <c r="K20" s="57"/>
      <c r="L20" s="57"/>
      <c r="M20" s="57"/>
      <c r="N20" s="55"/>
    </row>
    <row r="21" spans="1:14" x14ac:dyDescent="0.25">
      <c r="B21" s="476" t="s">
        <v>13</v>
      </c>
      <c r="C21" s="477"/>
      <c r="D21" s="187"/>
      <c r="E21" s="7">
        <f>SUM(E15:E20)</f>
        <v>6501376168</v>
      </c>
      <c r="F21" s="286">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+F18*80%</f>
        <v>113.60000000000001</v>
      </c>
      <c r="D23" s="57"/>
      <c r="E23" s="4">
        <f>E18</f>
        <v>323099096</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771</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34" t="s">
        <v>68</v>
      </c>
      <c r="D30" s="69"/>
      <c r="E30" s="42"/>
      <c r="F30" s="42"/>
      <c r="G30" s="42"/>
      <c r="H30" s="42"/>
      <c r="I30" s="54"/>
      <c r="J30" s="54"/>
      <c r="K30" s="54"/>
      <c r="L30" s="54"/>
      <c r="M30" s="54"/>
      <c r="N30" s="55"/>
    </row>
    <row r="31" spans="1:14" x14ac:dyDescent="0.25">
      <c r="A31" s="65"/>
      <c r="B31" s="69" t="s">
        <v>140</v>
      </c>
      <c r="C31" s="234"/>
      <c r="D31" s="244" t="s">
        <v>771</v>
      </c>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234"/>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4">
        <f>+D38+D39</f>
        <v>60</v>
      </c>
      <c r="F38" s="42"/>
      <c r="G38" s="42"/>
      <c r="H38" s="42"/>
      <c r="I38" s="54"/>
      <c r="J38" s="54"/>
      <c r="K38" s="54"/>
      <c r="L38" s="54"/>
      <c r="M38" s="54"/>
      <c r="N38" s="55"/>
    </row>
    <row r="39" spans="1:26" ht="42.75" x14ac:dyDescent="0.25">
      <c r="A39" s="65"/>
      <c r="B39" s="70" t="s">
        <v>143</v>
      </c>
      <c r="C39" s="71">
        <v>60</v>
      </c>
      <c r="D39" s="185">
        <v>60</v>
      </c>
      <c r="E39" s="425"/>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6" t="s">
        <v>34</v>
      </c>
      <c r="N43" s="426"/>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75" t="s">
        <v>666</v>
      </c>
      <c r="C47" s="75" t="s">
        <v>666</v>
      </c>
      <c r="D47" s="76" t="s">
        <v>667</v>
      </c>
      <c r="E47" s="264" t="s">
        <v>668</v>
      </c>
      <c r="F47" s="78" t="s">
        <v>135</v>
      </c>
      <c r="G47" s="79" t="s">
        <v>669</v>
      </c>
      <c r="H47" s="80">
        <v>40924</v>
      </c>
      <c r="I47" s="80">
        <v>41273</v>
      </c>
      <c r="J47" s="81" t="s">
        <v>136</v>
      </c>
      <c r="K47" s="136">
        <v>0</v>
      </c>
      <c r="L47" s="136">
        <v>11</v>
      </c>
      <c r="M47" s="136">
        <v>1124</v>
      </c>
      <c r="N47" s="82">
        <v>0</v>
      </c>
      <c r="O47" s="83">
        <v>1028803373</v>
      </c>
      <c r="P47" s="83" t="s">
        <v>844</v>
      </c>
      <c r="Q47" s="84"/>
      <c r="R47" s="85"/>
      <c r="S47" s="85"/>
      <c r="T47" s="85"/>
      <c r="U47" s="85"/>
      <c r="V47" s="85"/>
      <c r="W47" s="85"/>
      <c r="X47" s="85"/>
      <c r="Y47" s="85"/>
      <c r="Z47" s="85"/>
    </row>
    <row r="48" spans="1:26" s="86" customFormat="1" ht="30" x14ac:dyDescent="0.25">
      <c r="A48" s="74">
        <f>+A47+1</f>
        <v>2</v>
      </c>
      <c r="B48" s="75" t="s">
        <v>666</v>
      </c>
      <c r="C48" s="75" t="s">
        <v>666</v>
      </c>
      <c r="D48" s="76" t="s">
        <v>667</v>
      </c>
      <c r="E48" s="264" t="s">
        <v>670</v>
      </c>
      <c r="F48" s="78" t="s">
        <v>135</v>
      </c>
      <c r="G48" s="78" t="s">
        <v>669</v>
      </c>
      <c r="H48" s="80">
        <v>41295</v>
      </c>
      <c r="I48" s="80">
        <v>41639</v>
      </c>
      <c r="J48" s="81" t="s">
        <v>136</v>
      </c>
      <c r="K48" s="136">
        <v>0</v>
      </c>
      <c r="L48" s="136">
        <v>11</v>
      </c>
      <c r="M48" s="136">
        <v>1036</v>
      </c>
      <c r="N48" s="82">
        <v>0</v>
      </c>
      <c r="O48" s="83">
        <v>1038936937</v>
      </c>
      <c r="P48" s="83" t="s">
        <v>845</v>
      </c>
      <c r="Q48" s="84"/>
      <c r="R48" s="85"/>
      <c r="S48" s="85"/>
      <c r="T48" s="85"/>
      <c r="U48" s="85"/>
      <c r="V48" s="85"/>
      <c r="W48" s="85"/>
      <c r="X48" s="85"/>
      <c r="Y48" s="85"/>
      <c r="Z48" s="85"/>
    </row>
    <row r="49" spans="1:26" s="86" customFormat="1" ht="30" x14ac:dyDescent="0.25">
      <c r="A49" s="74">
        <f t="shared" ref="A49" si="0">+A48+1</f>
        <v>3</v>
      </c>
      <c r="B49" s="75" t="s">
        <v>666</v>
      </c>
      <c r="C49" s="75" t="s">
        <v>666</v>
      </c>
      <c r="D49" s="76" t="s">
        <v>667</v>
      </c>
      <c r="E49" s="264" t="s">
        <v>671</v>
      </c>
      <c r="F49" s="78" t="s">
        <v>135</v>
      </c>
      <c r="G49" s="78" t="s">
        <v>669</v>
      </c>
      <c r="H49" s="80">
        <v>41660</v>
      </c>
      <c r="I49" s="80">
        <v>41973</v>
      </c>
      <c r="J49" s="81" t="s">
        <v>136</v>
      </c>
      <c r="K49" s="136">
        <v>0</v>
      </c>
      <c r="L49" s="136">
        <v>10</v>
      </c>
      <c r="M49" s="136">
        <v>826</v>
      </c>
      <c r="N49" s="82">
        <v>0</v>
      </c>
      <c r="O49" s="83">
        <v>944773755</v>
      </c>
      <c r="P49" s="83" t="s">
        <v>846</v>
      </c>
      <c r="Q49" s="84"/>
      <c r="R49" s="85"/>
      <c r="S49" s="85"/>
      <c r="T49" s="85"/>
      <c r="U49" s="85"/>
      <c r="V49" s="85"/>
      <c r="W49" s="85"/>
      <c r="X49" s="85"/>
      <c r="Y49" s="85"/>
      <c r="Z49" s="85"/>
    </row>
    <row r="50" spans="1:26" s="86" customFormat="1" x14ac:dyDescent="0.25">
      <c r="A50" s="74"/>
      <c r="B50" s="87" t="s">
        <v>15</v>
      </c>
      <c r="C50" s="76"/>
      <c r="D50" s="75"/>
      <c r="E50" s="77"/>
      <c r="F50" s="78"/>
      <c r="G50" s="78"/>
      <c r="H50" s="78"/>
      <c r="I50" s="81"/>
      <c r="J50" s="81"/>
      <c r="K50" s="88">
        <f>SUM(K47:K49)</f>
        <v>0</v>
      </c>
      <c r="L50" s="88">
        <f>SUM(L47:L49)</f>
        <v>32</v>
      </c>
      <c r="M50" s="265">
        <f>SUM(M47:M49)</f>
        <v>2986</v>
      </c>
      <c r="N50" s="88">
        <f>SUM(N47:N49)</f>
        <v>0</v>
      </c>
      <c r="O50" s="83"/>
      <c r="P50" s="83"/>
      <c r="Q50" s="90"/>
    </row>
    <row r="51" spans="1:26" x14ac:dyDescent="0.25">
      <c r="E51" s="91"/>
    </row>
    <row r="52" spans="1:26" x14ac:dyDescent="0.25">
      <c r="B52" s="427" t="s">
        <v>27</v>
      </c>
      <c r="C52" s="427" t="s">
        <v>26</v>
      </c>
      <c r="D52" s="429" t="s">
        <v>33</v>
      </c>
      <c r="E52" s="429"/>
    </row>
    <row r="53" spans="1:26" x14ac:dyDescent="0.25">
      <c r="B53" s="428"/>
      <c r="C53" s="428"/>
      <c r="D53" s="188" t="s">
        <v>22</v>
      </c>
      <c r="E53" s="93" t="s">
        <v>23</v>
      </c>
    </row>
    <row r="54" spans="1:26" ht="30.6" customHeight="1" x14ac:dyDescent="0.25">
      <c r="B54" s="94" t="s">
        <v>20</v>
      </c>
      <c r="C54" s="95">
        <f>+K50</f>
        <v>0</v>
      </c>
      <c r="D54" s="69"/>
      <c r="E54" s="234" t="s">
        <v>771</v>
      </c>
      <c r="F54" s="96"/>
      <c r="G54" s="96"/>
      <c r="H54" s="96"/>
      <c r="I54" s="96"/>
      <c r="J54" s="96"/>
      <c r="K54" s="96"/>
      <c r="L54" s="96"/>
      <c r="M54" s="96"/>
    </row>
    <row r="55" spans="1:26" ht="30" customHeight="1" x14ac:dyDescent="0.25">
      <c r="B55" s="94" t="s">
        <v>24</v>
      </c>
      <c r="C55" s="95">
        <f>+M50</f>
        <v>2986</v>
      </c>
      <c r="D55" s="234" t="s">
        <v>68</v>
      </c>
      <c r="E55" s="69"/>
    </row>
    <row r="56" spans="1:26" x14ac:dyDescent="0.25">
      <c r="B56" s="97"/>
      <c r="C56" s="439"/>
      <c r="D56" s="439"/>
      <c r="E56" s="439"/>
      <c r="F56" s="439"/>
      <c r="G56" s="439"/>
      <c r="H56" s="439"/>
      <c r="I56" s="439"/>
      <c r="J56" s="439"/>
      <c r="K56" s="439"/>
      <c r="L56" s="439"/>
      <c r="M56" s="439"/>
      <c r="N56" s="439"/>
    </row>
    <row r="57" spans="1:26" ht="28.15" customHeight="1" thickBot="1" x14ac:dyDescent="0.3"/>
    <row r="58" spans="1:26" ht="27" thickBot="1" x14ac:dyDescent="0.3">
      <c r="B58" s="440" t="s">
        <v>100</v>
      </c>
      <c r="C58" s="440"/>
      <c r="D58" s="440"/>
      <c r="E58" s="440"/>
      <c r="F58" s="440"/>
      <c r="G58" s="440"/>
      <c r="H58" s="440"/>
      <c r="I58" s="440"/>
      <c r="J58" s="440"/>
      <c r="K58" s="440"/>
      <c r="L58" s="440"/>
      <c r="M58" s="440"/>
      <c r="N58" s="440"/>
    </row>
    <row r="61" spans="1:26" ht="109.5" customHeight="1" x14ac:dyDescent="0.25">
      <c r="B61" s="197" t="s">
        <v>148</v>
      </c>
      <c r="C61" s="9" t="s">
        <v>2</v>
      </c>
      <c r="D61" s="9" t="s">
        <v>102</v>
      </c>
      <c r="E61" s="9" t="s">
        <v>101</v>
      </c>
      <c r="F61" s="9" t="s">
        <v>103</v>
      </c>
      <c r="G61" s="9" t="s">
        <v>104</v>
      </c>
      <c r="H61" s="9" t="s">
        <v>105</v>
      </c>
      <c r="I61" s="9" t="s">
        <v>106</v>
      </c>
      <c r="J61" s="9" t="s">
        <v>107</v>
      </c>
      <c r="K61" s="9" t="s">
        <v>108</v>
      </c>
      <c r="L61" s="9" t="s">
        <v>109</v>
      </c>
      <c r="M61" s="16" t="s">
        <v>110</v>
      </c>
      <c r="N61" s="16" t="s">
        <v>111</v>
      </c>
      <c r="O61" s="441" t="s">
        <v>3</v>
      </c>
      <c r="P61" s="442"/>
      <c r="Q61" s="9" t="s">
        <v>17</v>
      </c>
    </row>
    <row r="62" spans="1:26" x14ac:dyDescent="0.25">
      <c r="B62" s="98" t="s">
        <v>255</v>
      </c>
      <c r="C62" s="98" t="s">
        <v>256</v>
      </c>
      <c r="D62" s="43" t="s">
        <v>672</v>
      </c>
      <c r="E62" s="43">
        <v>150</v>
      </c>
      <c r="F62" s="99" t="s">
        <v>669</v>
      </c>
      <c r="G62" s="99" t="s">
        <v>669</v>
      </c>
      <c r="H62" s="99" t="s">
        <v>669</v>
      </c>
      <c r="I62" s="99" t="s">
        <v>135</v>
      </c>
      <c r="J62" s="98" t="s">
        <v>135</v>
      </c>
      <c r="K62" s="69" t="s">
        <v>135</v>
      </c>
      <c r="L62" s="69" t="s">
        <v>135</v>
      </c>
      <c r="M62" s="69" t="s">
        <v>135</v>
      </c>
      <c r="N62" s="69" t="s">
        <v>135</v>
      </c>
      <c r="O62" s="430"/>
      <c r="P62" s="431"/>
      <c r="Q62" s="69" t="s">
        <v>135</v>
      </c>
    </row>
    <row r="63" spans="1:26" x14ac:dyDescent="0.25">
      <c r="B63" s="98"/>
      <c r="C63" s="98"/>
      <c r="D63" s="43" t="s">
        <v>673</v>
      </c>
      <c r="E63" s="43">
        <v>50</v>
      </c>
      <c r="F63" s="99" t="s">
        <v>669</v>
      </c>
      <c r="G63" s="99" t="s">
        <v>669</v>
      </c>
      <c r="H63" s="99" t="s">
        <v>669</v>
      </c>
      <c r="I63" s="99" t="s">
        <v>135</v>
      </c>
      <c r="J63" s="98" t="s">
        <v>135</v>
      </c>
      <c r="K63" s="69" t="s">
        <v>135</v>
      </c>
      <c r="L63" s="69" t="s">
        <v>135</v>
      </c>
      <c r="M63" s="69" t="s">
        <v>135</v>
      </c>
      <c r="N63" s="69" t="s">
        <v>135</v>
      </c>
      <c r="O63" s="430"/>
      <c r="P63" s="431"/>
      <c r="Q63" s="69" t="s">
        <v>135</v>
      </c>
    </row>
    <row r="64" spans="1:26" x14ac:dyDescent="0.25">
      <c r="B64" s="98"/>
      <c r="C64" s="98"/>
      <c r="D64" s="43" t="s">
        <v>674</v>
      </c>
      <c r="E64" s="43">
        <v>50</v>
      </c>
      <c r="F64" s="99" t="s">
        <v>669</v>
      </c>
      <c r="G64" s="99" t="s">
        <v>669</v>
      </c>
      <c r="H64" s="99" t="s">
        <v>669</v>
      </c>
      <c r="I64" s="99" t="s">
        <v>135</v>
      </c>
      <c r="J64" s="98" t="s">
        <v>135</v>
      </c>
      <c r="K64" s="69" t="s">
        <v>135</v>
      </c>
      <c r="L64" s="69" t="s">
        <v>135</v>
      </c>
      <c r="M64" s="69" t="s">
        <v>135</v>
      </c>
      <c r="N64" s="69" t="s">
        <v>135</v>
      </c>
      <c r="O64" s="430"/>
      <c r="P64" s="431"/>
      <c r="Q64" s="69" t="s">
        <v>135</v>
      </c>
    </row>
    <row r="65" spans="2:17" x14ac:dyDescent="0.25">
      <c r="B65" s="98"/>
      <c r="C65" s="98"/>
      <c r="D65" s="43" t="s">
        <v>675</v>
      </c>
      <c r="E65" s="43">
        <v>100</v>
      </c>
      <c r="F65" s="99" t="s">
        <v>669</v>
      </c>
      <c r="G65" s="99" t="s">
        <v>669</v>
      </c>
      <c r="H65" s="99" t="s">
        <v>669</v>
      </c>
      <c r="I65" s="99" t="s">
        <v>135</v>
      </c>
      <c r="J65" s="98" t="s">
        <v>135</v>
      </c>
      <c r="K65" s="69" t="s">
        <v>135</v>
      </c>
      <c r="L65" s="69" t="s">
        <v>135</v>
      </c>
      <c r="M65" s="69" t="s">
        <v>135</v>
      </c>
      <c r="N65" s="69" t="s">
        <v>135</v>
      </c>
      <c r="O65" s="430"/>
      <c r="P65" s="431"/>
      <c r="Q65" s="69" t="s">
        <v>135</v>
      </c>
    </row>
    <row r="66" spans="2:17" x14ac:dyDescent="0.25">
      <c r="B66" s="98"/>
      <c r="C66" s="98"/>
      <c r="D66" s="43" t="s">
        <v>676</v>
      </c>
      <c r="E66" s="43">
        <v>50</v>
      </c>
      <c r="F66" s="99" t="s">
        <v>669</v>
      </c>
      <c r="G66" s="99" t="s">
        <v>669</v>
      </c>
      <c r="H66" s="99" t="s">
        <v>669</v>
      </c>
      <c r="I66" s="99" t="s">
        <v>135</v>
      </c>
      <c r="J66" s="98" t="s">
        <v>135</v>
      </c>
      <c r="K66" s="69" t="s">
        <v>135</v>
      </c>
      <c r="L66" s="69" t="s">
        <v>135</v>
      </c>
      <c r="M66" s="69" t="s">
        <v>135</v>
      </c>
      <c r="N66" s="69" t="s">
        <v>135</v>
      </c>
      <c r="O66" s="430"/>
      <c r="P66" s="431"/>
      <c r="Q66" s="69" t="s">
        <v>135</v>
      </c>
    </row>
    <row r="67" spans="2:17" x14ac:dyDescent="0.25">
      <c r="B67" s="98"/>
      <c r="C67" s="98"/>
      <c r="D67" s="43" t="s">
        <v>677</v>
      </c>
      <c r="E67" s="43">
        <v>50</v>
      </c>
      <c r="F67" s="99" t="s">
        <v>669</v>
      </c>
      <c r="G67" s="99" t="s">
        <v>669</v>
      </c>
      <c r="H67" s="99" t="s">
        <v>669</v>
      </c>
      <c r="I67" s="99" t="s">
        <v>678</v>
      </c>
      <c r="J67" s="98" t="s">
        <v>135</v>
      </c>
      <c r="K67" s="69" t="s">
        <v>135</v>
      </c>
      <c r="L67" s="69" t="s">
        <v>135</v>
      </c>
      <c r="M67" s="69" t="s">
        <v>135</v>
      </c>
      <c r="N67" s="69" t="s">
        <v>135</v>
      </c>
      <c r="O67" s="430"/>
      <c r="P67" s="431"/>
      <c r="Q67" s="69" t="s">
        <v>135</v>
      </c>
    </row>
    <row r="68" spans="2:17" x14ac:dyDescent="0.25">
      <c r="B68" s="69"/>
      <c r="C68" s="69"/>
      <c r="D68" s="69" t="s">
        <v>679</v>
      </c>
      <c r="E68" s="69">
        <v>50</v>
      </c>
      <c r="F68" s="99" t="s">
        <v>669</v>
      </c>
      <c r="G68" s="99" t="s">
        <v>669</v>
      </c>
      <c r="H68" s="99" t="s">
        <v>669</v>
      </c>
      <c r="I68" s="99" t="s">
        <v>678</v>
      </c>
      <c r="J68" s="98" t="s">
        <v>135</v>
      </c>
      <c r="K68" s="69" t="s">
        <v>135</v>
      </c>
      <c r="L68" s="69" t="s">
        <v>135</v>
      </c>
      <c r="M68" s="69" t="s">
        <v>135</v>
      </c>
      <c r="N68" s="69" t="s">
        <v>135</v>
      </c>
      <c r="O68" s="430"/>
      <c r="P68" s="431"/>
      <c r="Q68" s="69" t="s">
        <v>135</v>
      </c>
    </row>
    <row r="69" spans="2:17" x14ac:dyDescent="0.25">
      <c r="B69" s="69"/>
      <c r="C69" s="69"/>
      <c r="D69" s="69" t="s">
        <v>680</v>
      </c>
      <c r="E69" s="69">
        <v>50</v>
      </c>
      <c r="F69" s="99" t="s">
        <v>669</v>
      </c>
      <c r="G69" s="99" t="s">
        <v>669</v>
      </c>
      <c r="H69" s="99" t="s">
        <v>669</v>
      </c>
      <c r="I69" s="99" t="s">
        <v>678</v>
      </c>
      <c r="J69" s="98" t="s">
        <v>135</v>
      </c>
      <c r="K69" s="69" t="s">
        <v>135</v>
      </c>
      <c r="L69" s="69" t="s">
        <v>135</v>
      </c>
      <c r="M69" s="69" t="s">
        <v>135</v>
      </c>
      <c r="N69" s="69" t="s">
        <v>135</v>
      </c>
      <c r="O69" s="430"/>
      <c r="P69" s="431"/>
      <c r="Q69" s="69" t="s">
        <v>135</v>
      </c>
    </row>
    <row r="70" spans="2:17" x14ac:dyDescent="0.25">
      <c r="B70" s="69"/>
      <c r="C70" s="69"/>
      <c r="D70" s="69" t="s">
        <v>681</v>
      </c>
      <c r="E70" s="69">
        <v>50</v>
      </c>
      <c r="F70" s="99" t="s">
        <v>669</v>
      </c>
      <c r="G70" s="99" t="s">
        <v>669</v>
      </c>
      <c r="H70" s="99" t="s">
        <v>669</v>
      </c>
      <c r="I70" s="99" t="s">
        <v>135</v>
      </c>
      <c r="J70" s="98" t="s">
        <v>135</v>
      </c>
      <c r="K70" s="69" t="s">
        <v>135</v>
      </c>
      <c r="L70" s="69" t="s">
        <v>135</v>
      </c>
      <c r="M70" s="69" t="s">
        <v>135</v>
      </c>
      <c r="N70" s="69" t="s">
        <v>135</v>
      </c>
      <c r="O70" s="430"/>
      <c r="P70" s="431"/>
      <c r="Q70" s="69" t="s">
        <v>135</v>
      </c>
    </row>
    <row r="71" spans="2:17" x14ac:dyDescent="0.25">
      <c r="B71" s="69"/>
      <c r="C71" s="69"/>
      <c r="D71" s="69" t="s">
        <v>682</v>
      </c>
      <c r="E71" s="69">
        <v>250</v>
      </c>
      <c r="F71" s="99" t="s">
        <v>669</v>
      </c>
      <c r="G71" s="99" t="s">
        <v>669</v>
      </c>
      <c r="H71" s="99" t="s">
        <v>669</v>
      </c>
      <c r="I71" s="99" t="s">
        <v>135</v>
      </c>
      <c r="J71" s="98" t="s">
        <v>135</v>
      </c>
      <c r="K71" s="69" t="s">
        <v>135</v>
      </c>
      <c r="L71" s="69" t="s">
        <v>135</v>
      </c>
      <c r="M71" s="69" t="s">
        <v>135</v>
      </c>
      <c r="N71" s="69" t="s">
        <v>135</v>
      </c>
      <c r="O71" s="430"/>
      <c r="P71" s="431"/>
      <c r="Q71" s="69" t="s">
        <v>135</v>
      </c>
    </row>
    <row r="72" spans="2:17" x14ac:dyDescent="0.25">
      <c r="B72" s="69"/>
      <c r="C72" s="69"/>
      <c r="D72" s="69" t="s">
        <v>683</v>
      </c>
      <c r="E72" s="69">
        <v>50</v>
      </c>
      <c r="F72" s="99" t="s">
        <v>669</v>
      </c>
      <c r="G72" s="99" t="s">
        <v>669</v>
      </c>
      <c r="H72" s="99" t="s">
        <v>669</v>
      </c>
      <c r="I72" s="99" t="s">
        <v>135</v>
      </c>
      <c r="J72" s="98" t="s">
        <v>135</v>
      </c>
      <c r="K72" s="69" t="s">
        <v>135</v>
      </c>
      <c r="L72" s="69" t="s">
        <v>135</v>
      </c>
      <c r="M72" s="69" t="s">
        <v>135</v>
      </c>
      <c r="N72" s="69" t="s">
        <v>135</v>
      </c>
      <c r="O72" s="430"/>
      <c r="P72" s="431"/>
      <c r="Q72" s="69" t="s">
        <v>135</v>
      </c>
    </row>
    <row r="73" spans="2:17" x14ac:dyDescent="0.25">
      <c r="B73" s="69"/>
      <c r="C73" s="69"/>
      <c r="D73" s="69" t="s">
        <v>684</v>
      </c>
      <c r="E73" s="69">
        <v>100</v>
      </c>
      <c r="F73" s="99" t="s">
        <v>669</v>
      </c>
      <c r="G73" s="99" t="s">
        <v>669</v>
      </c>
      <c r="H73" s="99" t="s">
        <v>669</v>
      </c>
      <c r="I73" s="99" t="s">
        <v>135</v>
      </c>
      <c r="J73" s="98" t="s">
        <v>135</v>
      </c>
      <c r="K73" s="69" t="s">
        <v>135</v>
      </c>
      <c r="L73" s="69" t="s">
        <v>135</v>
      </c>
      <c r="M73" s="69" t="s">
        <v>135</v>
      </c>
      <c r="N73" s="69" t="s">
        <v>135</v>
      </c>
      <c r="O73" s="430"/>
      <c r="P73" s="431"/>
      <c r="Q73" s="69" t="s">
        <v>135</v>
      </c>
    </row>
    <row r="74" spans="2:17" x14ac:dyDescent="0.25">
      <c r="B74" s="69"/>
      <c r="C74" s="69"/>
      <c r="D74" s="69" t="s">
        <v>685</v>
      </c>
      <c r="E74" s="69">
        <v>50</v>
      </c>
      <c r="F74" s="99" t="s">
        <v>669</v>
      </c>
      <c r="G74" s="99" t="s">
        <v>669</v>
      </c>
      <c r="H74" s="99" t="s">
        <v>669</v>
      </c>
      <c r="I74" s="99" t="s">
        <v>678</v>
      </c>
      <c r="J74" s="98" t="s">
        <v>135</v>
      </c>
      <c r="K74" s="69" t="s">
        <v>135</v>
      </c>
      <c r="L74" s="69" t="s">
        <v>135</v>
      </c>
      <c r="M74" s="69" t="s">
        <v>135</v>
      </c>
      <c r="N74" s="69" t="s">
        <v>135</v>
      </c>
      <c r="O74" s="430"/>
      <c r="P74" s="431"/>
      <c r="Q74" s="69" t="s">
        <v>135</v>
      </c>
    </row>
    <row r="75" spans="2:17" x14ac:dyDescent="0.25">
      <c r="B75" s="69"/>
      <c r="C75" s="69"/>
      <c r="D75" s="69" t="s">
        <v>686</v>
      </c>
      <c r="E75" s="69">
        <v>200</v>
      </c>
      <c r="F75" s="99" t="s">
        <v>669</v>
      </c>
      <c r="G75" s="99" t="s">
        <v>669</v>
      </c>
      <c r="H75" s="99" t="s">
        <v>669</v>
      </c>
      <c r="I75" s="99" t="s">
        <v>135</v>
      </c>
      <c r="J75" s="98" t="s">
        <v>135</v>
      </c>
      <c r="K75" s="69" t="s">
        <v>135</v>
      </c>
      <c r="L75" s="69" t="s">
        <v>135</v>
      </c>
      <c r="M75" s="69" t="s">
        <v>135</v>
      </c>
      <c r="N75" s="69" t="s">
        <v>135</v>
      </c>
      <c r="O75" s="430"/>
      <c r="P75" s="431"/>
      <c r="Q75" s="69" t="s">
        <v>135</v>
      </c>
    </row>
    <row r="76" spans="2:17" x14ac:dyDescent="0.25">
      <c r="B76" s="69"/>
      <c r="C76" s="69"/>
      <c r="D76" s="69" t="s">
        <v>687</v>
      </c>
      <c r="E76" s="69">
        <v>200</v>
      </c>
      <c r="F76" s="99" t="s">
        <v>669</v>
      </c>
      <c r="G76" s="99" t="s">
        <v>669</v>
      </c>
      <c r="H76" s="99" t="s">
        <v>669</v>
      </c>
      <c r="I76" s="99" t="s">
        <v>135</v>
      </c>
      <c r="J76" s="98" t="s">
        <v>135</v>
      </c>
      <c r="K76" s="69" t="s">
        <v>135</v>
      </c>
      <c r="L76" s="69" t="s">
        <v>135</v>
      </c>
      <c r="M76" s="69" t="s">
        <v>135</v>
      </c>
      <c r="N76" s="69" t="s">
        <v>135</v>
      </c>
      <c r="O76" s="430"/>
      <c r="P76" s="431"/>
      <c r="Q76" s="69" t="s">
        <v>135</v>
      </c>
    </row>
    <row r="77" spans="2:17" x14ac:dyDescent="0.25">
      <c r="B77" s="69"/>
      <c r="C77" s="69"/>
      <c r="D77" s="69" t="s">
        <v>688</v>
      </c>
      <c r="E77" s="69">
        <v>100</v>
      </c>
      <c r="F77" s="99" t="s">
        <v>669</v>
      </c>
      <c r="G77" s="99" t="s">
        <v>669</v>
      </c>
      <c r="H77" s="99" t="s">
        <v>669</v>
      </c>
      <c r="I77" s="99" t="s">
        <v>678</v>
      </c>
      <c r="J77" s="98" t="s">
        <v>135</v>
      </c>
      <c r="K77" s="69" t="s">
        <v>135</v>
      </c>
      <c r="L77" s="69" t="s">
        <v>135</v>
      </c>
      <c r="M77" s="69" t="s">
        <v>135</v>
      </c>
      <c r="N77" s="69" t="s">
        <v>135</v>
      </c>
      <c r="O77" s="430"/>
      <c r="P77" s="431"/>
      <c r="Q77" s="69" t="s">
        <v>135</v>
      </c>
    </row>
    <row r="78" spans="2:17" x14ac:dyDescent="0.25">
      <c r="B78" s="69"/>
      <c r="C78" s="69"/>
      <c r="D78" s="69" t="s">
        <v>689</v>
      </c>
      <c r="E78" s="69">
        <v>300</v>
      </c>
      <c r="F78" s="99" t="s">
        <v>669</v>
      </c>
      <c r="G78" s="99" t="s">
        <v>669</v>
      </c>
      <c r="H78" s="99" t="s">
        <v>669</v>
      </c>
      <c r="I78" s="99" t="s">
        <v>135</v>
      </c>
      <c r="J78" s="98" t="s">
        <v>135</v>
      </c>
      <c r="K78" s="69" t="s">
        <v>135</v>
      </c>
      <c r="L78" s="69" t="s">
        <v>135</v>
      </c>
      <c r="M78" s="69" t="s">
        <v>135</v>
      </c>
      <c r="N78" s="69" t="s">
        <v>135</v>
      </c>
      <c r="O78" s="430"/>
      <c r="P78" s="431"/>
      <c r="Q78" s="69" t="s">
        <v>135</v>
      </c>
    </row>
    <row r="79" spans="2:17" x14ac:dyDescent="0.25">
      <c r="B79" s="69"/>
      <c r="C79" s="69"/>
      <c r="D79" s="69" t="s">
        <v>690</v>
      </c>
      <c r="E79" s="69">
        <v>100</v>
      </c>
      <c r="F79" s="99" t="s">
        <v>669</v>
      </c>
      <c r="G79" s="99" t="s">
        <v>669</v>
      </c>
      <c r="H79" s="99" t="s">
        <v>669</v>
      </c>
      <c r="I79" s="99" t="s">
        <v>135</v>
      </c>
      <c r="J79" s="98" t="s">
        <v>135</v>
      </c>
      <c r="K79" s="69" t="s">
        <v>135</v>
      </c>
      <c r="L79" s="69" t="s">
        <v>135</v>
      </c>
      <c r="M79" s="69" t="s">
        <v>135</v>
      </c>
      <c r="N79" s="69" t="s">
        <v>135</v>
      </c>
      <c r="O79" s="430"/>
      <c r="P79" s="431"/>
      <c r="Q79" s="69" t="s">
        <v>135</v>
      </c>
    </row>
    <row r="80" spans="2:17" x14ac:dyDescent="0.25">
      <c r="B80" s="69"/>
      <c r="C80" s="69"/>
      <c r="D80" s="69" t="s">
        <v>691</v>
      </c>
      <c r="E80" s="69">
        <v>50</v>
      </c>
      <c r="F80" s="99" t="s">
        <v>669</v>
      </c>
      <c r="G80" s="99" t="s">
        <v>669</v>
      </c>
      <c r="H80" s="99" t="s">
        <v>669</v>
      </c>
      <c r="I80" s="99" t="s">
        <v>135</v>
      </c>
      <c r="J80" s="98" t="s">
        <v>135</v>
      </c>
      <c r="K80" s="69" t="s">
        <v>135</v>
      </c>
      <c r="L80" s="69" t="s">
        <v>135</v>
      </c>
      <c r="M80" s="69" t="s">
        <v>135</v>
      </c>
      <c r="N80" s="69" t="s">
        <v>135</v>
      </c>
      <c r="O80" s="430"/>
      <c r="P80" s="431"/>
      <c r="Q80" s="69" t="s">
        <v>135</v>
      </c>
    </row>
    <row r="81" spans="1:17" x14ac:dyDescent="0.25">
      <c r="B81" s="69" t="s">
        <v>772</v>
      </c>
      <c r="C81" s="69" t="s">
        <v>254</v>
      </c>
      <c r="D81" s="69" t="s">
        <v>688</v>
      </c>
      <c r="E81" s="69">
        <v>42</v>
      </c>
      <c r="F81" s="99" t="s">
        <v>669</v>
      </c>
      <c r="G81" s="99" t="s">
        <v>669</v>
      </c>
      <c r="H81" s="99" t="s">
        <v>669</v>
      </c>
      <c r="I81" s="99" t="s">
        <v>678</v>
      </c>
      <c r="J81" s="98" t="s">
        <v>135</v>
      </c>
      <c r="K81" s="69" t="s">
        <v>135</v>
      </c>
      <c r="L81" s="69" t="s">
        <v>135</v>
      </c>
      <c r="M81" s="69" t="s">
        <v>135</v>
      </c>
      <c r="N81" s="69" t="s">
        <v>135</v>
      </c>
      <c r="O81" s="430"/>
      <c r="P81" s="431"/>
      <c r="Q81" s="69" t="s">
        <v>135</v>
      </c>
    </row>
    <row r="82" spans="1:17" x14ac:dyDescent="0.25">
      <c r="B82" s="61"/>
      <c r="C82" s="61"/>
      <c r="D82" s="61"/>
      <c r="E82" s="61"/>
      <c r="F82" s="61"/>
      <c r="G82" s="61"/>
      <c r="H82" s="61"/>
      <c r="I82" s="61"/>
      <c r="J82" s="61"/>
      <c r="K82" s="61"/>
      <c r="L82" s="61"/>
      <c r="M82" s="61"/>
      <c r="N82" s="61"/>
      <c r="O82" s="250"/>
      <c r="P82" s="250"/>
      <c r="Q82" s="61"/>
    </row>
    <row r="83" spans="1:17" x14ac:dyDescent="0.25">
      <c r="B83" s="44" t="s">
        <v>1</v>
      </c>
    </row>
    <row r="84" spans="1:17" x14ac:dyDescent="0.25">
      <c r="B84" s="44" t="s">
        <v>36</v>
      </c>
    </row>
    <row r="85" spans="1:17" x14ac:dyDescent="0.25">
      <c r="B85" s="44" t="s">
        <v>61</v>
      </c>
    </row>
    <row r="87" spans="1:17" ht="15.75" thickBot="1" x14ac:dyDescent="0.3"/>
    <row r="88" spans="1:17" ht="27" thickBot="1" x14ac:dyDescent="0.3">
      <c r="B88" s="432" t="s">
        <v>37</v>
      </c>
      <c r="C88" s="433"/>
      <c r="D88" s="433"/>
      <c r="E88" s="433"/>
      <c r="F88" s="433"/>
      <c r="G88" s="433"/>
      <c r="H88" s="433"/>
      <c r="I88" s="433"/>
      <c r="J88" s="433"/>
      <c r="K88" s="433"/>
      <c r="L88" s="433"/>
      <c r="M88" s="433"/>
      <c r="N88" s="434"/>
    </row>
    <row r="93" spans="1:17" ht="76.5" customHeight="1" x14ac:dyDescent="0.25">
      <c r="A93" s="443"/>
      <c r="B93" s="443" t="s">
        <v>0</v>
      </c>
      <c r="C93" s="443" t="s">
        <v>38</v>
      </c>
      <c r="D93" s="443" t="s">
        <v>39</v>
      </c>
      <c r="E93" s="443" t="s">
        <v>112</v>
      </c>
      <c r="F93" s="443" t="s">
        <v>114</v>
      </c>
      <c r="G93" s="443" t="s">
        <v>115</v>
      </c>
      <c r="H93" s="443" t="s">
        <v>116</v>
      </c>
      <c r="I93" s="443" t="s">
        <v>113</v>
      </c>
      <c r="J93" s="441" t="s">
        <v>117</v>
      </c>
      <c r="K93" s="445"/>
      <c r="L93" s="442"/>
      <c r="M93" s="443" t="s">
        <v>121</v>
      </c>
      <c r="N93" s="443" t="s">
        <v>40</v>
      </c>
      <c r="O93" s="443" t="s">
        <v>41</v>
      </c>
      <c r="P93" s="447" t="s">
        <v>3</v>
      </c>
      <c r="Q93" s="448"/>
    </row>
    <row r="94" spans="1:17" ht="60.75" customHeight="1" x14ac:dyDescent="0.25">
      <c r="A94" s="444"/>
      <c r="B94" s="444"/>
      <c r="C94" s="444"/>
      <c r="D94" s="444"/>
      <c r="E94" s="444"/>
      <c r="F94" s="444"/>
      <c r="G94" s="444"/>
      <c r="H94" s="444"/>
      <c r="I94" s="444"/>
      <c r="J94" s="21" t="s">
        <v>118</v>
      </c>
      <c r="K94" s="239" t="s">
        <v>119</v>
      </c>
      <c r="L94" s="21" t="s">
        <v>120</v>
      </c>
      <c r="M94" s="444"/>
      <c r="N94" s="444"/>
      <c r="O94" s="444"/>
      <c r="P94" s="449"/>
      <c r="Q94" s="450"/>
    </row>
    <row r="95" spans="1:17" ht="45" x14ac:dyDescent="0.25">
      <c r="B95" s="281" t="s">
        <v>42</v>
      </c>
      <c r="C95" s="282" t="s">
        <v>847</v>
      </c>
      <c r="D95" s="180" t="s">
        <v>848</v>
      </c>
      <c r="E95" s="180">
        <v>30506952</v>
      </c>
      <c r="F95" s="190" t="s">
        <v>849</v>
      </c>
      <c r="G95" s="190" t="s">
        <v>262</v>
      </c>
      <c r="H95" s="194">
        <v>38527</v>
      </c>
      <c r="I95" s="180"/>
      <c r="J95" s="100" t="s">
        <v>795</v>
      </c>
      <c r="K95" s="178" t="s">
        <v>850</v>
      </c>
      <c r="L95" s="202" t="s">
        <v>851</v>
      </c>
      <c r="M95" s="185" t="s">
        <v>135</v>
      </c>
      <c r="N95" s="185" t="s">
        <v>136</v>
      </c>
      <c r="O95" s="185" t="s">
        <v>135</v>
      </c>
      <c r="P95" s="451" t="s">
        <v>852</v>
      </c>
      <c r="Q95" s="451"/>
    </row>
    <row r="96" spans="1:17" s="54" customFormat="1" ht="51.75" customHeight="1" x14ac:dyDescent="0.25">
      <c r="B96" s="100" t="s">
        <v>43</v>
      </c>
      <c r="C96" s="269" t="s">
        <v>847</v>
      </c>
      <c r="D96" s="189" t="s">
        <v>853</v>
      </c>
      <c r="E96" s="185">
        <v>17658409</v>
      </c>
      <c r="F96" s="189" t="s">
        <v>444</v>
      </c>
      <c r="G96" s="202" t="s">
        <v>344</v>
      </c>
      <c r="H96" s="196">
        <v>39620</v>
      </c>
      <c r="I96" s="185">
        <v>106416</v>
      </c>
      <c r="J96" s="189" t="s">
        <v>795</v>
      </c>
      <c r="K96" s="178" t="s">
        <v>715</v>
      </c>
      <c r="L96" s="189" t="s">
        <v>828</v>
      </c>
      <c r="M96" s="185" t="s">
        <v>135</v>
      </c>
      <c r="N96" s="185" t="s">
        <v>135</v>
      </c>
      <c r="O96" s="185" t="s">
        <v>135</v>
      </c>
      <c r="P96" s="451"/>
      <c r="Q96" s="451"/>
    </row>
    <row r="97" spans="2:17" x14ac:dyDescent="0.25">
      <c r="B97" s="275"/>
      <c r="C97" s="65"/>
      <c r="D97" s="276"/>
      <c r="E97" s="276"/>
      <c r="F97" s="65"/>
      <c r="G97" s="277"/>
      <c r="H97" s="278"/>
      <c r="I97" s="279"/>
      <c r="J97" s="275"/>
      <c r="K97" s="280"/>
      <c r="L97" s="277"/>
      <c r="M97" s="250"/>
      <c r="N97" s="250"/>
      <c r="O97" s="250"/>
      <c r="P97" s="65"/>
      <c r="Q97" s="65"/>
    </row>
    <row r="98" spans="2:17" ht="15.75" thickBot="1" x14ac:dyDescent="0.3">
      <c r="B98" s="44" t="s">
        <v>798</v>
      </c>
    </row>
    <row r="99" spans="2:17" ht="27" thickBot="1" x14ac:dyDescent="0.3">
      <c r="B99" s="432" t="s">
        <v>45</v>
      </c>
      <c r="C99" s="433"/>
      <c r="D99" s="433"/>
      <c r="E99" s="433"/>
      <c r="F99" s="433"/>
      <c r="G99" s="433"/>
      <c r="H99" s="433"/>
      <c r="I99" s="433"/>
      <c r="J99" s="433"/>
      <c r="K99" s="433"/>
      <c r="L99" s="433"/>
      <c r="M99" s="433"/>
      <c r="N99" s="434"/>
    </row>
    <row r="102" spans="2:17" ht="46.15" customHeight="1" x14ac:dyDescent="0.25">
      <c r="B102" s="9" t="s">
        <v>32</v>
      </c>
      <c r="C102" s="9" t="s">
        <v>46</v>
      </c>
      <c r="D102" s="441" t="s">
        <v>3</v>
      </c>
      <c r="E102" s="442"/>
    </row>
    <row r="103" spans="2:17" ht="46.9" customHeight="1" x14ac:dyDescent="0.25">
      <c r="B103" s="101" t="s">
        <v>122</v>
      </c>
      <c r="C103" s="234" t="s">
        <v>135</v>
      </c>
      <c r="D103" s="451"/>
      <c r="E103" s="451"/>
    </row>
    <row r="106" spans="2:17" ht="26.25" x14ac:dyDescent="0.25">
      <c r="B106" s="435" t="s">
        <v>63</v>
      </c>
      <c r="C106" s="436"/>
      <c r="D106" s="436"/>
      <c r="E106" s="436"/>
      <c r="F106" s="436"/>
      <c r="G106" s="436"/>
      <c r="H106" s="436"/>
      <c r="I106" s="436"/>
      <c r="J106" s="436"/>
      <c r="K106" s="436"/>
      <c r="L106" s="436"/>
      <c r="M106" s="436"/>
      <c r="N106" s="436"/>
      <c r="O106" s="436"/>
      <c r="P106" s="436"/>
    </row>
    <row r="108" spans="2:17" ht="15.75" thickBot="1" x14ac:dyDescent="0.3"/>
    <row r="109" spans="2:17" ht="27" thickBot="1" x14ac:dyDescent="0.3">
      <c r="B109" s="432" t="s">
        <v>53</v>
      </c>
      <c r="C109" s="433"/>
      <c r="D109" s="433"/>
      <c r="E109" s="433"/>
      <c r="F109" s="433"/>
      <c r="G109" s="433"/>
      <c r="H109" s="433"/>
      <c r="I109" s="433"/>
      <c r="J109" s="433"/>
      <c r="K109" s="433"/>
      <c r="L109" s="433"/>
      <c r="M109" s="433"/>
      <c r="N109" s="434"/>
    </row>
    <row r="111" spans="2:17" ht="15.75" thickBot="1" x14ac:dyDescent="0.3">
      <c r="M111" s="73"/>
      <c r="N111" s="73"/>
    </row>
    <row r="112" spans="2:17" s="54" customFormat="1" ht="109.5" customHeight="1" x14ac:dyDescent="0.25">
      <c r="B112" s="18" t="s">
        <v>144</v>
      </c>
      <c r="C112" s="18" t="s">
        <v>145</v>
      </c>
      <c r="D112" s="18" t="s">
        <v>146</v>
      </c>
      <c r="E112" s="18" t="s">
        <v>44</v>
      </c>
      <c r="F112" s="18" t="s">
        <v>21</v>
      </c>
      <c r="G112" s="18" t="s">
        <v>99</v>
      </c>
      <c r="H112" s="18" t="s">
        <v>16</v>
      </c>
      <c r="I112" s="18" t="s">
        <v>9</v>
      </c>
      <c r="J112" s="18" t="s">
        <v>30</v>
      </c>
      <c r="K112" s="18" t="s">
        <v>60</v>
      </c>
      <c r="L112" s="18" t="s">
        <v>19</v>
      </c>
      <c r="M112" s="17" t="s">
        <v>25</v>
      </c>
      <c r="N112" s="18" t="s">
        <v>147</v>
      </c>
      <c r="O112" s="18" t="s">
        <v>35</v>
      </c>
      <c r="P112" s="192" t="s">
        <v>10</v>
      </c>
      <c r="Q112" s="192" t="s">
        <v>18</v>
      </c>
    </row>
    <row r="113" spans="1:26" s="86" customFormat="1" ht="30" x14ac:dyDescent="0.25">
      <c r="A113" s="74">
        <v>1</v>
      </c>
      <c r="B113" s="75" t="s">
        <v>666</v>
      </c>
      <c r="C113" s="75" t="s">
        <v>666</v>
      </c>
      <c r="D113" s="76" t="s">
        <v>667</v>
      </c>
      <c r="E113" s="264" t="s">
        <v>854</v>
      </c>
      <c r="F113" s="78" t="s">
        <v>135</v>
      </c>
      <c r="G113" s="79" t="s">
        <v>669</v>
      </c>
      <c r="H113" s="80">
        <v>41258</v>
      </c>
      <c r="I113" s="80">
        <v>42004</v>
      </c>
      <c r="J113" s="81" t="s">
        <v>136</v>
      </c>
      <c r="K113" s="136">
        <v>0</v>
      </c>
      <c r="L113" s="136">
        <v>24</v>
      </c>
      <c r="M113" s="136">
        <v>240</v>
      </c>
      <c r="N113" s="82">
        <v>0</v>
      </c>
      <c r="O113" s="83">
        <v>1143472664</v>
      </c>
      <c r="P113" s="83" t="s">
        <v>855</v>
      </c>
      <c r="Q113" s="84"/>
      <c r="R113" s="85"/>
      <c r="S113" s="85"/>
      <c r="T113" s="85"/>
      <c r="U113" s="85"/>
      <c r="V113" s="85"/>
      <c r="W113" s="85"/>
      <c r="X113" s="85"/>
      <c r="Y113" s="85"/>
      <c r="Z113" s="85"/>
    </row>
    <row r="114" spans="1:26" s="86" customFormat="1" ht="30" x14ac:dyDescent="0.25">
      <c r="A114" s="74">
        <f>+A113+1</f>
        <v>2</v>
      </c>
      <c r="B114" s="75" t="s">
        <v>666</v>
      </c>
      <c r="C114" s="75" t="s">
        <v>666</v>
      </c>
      <c r="D114" s="76" t="s">
        <v>667</v>
      </c>
      <c r="E114" s="264" t="s">
        <v>856</v>
      </c>
      <c r="F114" s="78" t="s">
        <v>135</v>
      </c>
      <c r="G114" s="79" t="s">
        <v>669</v>
      </c>
      <c r="H114" s="80">
        <v>41096</v>
      </c>
      <c r="I114" s="80">
        <v>41273</v>
      </c>
      <c r="J114" s="81" t="s">
        <v>136</v>
      </c>
      <c r="K114" s="136">
        <v>0</v>
      </c>
      <c r="L114" s="136">
        <v>6</v>
      </c>
      <c r="M114" s="136">
        <v>140</v>
      </c>
      <c r="N114" s="82">
        <v>0</v>
      </c>
      <c r="O114" s="83">
        <v>36606174</v>
      </c>
      <c r="P114" s="83" t="s">
        <v>857</v>
      </c>
      <c r="Q114" s="84"/>
      <c r="R114" s="85"/>
      <c r="S114" s="85"/>
      <c r="T114" s="85"/>
      <c r="U114" s="85"/>
      <c r="V114" s="85"/>
      <c r="W114" s="85"/>
      <c r="X114" s="85"/>
      <c r="Y114" s="85"/>
      <c r="Z114" s="85"/>
    </row>
    <row r="115" spans="1:26" s="86" customFormat="1" x14ac:dyDescent="0.25">
      <c r="A115" s="74"/>
      <c r="B115" s="87" t="s">
        <v>15</v>
      </c>
      <c r="C115" s="76"/>
      <c r="D115" s="75"/>
      <c r="E115" s="77"/>
      <c r="F115" s="78"/>
      <c r="G115" s="78"/>
      <c r="H115" s="78"/>
      <c r="I115" s="81"/>
      <c r="J115" s="81"/>
      <c r="K115" s="88">
        <f>SUM(K113:K114)</f>
        <v>0</v>
      </c>
      <c r="L115" s="88">
        <f>SUM(L113:L114)</f>
        <v>30</v>
      </c>
      <c r="M115" s="265">
        <f>SUM(M113:M114)</f>
        <v>380</v>
      </c>
      <c r="N115" s="88">
        <f>SUM(N113:N114)</f>
        <v>0</v>
      </c>
      <c r="O115" s="83"/>
      <c r="P115" s="83"/>
      <c r="Q115" s="90"/>
    </row>
    <row r="116" spans="1:26" x14ac:dyDescent="0.25">
      <c r="E116" s="91"/>
    </row>
    <row r="117" spans="1:26" ht="18.75" x14ac:dyDescent="0.25">
      <c r="B117" s="94" t="s">
        <v>31</v>
      </c>
      <c r="C117" s="10">
        <f>+K115</f>
        <v>0</v>
      </c>
      <c r="H117" s="96"/>
      <c r="I117" s="96"/>
      <c r="J117" s="96"/>
      <c r="K117" s="96"/>
      <c r="L117" s="96"/>
      <c r="M117" s="96"/>
    </row>
    <row r="119" spans="1:26" ht="15.75" thickBot="1" x14ac:dyDescent="0.3"/>
    <row r="120" spans="1:26" ht="37.15" customHeight="1" thickBot="1" x14ac:dyDescent="0.3">
      <c r="B120" s="11" t="s">
        <v>48</v>
      </c>
      <c r="C120" s="12" t="s">
        <v>49</v>
      </c>
      <c r="D120" s="11" t="s">
        <v>50</v>
      </c>
      <c r="E120" s="12" t="s">
        <v>54</v>
      </c>
    </row>
    <row r="121" spans="1:26" ht="41.45" customHeight="1" x14ac:dyDescent="0.25">
      <c r="B121" s="8" t="s">
        <v>123</v>
      </c>
      <c r="C121" s="102">
        <v>20</v>
      </c>
      <c r="D121" s="102">
        <v>0</v>
      </c>
      <c r="E121" s="452">
        <f>+D121+D122+D123</f>
        <v>0</v>
      </c>
    </row>
    <row r="122" spans="1:26" x14ac:dyDescent="0.25">
      <c r="B122" s="8" t="s">
        <v>124</v>
      </c>
      <c r="C122" s="185">
        <v>30</v>
      </c>
      <c r="D122" s="185">
        <v>0</v>
      </c>
      <c r="E122" s="453"/>
    </row>
    <row r="123" spans="1:26" ht="15.75" thickBot="1" x14ac:dyDescent="0.3">
      <c r="B123" s="8" t="s">
        <v>125</v>
      </c>
      <c r="C123" s="103">
        <v>40</v>
      </c>
      <c r="D123" s="103">
        <v>0</v>
      </c>
      <c r="E123" s="454"/>
    </row>
    <row r="125" spans="1:26" ht="15.75" thickBot="1" x14ac:dyDescent="0.3"/>
    <row r="126" spans="1:26" ht="27" thickBot="1" x14ac:dyDescent="0.3">
      <c r="B126" s="432" t="s">
        <v>51</v>
      </c>
      <c r="C126" s="433"/>
      <c r="D126" s="433"/>
      <c r="E126" s="433"/>
      <c r="F126" s="433"/>
      <c r="G126" s="433"/>
      <c r="H126" s="433"/>
      <c r="I126" s="433"/>
      <c r="J126" s="433"/>
      <c r="K126" s="433"/>
      <c r="L126" s="433"/>
      <c r="M126" s="433"/>
      <c r="N126" s="434"/>
    </row>
    <row r="128" spans="1:26" ht="76.5" customHeight="1" x14ac:dyDescent="0.25">
      <c r="B128" s="197" t="s">
        <v>0</v>
      </c>
      <c r="C128" s="197" t="s">
        <v>38</v>
      </c>
      <c r="D128" s="197" t="s">
        <v>39</v>
      </c>
      <c r="E128" s="197" t="s">
        <v>112</v>
      </c>
      <c r="F128" s="197" t="s">
        <v>114</v>
      </c>
      <c r="G128" s="197" t="s">
        <v>115</v>
      </c>
      <c r="H128" s="197" t="s">
        <v>116</v>
      </c>
      <c r="I128" s="197" t="s">
        <v>113</v>
      </c>
      <c r="J128" s="441" t="s">
        <v>117</v>
      </c>
      <c r="K128" s="445"/>
      <c r="L128" s="442"/>
      <c r="M128" s="197" t="s">
        <v>121</v>
      </c>
      <c r="N128" s="197" t="s">
        <v>40</v>
      </c>
      <c r="O128" s="197" t="s">
        <v>41</v>
      </c>
      <c r="P128" s="441" t="s">
        <v>3</v>
      </c>
      <c r="Q128" s="442"/>
    </row>
    <row r="129" spans="2:17" ht="60.75" customHeight="1" x14ac:dyDescent="0.25">
      <c r="B129" s="101" t="s">
        <v>129</v>
      </c>
      <c r="C129" s="189" t="s">
        <v>847</v>
      </c>
      <c r="D129" s="185" t="s">
        <v>724</v>
      </c>
      <c r="E129" s="185">
        <v>41927327</v>
      </c>
      <c r="F129" s="189" t="s">
        <v>444</v>
      </c>
      <c r="G129" s="189" t="s">
        <v>725</v>
      </c>
      <c r="H129" s="196">
        <v>41622</v>
      </c>
      <c r="I129" s="185" t="s">
        <v>669</v>
      </c>
      <c r="J129" s="75" t="s">
        <v>666</v>
      </c>
      <c r="K129" s="101" t="s">
        <v>726</v>
      </c>
      <c r="L129" s="101" t="s">
        <v>694</v>
      </c>
      <c r="M129" s="234" t="s">
        <v>135</v>
      </c>
      <c r="N129" s="234" t="s">
        <v>136</v>
      </c>
      <c r="O129" s="234" t="s">
        <v>136</v>
      </c>
      <c r="P129" s="451"/>
      <c r="Q129" s="451"/>
    </row>
    <row r="130" spans="2:17" ht="60.75" customHeight="1" x14ac:dyDescent="0.25">
      <c r="B130" s="455" t="s">
        <v>129</v>
      </c>
      <c r="C130" s="457" t="s">
        <v>727</v>
      </c>
      <c r="D130" s="424" t="s">
        <v>728</v>
      </c>
      <c r="E130" s="424">
        <v>17689026</v>
      </c>
      <c r="F130" s="457" t="s">
        <v>729</v>
      </c>
      <c r="G130" s="457" t="s">
        <v>262</v>
      </c>
      <c r="H130" s="459">
        <v>39632</v>
      </c>
      <c r="I130" s="424" t="s">
        <v>669</v>
      </c>
      <c r="J130" s="75" t="s">
        <v>730</v>
      </c>
      <c r="K130" s="259" t="s">
        <v>731</v>
      </c>
      <c r="L130" s="100" t="s">
        <v>732</v>
      </c>
      <c r="M130" s="424" t="s">
        <v>135</v>
      </c>
      <c r="N130" s="424" t="s">
        <v>135</v>
      </c>
      <c r="O130" s="424" t="s">
        <v>135</v>
      </c>
      <c r="P130" s="417"/>
      <c r="Q130" s="418"/>
    </row>
    <row r="131" spans="2:17" ht="60.75" customHeight="1" x14ac:dyDescent="0.25">
      <c r="B131" s="456"/>
      <c r="C131" s="458"/>
      <c r="D131" s="425"/>
      <c r="E131" s="425"/>
      <c r="F131" s="458"/>
      <c r="G131" s="458"/>
      <c r="H131" s="460"/>
      <c r="I131" s="425"/>
      <c r="J131" s="75" t="s">
        <v>666</v>
      </c>
      <c r="K131" s="259" t="s">
        <v>693</v>
      </c>
      <c r="L131" s="100" t="s">
        <v>694</v>
      </c>
      <c r="M131" s="425"/>
      <c r="N131" s="425"/>
      <c r="O131" s="425"/>
      <c r="P131" s="419"/>
      <c r="Q131" s="420"/>
    </row>
    <row r="132" spans="2:17" ht="60.75" customHeight="1" x14ac:dyDescent="0.25">
      <c r="B132" s="455" t="s">
        <v>129</v>
      </c>
      <c r="C132" s="457" t="s">
        <v>727</v>
      </c>
      <c r="D132" s="424" t="s">
        <v>733</v>
      </c>
      <c r="E132" s="424">
        <v>40778306</v>
      </c>
      <c r="F132" s="457" t="s">
        <v>729</v>
      </c>
      <c r="G132" s="457" t="s">
        <v>734</v>
      </c>
      <c r="H132" s="459">
        <v>38310</v>
      </c>
      <c r="I132" s="424" t="s">
        <v>669</v>
      </c>
      <c r="J132" s="75" t="s">
        <v>735</v>
      </c>
      <c r="K132" s="259" t="s">
        <v>736</v>
      </c>
      <c r="L132" s="100" t="s">
        <v>737</v>
      </c>
      <c r="M132" s="424" t="s">
        <v>135</v>
      </c>
      <c r="N132" s="424" t="s">
        <v>135</v>
      </c>
      <c r="O132" s="424" t="s">
        <v>135</v>
      </c>
      <c r="P132" s="417"/>
      <c r="Q132" s="418"/>
    </row>
    <row r="133" spans="2:17" ht="60.75" customHeight="1" x14ac:dyDescent="0.25">
      <c r="B133" s="456"/>
      <c r="C133" s="458"/>
      <c r="D133" s="425"/>
      <c r="E133" s="425"/>
      <c r="F133" s="458"/>
      <c r="G133" s="458"/>
      <c r="H133" s="460"/>
      <c r="I133" s="425"/>
      <c r="J133" s="75" t="s">
        <v>666</v>
      </c>
      <c r="K133" s="259" t="s">
        <v>738</v>
      </c>
      <c r="L133" s="100" t="s">
        <v>739</v>
      </c>
      <c r="M133" s="425"/>
      <c r="N133" s="425"/>
      <c r="O133" s="425"/>
      <c r="P133" s="419"/>
      <c r="Q133" s="420"/>
    </row>
    <row r="134" spans="2:17" ht="60.75" customHeight="1" x14ac:dyDescent="0.25">
      <c r="B134" s="461" t="s">
        <v>130</v>
      </c>
      <c r="C134" s="457" t="s">
        <v>727</v>
      </c>
      <c r="D134" s="424" t="s">
        <v>740</v>
      </c>
      <c r="E134" s="424">
        <v>40780789</v>
      </c>
      <c r="F134" s="457" t="s">
        <v>741</v>
      </c>
      <c r="G134" s="457" t="s">
        <v>262</v>
      </c>
      <c r="H134" s="459">
        <v>41299</v>
      </c>
      <c r="I134" s="424" t="s">
        <v>669</v>
      </c>
      <c r="J134" s="101" t="s">
        <v>481</v>
      </c>
      <c r="K134" s="101" t="s">
        <v>742</v>
      </c>
      <c r="L134" s="101" t="s">
        <v>743</v>
      </c>
      <c r="M134" s="424" t="s">
        <v>135</v>
      </c>
      <c r="N134" s="424" t="s">
        <v>135</v>
      </c>
      <c r="O134" s="424" t="s">
        <v>135</v>
      </c>
      <c r="P134" s="417"/>
      <c r="Q134" s="418"/>
    </row>
    <row r="135" spans="2:17" ht="60.75" customHeight="1" x14ac:dyDescent="0.25">
      <c r="B135" s="462"/>
      <c r="C135" s="458"/>
      <c r="D135" s="425"/>
      <c r="E135" s="425"/>
      <c r="F135" s="458"/>
      <c r="G135" s="458"/>
      <c r="H135" s="460"/>
      <c r="I135" s="425"/>
      <c r="J135" s="101" t="s">
        <v>666</v>
      </c>
      <c r="K135" s="167" t="s">
        <v>744</v>
      </c>
      <c r="L135" s="101" t="s">
        <v>745</v>
      </c>
      <c r="M135" s="425"/>
      <c r="N135" s="425"/>
      <c r="O135" s="425"/>
      <c r="P135" s="419"/>
      <c r="Q135" s="420"/>
    </row>
    <row r="136" spans="2:17" ht="60.75" customHeight="1" x14ac:dyDescent="0.25">
      <c r="B136" s="461" t="s">
        <v>130</v>
      </c>
      <c r="C136" s="457" t="s">
        <v>727</v>
      </c>
      <c r="D136" s="424" t="s">
        <v>746</v>
      </c>
      <c r="E136" s="424">
        <v>30517911</v>
      </c>
      <c r="F136" s="457" t="s">
        <v>747</v>
      </c>
      <c r="G136" s="457" t="s">
        <v>748</v>
      </c>
      <c r="H136" s="463">
        <v>36593</v>
      </c>
      <c r="I136" s="424" t="s">
        <v>669</v>
      </c>
      <c r="J136" s="101" t="s">
        <v>481</v>
      </c>
      <c r="K136" s="167" t="s">
        <v>749</v>
      </c>
      <c r="L136" s="100" t="s">
        <v>750</v>
      </c>
      <c r="M136" s="424" t="s">
        <v>135</v>
      </c>
      <c r="N136" s="424" t="s">
        <v>135</v>
      </c>
      <c r="O136" s="424" t="s">
        <v>135</v>
      </c>
      <c r="P136" s="417"/>
      <c r="Q136" s="418"/>
    </row>
    <row r="137" spans="2:17" ht="120" x14ac:dyDescent="0.25">
      <c r="B137" s="462"/>
      <c r="C137" s="458"/>
      <c r="D137" s="425"/>
      <c r="E137" s="425"/>
      <c r="F137" s="458"/>
      <c r="G137" s="458"/>
      <c r="H137" s="464"/>
      <c r="I137" s="425"/>
      <c r="J137" s="101" t="s">
        <v>666</v>
      </c>
      <c r="K137" s="167" t="s">
        <v>751</v>
      </c>
      <c r="L137" s="100" t="s">
        <v>752</v>
      </c>
      <c r="M137" s="425"/>
      <c r="N137" s="425"/>
      <c r="O137" s="425"/>
      <c r="P137" s="419"/>
      <c r="Q137" s="420"/>
    </row>
    <row r="138" spans="2:17" ht="60" x14ac:dyDescent="0.25">
      <c r="B138" s="461" t="s">
        <v>130</v>
      </c>
      <c r="C138" s="457" t="s">
        <v>727</v>
      </c>
      <c r="D138" s="424" t="s">
        <v>753</v>
      </c>
      <c r="E138" s="424">
        <v>40764234</v>
      </c>
      <c r="F138" s="457" t="s">
        <v>754</v>
      </c>
      <c r="G138" s="457" t="s">
        <v>262</v>
      </c>
      <c r="H138" s="463">
        <v>36616</v>
      </c>
      <c r="I138" s="424" t="s">
        <v>669</v>
      </c>
      <c r="J138" s="101" t="s">
        <v>755</v>
      </c>
      <c r="K138" s="167" t="s">
        <v>756</v>
      </c>
      <c r="L138" s="100" t="s">
        <v>757</v>
      </c>
      <c r="M138" s="424" t="s">
        <v>135</v>
      </c>
      <c r="N138" s="424" t="s">
        <v>135</v>
      </c>
      <c r="O138" s="424" t="s">
        <v>135</v>
      </c>
      <c r="P138" s="417"/>
      <c r="Q138" s="418"/>
    </row>
    <row r="139" spans="2:17" ht="105" x14ac:dyDescent="0.25">
      <c r="B139" s="462"/>
      <c r="C139" s="467"/>
      <c r="D139" s="425"/>
      <c r="E139" s="425"/>
      <c r="F139" s="458"/>
      <c r="G139" s="458"/>
      <c r="H139" s="464"/>
      <c r="I139" s="425"/>
      <c r="J139" s="101" t="s">
        <v>666</v>
      </c>
      <c r="K139" s="167" t="s">
        <v>758</v>
      </c>
      <c r="L139" s="100" t="s">
        <v>759</v>
      </c>
      <c r="M139" s="425"/>
      <c r="N139" s="425"/>
      <c r="O139" s="425"/>
      <c r="P139" s="419"/>
      <c r="Q139" s="420"/>
    </row>
    <row r="140" spans="2:17" ht="120" x14ac:dyDescent="0.25">
      <c r="B140" s="465" t="s">
        <v>131</v>
      </c>
      <c r="C140" s="466" t="s">
        <v>847</v>
      </c>
      <c r="D140" s="451" t="s">
        <v>761</v>
      </c>
      <c r="E140" s="451">
        <v>1117498123</v>
      </c>
      <c r="F140" s="446" t="s">
        <v>762</v>
      </c>
      <c r="G140" s="446" t="s">
        <v>262</v>
      </c>
      <c r="H140" s="478">
        <v>41516</v>
      </c>
      <c r="I140" s="451" t="s">
        <v>669</v>
      </c>
      <c r="J140" s="101" t="s">
        <v>763</v>
      </c>
      <c r="K140" s="167" t="s">
        <v>764</v>
      </c>
      <c r="L140" s="142" t="s">
        <v>765</v>
      </c>
      <c r="M140" s="424" t="s">
        <v>135</v>
      </c>
      <c r="N140" s="424" t="s">
        <v>135</v>
      </c>
      <c r="O140" s="424" t="s">
        <v>135</v>
      </c>
      <c r="P140" s="417"/>
      <c r="Q140" s="418"/>
    </row>
    <row r="141" spans="2:17" ht="45" x14ac:dyDescent="0.25">
      <c r="B141" s="465"/>
      <c r="C141" s="466"/>
      <c r="D141" s="451"/>
      <c r="E141" s="451"/>
      <c r="F141" s="446"/>
      <c r="G141" s="446"/>
      <c r="H141" s="478"/>
      <c r="I141" s="451"/>
      <c r="J141" s="101" t="s">
        <v>766</v>
      </c>
      <c r="K141" s="167" t="s">
        <v>767</v>
      </c>
      <c r="L141" s="100" t="s">
        <v>768</v>
      </c>
      <c r="M141" s="425"/>
      <c r="N141" s="425"/>
      <c r="O141" s="425"/>
      <c r="P141" s="419"/>
      <c r="Q141" s="420"/>
    </row>
    <row r="142" spans="2:17" x14ac:dyDescent="0.25">
      <c r="C142" s="56"/>
    </row>
    <row r="144" spans="2:17" ht="15.75" thickBot="1" x14ac:dyDescent="0.3"/>
    <row r="145" spans="2:7" ht="54" customHeight="1" x14ac:dyDescent="0.25">
      <c r="B145" s="21" t="s">
        <v>32</v>
      </c>
      <c r="C145" s="21" t="s">
        <v>48</v>
      </c>
      <c r="D145" s="197" t="s">
        <v>49</v>
      </c>
      <c r="E145" s="21" t="s">
        <v>50</v>
      </c>
      <c r="F145" s="12" t="s">
        <v>55</v>
      </c>
      <c r="G145" s="15"/>
    </row>
    <row r="146" spans="2:7" ht="120.75" customHeight="1" x14ac:dyDescent="0.2">
      <c r="B146" s="468" t="s">
        <v>52</v>
      </c>
      <c r="C146" s="104" t="s">
        <v>126</v>
      </c>
      <c r="D146" s="185">
        <v>25</v>
      </c>
      <c r="E146" s="185">
        <v>25</v>
      </c>
      <c r="F146" s="427">
        <f>+E146+E147+E148</f>
        <v>60</v>
      </c>
      <c r="G146" s="105"/>
    </row>
    <row r="147" spans="2:7" ht="76.150000000000006" customHeight="1" x14ac:dyDescent="0.2">
      <c r="B147" s="468"/>
      <c r="C147" s="104" t="s">
        <v>127</v>
      </c>
      <c r="D147" s="189">
        <v>25</v>
      </c>
      <c r="E147" s="185">
        <v>25</v>
      </c>
      <c r="F147" s="469"/>
      <c r="G147" s="105"/>
    </row>
    <row r="148" spans="2:7" ht="69" customHeight="1" x14ac:dyDescent="0.2">
      <c r="B148" s="468"/>
      <c r="C148" s="104" t="s">
        <v>128</v>
      </c>
      <c r="D148" s="185">
        <v>10</v>
      </c>
      <c r="E148" s="185">
        <v>10</v>
      </c>
      <c r="F148" s="428"/>
      <c r="G148" s="105"/>
    </row>
    <row r="149" spans="2:7" x14ac:dyDescent="0.25">
      <c r="C149" s="42"/>
    </row>
    <row r="152" spans="2:7" x14ac:dyDescent="0.25">
      <c r="B152" s="68" t="s">
        <v>56</v>
      </c>
    </row>
    <row r="155" spans="2:7" x14ac:dyDescent="0.25">
      <c r="B155" s="22" t="s">
        <v>32</v>
      </c>
      <c r="C155" s="22" t="s">
        <v>57</v>
      </c>
      <c r="D155" s="21" t="s">
        <v>50</v>
      </c>
      <c r="E155" s="21" t="s">
        <v>15</v>
      </c>
    </row>
    <row r="156" spans="2:7" ht="28.5" x14ac:dyDescent="0.25">
      <c r="B156" s="70" t="s">
        <v>58</v>
      </c>
      <c r="C156" s="71">
        <v>40</v>
      </c>
      <c r="D156" s="185">
        <f>+E121</f>
        <v>0</v>
      </c>
      <c r="E156" s="424">
        <f>+D156+D157</f>
        <v>60</v>
      </c>
    </row>
    <row r="157" spans="2:7" ht="42.75" x14ac:dyDescent="0.25">
      <c r="B157" s="70" t="s">
        <v>59</v>
      </c>
      <c r="C157" s="71">
        <v>60</v>
      </c>
      <c r="D157" s="185">
        <f>+F146</f>
        <v>60</v>
      </c>
      <c r="E157" s="425"/>
    </row>
  </sheetData>
  <mergeCells count="139">
    <mergeCell ref="E156:E157"/>
    <mergeCell ref="B14:C20"/>
    <mergeCell ref="B21:C21"/>
    <mergeCell ref="H140:H141"/>
    <mergeCell ref="I140:I141"/>
    <mergeCell ref="M140:M141"/>
    <mergeCell ref="N140:N141"/>
    <mergeCell ref="O140:O141"/>
    <mergeCell ref="B146:B148"/>
    <mergeCell ref="F146:F148"/>
    <mergeCell ref="B140:B141"/>
    <mergeCell ref="C140:C141"/>
    <mergeCell ref="D140:D141"/>
    <mergeCell ref="E140:E141"/>
    <mergeCell ref="F140:F141"/>
    <mergeCell ref="G140:G141"/>
    <mergeCell ref="G138:G139"/>
    <mergeCell ref="H138:H139"/>
    <mergeCell ref="I138:I139"/>
    <mergeCell ref="M138:M139"/>
    <mergeCell ref="N138:N139"/>
    <mergeCell ref="O138:O139"/>
    <mergeCell ref="B138:B139"/>
    <mergeCell ref="C138:C139"/>
    <mergeCell ref="D138:D139"/>
    <mergeCell ref="E138:E139"/>
    <mergeCell ref="F138:F139"/>
    <mergeCell ref="I134:I135"/>
    <mergeCell ref="M134:M135"/>
    <mergeCell ref="N134:N135"/>
    <mergeCell ref="I136:I137"/>
    <mergeCell ref="O134:O135"/>
    <mergeCell ref="B136:B137"/>
    <mergeCell ref="C136:C137"/>
    <mergeCell ref="D136:D137"/>
    <mergeCell ref="E136:E137"/>
    <mergeCell ref="F136:F137"/>
    <mergeCell ref="G136:G137"/>
    <mergeCell ref="B134:B135"/>
    <mergeCell ref="C134:C135"/>
    <mergeCell ref="D134:D135"/>
    <mergeCell ref="E134:E135"/>
    <mergeCell ref="F134:F135"/>
    <mergeCell ref="G134:G135"/>
    <mergeCell ref="H134:H135"/>
    <mergeCell ref="M136:M137"/>
    <mergeCell ref="N136:N137"/>
    <mergeCell ref="H136:H137"/>
    <mergeCell ref="O136:O137"/>
    <mergeCell ref="B109:N109"/>
    <mergeCell ref="E121:E123"/>
    <mergeCell ref="B126:N126"/>
    <mergeCell ref="J128:L128"/>
    <mergeCell ref="P128:Q128"/>
    <mergeCell ref="B99:N99"/>
    <mergeCell ref="D102:E102"/>
    <mergeCell ref="D103:E103"/>
    <mergeCell ref="P129:Q129"/>
    <mergeCell ref="N130:N131"/>
    <mergeCell ref="O130:O131"/>
    <mergeCell ref="B132:B133"/>
    <mergeCell ref="C132:C133"/>
    <mergeCell ref="D132:D133"/>
    <mergeCell ref="E132:E133"/>
    <mergeCell ref="F132:F133"/>
    <mergeCell ref="G132:G133"/>
    <mergeCell ref="H132:H133"/>
    <mergeCell ref="I132:I133"/>
    <mergeCell ref="M132:M133"/>
    <mergeCell ref="N132:N133"/>
    <mergeCell ref="O132:O133"/>
    <mergeCell ref="B130:B131"/>
    <mergeCell ref="C130:C131"/>
    <mergeCell ref="D130:D131"/>
    <mergeCell ref="E130:E131"/>
    <mergeCell ref="F130:F131"/>
    <mergeCell ref="G130:G131"/>
    <mergeCell ref="H130:H131"/>
    <mergeCell ref="I130:I131"/>
    <mergeCell ref="M130:M131"/>
    <mergeCell ref="P95:Q95"/>
    <mergeCell ref="P96:Q96"/>
    <mergeCell ref="M93:M94"/>
    <mergeCell ref="N93:N94"/>
    <mergeCell ref="B106:P106"/>
    <mergeCell ref="A93:A94"/>
    <mergeCell ref="B93:B94"/>
    <mergeCell ref="C93:C94"/>
    <mergeCell ref="D93:D94"/>
    <mergeCell ref="E93:E94"/>
    <mergeCell ref="F93:F94"/>
    <mergeCell ref="B52:B53"/>
    <mergeCell ref="C52:C53"/>
    <mergeCell ref="D52:E52"/>
    <mergeCell ref="O77:P77"/>
    <mergeCell ref="O78:P78"/>
    <mergeCell ref="O79:P79"/>
    <mergeCell ref="O80:P80"/>
    <mergeCell ref="O81:P81"/>
    <mergeCell ref="B88:N88"/>
    <mergeCell ref="O71:P71"/>
    <mergeCell ref="O72:P72"/>
    <mergeCell ref="O73:P73"/>
    <mergeCell ref="O74:P74"/>
    <mergeCell ref="O75:P75"/>
    <mergeCell ref="O76:P76"/>
    <mergeCell ref="B2:P2"/>
    <mergeCell ref="B4:P4"/>
    <mergeCell ref="C6:N6"/>
    <mergeCell ref="C7:N7"/>
    <mergeCell ref="C8:N8"/>
    <mergeCell ref="C9:N9"/>
    <mergeCell ref="C10:E10"/>
    <mergeCell ref="E38:E39"/>
    <mergeCell ref="M43:N43"/>
    <mergeCell ref="P140:Q141"/>
    <mergeCell ref="P138:Q139"/>
    <mergeCell ref="P136:Q137"/>
    <mergeCell ref="P134:Q135"/>
    <mergeCell ref="P132:Q133"/>
    <mergeCell ref="P130:Q131"/>
    <mergeCell ref="C56:N56"/>
    <mergeCell ref="B58:N58"/>
    <mergeCell ref="O61:P61"/>
    <mergeCell ref="O62:P62"/>
    <mergeCell ref="O63:P63"/>
    <mergeCell ref="O64:P64"/>
    <mergeCell ref="O65:P65"/>
    <mergeCell ref="O66:P66"/>
    <mergeCell ref="O67:P67"/>
    <mergeCell ref="O68:P68"/>
    <mergeCell ref="O69:P69"/>
    <mergeCell ref="O70:P70"/>
    <mergeCell ref="O93:O94"/>
    <mergeCell ref="P93:Q94"/>
    <mergeCell ref="G93:G94"/>
    <mergeCell ref="H93:H94"/>
    <mergeCell ref="I93:I94"/>
    <mergeCell ref="J93:L93"/>
  </mergeCells>
  <dataValidations disablePrompts="1" count="2">
    <dataValidation type="list" allowBlank="1" showInputMessage="1" showErrorMessage="1" sqref="WVE983073 A65569 IS65569 SO65569 ACK65569 AMG65569 AWC65569 BFY65569 BPU65569 BZQ65569 CJM65569 CTI65569 DDE65569 DNA65569 DWW65569 EGS65569 EQO65569 FAK65569 FKG65569 FUC65569 GDY65569 GNU65569 GXQ65569 HHM65569 HRI65569 IBE65569 ILA65569 IUW65569 JES65569 JOO65569 JYK65569 KIG65569 KSC65569 LBY65569 LLU65569 LVQ65569 MFM65569 MPI65569 MZE65569 NJA65569 NSW65569 OCS65569 OMO65569 OWK65569 PGG65569 PQC65569 PZY65569 QJU65569 QTQ65569 RDM65569 RNI65569 RXE65569 SHA65569 SQW65569 TAS65569 TKO65569 TUK65569 UEG65569 UOC65569 UXY65569 VHU65569 VRQ65569 WBM65569 WLI65569 WVE65569 A131105 IS131105 SO131105 ACK131105 AMG131105 AWC131105 BFY131105 BPU131105 BZQ131105 CJM131105 CTI131105 DDE131105 DNA131105 DWW131105 EGS131105 EQO131105 FAK131105 FKG131105 FUC131105 GDY131105 GNU131105 GXQ131105 HHM131105 HRI131105 IBE131105 ILA131105 IUW131105 JES131105 JOO131105 JYK131105 KIG131105 KSC131105 LBY131105 LLU131105 LVQ131105 MFM131105 MPI131105 MZE131105 NJA131105 NSW131105 OCS131105 OMO131105 OWK131105 PGG131105 PQC131105 PZY131105 QJU131105 QTQ131105 RDM131105 RNI131105 RXE131105 SHA131105 SQW131105 TAS131105 TKO131105 TUK131105 UEG131105 UOC131105 UXY131105 VHU131105 VRQ131105 WBM131105 WLI131105 WVE131105 A196641 IS196641 SO196641 ACK196641 AMG196641 AWC196641 BFY196641 BPU196641 BZQ196641 CJM196641 CTI196641 DDE196641 DNA196641 DWW196641 EGS196641 EQO196641 FAK196641 FKG196641 FUC196641 GDY196641 GNU196641 GXQ196641 HHM196641 HRI196641 IBE196641 ILA196641 IUW196641 JES196641 JOO196641 JYK196641 KIG196641 KSC196641 LBY196641 LLU196641 LVQ196641 MFM196641 MPI196641 MZE196641 NJA196641 NSW196641 OCS196641 OMO196641 OWK196641 PGG196641 PQC196641 PZY196641 QJU196641 QTQ196641 RDM196641 RNI196641 RXE196641 SHA196641 SQW196641 TAS196641 TKO196641 TUK196641 UEG196641 UOC196641 UXY196641 VHU196641 VRQ196641 WBM196641 WLI196641 WVE196641 A262177 IS262177 SO262177 ACK262177 AMG262177 AWC262177 BFY262177 BPU262177 BZQ262177 CJM262177 CTI262177 DDE262177 DNA262177 DWW262177 EGS262177 EQO262177 FAK262177 FKG262177 FUC262177 GDY262177 GNU262177 GXQ262177 HHM262177 HRI262177 IBE262177 ILA262177 IUW262177 JES262177 JOO262177 JYK262177 KIG262177 KSC262177 LBY262177 LLU262177 LVQ262177 MFM262177 MPI262177 MZE262177 NJA262177 NSW262177 OCS262177 OMO262177 OWK262177 PGG262177 PQC262177 PZY262177 QJU262177 QTQ262177 RDM262177 RNI262177 RXE262177 SHA262177 SQW262177 TAS262177 TKO262177 TUK262177 UEG262177 UOC262177 UXY262177 VHU262177 VRQ262177 WBM262177 WLI262177 WVE262177 A327713 IS327713 SO327713 ACK327713 AMG327713 AWC327713 BFY327713 BPU327713 BZQ327713 CJM327713 CTI327713 DDE327713 DNA327713 DWW327713 EGS327713 EQO327713 FAK327713 FKG327713 FUC327713 GDY327713 GNU327713 GXQ327713 HHM327713 HRI327713 IBE327713 ILA327713 IUW327713 JES327713 JOO327713 JYK327713 KIG327713 KSC327713 LBY327713 LLU327713 LVQ327713 MFM327713 MPI327713 MZE327713 NJA327713 NSW327713 OCS327713 OMO327713 OWK327713 PGG327713 PQC327713 PZY327713 QJU327713 QTQ327713 RDM327713 RNI327713 RXE327713 SHA327713 SQW327713 TAS327713 TKO327713 TUK327713 UEG327713 UOC327713 UXY327713 VHU327713 VRQ327713 WBM327713 WLI327713 WVE327713 A393249 IS393249 SO393249 ACK393249 AMG393249 AWC393249 BFY393249 BPU393249 BZQ393249 CJM393249 CTI393249 DDE393249 DNA393249 DWW393249 EGS393249 EQO393249 FAK393249 FKG393249 FUC393249 GDY393249 GNU393249 GXQ393249 HHM393249 HRI393249 IBE393249 ILA393249 IUW393249 JES393249 JOO393249 JYK393249 KIG393249 KSC393249 LBY393249 LLU393249 LVQ393249 MFM393249 MPI393249 MZE393249 NJA393249 NSW393249 OCS393249 OMO393249 OWK393249 PGG393249 PQC393249 PZY393249 QJU393249 QTQ393249 RDM393249 RNI393249 RXE393249 SHA393249 SQW393249 TAS393249 TKO393249 TUK393249 UEG393249 UOC393249 UXY393249 VHU393249 VRQ393249 WBM393249 WLI393249 WVE393249 A458785 IS458785 SO458785 ACK458785 AMG458785 AWC458785 BFY458785 BPU458785 BZQ458785 CJM458785 CTI458785 DDE458785 DNA458785 DWW458785 EGS458785 EQO458785 FAK458785 FKG458785 FUC458785 GDY458785 GNU458785 GXQ458785 HHM458785 HRI458785 IBE458785 ILA458785 IUW458785 JES458785 JOO458785 JYK458785 KIG458785 KSC458785 LBY458785 LLU458785 LVQ458785 MFM458785 MPI458785 MZE458785 NJA458785 NSW458785 OCS458785 OMO458785 OWK458785 PGG458785 PQC458785 PZY458785 QJU458785 QTQ458785 RDM458785 RNI458785 RXE458785 SHA458785 SQW458785 TAS458785 TKO458785 TUK458785 UEG458785 UOC458785 UXY458785 VHU458785 VRQ458785 WBM458785 WLI458785 WVE458785 A524321 IS524321 SO524321 ACK524321 AMG524321 AWC524321 BFY524321 BPU524321 BZQ524321 CJM524321 CTI524321 DDE524321 DNA524321 DWW524321 EGS524321 EQO524321 FAK524321 FKG524321 FUC524321 GDY524321 GNU524321 GXQ524321 HHM524321 HRI524321 IBE524321 ILA524321 IUW524321 JES524321 JOO524321 JYK524321 KIG524321 KSC524321 LBY524321 LLU524321 LVQ524321 MFM524321 MPI524321 MZE524321 NJA524321 NSW524321 OCS524321 OMO524321 OWK524321 PGG524321 PQC524321 PZY524321 QJU524321 QTQ524321 RDM524321 RNI524321 RXE524321 SHA524321 SQW524321 TAS524321 TKO524321 TUK524321 UEG524321 UOC524321 UXY524321 VHU524321 VRQ524321 WBM524321 WLI524321 WVE524321 A589857 IS589857 SO589857 ACK589857 AMG589857 AWC589857 BFY589857 BPU589857 BZQ589857 CJM589857 CTI589857 DDE589857 DNA589857 DWW589857 EGS589857 EQO589857 FAK589857 FKG589857 FUC589857 GDY589857 GNU589857 GXQ589857 HHM589857 HRI589857 IBE589857 ILA589857 IUW589857 JES589857 JOO589857 JYK589857 KIG589857 KSC589857 LBY589857 LLU589857 LVQ589857 MFM589857 MPI589857 MZE589857 NJA589857 NSW589857 OCS589857 OMO589857 OWK589857 PGG589857 PQC589857 PZY589857 QJU589857 QTQ589857 RDM589857 RNI589857 RXE589857 SHA589857 SQW589857 TAS589857 TKO589857 TUK589857 UEG589857 UOC589857 UXY589857 VHU589857 VRQ589857 WBM589857 WLI589857 WVE589857 A655393 IS655393 SO655393 ACK655393 AMG655393 AWC655393 BFY655393 BPU655393 BZQ655393 CJM655393 CTI655393 DDE655393 DNA655393 DWW655393 EGS655393 EQO655393 FAK655393 FKG655393 FUC655393 GDY655393 GNU655393 GXQ655393 HHM655393 HRI655393 IBE655393 ILA655393 IUW655393 JES655393 JOO655393 JYK655393 KIG655393 KSC655393 LBY655393 LLU655393 LVQ655393 MFM655393 MPI655393 MZE655393 NJA655393 NSW655393 OCS655393 OMO655393 OWK655393 PGG655393 PQC655393 PZY655393 QJU655393 QTQ655393 RDM655393 RNI655393 RXE655393 SHA655393 SQW655393 TAS655393 TKO655393 TUK655393 UEG655393 UOC655393 UXY655393 VHU655393 VRQ655393 WBM655393 WLI655393 WVE655393 A720929 IS720929 SO720929 ACK720929 AMG720929 AWC720929 BFY720929 BPU720929 BZQ720929 CJM720929 CTI720929 DDE720929 DNA720929 DWW720929 EGS720929 EQO720929 FAK720929 FKG720929 FUC720929 GDY720929 GNU720929 GXQ720929 HHM720929 HRI720929 IBE720929 ILA720929 IUW720929 JES720929 JOO720929 JYK720929 KIG720929 KSC720929 LBY720929 LLU720929 LVQ720929 MFM720929 MPI720929 MZE720929 NJA720929 NSW720929 OCS720929 OMO720929 OWK720929 PGG720929 PQC720929 PZY720929 QJU720929 QTQ720929 RDM720929 RNI720929 RXE720929 SHA720929 SQW720929 TAS720929 TKO720929 TUK720929 UEG720929 UOC720929 UXY720929 VHU720929 VRQ720929 WBM720929 WLI720929 WVE720929 A786465 IS786465 SO786465 ACK786465 AMG786465 AWC786465 BFY786465 BPU786465 BZQ786465 CJM786465 CTI786465 DDE786465 DNA786465 DWW786465 EGS786465 EQO786465 FAK786465 FKG786465 FUC786465 GDY786465 GNU786465 GXQ786465 HHM786465 HRI786465 IBE786465 ILA786465 IUW786465 JES786465 JOO786465 JYK786465 KIG786465 KSC786465 LBY786465 LLU786465 LVQ786465 MFM786465 MPI786465 MZE786465 NJA786465 NSW786465 OCS786465 OMO786465 OWK786465 PGG786465 PQC786465 PZY786465 QJU786465 QTQ786465 RDM786465 RNI786465 RXE786465 SHA786465 SQW786465 TAS786465 TKO786465 TUK786465 UEG786465 UOC786465 UXY786465 VHU786465 VRQ786465 WBM786465 WLI786465 WVE786465 A852001 IS852001 SO852001 ACK852001 AMG852001 AWC852001 BFY852001 BPU852001 BZQ852001 CJM852001 CTI852001 DDE852001 DNA852001 DWW852001 EGS852001 EQO852001 FAK852001 FKG852001 FUC852001 GDY852001 GNU852001 GXQ852001 HHM852001 HRI852001 IBE852001 ILA852001 IUW852001 JES852001 JOO852001 JYK852001 KIG852001 KSC852001 LBY852001 LLU852001 LVQ852001 MFM852001 MPI852001 MZE852001 NJA852001 NSW852001 OCS852001 OMO852001 OWK852001 PGG852001 PQC852001 PZY852001 QJU852001 QTQ852001 RDM852001 RNI852001 RXE852001 SHA852001 SQW852001 TAS852001 TKO852001 TUK852001 UEG852001 UOC852001 UXY852001 VHU852001 VRQ852001 WBM852001 WLI852001 WVE852001 A917537 IS917537 SO917537 ACK917537 AMG917537 AWC917537 BFY917537 BPU917537 BZQ917537 CJM917537 CTI917537 DDE917537 DNA917537 DWW917537 EGS917537 EQO917537 FAK917537 FKG917537 FUC917537 GDY917537 GNU917537 GXQ917537 HHM917537 HRI917537 IBE917537 ILA917537 IUW917537 JES917537 JOO917537 JYK917537 KIG917537 KSC917537 LBY917537 LLU917537 LVQ917537 MFM917537 MPI917537 MZE917537 NJA917537 NSW917537 OCS917537 OMO917537 OWK917537 PGG917537 PQC917537 PZY917537 QJU917537 QTQ917537 RDM917537 RNI917537 RXE917537 SHA917537 SQW917537 TAS917537 TKO917537 TUK917537 UEG917537 UOC917537 UXY917537 VHU917537 VRQ917537 WBM917537 WLI917537 WVE917537 A983073 IS983073 SO983073 ACK983073 AMG983073 AWC983073 BFY983073 BPU983073 BZQ983073 CJM983073 CTI983073 DDE983073 DNA983073 DWW983073 EGS983073 EQO983073 FAK983073 FKG983073 FUC983073 GDY983073 GNU983073 GXQ983073 HHM983073 HRI983073 IBE983073 ILA983073 IUW983073 JES983073 JOO983073 JYK983073 KIG983073 KSC983073 LBY983073 LLU983073 LVQ983073 MFM983073 MPI983073 MZE983073 NJA983073 NSW983073 OCS983073 OMO983073 OWK983073 PGG983073 PQC983073 PZY983073 QJU983073 QTQ983073 RDM983073 RNI983073 RXE983073 SHA983073 SQW983073 TAS983073 TKO983073 TUK983073 UEG983073 UOC983073 UXY983073 VHU983073 VRQ983073 WBM983073 WLI983073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73 WLL983073 C65569 IV65569 SR65569 ACN65569 AMJ65569 AWF65569 BGB65569 BPX65569 BZT65569 CJP65569 CTL65569 DDH65569 DND65569 DWZ65569 EGV65569 EQR65569 FAN65569 FKJ65569 FUF65569 GEB65569 GNX65569 GXT65569 HHP65569 HRL65569 IBH65569 ILD65569 IUZ65569 JEV65569 JOR65569 JYN65569 KIJ65569 KSF65569 LCB65569 LLX65569 LVT65569 MFP65569 MPL65569 MZH65569 NJD65569 NSZ65569 OCV65569 OMR65569 OWN65569 PGJ65569 PQF65569 QAB65569 QJX65569 QTT65569 RDP65569 RNL65569 RXH65569 SHD65569 SQZ65569 TAV65569 TKR65569 TUN65569 UEJ65569 UOF65569 UYB65569 VHX65569 VRT65569 WBP65569 WLL65569 WVH65569 C131105 IV131105 SR131105 ACN131105 AMJ131105 AWF131105 BGB131105 BPX131105 BZT131105 CJP131105 CTL131105 DDH131105 DND131105 DWZ131105 EGV131105 EQR131105 FAN131105 FKJ131105 FUF131105 GEB131105 GNX131105 GXT131105 HHP131105 HRL131105 IBH131105 ILD131105 IUZ131105 JEV131105 JOR131105 JYN131105 KIJ131105 KSF131105 LCB131105 LLX131105 LVT131105 MFP131105 MPL131105 MZH131105 NJD131105 NSZ131105 OCV131105 OMR131105 OWN131105 PGJ131105 PQF131105 QAB131105 QJX131105 QTT131105 RDP131105 RNL131105 RXH131105 SHD131105 SQZ131105 TAV131105 TKR131105 TUN131105 UEJ131105 UOF131105 UYB131105 VHX131105 VRT131105 WBP131105 WLL131105 WVH131105 C196641 IV196641 SR196641 ACN196641 AMJ196641 AWF196641 BGB196641 BPX196641 BZT196641 CJP196641 CTL196641 DDH196641 DND196641 DWZ196641 EGV196641 EQR196641 FAN196641 FKJ196641 FUF196641 GEB196641 GNX196641 GXT196641 HHP196641 HRL196641 IBH196641 ILD196641 IUZ196641 JEV196641 JOR196641 JYN196641 KIJ196641 KSF196641 LCB196641 LLX196641 LVT196641 MFP196641 MPL196641 MZH196641 NJD196641 NSZ196641 OCV196641 OMR196641 OWN196641 PGJ196641 PQF196641 QAB196641 QJX196641 QTT196641 RDP196641 RNL196641 RXH196641 SHD196641 SQZ196641 TAV196641 TKR196641 TUN196641 UEJ196641 UOF196641 UYB196641 VHX196641 VRT196641 WBP196641 WLL196641 WVH196641 C262177 IV262177 SR262177 ACN262177 AMJ262177 AWF262177 BGB262177 BPX262177 BZT262177 CJP262177 CTL262177 DDH262177 DND262177 DWZ262177 EGV262177 EQR262177 FAN262177 FKJ262177 FUF262177 GEB262177 GNX262177 GXT262177 HHP262177 HRL262177 IBH262177 ILD262177 IUZ262177 JEV262177 JOR262177 JYN262177 KIJ262177 KSF262177 LCB262177 LLX262177 LVT262177 MFP262177 MPL262177 MZH262177 NJD262177 NSZ262177 OCV262177 OMR262177 OWN262177 PGJ262177 PQF262177 QAB262177 QJX262177 QTT262177 RDP262177 RNL262177 RXH262177 SHD262177 SQZ262177 TAV262177 TKR262177 TUN262177 UEJ262177 UOF262177 UYB262177 VHX262177 VRT262177 WBP262177 WLL262177 WVH262177 C327713 IV327713 SR327713 ACN327713 AMJ327713 AWF327713 BGB327713 BPX327713 BZT327713 CJP327713 CTL327713 DDH327713 DND327713 DWZ327713 EGV327713 EQR327713 FAN327713 FKJ327713 FUF327713 GEB327713 GNX327713 GXT327713 HHP327713 HRL327713 IBH327713 ILD327713 IUZ327713 JEV327713 JOR327713 JYN327713 KIJ327713 KSF327713 LCB327713 LLX327713 LVT327713 MFP327713 MPL327713 MZH327713 NJD327713 NSZ327713 OCV327713 OMR327713 OWN327713 PGJ327713 PQF327713 QAB327713 QJX327713 QTT327713 RDP327713 RNL327713 RXH327713 SHD327713 SQZ327713 TAV327713 TKR327713 TUN327713 UEJ327713 UOF327713 UYB327713 VHX327713 VRT327713 WBP327713 WLL327713 WVH327713 C393249 IV393249 SR393249 ACN393249 AMJ393249 AWF393249 BGB393249 BPX393249 BZT393249 CJP393249 CTL393249 DDH393249 DND393249 DWZ393249 EGV393249 EQR393249 FAN393249 FKJ393249 FUF393249 GEB393249 GNX393249 GXT393249 HHP393249 HRL393249 IBH393249 ILD393249 IUZ393249 JEV393249 JOR393249 JYN393249 KIJ393249 KSF393249 LCB393249 LLX393249 LVT393249 MFP393249 MPL393249 MZH393249 NJD393249 NSZ393249 OCV393249 OMR393249 OWN393249 PGJ393249 PQF393249 QAB393249 QJX393249 QTT393249 RDP393249 RNL393249 RXH393249 SHD393249 SQZ393249 TAV393249 TKR393249 TUN393249 UEJ393249 UOF393249 UYB393249 VHX393249 VRT393249 WBP393249 WLL393249 WVH393249 C458785 IV458785 SR458785 ACN458785 AMJ458785 AWF458785 BGB458785 BPX458785 BZT458785 CJP458785 CTL458785 DDH458785 DND458785 DWZ458785 EGV458785 EQR458785 FAN458785 FKJ458785 FUF458785 GEB458785 GNX458785 GXT458785 HHP458785 HRL458785 IBH458785 ILD458785 IUZ458785 JEV458785 JOR458785 JYN458785 KIJ458785 KSF458785 LCB458785 LLX458785 LVT458785 MFP458785 MPL458785 MZH458785 NJD458785 NSZ458785 OCV458785 OMR458785 OWN458785 PGJ458785 PQF458785 QAB458785 QJX458785 QTT458785 RDP458785 RNL458785 RXH458785 SHD458785 SQZ458785 TAV458785 TKR458785 TUN458785 UEJ458785 UOF458785 UYB458785 VHX458785 VRT458785 WBP458785 WLL458785 WVH458785 C524321 IV524321 SR524321 ACN524321 AMJ524321 AWF524321 BGB524321 BPX524321 BZT524321 CJP524321 CTL524321 DDH524321 DND524321 DWZ524321 EGV524321 EQR524321 FAN524321 FKJ524321 FUF524321 GEB524321 GNX524321 GXT524321 HHP524321 HRL524321 IBH524321 ILD524321 IUZ524321 JEV524321 JOR524321 JYN524321 KIJ524321 KSF524321 LCB524321 LLX524321 LVT524321 MFP524321 MPL524321 MZH524321 NJD524321 NSZ524321 OCV524321 OMR524321 OWN524321 PGJ524321 PQF524321 QAB524321 QJX524321 QTT524321 RDP524321 RNL524321 RXH524321 SHD524321 SQZ524321 TAV524321 TKR524321 TUN524321 UEJ524321 UOF524321 UYB524321 VHX524321 VRT524321 WBP524321 WLL524321 WVH524321 C589857 IV589857 SR589857 ACN589857 AMJ589857 AWF589857 BGB589857 BPX589857 BZT589857 CJP589857 CTL589857 DDH589857 DND589857 DWZ589857 EGV589857 EQR589857 FAN589857 FKJ589857 FUF589857 GEB589857 GNX589857 GXT589857 HHP589857 HRL589857 IBH589857 ILD589857 IUZ589857 JEV589857 JOR589857 JYN589857 KIJ589857 KSF589857 LCB589857 LLX589857 LVT589857 MFP589857 MPL589857 MZH589857 NJD589857 NSZ589857 OCV589857 OMR589857 OWN589857 PGJ589857 PQF589857 QAB589857 QJX589857 QTT589857 RDP589857 RNL589857 RXH589857 SHD589857 SQZ589857 TAV589857 TKR589857 TUN589857 UEJ589857 UOF589857 UYB589857 VHX589857 VRT589857 WBP589857 WLL589857 WVH589857 C655393 IV655393 SR655393 ACN655393 AMJ655393 AWF655393 BGB655393 BPX655393 BZT655393 CJP655393 CTL655393 DDH655393 DND655393 DWZ655393 EGV655393 EQR655393 FAN655393 FKJ655393 FUF655393 GEB655393 GNX655393 GXT655393 HHP655393 HRL655393 IBH655393 ILD655393 IUZ655393 JEV655393 JOR655393 JYN655393 KIJ655393 KSF655393 LCB655393 LLX655393 LVT655393 MFP655393 MPL655393 MZH655393 NJD655393 NSZ655393 OCV655393 OMR655393 OWN655393 PGJ655393 PQF655393 QAB655393 QJX655393 QTT655393 RDP655393 RNL655393 RXH655393 SHD655393 SQZ655393 TAV655393 TKR655393 TUN655393 UEJ655393 UOF655393 UYB655393 VHX655393 VRT655393 WBP655393 WLL655393 WVH655393 C720929 IV720929 SR720929 ACN720929 AMJ720929 AWF720929 BGB720929 BPX720929 BZT720929 CJP720929 CTL720929 DDH720929 DND720929 DWZ720929 EGV720929 EQR720929 FAN720929 FKJ720929 FUF720929 GEB720929 GNX720929 GXT720929 HHP720929 HRL720929 IBH720929 ILD720929 IUZ720929 JEV720929 JOR720929 JYN720929 KIJ720929 KSF720929 LCB720929 LLX720929 LVT720929 MFP720929 MPL720929 MZH720929 NJD720929 NSZ720929 OCV720929 OMR720929 OWN720929 PGJ720929 PQF720929 QAB720929 QJX720929 QTT720929 RDP720929 RNL720929 RXH720929 SHD720929 SQZ720929 TAV720929 TKR720929 TUN720929 UEJ720929 UOF720929 UYB720929 VHX720929 VRT720929 WBP720929 WLL720929 WVH720929 C786465 IV786465 SR786465 ACN786465 AMJ786465 AWF786465 BGB786465 BPX786465 BZT786465 CJP786465 CTL786465 DDH786465 DND786465 DWZ786465 EGV786465 EQR786465 FAN786465 FKJ786465 FUF786465 GEB786465 GNX786465 GXT786465 HHP786465 HRL786465 IBH786465 ILD786465 IUZ786465 JEV786465 JOR786465 JYN786465 KIJ786465 KSF786465 LCB786465 LLX786465 LVT786465 MFP786465 MPL786465 MZH786465 NJD786465 NSZ786465 OCV786465 OMR786465 OWN786465 PGJ786465 PQF786465 QAB786465 QJX786465 QTT786465 RDP786465 RNL786465 RXH786465 SHD786465 SQZ786465 TAV786465 TKR786465 TUN786465 UEJ786465 UOF786465 UYB786465 VHX786465 VRT786465 WBP786465 WLL786465 WVH786465 C852001 IV852001 SR852001 ACN852001 AMJ852001 AWF852001 BGB852001 BPX852001 BZT852001 CJP852001 CTL852001 DDH852001 DND852001 DWZ852001 EGV852001 EQR852001 FAN852001 FKJ852001 FUF852001 GEB852001 GNX852001 GXT852001 HHP852001 HRL852001 IBH852001 ILD852001 IUZ852001 JEV852001 JOR852001 JYN852001 KIJ852001 KSF852001 LCB852001 LLX852001 LVT852001 MFP852001 MPL852001 MZH852001 NJD852001 NSZ852001 OCV852001 OMR852001 OWN852001 PGJ852001 PQF852001 QAB852001 QJX852001 QTT852001 RDP852001 RNL852001 RXH852001 SHD852001 SQZ852001 TAV852001 TKR852001 TUN852001 UEJ852001 UOF852001 UYB852001 VHX852001 VRT852001 WBP852001 WLL852001 WVH852001 C917537 IV917537 SR917537 ACN917537 AMJ917537 AWF917537 BGB917537 BPX917537 BZT917537 CJP917537 CTL917537 DDH917537 DND917537 DWZ917537 EGV917537 EQR917537 FAN917537 FKJ917537 FUF917537 GEB917537 GNX917537 GXT917537 HHP917537 HRL917537 IBH917537 ILD917537 IUZ917537 JEV917537 JOR917537 JYN917537 KIJ917537 KSF917537 LCB917537 LLX917537 LVT917537 MFP917537 MPL917537 MZH917537 NJD917537 NSZ917537 OCV917537 OMR917537 OWN917537 PGJ917537 PQF917537 QAB917537 QJX917537 QTT917537 RDP917537 RNL917537 RXH917537 SHD917537 SQZ917537 TAV917537 TKR917537 TUN917537 UEJ917537 UOF917537 UYB917537 VHX917537 VRT917537 WBP917537 WLL917537 WVH917537 C983073 IV983073 SR983073 ACN983073 AMJ983073 AWF983073 BGB983073 BPX983073 BZT983073 CJP983073 CTL983073 DDH983073 DND983073 DWZ983073 EGV983073 EQR983073 FAN983073 FKJ983073 FUF983073 GEB983073 GNX983073 GXT983073 HHP983073 HRL983073 IBH983073 ILD983073 IUZ983073 JEV983073 JOR983073 JYN983073 KIJ983073 KSF983073 LCB983073 LLX983073 LVT983073 MFP983073 MPL983073 MZH983073 NJD983073 NSZ983073 OCV983073 OMR983073 OWN983073 PGJ983073 PQF983073 QAB983073 QJX983073 QTT983073 RDP983073 RNL983073 RXH983073 SHD983073 SQZ983073 TAV983073 TKR983073 TUN983073 UEJ983073 UOF983073 UYB983073 VHX983073 VRT983073 WBP983073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70"/>
  <sheetViews>
    <sheetView topLeftCell="A42" zoomScale="80" zoomScaleNormal="8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769</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858</v>
      </c>
      <c r="D10" s="422"/>
      <c r="E10" s="423"/>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70" t="s">
        <v>97</v>
      </c>
      <c r="C14" s="471"/>
      <c r="D14" s="187" t="s">
        <v>11</v>
      </c>
      <c r="E14" s="187" t="s">
        <v>12</v>
      </c>
      <c r="F14" s="187" t="s">
        <v>28</v>
      </c>
      <c r="G14" s="42"/>
      <c r="I14" s="56"/>
      <c r="J14" s="56"/>
      <c r="K14" s="56"/>
      <c r="L14" s="56"/>
      <c r="M14" s="56"/>
      <c r="N14" s="55"/>
    </row>
    <row r="15" spans="2:16" x14ac:dyDescent="0.25">
      <c r="B15" s="472"/>
      <c r="C15" s="473"/>
      <c r="D15" s="187">
        <v>4</v>
      </c>
      <c r="E15" s="3">
        <v>1252968600</v>
      </c>
      <c r="F15" s="287">
        <v>600</v>
      </c>
      <c r="G15" s="42"/>
      <c r="I15" s="57"/>
      <c r="J15" s="57"/>
      <c r="K15" s="57"/>
      <c r="L15" s="57"/>
      <c r="M15" s="57"/>
      <c r="N15" s="55"/>
    </row>
    <row r="16" spans="2:16" x14ac:dyDescent="0.25">
      <c r="B16" s="472"/>
      <c r="C16" s="473"/>
      <c r="D16" s="187">
        <v>6</v>
      </c>
      <c r="E16" s="3">
        <v>1053997446</v>
      </c>
      <c r="F16" s="287">
        <v>492</v>
      </c>
      <c r="G16" s="42"/>
      <c r="I16" s="57"/>
      <c r="J16" s="57"/>
      <c r="K16" s="57"/>
      <c r="L16" s="57"/>
      <c r="M16" s="57"/>
      <c r="N16" s="55"/>
    </row>
    <row r="17" spans="1:14" x14ac:dyDescent="0.25">
      <c r="B17" s="472"/>
      <c r="C17" s="473"/>
      <c r="D17" s="187">
        <v>10</v>
      </c>
      <c r="E17" s="3">
        <v>1838553610</v>
      </c>
      <c r="F17" s="287">
        <v>758</v>
      </c>
      <c r="G17" s="42"/>
      <c r="I17" s="57"/>
      <c r="J17" s="57"/>
      <c r="K17" s="57"/>
      <c r="L17" s="57"/>
      <c r="M17" s="57"/>
      <c r="N17" s="55"/>
    </row>
    <row r="18" spans="1:14" x14ac:dyDescent="0.25">
      <c r="B18" s="472"/>
      <c r="C18" s="473"/>
      <c r="D18" s="187">
        <v>15</v>
      </c>
      <c r="E18" s="3">
        <v>323099096</v>
      </c>
      <c r="F18" s="287">
        <v>142</v>
      </c>
      <c r="G18" s="42"/>
      <c r="I18" s="57"/>
      <c r="J18" s="57"/>
      <c r="K18" s="57"/>
      <c r="L18" s="57"/>
      <c r="M18" s="57"/>
      <c r="N18" s="55"/>
    </row>
    <row r="19" spans="1:14" x14ac:dyDescent="0.25">
      <c r="B19" s="472"/>
      <c r="C19" s="473"/>
      <c r="D19" s="187">
        <v>17</v>
      </c>
      <c r="E19" s="3">
        <v>1200706876</v>
      </c>
      <c r="F19" s="287">
        <v>482</v>
      </c>
      <c r="G19" s="42"/>
      <c r="I19" s="57"/>
      <c r="J19" s="57"/>
      <c r="K19" s="57"/>
      <c r="L19" s="57"/>
      <c r="M19" s="57"/>
      <c r="N19" s="55"/>
    </row>
    <row r="20" spans="1:14" x14ac:dyDescent="0.25">
      <c r="B20" s="474"/>
      <c r="C20" s="475"/>
      <c r="D20" s="187">
        <v>18</v>
      </c>
      <c r="E20" s="3">
        <v>832050540</v>
      </c>
      <c r="F20" s="287">
        <v>342</v>
      </c>
      <c r="G20" s="42"/>
      <c r="I20" s="57"/>
      <c r="J20" s="57"/>
      <c r="K20" s="57"/>
      <c r="L20" s="57"/>
      <c r="M20" s="57"/>
      <c r="N20" s="55"/>
    </row>
    <row r="21" spans="1:14" x14ac:dyDescent="0.25">
      <c r="B21" s="476" t="s">
        <v>13</v>
      </c>
      <c r="C21" s="477"/>
      <c r="D21" s="187"/>
      <c r="E21" s="7">
        <f>SUM(E15:E20)</f>
        <v>6501376168</v>
      </c>
      <c r="F21" s="286">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+F19*80%</f>
        <v>385.6</v>
      </c>
      <c r="D23" s="57"/>
      <c r="E23" s="4">
        <f>E19</f>
        <v>1200706876</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771</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34" t="s">
        <v>68</v>
      </c>
      <c r="D30" s="69"/>
      <c r="E30" s="42"/>
      <c r="F30" s="42"/>
      <c r="G30" s="42"/>
      <c r="H30" s="42"/>
      <c r="I30" s="54"/>
      <c r="J30" s="54"/>
      <c r="K30" s="54"/>
      <c r="L30" s="54"/>
      <c r="M30" s="54"/>
      <c r="N30" s="55"/>
    </row>
    <row r="31" spans="1:14" x14ac:dyDescent="0.25">
      <c r="A31" s="65"/>
      <c r="B31" s="69" t="s">
        <v>140</v>
      </c>
      <c r="C31" s="234" t="s">
        <v>68</v>
      </c>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4">
        <f>+D38+D39</f>
        <v>35</v>
      </c>
      <c r="F38" s="42"/>
      <c r="G38" s="42"/>
      <c r="H38" s="42"/>
      <c r="I38" s="54"/>
      <c r="J38" s="54"/>
      <c r="K38" s="54"/>
      <c r="L38" s="54"/>
      <c r="M38" s="54"/>
      <c r="N38" s="55"/>
    </row>
    <row r="39" spans="1:26" ht="42.75" x14ac:dyDescent="0.25">
      <c r="A39" s="65"/>
      <c r="B39" s="70" t="s">
        <v>143</v>
      </c>
      <c r="C39" s="71">
        <v>60</v>
      </c>
      <c r="D39" s="185">
        <v>35</v>
      </c>
      <c r="E39" s="425"/>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6" t="s">
        <v>34</v>
      </c>
      <c r="N43" s="426"/>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75" t="s">
        <v>666</v>
      </c>
      <c r="C47" s="75" t="s">
        <v>666</v>
      </c>
      <c r="D47" s="76" t="s">
        <v>667</v>
      </c>
      <c r="E47" s="264" t="s">
        <v>668</v>
      </c>
      <c r="F47" s="78" t="s">
        <v>135</v>
      </c>
      <c r="G47" s="79" t="s">
        <v>669</v>
      </c>
      <c r="H47" s="80">
        <v>40924</v>
      </c>
      <c r="I47" s="80">
        <v>41273</v>
      </c>
      <c r="J47" s="81" t="s">
        <v>136</v>
      </c>
      <c r="K47" s="136">
        <v>0</v>
      </c>
      <c r="L47" s="136">
        <v>11</v>
      </c>
      <c r="M47" s="136">
        <v>1124</v>
      </c>
      <c r="N47" s="82">
        <v>0</v>
      </c>
      <c r="O47" s="83">
        <v>1028803373</v>
      </c>
      <c r="P47" s="83" t="s">
        <v>859</v>
      </c>
      <c r="Q47" s="84"/>
      <c r="R47" s="85"/>
      <c r="S47" s="85"/>
      <c r="T47" s="85"/>
      <c r="U47" s="85"/>
      <c r="V47" s="85"/>
      <c r="W47" s="85"/>
      <c r="X47" s="85"/>
      <c r="Y47" s="85"/>
      <c r="Z47" s="85"/>
    </row>
    <row r="48" spans="1:26" s="86" customFormat="1" ht="30" x14ac:dyDescent="0.25">
      <c r="A48" s="74">
        <f>+A47+1</f>
        <v>2</v>
      </c>
      <c r="B48" s="75" t="s">
        <v>666</v>
      </c>
      <c r="C48" s="75" t="s">
        <v>666</v>
      </c>
      <c r="D48" s="76" t="s">
        <v>667</v>
      </c>
      <c r="E48" s="264" t="s">
        <v>670</v>
      </c>
      <c r="F48" s="78" t="s">
        <v>135</v>
      </c>
      <c r="G48" s="78" t="s">
        <v>669</v>
      </c>
      <c r="H48" s="80">
        <v>41295</v>
      </c>
      <c r="I48" s="80">
        <v>41639</v>
      </c>
      <c r="J48" s="81" t="s">
        <v>136</v>
      </c>
      <c r="K48" s="136">
        <v>0</v>
      </c>
      <c r="L48" s="136">
        <v>11</v>
      </c>
      <c r="M48" s="136">
        <v>1036</v>
      </c>
      <c r="N48" s="82">
        <v>0</v>
      </c>
      <c r="O48" s="83">
        <v>1038936937</v>
      </c>
      <c r="P48" s="83" t="s">
        <v>860</v>
      </c>
      <c r="Q48" s="84"/>
      <c r="R48" s="85"/>
      <c r="S48" s="85"/>
      <c r="T48" s="85"/>
      <c r="U48" s="85"/>
      <c r="V48" s="85"/>
      <c r="W48" s="85"/>
      <c r="X48" s="85"/>
      <c r="Y48" s="85"/>
      <c r="Z48" s="85"/>
    </row>
    <row r="49" spans="1:26" s="86" customFormat="1" ht="30" x14ac:dyDescent="0.25">
      <c r="A49" s="74">
        <f t="shared" ref="A49" si="0">+A48+1</f>
        <v>3</v>
      </c>
      <c r="B49" s="75" t="s">
        <v>666</v>
      </c>
      <c r="C49" s="75" t="s">
        <v>666</v>
      </c>
      <c r="D49" s="76" t="s">
        <v>667</v>
      </c>
      <c r="E49" s="264" t="s">
        <v>671</v>
      </c>
      <c r="F49" s="78" t="s">
        <v>135</v>
      </c>
      <c r="G49" s="78" t="s">
        <v>669</v>
      </c>
      <c r="H49" s="80">
        <v>41660</v>
      </c>
      <c r="I49" s="80">
        <v>41973</v>
      </c>
      <c r="J49" s="81" t="s">
        <v>136</v>
      </c>
      <c r="K49" s="136">
        <v>0</v>
      </c>
      <c r="L49" s="136">
        <v>10</v>
      </c>
      <c r="M49" s="136">
        <v>826</v>
      </c>
      <c r="N49" s="82">
        <v>0</v>
      </c>
      <c r="O49" s="83">
        <v>944773755</v>
      </c>
      <c r="P49" s="83" t="s">
        <v>861</v>
      </c>
      <c r="Q49" s="84"/>
      <c r="R49" s="85"/>
      <c r="S49" s="85"/>
      <c r="T49" s="85"/>
      <c r="U49" s="85"/>
      <c r="V49" s="85"/>
      <c r="W49" s="85"/>
      <c r="X49" s="85"/>
      <c r="Y49" s="85"/>
      <c r="Z49" s="85"/>
    </row>
    <row r="50" spans="1:26" s="86" customFormat="1" x14ac:dyDescent="0.25">
      <c r="A50" s="74"/>
      <c r="B50" s="87" t="s">
        <v>15</v>
      </c>
      <c r="C50" s="76"/>
      <c r="D50" s="75"/>
      <c r="E50" s="77"/>
      <c r="F50" s="78"/>
      <c r="G50" s="78"/>
      <c r="H50" s="78"/>
      <c r="I50" s="81"/>
      <c r="J50" s="81"/>
      <c r="K50" s="88">
        <f>SUM(K47:K49)</f>
        <v>0</v>
      </c>
      <c r="L50" s="88">
        <f>SUM(L47:L49)</f>
        <v>32</v>
      </c>
      <c r="M50" s="265">
        <f>SUM(M47:M49)</f>
        <v>2986</v>
      </c>
      <c r="N50" s="88">
        <f>SUM(N47:N49)</f>
        <v>0</v>
      </c>
      <c r="O50" s="83"/>
      <c r="P50" s="83"/>
      <c r="Q50" s="90"/>
    </row>
    <row r="51" spans="1:26" x14ac:dyDescent="0.25">
      <c r="E51" s="91"/>
    </row>
    <row r="52" spans="1:26" x14ac:dyDescent="0.25">
      <c r="B52" s="427" t="s">
        <v>27</v>
      </c>
      <c r="C52" s="427" t="s">
        <v>26</v>
      </c>
      <c r="D52" s="429" t="s">
        <v>33</v>
      </c>
      <c r="E52" s="429"/>
    </row>
    <row r="53" spans="1:26" x14ac:dyDescent="0.25">
      <c r="B53" s="428"/>
      <c r="C53" s="428"/>
      <c r="D53" s="188" t="s">
        <v>22</v>
      </c>
      <c r="E53" s="93" t="s">
        <v>23</v>
      </c>
    </row>
    <row r="54" spans="1:26" ht="30.6" customHeight="1" x14ac:dyDescent="0.25">
      <c r="B54" s="94" t="s">
        <v>20</v>
      </c>
      <c r="C54" s="95">
        <f>+K50</f>
        <v>0</v>
      </c>
      <c r="D54" s="69"/>
      <c r="E54" s="69"/>
      <c r="F54" s="96"/>
      <c r="G54" s="96"/>
      <c r="H54" s="96"/>
      <c r="I54" s="96"/>
      <c r="J54" s="96"/>
      <c r="K54" s="96"/>
      <c r="L54" s="96"/>
      <c r="M54" s="96"/>
    </row>
    <row r="55" spans="1:26" ht="30" customHeight="1" x14ac:dyDescent="0.25">
      <c r="B55" s="94" t="s">
        <v>24</v>
      </c>
      <c r="C55" s="95">
        <f>+M50</f>
        <v>2986</v>
      </c>
      <c r="D55" s="69"/>
      <c r="E55" s="69"/>
    </row>
    <row r="56" spans="1:26" x14ac:dyDescent="0.25">
      <c r="B56" s="97"/>
      <c r="C56" s="439"/>
      <c r="D56" s="439"/>
      <c r="E56" s="439"/>
      <c r="F56" s="439"/>
      <c r="G56" s="439"/>
      <c r="H56" s="439"/>
      <c r="I56" s="439"/>
      <c r="J56" s="439"/>
      <c r="K56" s="439"/>
      <c r="L56" s="439"/>
      <c r="M56" s="439"/>
      <c r="N56" s="439"/>
    </row>
    <row r="57" spans="1:26" ht="28.15" customHeight="1" thickBot="1" x14ac:dyDescent="0.3"/>
    <row r="58" spans="1:26" ht="27" thickBot="1" x14ac:dyDescent="0.3">
      <c r="B58" s="440" t="s">
        <v>100</v>
      </c>
      <c r="C58" s="440"/>
      <c r="D58" s="440"/>
      <c r="E58" s="440"/>
      <c r="F58" s="440"/>
      <c r="G58" s="440"/>
      <c r="H58" s="440"/>
      <c r="I58" s="440"/>
      <c r="J58" s="440"/>
      <c r="K58" s="440"/>
      <c r="L58" s="440"/>
      <c r="M58" s="440"/>
      <c r="N58" s="440"/>
    </row>
    <row r="61" spans="1:26" ht="109.5" customHeight="1" x14ac:dyDescent="0.25">
      <c r="B61" s="197" t="s">
        <v>148</v>
      </c>
      <c r="C61" s="9" t="s">
        <v>2</v>
      </c>
      <c r="D61" s="9" t="s">
        <v>102</v>
      </c>
      <c r="E61" s="9" t="s">
        <v>101</v>
      </c>
      <c r="F61" s="9" t="s">
        <v>103</v>
      </c>
      <c r="G61" s="9" t="s">
        <v>104</v>
      </c>
      <c r="H61" s="9" t="s">
        <v>105</v>
      </c>
      <c r="I61" s="9" t="s">
        <v>106</v>
      </c>
      <c r="J61" s="9" t="s">
        <v>107</v>
      </c>
      <c r="K61" s="9" t="s">
        <v>108</v>
      </c>
      <c r="L61" s="9" t="s">
        <v>109</v>
      </c>
      <c r="M61" s="16" t="s">
        <v>110</v>
      </c>
      <c r="N61" s="16" t="s">
        <v>111</v>
      </c>
      <c r="O61" s="441" t="s">
        <v>3</v>
      </c>
      <c r="P61" s="442"/>
      <c r="Q61" s="9" t="s">
        <v>17</v>
      </c>
    </row>
    <row r="62" spans="1:26" x14ac:dyDescent="0.25">
      <c r="B62" s="98" t="s">
        <v>255</v>
      </c>
      <c r="C62" s="98" t="s">
        <v>256</v>
      </c>
      <c r="D62" s="43" t="s">
        <v>672</v>
      </c>
      <c r="E62" s="43">
        <v>150</v>
      </c>
      <c r="F62" s="99" t="s">
        <v>669</v>
      </c>
      <c r="G62" s="99" t="s">
        <v>669</v>
      </c>
      <c r="H62" s="99" t="s">
        <v>669</v>
      </c>
      <c r="I62" s="99" t="s">
        <v>135</v>
      </c>
      <c r="J62" s="98" t="s">
        <v>135</v>
      </c>
      <c r="K62" s="69" t="s">
        <v>135</v>
      </c>
      <c r="L62" s="69" t="s">
        <v>135</v>
      </c>
      <c r="M62" s="69" t="s">
        <v>135</v>
      </c>
      <c r="N62" s="69" t="s">
        <v>135</v>
      </c>
      <c r="O62" s="430"/>
      <c r="P62" s="431"/>
      <c r="Q62" s="69" t="s">
        <v>135</v>
      </c>
    </row>
    <row r="63" spans="1:26" x14ac:dyDescent="0.25">
      <c r="B63" s="98"/>
      <c r="C63" s="98"/>
      <c r="D63" s="43" t="s">
        <v>673</v>
      </c>
      <c r="E63" s="43">
        <v>50</v>
      </c>
      <c r="F63" s="99" t="s">
        <v>669</v>
      </c>
      <c r="G63" s="99" t="s">
        <v>669</v>
      </c>
      <c r="H63" s="99" t="s">
        <v>669</v>
      </c>
      <c r="I63" s="99" t="s">
        <v>135</v>
      </c>
      <c r="J63" s="98" t="s">
        <v>135</v>
      </c>
      <c r="K63" s="69" t="s">
        <v>135</v>
      </c>
      <c r="L63" s="69" t="s">
        <v>135</v>
      </c>
      <c r="M63" s="69" t="s">
        <v>135</v>
      </c>
      <c r="N63" s="69" t="s">
        <v>135</v>
      </c>
      <c r="O63" s="430"/>
      <c r="P63" s="431"/>
      <c r="Q63" s="69" t="s">
        <v>135</v>
      </c>
    </row>
    <row r="64" spans="1:26" x14ac:dyDescent="0.25">
      <c r="B64" s="98"/>
      <c r="C64" s="98"/>
      <c r="D64" s="43" t="s">
        <v>674</v>
      </c>
      <c r="E64" s="43">
        <v>50</v>
      </c>
      <c r="F64" s="99" t="s">
        <v>669</v>
      </c>
      <c r="G64" s="99" t="s">
        <v>669</v>
      </c>
      <c r="H64" s="99" t="s">
        <v>669</v>
      </c>
      <c r="I64" s="99" t="s">
        <v>135</v>
      </c>
      <c r="J64" s="98" t="s">
        <v>135</v>
      </c>
      <c r="K64" s="69" t="s">
        <v>135</v>
      </c>
      <c r="L64" s="69" t="s">
        <v>135</v>
      </c>
      <c r="M64" s="69" t="s">
        <v>135</v>
      </c>
      <c r="N64" s="69" t="s">
        <v>135</v>
      </c>
      <c r="O64" s="430"/>
      <c r="P64" s="431"/>
      <c r="Q64" s="69" t="s">
        <v>135</v>
      </c>
    </row>
    <row r="65" spans="2:17" x14ac:dyDescent="0.25">
      <c r="B65" s="98"/>
      <c r="C65" s="98"/>
      <c r="D65" s="43" t="s">
        <v>675</v>
      </c>
      <c r="E65" s="43">
        <v>100</v>
      </c>
      <c r="F65" s="99" t="s">
        <v>669</v>
      </c>
      <c r="G65" s="99" t="s">
        <v>669</v>
      </c>
      <c r="H65" s="99" t="s">
        <v>669</v>
      </c>
      <c r="I65" s="99" t="s">
        <v>135</v>
      </c>
      <c r="J65" s="98" t="s">
        <v>135</v>
      </c>
      <c r="K65" s="69" t="s">
        <v>135</v>
      </c>
      <c r="L65" s="69" t="s">
        <v>135</v>
      </c>
      <c r="M65" s="69" t="s">
        <v>135</v>
      </c>
      <c r="N65" s="69" t="s">
        <v>135</v>
      </c>
      <c r="O65" s="430"/>
      <c r="P65" s="431"/>
      <c r="Q65" s="69" t="s">
        <v>135</v>
      </c>
    </row>
    <row r="66" spans="2:17" x14ac:dyDescent="0.25">
      <c r="B66" s="98"/>
      <c r="C66" s="98"/>
      <c r="D66" s="43" t="s">
        <v>676</v>
      </c>
      <c r="E66" s="43">
        <v>50</v>
      </c>
      <c r="F66" s="99" t="s">
        <v>669</v>
      </c>
      <c r="G66" s="99" t="s">
        <v>669</v>
      </c>
      <c r="H66" s="99" t="s">
        <v>669</v>
      </c>
      <c r="I66" s="99" t="s">
        <v>135</v>
      </c>
      <c r="J66" s="98" t="s">
        <v>135</v>
      </c>
      <c r="K66" s="69" t="s">
        <v>135</v>
      </c>
      <c r="L66" s="69" t="s">
        <v>135</v>
      </c>
      <c r="M66" s="69" t="s">
        <v>135</v>
      </c>
      <c r="N66" s="69" t="s">
        <v>135</v>
      </c>
      <c r="O66" s="430"/>
      <c r="P66" s="431"/>
      <c r="Q66" s="69" t="s">
        <v>135</v>
      </c>
    </row>
    <row r="67" spans="2:17" x14ac:dyDescent="0.25">
      <c r="B67" s="98"/>
      <c r="C67" s="98"/>
      <c r="D67" s="43" t="s">
        <v>677</v>
      </c>
      <c r="E67" s="43">
        <v>50</v>
      </c>
      <c r="F67" s="99" t="s">
        <v>669</v>
      </c>
      <c r="G67" s="99" t="s">
        <v>669</v>
      </c>
      <c r="H67" s="99" t="s">
        <v>669</v>
      </c>
      <c r="I67" s="99" t="s">
        <v>678</v>
      </c>
      <c r="J67" s="98" t="s">
        <v>135</v>
      </c>
      <c r="K67" s="69" t="s">
        <v>135</v>
      </c>
      <c r="L67" s="69" t="s">
        <v>135</v>
      </c>
      <c r="M67" s="69" t="s">
        <v>135</v>
      </c>
      <c r="N67" s="69" t="s">
        <v>135</v>
      </c>
      <c r="O67" s="430"/>
      <c r="P67" s="431"/>
      <c r="Q67" s="69" t="s">
        <v>135</v>
      </c>
    </row>
    <row r="68" spans="2:17" x14ac:dyDescent="0.25">
      <c r="B68" s="69"/>
      <c r="C68" s="69"/>
      <c r="D68" s="69" t="s">
        <v>679</v>
      </c>
      <c r="E68" s="69">
        <v>50</v>
      </c>
      <c r="F68" s="99" t="s">
        <v>669</v>
      </c>
      <c r="G68" s="99" t="s">
        <v>669</v>
      </c>
      <c r="H68" s="99" t="s">
        <v>669</v>
      </c>
      <c r="I68" s="99" t="s">
        <v>678</v>
      </c>
      <c r="J68" s="98" t="s">
        <v>135</v>
      </c>
      <c r="K68" s="69" t="s">
        <v>135</v>
      </c>
      <c r="L68" s="69" t="s">
        <v>135</v>
      </c>
      <c r="M68" s="69" t="s">
        <v>135</v>
      </c>
      <c r="N68" s="69" t="s">
        <v>135</v>
      </c>
      <c r="O68" s="430"/>
      <c r="P68" s="431"/>
      <c r="Q68" s="69" t="s">
        <v>135</v>
      </c>
    </row>
    <row r="69" spans="2:17" x14ac:dyDescent="0.25">
      <c r="B69" s="69"/>
      <c r="C69" s="69"/>
      <c r="D69" s="69" t="s">
        <v>680</v>
      </c>
      <c r="E69" s="69">
        <v>50</v>
      </c>
      <c r="F69" s="99" t="s">
        <v>669</v>
      </c>
      <c r="G69" s="99" t="s">
        <v>669</v>
      </c>
      <c r="H69" s="99" t="s">
        <v>669</v>
      </c>
      <c r="I69" s="99" t="s">
        <v>678</v>
      </c>
      <c r="J69" s="98" t="s">
        <v>135</v>
      </c>
      <c r="K69" s="69" t="s">
        <v>135</v>
      </c>
      <c r="L69" s="69" t="s">
        <v>135</v>
      </c>
      <c r="M69" s="69" t="s">
        <v>135</v>
      </c>
      <c r="N69" s="69" t="s">
        <v>135</v>
      </c>
      <c r="O69" s="430"/>
      <c r="P69" s="431"/>
      <c r="Q69" s="69" t="s">
        <v>135</v>
      </c>
    </row>
    <row r="70" spans="2:17" x14ac:dyDescent="0.25">
      <c r="B70" s="69"/>
      <c r="C70" s="69"/>
      <c r="D70" s="69" t="s">
        <v>681</v>
      </c>
      <c r="E70" s="69">
        <v>50</v>
      </c>
      <c r="F70" s="99" t="s">
        <v>669</v>
      </c>
      <c r="G70" s="99" t="s">
        <v>669</v>
      </c>
      <c r="H70" s="99" t="s">
        <v>669</v>
      </c>
      <c r="I70" s="99" t="s">
        <v>135</v>
      </c>
      <c r="J70" s="98" t="s">
        <v>135</v>
      </c>
      <c r="K70" s="69" t="s">
        <v>135</v>
      </c>
      <c r="L70" s="69" t="s">
        <v>135</v>
      </c>
      <c r="M70" s="69" t="s">
        <v>135</v>
      </c>
      <c r="N70" s="69" t="s">
        <v>135</v>
      </c>
      <c r="O70" s="430"/>
      <c r="P70" s="431"/>
      <c r="Q70" s="69" t="s">
        <v>135</v>
      </c>
    </row>
    <row r="71" spans="2:17" x14ac:dyDescent="0.25">
      <c r="B71" s="69"/>
      <c r="C71" s="69"/>
      <c r="D71" s="69" t="s">
        <v>682</v>
      </c>
      <c r="E71" s="69">
        <v>250</v>
      </c>
      <c r="F71" s="99" t="s">
        <v>669</v>
      </c>
      <c r="G71" s="99" t="s">
        <v>669</v>
      </c>
      <c r="H71" s="99" t="s">
        <v>669</v>
      </c>
      <c r="I71" s="99" t="s">
        <v>135</v>
      </c>
      <c r="J71" s="98" t="s">
        <v>135</v>
      </c>
      <c r="K71" s="69" t="s">
        <v>135</v>
      </c>
      <c r="L71" s="69" t="s">
        <v>135</v>
      </c>
      <c r="M71" s="69" t="s">
        <v>135</v>
      </c>
      <c r="N71" s="69" t="s">
        <v>135</v>
      </c>
      <c r="O71" s="430"/>
      <c r="P71" s="431"/>
      <c r="Q71" s="69" t="s">
        <v>135</v>
      </c>
    </row>
    <row r="72" spans="2:17" x14ac:dyDescent="0.25">
      <c r="B72" s="69"/>
      <c r="C72" s="69"/>
      <c r="D72" s="69" t="s">
        <v>683</v>
      </c>
      <c r="E72" s="69">
        <v>50</v>
      </c>
      <c r="F72" s="99" t="s">
        <v>669</v>
      </c>
      <c r="G72" s="99" t="s">
        <v>669</v>
      </c>
      <c r="H72" s="99" t="s">
        <v>669</v>
      </c>
      <c r="I72" s="99" t="s">
        <v>135</v>
      </c>
      <c r="J72" s="98" t="s">
        <v>135</v>
      </c>
      <c r="K72" s="69" t="s">
        <v>135</v>
      </c>
      <c r="L72" s="69" t="s">
        <v>135</v>
      </c>
      <c r="M72" s="69" t="s">
        <v>135</v>
      </c>
      <c r="N72" s="69" t="s">
        <v>135</v>
      </c>
      <c r="O72" s="430"/>
      <c r="P72" s="431"/>
      <c r="Q72" s="69" t="s">
        <v>135</v>
      </c>
    </row>
    <row r="73" spans="2:17" x14ac:dyDescent="0.25">
      <c r="B73" s="69"/>
      <c r="C73" s="69"/>
      <c r="D73" s="69" t="s">
        <v>684</v>
      </c>
      <c r="E73" s="69">
        <v>100</v>
      </c>
      <c r="F73" s="99" t="s">
        <v>669</v>
      </c>
      <c r="G73" s="99" t="s">
        <v>669</v>
      </c>
      <c r="H73" s="99" t="s">
        <v>669</v>
      </c>
      <c r="I73" s="99" t="s">
        <v>135</v>
      </c>
      <c r="J73" s="98" t="s">
        <v>135</v>
      </c>
      <c r="K73" s="69" t="s">
        <v>135</v>
      </c>
      <c r="L73" s="69" t="s">
        <v>135</v>
      </c>
      <c r="M73" s="69" t="s">
        <v>135</v>
      </c>
      <c r="N73" s="69" t="s">
        <v>135</v>
      </c>
      <c r="O73" s="430"/>
      <c r="P73" s="431"/>
      <c r="Q73" s="69" t="s">
        <v>135</v>
      </c>
    </row>
    <row r="74" spans="2:17" x14ac:dyDescent="0.25">
      <c r="B74" s="69"/>
      <c r="C74" s="69"/>
      <c r="D74" s="69" t="s">
        <v>685</v>
      </c>
      <c r="E74" s="69">
        <v>50</v>
      </c>
      <c r="F74" s="99" t="s">
        <v>669</v>
      </c>
      <c r="G74" s="99" t="s">
        <v>669</v>
      </c>
      <c r="H74" s="99" t="s">
        <v>669</v>
      </c>
      <c r="I74" s="99" t="s">
        <v>678</v>
      </c>
      <c r="J74" s="98" t="s">
        <v>135</v>
      </c>
      <c r="K74" s="69" t="s">
        <v>135</v>
      </c>
      <c r="L74" s="69" t="s">
        <v>135</v>
      </c>
      <c r="M74" s="69" t="s">
        <v>135</v>
      </c>
      <c r="N74" s="69" t="s">
        <v>135</v>
      </c>
      <c r="O74" s="430"/>
      <c r="P74" s="431"/>
      <c r="Q74" s="69" t="s">
        <v>135</v>
      </c>
    </row>
    <row r="75" spans="2:17" x14ac:dyDescent="0.25">
      <c r="B75" s="69"/>
      <c r="C75" s="69"/>
      <c r="D75" s="69" t="s">
        <v>686</v>
      </c>
      <c r="E75" s="69">
        <v>200</v>
      </c>
      <c r="F75" s="99" t="s">
        <v>669</v>
      </c>
      <c r="G75" s="99" t="s">
        <v>669</v>
      </c>
      <c r="H75" s="99" t="s">
        <v>669</v>
      </c>
      <c r="I75" s="99" t="s">
        <v>135</v>
      </c>
      <c r="J75" s="98" t="s">
        <v>135</v>
      </c>
      <c r="K75" s="69" t="s">
        <v>135</v>
      </c>
      <c r="L75" s="69" t="s">
        <v>135</v>
      </c>
      <c r="M75" s="69" t="s">
        <v>135</v>
      </c>
      <c r="N75" s="69" t="s">
        <v>135</v>
      </c>
      <c r="O75" s="430"/>
      <c r="P75" s="431"/>
      <c r="Q75" s="69" t="s">
        <v>135</v>
      </c>
    </row>
    <row r="76" spans="2:17" x14ac:dyDescent="0.25">
      <c r="B76" s="69"/>
      <c r="C76" s="69"/>
      <c r="D76" s="69" t="s">
        <v>687</v>
      </c>
      <c r="E76" s="69">
        <v>200</v>
      </c>
      <c r="F76" s="99" t="s">
        <v>669</v>
      </c>
      <c r="G76" s="99" t="s">
        <v>669</v>
      </c>
      <c r="H76" s="99" t="s">
        <v>669</v>
      </c>
      <c r="I76" s="99" t="s">
        <v>135</v>
      </c>
      <c r="J76" s="98" t="s">
        <v>135</v>
      </c>
      <c r="K76" s="69" t="s">
        <v>135</v>
      </c>
      <c r="L76" s="69" t="s">
        <v>135</v>
      </c>
      <c r="M76" s="69" t="s">
        <v>135</v>
      </c>
      <c r="N76" s="69" t="s">
        <v>135</v>
      </c>
      <c r="O76" s="430"/>
      <c r="P76" s="431"/>
      <c r="Q76" s="69" t="s">
        <v>135</v>
      </c>
    </row>
    <row r="77" spans="2:17" x14ac:dyDescent="0.25">
      <c r="B77" s="69"/>
      <c r="C77" s="69"/>
      <c r="D77" s="69" t="s">
        <v>688</v>
      </c>
      <c r="E77" s="69">
        <v>100</v>
      </c>
      <c r="F77" s="99" t="s">
        <v>669</v>
      </c>
      <c r="G77" s="99" t="s">
        <v>669</v>
      </c>
      <c r="H77" s="99" t="s">
        <v>669</v>
      </c>
      <c r="I77" s="99" t="s">
        <v>678</v>
      </c>
      <c r="J77" s="98" t="s">
        <v>135</v>
      </c>
      <c r="K77" s="69" t="s">
        <v>135</v>
      </c>
      <c r="L77" s="69" t="s">
        <v>135</v>
      </c>
      <c r="M77" s="69" t="s">
        <v>135</v>
      </c>
      <c r="N77" s="69" t="s">
        <v>135</v>
      </c>
      <c r="O77" s="430"/>
      <c r="P77" s="431"/>
      <c r="Q77" s="69" t="s">
        <v>135</v>
      </c>
    </row>
    <row r="78" spans="2:17" x14ac:dyDescent="0.25">
      <c r="B78" s="69"/>
      <c r="C78" s="69"/>
      <c r="D78" s="69" t="s">
        <v>689</v>
      </c>
      <c r="E78" s="69">
        <v>300</v>
      </c>
      <c r="F78" s="99" t="s">
        <v>669</v>
      </c>
      <c r="G78" s="99" t="s">
        <v>669</v>
      </c>
      <c r="H78" s="99" t="s">
        <v>669</v>
      </c>
      <c r="I78" s="99" t="s">
        <v>135</v>
      </c>
      <c r="J78" s="98" t="s">
        <v>135</v>
      </c>
      <c r="K78" s="69" t="s">
        <v>135</v>
      </c>
      <c r="L78" s="69" t="s">
        <v>135</v>
      </c>
      <c r="M78" s="69" t="s">
        <v>135</v>
      </c>
      <c r="N78" s="69" t="s">
        <v>135</v>
      </c>
      <c r="O78" s="430"/>
      <c r="P78" s="431"/>
      <c r="Q78" s="69" t="s">
        <v>135</v>
      </c>
    </row>
    <row r="79" spans="2:17" x14ac:dyDescent="0.25">
      <c r="B79" s="69"/>
      <c r="C79" s="69"/>
      <c r="D79" s="69" t="s">
        <v>690</v>
      </c>
      <c r="E79" s="69">
        <v>100</v>
      </c>
      <c r="F79" s="99" t="s">
        <v>669</v>
      </c>
      <c r="G79" s="99" t="s">
        <v>669</v>
      </c>
      <c r="H79" s="99" t="s">
        <v>669</v>
      </c>
      <c r="I79" s="99" t="s">
        <v>135</v>
      </c>
      <c r="J79" s="98" t="s">
        <v>135</v>
      </c>
      <c r="K79" s="69" t="s">
        <v>135</v>
      </c>
      <c r="L79" s="69" t="s">
        <v>135</v>
      </c>
      <c r="M79" s="69" t="s">
        <v>135</v>
      </c>
      <c r="N79" s="69" t="s">
        <v>135</v>
      </c>
      <c r="O79" s="430"/>
      <c r="P79" s="431"/>
      <c r="Q79" s="69" t="s">
        <v>135</v>
      </c>
    </row>
    <row r="80" spans="2:17" x14ac:dyDescent="0.25">
      <c r="B80" s="69"/>
      <c r="C80" s="69"/>
      <c r="D80" s="69" t="s">
        <v>691</v>
      </c>
      <c r="E80" s="69">
        <v>50</v>
      </c>
      <c r="F80" s="99" t="s">
        <v>669</v>
      </c>
      <c r="G80" s="99" t="s">
        <v>669</v>
      </c>
      <c r="H80" s="99" t="s">
        <v>669</v>
      </c>
      <c r="I80" s="99" t="s">
        <v>135</v>
      </c>
      <c r="J80" s="98" t="s">
        <v>135</v>
      </c>
      <c r="K80" s="69" t="s">
        <v>135</v>
      </c>
      <c r="L80" s="69" t="s">
        <v>135</v>
      </c>
      <c r="M80" s="69" t="s">
        <v>135</v>
      </c>
      <c r="N80" s="69" t="s">
        <v>135</v>
      </c>
      <c r="O80" s="430"/>
      <c r="P80" s="431"/>
      <c r="Q80" s="69" t="s">
        <v>135</v>
      </c>
    </row>
    <row r="81" spans="1:17" x14ac:dyDescent="0.25">
      <c r="B81" s="69" t="s">
        <v>772</v>
      </c>
      <c r="C81" s="69" t="s">
        <v>254</v>
      </c>
      <c r="D81" s="69" t="s">
        <v>862</v>
      </c>
      <c r="E81" s="69">
        <v>80</v>
      </c>
      <c r="F81" s="99" t="s">
        <v>669</v>
      </c>
      <c r="G81" s="99" t="s">
        <v>669</v>
      </c>
      <c r="H81" s="99" t="s">
        <v>669</v>
      </c>
      <c r="I81" s="99" t="s">
        <v>135</v>
      </c>
      <c r="J81" s="98" t="s">
        <v>135</v>
      </c>
      <c r="K81" s="69" t="s">
        <v>135</v>
      </c>
      <c r="L81" s="69" t="s">
        <v>135</v>
      </c>
      <c r="M81" s="69" t="s">
        <v>135</v>
      </c>
      <c r="N81" s="69" t="s">
        <v>135</v>
      </c>
      <c r="O81" s="430"/>
      <c r="P81" s="431"/>
      <c r="Q81" s="69" t="s">
        <v>135</v>
      </c>
    </row>
    <row r="82" spans="1:17" x14ac:dyDescent="0.25">
      <c r="B82" s="69"/>
      <c r="C82" s="69"/>
      <c r="D82" s="69" t="s">
        <v>863</v>
      </c>
      <c r="E82" s="69">
        <v>140</v>
      </c>
      <c r="F82" s="99" t="s">
        <v>669</v>
      </c>
      <c r="G82" s="99" t="s">
        <v>669</v>
      </c>
      <c r="H82" s="99" t="s">
        <v>669</v>
      </c>
      <c r="I82" s="99" t="s">
        <v>678</v>
      </c>
      <c r="J82" s="98" t="s">
        <v>135</v>
      </c>
      <c r="K82" s="69" t="s">
        <v>135</v>
      </c>
      <c r="L82" s="69" t="s">
        <v>135</v>
      </c>
      <c r="M82" s="69" t="s">
        <v>135</v>
      </c>
      <c r="N82" s="69" t="s">
        <v>135</v>
      </c>
      <c r="O82" s="430"/>
      <c r="P82" s="431"/>
      <c r="Q82" s="69" t="s">
        <v>135</v>
      </c>
    </row>
    <row r="83" spans="1:17" x14ac:dyDescent="0.25">
      <c r="B83" s="69"/>
      <c r="C83" s="69"/>
      <c r="D83" s="69" t="s">
        <v>864</v>
      </c>
      <c r="E83" s="69">
        <v>62</v>
      </c>
      <c r="F83" s="99" t="s">
        <v>669</v>
      </c>
      <c r="G83" s="99" t="s">
        <v>669</v>
      </c>
      <c r="H83" s="99" t="s">
        <v>669</v>
      </c>
      <c r="I83" s="99" t="s">
        <v>678</v>
      </c>
      <c r="J83" s="98" t="s">
        <v>135</v>
      </c>
      <c r="K83" s="69" t="s">
        <v>135</v>
      </c>
      <c r="L83" s="69" t="s">
        <v>135</v>
      </c>
      <c r="M83" s="69" t="s">
        <v>135</v>
      </c>
      <c r="N83" s="69" t="s">
        <v>135</v>
      </c>
      <c r="O83" s="430"/>
      <c r="P83" s="431"/>
      <c r="Q83" s="69" t="s">
        <v>135</v>
      </c>
    </row>
    <row r="84" spans="1:17" x14ac:dyDescent="0.25">
      <c r="B84" s="61"/>
      <c r="C84" s="61"/>
      <c r="D84" s="61"/>
      <c r="E84" s="61"/>
      <c r="F84" s="61"/>
      <c r="G84" s="61"/>
      <c r="H84" s="61"/>
      <c r="I84" s="61"/>
      <c r="J84" s="61"/>
      <c r="K84" s="61"/>
      <c r="L84" s="61"/>
      <c r="M84" s="61"/>
      <c r="N84" s="61"/>
      <c r="O84" s="250"/>
      <c r="P84" s="250"/>
      <c r="Q84" s="61"/>
    </row>
    <row r="85" spans="1:17" x14ac:dyDescent="0.25">
      <c r="B85" s="44" t="s">
        <v>1</v>
      </c>
    </row>
    <row r="86" spans="1:17" x14ac:dyDescent="0.25">
      <c r="B86" s="44" t="s">
        <v>36</v>
      </c>
    </row>
    <row r="87" spans="1:17" x14ac:dyDescent="0.25">
      <c r="B87" s="44" t="s">
        <v>61</v>
      </c>
    </row>
    <row r="89" spans="1:17" ht="15.75" thickBot="1" x14ac:dyDescent="0.3"/>
    <row r="90" spans="1:17" ht="27" thickBot="1" x14ac:dyDescent="0.3">
      <c r="B90" s="432" t="s">
        <v>37</v>
      </c>
      <c r="C90" s="433"/>
      <c r="D90" s="433"/>
      <c r="E90" s="433"/>
      <c r="F90" s="433"/>
      <c r="G90" s="433"/>
      <c r="H90" s="433"/>
      <c r="I90" s="433"/>
      <c r="J90" s="433"/>
      <c r="K90" s="433"/>
      <c r="L90" s="433"/>
      <c r="M90" s="433"/>
      <c r="N90" s="434"/>
    </row>
    <row r="95" spans="1:17" ht="76.5" customHeight="1" x14ac:dyDescent="0.25">
      <c r="A95" s="443"/>
      <c r="B95" s="443" t="s">
        <v>0</v>
      </c>
      <c r="C95" s="443" t="s">
        <v>38</v>
      </c>
      <c r="D95" s="443" t="s">
        <v>39</v>
      </c>
      <c r="E95" s="443" t="s">
        <v>112</v>
      </c>
      <c r="F95" s="443" t="s">
        <v>114</v>
      </c>
      <c r="G95" s="443" t="s">
        <v>115</v>
      </c>
      <c r="H95" s="443" t="s">
        <v>116</v>
      </c>
      <c r="I95" s="443" t="s">
        <v>113</v>
      </c>
      <c r="J95" s="441" t="s">
        <v>117</v>
      </c>
      <c r="K95" s="445"/>
      <c r="L95" s="442"/>
      <c r="M95" s="443" t="s">
        <v>121</v>
      </c>
      <c r="N95" s="443" t="s">
        <v>40</v>
      </c>
      <c r="O95" s="443" t="s">
        <v>41</v>
      </c>
      <c r="P95" s="447" t="s">
        <v>3</v>
      </c>
      <c r="Q95" s="448"/>
    </row>
    <row r="96" spans="1:17" ht="60.75" customHeight="1" x14ac:dyDescent="0.25">
      <c r="A96" s="444"/>
      <c r="B96" s="444"/>
      <c r="C96" s="444"/>
      <c r="D96" s="444"/>
      <c r="E96" s="444"/>
      <c r="F96" s="444"/>
      <c r="G96" s="444"/>
      <c r="H96" s="444"/>
      <c r="I96" s="444"/>
      <c r="J96" s="21" t="s">
        <v>118</v>
      </c>
      <c r="K96" s="239" t="s">
        <v>119</v>
      </c>
      <c r="L96" s="21" t="s">
        <v>120</v>
      </c>
      <c r="M96" s="444"/>
      <c r="N96" s="444"/>
      <c r="O96" s="444"/>
      <c r="P96" s="449"/>
      <c r="Q96" s="450"/>
    </row>
    <row r="97" spans="2:17" ht="75" x14ac:dyDescent="0.25">
      <c r="B97" s="281" t="s">
        <v>42</v>
      </c>
      <c r="C97" s="282" t="s">
        <v>865</v>
      </c>
      <c r="D97" s="235" t="s">
        <v>866</v>
      </c>
      <c r="E97" s="180">
        <v>17688403</v>
      </c>
      <c r="F97" s="190" t="s">
        <v>729</v>
      </c>
      <c r="G97" s="190" t="s">
        <v>867</v>
      </c>
      <c r="H97" s="194">
        <v>41188</v>
      </c>
      <c r="I97" s="180"/>
      <c r="J97" s="306" t="s">
        <v>868</v>
      </c>
      <c r="K97" s="178" t="s">
        <v>869</v>
      </c>
      <c r="L97" s="202" t="s">
        <v>870</v>
      </c>
      <c r="M97" s="185" t="s">
        <v>135</v>
      </c>
      <c r="N97" s="185" t="s">
        <v>135</v>
      </c>
      <c r="O97" s="185" t="s">
        <v>135</v>
      </c>
      <c r="P97" s="451"/>
      <c r="Q97" s="451"/>
    </row>
    <row r="98" spans="2:17" s="54" customFormat="1" ht="63.75" customHeight="1" x14ac:dyDescent="0.25">
      <c r="B98" s="455" t="s">
        <v>43</v>
      </c>
      <c r="C98" s="486" t="s">
        <v>865</v>
      </c>
      <c r="D98" s="457" t="s">
        <v>871</v>
      </c>
      <c r="E98" s="424">
        <v>52529371</v>
      </c>
      <c r="F98" s="457" t="s">
        <v>444</v>
      </c>
      <c r="G98" s="457" t="s">
        <v>344</v>
      </c>
      <c r="H98" s="459">
        <v>41083</v>
      </c>
      <c r="I98" s="424">
        <v>130118</v>
      </c>
      <c r="J98" s="268" t="s">
        <v>872</v>
      </c>
      <c r="K98" s="178" t="s">
        <v>873</v>
      </c>
      <c r="L98" s="189" t="s">
        <v>874</v>
      </c>
      <c r="M98" s="424" t="s">
        <v>135</v>
      </c>
      <c r="N98" s="424" t="s">
        <v>135</v>
      </c>
      <c r="O98" s="424" t="s">
        <v>135</v>
      </c>
      <c r="P98" s="417"/>
      <c r="Q98" s="418"/>
    </row>
    <row r="99" spans="2:17" ht="30" x14ac:dyDescent="0.25">
      <c r="B99" s="456"/>
      <c r="C99" s="487"/>
      <c r="D99" s="458"/>
      <c r="E99" s="425"/>
      <c r="F99" s="458"/>
      <c r="G99" s="458"/>
      <c r="H99" s="460"/>
      <c r="I99" s="425"/>
      <c r="J99" s="268" t="s">
        <v>872</v>
      </c>
      <c r="K99" s="178" t="s">
        <v>749</v>
      </c>
      <c r="L99" s="189" t="s">
        <v>875</v>
      </c>
      <c r="M99" s="425"/>
      <c r="N99" s="425"/>
      <c r="O99" s="425"/>
      <c r="P99" s="419"/>
      <c r="Q99" s="420"/>
    </row>
    <row r="100" spans="2:17" ht="45" x14ac:dyDescent="0.25">
      <c r="B100" s="455" t="s">
        <v>43</v>
      </c>
      <c r="C100" s="486" t="s">
        <v>865</v>
      </c>
      <c r="D100" s="424" t="s">
        <v>876</v>
      </c>
      <c r="E100" s="424">
        <v>40769190</v>
      </c>
      <c r="F100" s="457" t="s">
        <v>444</v>
      </c>
      <c r="G100" s="457" t="s">
        <v>344</v>
      </c>
      <c r="H100" s="459">
        <v>41026</v>
      </c>
      <c r="I100" s="424">
        <v>128601</v>
      </c>
      <c r="J100" s="306" t="s">
        <v>666</v>
      </c>
      <c r="K100" s="263" t="s">
        <v>877</v>
      </c>
      <c r="L100" s="189" t="s">
        <v>878</v>
      </c>
      <c r="M100" s="424" t="s">
        <v>135</v>
      </c>
      <c r="N100" s="424" t="s">
        <v>135</v>
      </c>
      <c r="O100" s="424" t="s">
        <v>135</v>
      </c>
      <c r="P100" s="488"/>
      <c r="Q100" s="489"/>
    </row>
    <row r="101" spans="2:17" ht="75" x14ac:dyDescent="0.25">
      <c r="B101" s="456"/>
      <c r="C101" s="487"/>
      <c r="D101" s="425"/>
      <c r="E101" s="425"/>
      <c r="F101" s="458"/>
      <c r="G101" s="458"/>
      <c r="H101" s="460"/>
      <c r="I101" s="425"/>
      <c r="J101" s="306" t="s">
        <v>879</v>
      </c>
      <c r="K101" s="263" t="s">
        <v>880</v>
      </c>
      <c r="L101" s="202" t="s">
        <v>881</v>
      </c>
      <c r="M101" s="425"/>
      <c r="N101" s="425"/>
      <c r="O101" s="425"/>
      <c r="P101" s="490"/>
      <c r="Q101" s="491"/>
    </row>
    <row r="102" spans="2:17" ht="75" x14ac:dyDescent="0.25">
      <c r="B102" s="281" t="s">
        <v>42</v>
      </c>
      <c r="C102" s="282" t="s">
        <v>624</v>
      </c>
      <c r="D102" s="234" t="s">
        <v>882</v>
      </c>
      <c r="E102" s="234">
        <v>40756502</v>
      </c>
      <c r="F102" s="189" t="s">
        <v>444</v>
      </c>
      <c r="G102" s="238" t="s">
        <v>344</v>
      </c>
      <c r="H102" s="240">
        <v>38331</v>
      </c>
      <c r="I102" s="234">
        <v>109410</v>
      </c>
      <c r="J102" s="306" t="s">
        <v>868</v>
      </c>
      <c r="K102" s="263" t="s">
        <v>883</v>
      </c>
      <c r="L102" s="202" t="s">
        <v>289</v>
      </c>
      <c r="M102" s="185" t="s">
        <v>135</v>
      </c>
      <c r="N102" s="185" t="s">
        <v>135</v>
      </c>
      <c r="O102" s="185" t="s">
        <v>135</v>
      </c>
      <c r="P102" s="446"/>
      <c r="Q102" s="446"/>
    </row>
    <row r="103" spans="2:17" ht="45" x14ac:dyDescent="0.25">
      <c r="B103" s="268" t="s">
        <v>43</v>
      </c>
      <c r="C103" s="269" t="s">
        <v>624</v>
      </c>
      <c r="D103" s="234" t="s">
        <v>884</v>
      </c>
      <c r="E103" s="234">
        <v>1075231986</v>
      </c>
      <c r="F103" s="189" t="s">
        <v>444</v>
      </c>
      <c r="G103" s="237" t="s">
        <v>374</v>
      </c>
      <c r="H103" s="240">
        <v>41509</v>
      </c>
      <c r="I103" s="234">
        <v>138287</v>
      </c>
      <c r="J103" s="306" t="s">
        <v>666</v>
      </c>
      <c r="K103" s="263" t="s">
        <v>758</v>
      </c>
      <c r="L103" s="189" t="s">
        <v>878</v>
      </c>
      <c r="M103" s="185" t="s">
        <v>135</v>
      </c>
      <c r="N103" s="185" t="s">
        <v>135</v>
      </c>
      <c r="O103" s="185" t="s">
        <v>135</v>
      </c>
      <c r="P103" s="446"/>
      <c r="Q103" s="446"/>
    </row>
    <row r="104" spans="2:17" x14ac:dyDescent="0.25">
      <c r="B104" s="275"/>
      <c r="C104" s="65"/>
      <c r="D104" s="276"/>
      <c r="E104" s="276"/>
      <c r="F104" s="65"/>
      <c r="G104" s="277"/>
      <c r="H104" s="278"/>
      <c r="I104" s="279"/>
      <c r="J104" s="275"/>
      <c r="K104" s="280"/>
      <c r="L104" s="277"/>
      <c r="M104" s="250"/>
      <c r="N104" s="250"/>
      <c r="O104" s="250"/>
      <c r="P104" s="65"/>
      <c r="Q104" s="65"/>
    </row>
    <row r="105" spans="2:17" ht="15.75" thickBot="1" x14ac:dyDescent="0.3">
      <c r="B105" s="44" t="s">
        <v>798</v>
      </c>
    </row>
    <row r="106" spans="2:17" ht="27" thickBot="1" x14ac:dyDescent="0.3">
      <c r="B106" s="432" t="s">
        <v>45</v>
      </c>
      <c r="C106" s="433"/>
      <c r="D106" s="433"/>
      <c r="E106" s="433"/>
      <c r="F106" s="433"/>
      <c r="G106" s="433"/>
      <c r="H106" s="433"/>
      <c r="I106" s="433"/>
      <c r="J106" s="433"/>
      <c r="K106" s="433"/>
      <c r="L106" s="433"/>
      <c r="M106" s="433"/>
      <c r="N106" s="434"/>
    </row>
    <row r="109" spans="2:17" ht="46.15" customHeight="1" x14ac:dyDescent="0.25">
      <c r="B109" s="9" t="s">
        <v>32</v>
      </c>
      <c r="C109" s="9" t="s">
        <v>46</v>
      </c>
      <c r="D109" s="441" t="s">
        <v>3</v>
      </c>
      <c r="E109" s="442"/>
    </row>
    <row r="110" spans="2:17" ht="46.9" customHeight="1" x14ac:dyDescent="0.25">
      <c r="B110" s="101" t="s">
        <v>122</v>
      </c>
      <c r="C110" s="234" t="s">
        <v>135</v>
      </c>
      <c r="D110" s="451"/>
      <c r="E110" s="451"/>
    </row>
    <row r="113" spans="1:26" ht="26.25" x14ac:dyDescent="0.25">
      <c r="B113" s="435" t="s">
        <v>63</v>
      </c>
      <c r="C113" s="436"/>
      <c r="D113" s="436"/>
      <c r="E113" s="436"/>
      <c r="F113" s="436"/>
      <c r="G113" s="436"/>
      <c r="H113" s="436"/>
      <c r="I113" s="436"/>
      <c r="J113" s="436"/>
      <c r="K113" s="436"/>
      <c r="L113" s="436"/>
      <c r="M113" s="436"/>
      <c r="N113" s="436"/>
      <c r="O113" s="436"/>
      <c r="P113" s="436"/>
    </row>
    <row r="115" spans="1:26" ht="15.75" thickBot="1" x14ac:dyDescent="0.3"/>
    <row r="116" spans="1:26" ht="27" thickBot="1" x14ac:dyDescent="0.3">
      <c r="B116" s="432" t="s">
        <v>53</v>
      </c>
      <c r="C116" s="433"/>
      <c r="D116" s="433"/>
      <c r="E116" s="433"/>
      <c r="F116" s="433"/>
      <c r="G116" s="433"/>
      <c r="H116" s="433"/>
      <c r="I116" s="433"/>
      <c r="J116" s="433"/>
      <c r="K116" s="433"/>
      <c r="L116" s="433"/>
      <c r="M116" s="433"/>
      <c r="N116" s="434"/>
    </row>
    <row r="118" spans="1:26" ht="15.75" thickBot="1" x14ac:dyDescent="0.3">
      <c r="M118" s="73"/>
      <c r="N118" s="73"/>
    </row>
    <row r="119" spans="1:26" s="54" customFormat="1" ht="109.5" customHeight="1" x14ac:dyDescent="0.25">
      <c r="B119" s="18" t="s">
        <v>144</v>
      </c>
      <c r="C119" s="18" t="s">
        <v>145</v>
      </c>
      <c r="D119" s="18" t="s">
        <v>146</v>
      </c>
      <c r="E119" s="18" t="s">
        <v>44</v>
      </c>
      <c r="F119" s="18" t="s">
        <v>21</v>
      </c>
      <c r="G119" s="18" t="s">
        <v>99</v>
      </c>
      <c r="H119" s="18" t="s">
        <v>16</v>
      </c>
      <c r="I119" s="18" t="s">
        <v>9</v>
      </c>
      <c r="J119" s="18" t="s">
        <v>30</v>
      </c>
      <c r="K119" s="18" t="s">
        <v>60</v>
      </c>
      <c r="L119" s="18" t="s">
        <v>19</v>
      </c>
      <c r="M119" s="17" t="s">
        <v>25</v>
      </c>
      <c r="N119" s="18" t="s">
        <v>147</v>
      </c>
      <c r="O119" s="18" t="s">
        <v>35</v>
      </c>
      <c r="P119" s="192" t="s">
        <v>10</v>
      </c>
      <c r="Q119" s="192" t="s">
        <v>18</v>
      </c>
    </row>
    <row r="120" spans="1:26" s="86" customFormat="1" x14ac:dyDescent="0.25">
      <c r="A120" s="74">
        <v>1</v>
      </c>
      <c r="B120" s="75"/>
      <c r="C120" s="75"/>
      <c r="D120" s="76"/>
      <c r="E120" s="266"/>
      <c r="F120" s="78"/>
      <c r="G120" s="79"/>
      <c r="H120" s="80"/>
      <c r="I120" s="81"/>
      <c r="J120" s="81"/>
      <c r="K120" s="136"/>
      <c r="L120" s="136"/>
      <c r="M120" s="136"/>
      <c r="N120" s="82"/>
      <c r="O120" s="83"/>
      <c r="P120" s="83"/>
      <c r="Q120" s="84"/>
      <c r="R120" s="85"/>
      <c r="S120" s="85"/>
      <c r="T120" s="85"/>
      <c r="U120" s="85"/>
      <c r="V120" s="85"/>
      <c r="W120" s="85"/>
      <c r="X120" s="85"/>
      <c r="Y120" s="85"/>
      <c r="Z120" s="85"/>
    </row>
    <row r="121" spans="1:26" s="86" customFormat="1" x14ac:dyDescent="0.25">
      <c r="A121" s="74">
        <f>+A120+1</f>
        <v>2</v>
      </c>
      <c r="B121" s="75"/>
      <c r="C121" s="75"/>
      <c r="D121" s="76"/>
      <c r="E121" s="266"/>
      <c r="F121" s="78"/>
      <c r="G121" s="78"/>
      <c r="H121" s="80"/>
      <c r="I121" s="81"/>
      <c r="J121" s="81"/>
      <c r="K121" s="136"/>
      <c r="L121" s="136"/>
      <c r="M121" s="136"/>
      <c r="N121" s="82"/>
      <c r="O121" s="83"/>
      <c r="P121" s="83"/>
      <c r="Q121" s="84"/>
      <c r="R121" s="85"/>
      <c r="S121" s="85"/>
      <c r="T121" s="85"/>
      <c r="U121" s="85"/>
      <c r="V121" s="85"/>
      <c r="W121" s="85"/>
      <c r="X121" s="85"/>
      <c r="Y121" s="85"/>
      <c r="Z121" s="85"/>
    </row>
    <row r="122" spans="1:26" s="86" customFormat="1" x14ac:dyDescent="0.25">
      <c r="A122" s="74">
        <f t="shared" ref="A122:A127" si="1">+A121+1</f>
        <v>3</v>
      </c>
      <c r="B122" s="75"/>
      <c r="C122" s="75"/>
      <c r="D122" s="75"/>
      <c r="E122" s="267"/>
      <c r="F122" s="78"/>
      <c r="G122" s="78"/>
      <c r="H122" s="80"/>
      <c r="I122" s="81"/>
      <c r="J122" s="81"/>
      <c r="K122" s="136"/>
      <c r="L122" s="136"/>
      <c r="M122" s="136"/>
      <c r="N122" s="82"/>
      <c r="O122" s="83"/>
      <c r="P122" s="83"/>
      <c r="Q122" s="84"/>
      <c r="R122" s="85"/>
      <c r="S122" s="85"/>
      <c r="T122" s="85"/>
      <c r="U122" s="85"/>
      <c r="V122" s="85"/>
      <c r="W122" s="85"/>
      <c r="X122" s="85"/>
      <c r="Y122" s="85"/>
      <c r="Z122" s="85"/>
    </row>
    <row r="123" spans="1:26" s="86" customFormat="1" x14ac:dyDescent="0.25">
      <c r="A123" s="74">
        <f t="shared" si="1"/>
        <v>4</v>
      </c>
      <c r="B123" s="75"/>
      <c r="C123" s="75"/>
      <c r="D123" s="75"/>
      <c r="E123" s="267"/>
      <c r="F123" s="78"/>
      <c r="G123" s="78"/>
      <c r="H123" s="80"/>
      <c r="I123" s="81"/>
      <c r="J123" s="81"/>
      <c r="K123" s="136"/>
      <c r="L123" s="136"/>
      <c r="M123" s="136"/>
      <c r="N123" s="82"/>
      <c r="O123" s="83"/>
      <c r="P123" s="83"/>
      <c r="Q123" s="84"/>
      <c r="R123" s="85"/>
      <c r="S123" s="85"/>
      <c r="T123" s="85"/>
      <c r="U123" s="85"/>
      <c r="V123" s="85"/>
      <c r="W123" s="85"/>
      <c r="X123" s="85"/>
      <c r="Y123" s="85"/>
      <c r="Z123" s="85"/>
    </row>
    <row r="124" spans="1:26" s="86" customFormat="1" x14ac:dyDescent="0.25">
      <c r="A124" s="74">
        <f t="shared" si="1"/>
        <v>5</v>
      </c>
      <c r="B124" s="75"/>
      <c r="C124" s="76"/>
      <c r="D124" s="75"/>
      <c r="E124" s="77"/>
      <c r="F124" s="78"/>
      <c r="G124" s="78"/>
      <c r="H124" s="78"/>
      <c r="I124" s="81"/>
      <c r="J124" s="81"/>
      <c r="K124" s="81"/>
      <c r="L124" s="81"/>
      <c r="M124" s="82"/>
      <c r="N124" s="82"/>
      <c r="O124" s="83"/>
      <c r="P124" s="83"/>
      <c r="Q124" s="84"/>
      <c r="R124" s="85"/>
      <c r="S124" s="85"/>
      <c r="T124" s="85"/>
      <c r="U124" s="85"/>
      <c r="V124" s="85"/>
      <c r="W124" s="85"/>
      <c r="X124" s="85"/>
      <c r="Y124" s="85"/>
      <c r="Z124" s="85"/>
    </row>
    <row r="125" spans="1:26" s="86" customFormat="1" x14ac:dyDescent="0.25">
      <c r="A125" s="74">
        <f t="shared" si="1"/>
        <v>6</v>
      </c>
      <c r="B125" s="75"/>
      <c r="C125" s="76"/>
      <c r="D125" s="75"/>
      <c r="E125" s="77"/>
      <c r="F125" s="78"/>
      <c r="G125" s="78"/>
      <c r="H125" s="78"/>
      <c r="I125" s="81"/>
      <c r="J125" s="81"/>
      <c r="K125" s="81"/>
      <c r="L125" s="81"/>
      <c r="M125" s="82"/>
      <c r="N125" s="82"/>
      <c r="O125" s="83"/>
      <c r="P125" s="83"/>
      <c r="Q125" s="84"/>
      <c r="R125" s="85"/>
      <c r="S125" s="85"/>
      <c r="T125" s="85"/>
      <c r="U125" s="85"/>
      <c r="V125" s="85"/>
      <c r="W125" s="85"/>
      <c r="X125" s="85"/>
      <c r="Y125" s="85"/>
      <c r="Z125" s="85"/>
    </row>
    <row r="126" spans="1:26" s="86" customFormat="1" x14ac:dyDescent="0.25">
      <c r="A126" s="74">
        <f t="shared" si="1"/>
        <v>7</v>
      </c>
      <c r="B126" s="75"/>
      <c r="C126" s="76"/>
      <c r="D126" s="75"/>
      <c r="E126" s="77"/>
      <c r="F126" s="78"/>
      <c r="G126" s="78"/>
      <c r="H126" s="78"/>
      <c r="I126" s="81"/>
      <c r="J126" s="81"/>
      <c r="K126" s="81"/>
      <c r="L126" s="81"/>
      <c r="M126" s="82"/>
      <c r="N126" s="82"/>
      <c r="O126" s="83"/>
      <c r="P126" s="83"/>
      <c r="Q126" s="84"/>
      <c r="R126" s="85"/>
      <c r="S126" s="85"/>
      <c r="T126" s="85"/>
      <c r="U126" s="85"/>
      <c r="V126" s="85"/>
      <c r="W126" s="85"/>
      <c r="X126" s="85"/>
      <c r="Y126" s="85"/>
      <c r="Z126" s="85"/>
    </row>
    <row r="127" spans="1:26" s="86" customFormat="1" x14ac:dyDescent="0.25">
      <c r="A127" s="74">
        <f t="shared" si="1"/>
        <v>8</v>
      </c>
      <c r="B127" s="75"/>
      <c r="C127" s="76"/>
      <c r="D127" s="75"/>
      <c r="E127" s="77"/>
      <c r="F127" s="78"/>
      <c r="G127" s="78"/>
      <c r="H127" s="78"/>
      <c r="I127" s="81"/>
      <c r="J127" s="81"/>
      <c r="K127" s="81"/>
      <c r="L127" s="81"/>
      <c r="M127" s="82"/>
      <c r="N127" s="82"/>
      <c r="O127" s="83"/>
      <c r="P127" s="83"/>
      <c r="Q127" s="84"/>
      <c r="R127" s="85"/>
      <c r="S127" s="85"/>
      <c r="T127" s="85"/>
      <c r="U127" s="85"/>
      <c r="V127" s="85"/>
      <c r="W127" s="85"/>
      <c r="X127" s="85"/>
      <c r="Y127" s="85"/>
      <c r="Z127" s="85"/>
    </row>
    <row r="128" spans="1:26" s="86" customFormat="1" x14ac:dyDescent="0.25">
      <c r="A128" s="74"/>
      <c r="B128" s="87" t="s">
        <v>15</v>
      </c>
      <c r="C128" s="76"/>
      <c r="D128" s="75"/>
      <c r="E128" s="77"/>
      <c r="F128" s="78"/>
      <c r="G128" s="78"/>
      <c r="H128" s="78"/>
      <c r="I128" s="81"/>
      <c r="J128" s="81"/>
      <c r="K128" s="88">
        <f t="shared" ref="K128:N128" si="2">SUM(K120:K127)</f>
        <v>0</v>
      </c>
      <c r="L128" s="88">
        <f t="shared" si="2"/>
        <v>0</v>
      </c>
      <c r="M128" s="265">
        <f t="shared" si="2"/>
        <v>0</v>
      </c>
      <c r="N128" s="88">
        <f t="shared" si="2"/>
        <v>0</v>
      </c>
      <c r="O128" s="83"/>
      <c r="P128" s="83"/>
      <c r="Q128" s="90"/>
    </row>
    <row r="129" spans="2:17" x14ac:dyDescent="0.25">
      <c r="E129" s="91"/>
    </row>
    <row r="130" spans="2:17" ht="18.75" x14ac:dyDescent="0.25">
      <c r="B130" s="94" t="s">
        <v>31</v>
      </c>
      <c r="C130" s="10">
        <f>+K128</f>
        <v>0</v>
      </c>
      <c r="H130" s="96"/>
      <c r="I130" s="96"/>
      <c r="J130" s="96"/>
      <c r="K130" s="96"/>
      <c r="L130" s="96"/>
      <c r="M130" s="96"/>
    </row>
    <row r="132" spans="2:17" ht="15.75" thickBot="1" x14ac:dyDescent="0.3"/>
    <row r="133" spans="2:17" ht="37.15" customHeight="1" thickBot="1" x14ac:dyDescent="0.3">
      <c r="B133" s="11" t="s">
        <v>48</v>
      </c>
      <c r="C133" s="12" t="s">
        <v>49</v>
      </c>
      <c r="D133" s="11" t="s">
        <v>50</v>
      </c>
      <c r="E133" s="12" t="s">
        <v>54</v>
      </c>
    </row>
    <row r="134" spans="2:17" ht="41.45" customHeight="1" x14ac:dyDescent="0.25">
      <c r="B134" s="8" t="s">
        <v>123</v>
      </c>
      <c r="C134" s="102">
        <v>20</v>
      </c>
      <c r="D134" s="102">
        <v>0</v>
      </c>
      <c r="E134" s="452">
        <f>+D134+D135+D136</f>
        <v>0</v>
      </c>
    </row>
    <row r="135" spans="2:17" x14ac:dyDescent="0.25">
      <c r="B135" s="8" t="s">
        <v>124</v>
      </c>
      <c r="C135" s="185">
        <v>30</v>
      </c>
      <c r="D135" s="185">
        <v>0</v>
      </c>
      <c r="E135" s="453"/>
    </row>
    <row r="136" spans="2:17" ht="15.75" thickBot="1" x14ac:dyDescent="0.3">
      <c r="B136" s="8" t="s">
        <v>125</v>
      </c>
      <c r="C136" s="103">
        <v>40</v>
      </c>
      <c r="D136" s="103">
        <v>0</v>
      </c>
      <c r="E136" s="454"/>
    </row>
    <row r="138" spans="2:17" ht="15.75" thickBot="1" x14ac:dyDescent="0.3"/>
    <row r="139" spans="2:17" ht="27" thickBot="1" x14ac:dyDescent="0.3">
      <c r="B139" s="432" t="s">
        <v>51</v>
      </c>
      <c r="C139" s="433"/>
      <c r="D139" s="433"/>
      <c r="E139" s="433"/>
      <c r="F139" s="433"/>
      <c r="G139" s="433"/>
      <c r="H139" s="433"/>
      <c r="I139" s="433"/>
      <c r="J139" s="433"/>
      <c r="K139" s="433"/>
      <c r="L139" s="433"/>
      <c r="M139" s="433"/>
      <c r="N139" s="434"/>
    </row>
    <row r="141" spans="2:17" ht="76.5" customHeight="1" x14ac:dyDescent="0.25">
      <c r="B141" s="197" t="s">
        <v>0</v>
      </c>
      <c r="C141" s="197" t="s">
        <v>38</v>
      </c>
      <c r="D141" s="197" t="s">
        <v>39</v>
      </c>
      <c r="E141" s="197" t="s">
        <v>112</v>
      </c>
      <c r="F141" s="197" t="s">
        <v>114</v>
      </c>
      <c r="G141" s="197" t="s">
        <v>115</v>
      </c>
      <c r="H141" s="197" t="s">
        <v>116</v>
      </c>
      <c r="I141" s="197" t="s">
        <v>113</v>
      </c>
      <c r="J141" s="441" t="s">
        <v>117</v>
      </c>
      <c r="K141" s="445"/>
      <c r="L141" s="442"/>
      <c r="M141" s="197" t="s">
        <v>121</v>
      </c>
      <c r="N141" s="197" t="s">
        <v>40</v>
      </c>
      <c r="O141" s="197" t="s">
        <v>41</v>
      </c>
      <c r="P141" s="441" t="s">
        <v>3</v>
      </c>
      <c r="Q141" s="442"/>
    </row>
    <row r="142" spans="2:17" ht="60.75" customHeight="1" x14ac:dyDescent="0.25">
      <c r="B142" s="101" t="s">
        <v>129</v>
      </c>
      <c r="C142" s="189" t="s">
        <v>847</v>
      </c>
      <c r="D142" s="185" t="s">
        <v>724</v>
      </c>
      <c r="E142" s="185">
        <v>41927327</v>
      </c>
      <c r="F142" s="189" t="s">
        <v>444</v>
      </c>
      <c r="G142" s="189" t="s">
        <v>725</v>
      </c>
      <c r="H142" s="196">
        <v>41622</v>
      </c>
      <c r="I142" s="185" t="s">
        <v>669</v>
      </c>
      <c r="J142" s="75" t="s">
        <v>666</v>
      </c>
      <c r="K142" s="101" t="s">
        <v>726</v>
      </c>
      <c r="L142" s="101" t="s">
        <v>694</v>
      </c>
      <c r="M142" s="234" t="s">
        <v>135</v>
      </c>
      <c r="N142" s="234" t="s">
        <v>136</v>
      </c>
      <c r="O142" s="234" t="s">
        <v>136</v>
      </c>
      <c r="P142" s="451"/>
      <c r="Q142" s="451"/>
    </row>
    <row r="143" spans="2:17" ht="60.75" customHeight="1" x14ac:dyDescent="0.25">
      <c r="B143" s="455" t="s">
        <v>129</v>
      </c>
      <c r="C143" s="457" t="s">
        <v>727</v>
      </c>
      <c r="D143" s="424" t="s">
        <v>728</v>
      </c>
      <c r="E143" s="424">
        <v>17689026</v>
      </c>
      <c r="F143" s="457" t="s">
        <v>729</v>
      </c>
      <c r="G143" s="457" t="s">
        <v>262</v>
      </c>
      <c r="H143" s="459">
        <v>39632</v>
      </c>
      <c r="I143" s="424" t="s">
        <v>669</v>
      </c>
      <c r="J143" s="75" t="s">
        <v>730</v>
      </c>
      <c r="K143" s="259" t="s">
        <v>731</v>
      </c>
      <c r="L143" s="100" t="s">
        <v>732</v>
      </c>
      <c r="M143" s="424" t="s">
        <v>135</v>
      </c>
      <c r="N143" s="424" t="s">
        <v>135</v>
      </c>
      <c r="O143" s="424" t="s">
        <v>135</v>
      </c>
      <c r="P143" s="417"/>
      <c r="Q143" s="418"/>
    </row>
    <row r="144" spans="2:17" ht="60.75" customHeight="1" x14ac:dyDescent="0.25">
      <c r="B144" s="456"/>
      <c r="C144" s="458"/>
      <c r="D144" s="425"/>
      <c r="E144" s="425"/>
      <c r="F144" s="458"/>
      <c r="G144" s="458"/>
      <c r="H144" s="460"/>
      <c r="I144" s="425"/>
      <c r="J144" s="75" t="s">
        <v>666</v>
      </c>
      <c r="K144" s="259" t="s">
        <v>693</v>
      </c>
      <c r="L144" s="100" t="s">
        <v>694</v>
      </c>
      <c r="M144" s="425"/>
      <c r="N144" s="425"/>
      <c r="O144" s="425"/>
      <c r="P144" s="419"/>
      <c r="Q144" s="420"/>
    </row>
    <row r="145" spans="2:17" ht="60.75" customHeight="1" x14ac:dyDescent="0.25">
      <c r="B145" s="455" t="s">
        <v>129</v>
      </c>
      <c r="C145" s="457" t="s">
        <v>727</v>
      </c>
      <c r="D145" s="424" t="s">
        <v>733</v>
      </c>
      <c r="E145" s="424">
        <v>40778306</v>
      </c>
      <c r="F145" s="457" t="s">
        <v>729</v>
      </c>
      <c r="G145" s="457" t="s">
        <v>734</v>
      </c>
      <c r="H145" s="459">
        <v>38310</v>
      </c>
      <c r="I145" s="424" t="s">
        <v>669</v>
      </c>
      <c r="J145" s="75" t="s">
        <v>735</v>
      </c>
      <c r="K145" s="259" t="s">
        <v>736</v>
      </c>
      <c r="L145" s="100" t="s">
        <v>737</v>
      </c>
      <c r="M145" s="424" t="s">
        <v>135</v>
      </c>
      <c r="N145" s="424" t="s">
        <v>135</v>
      </c>
      <c r="O145" s="424" t="s">
        <v>135</v>
      </c>
      <c r="P145" s="417"/>
      <c r="Q145" s="418"/>
    </row>
    <row r="146" spans="2:17" ht="60.75" customHeight="1" x14ac:dyDescent="0.25">
      <c r="B146" s="456"/>
      <c r="C146" s="458"/>
      <c r="D146" s="425"/>
      <c r="E146" s="425"/>
      <c r="F146" s="458"/>
      <c r="G146" s="458"/>
      <c r="H146" s="460"/>
      <c r="I146" s="425"/>
      <c r="J146" s="75" t="s">
        <v>666</v>
      </c>
      <c r="K146" s="259" t="s">
        <v>738</v>
      </c>
      <c r="L146" s="100" t="s">
        <v>739</v>
      </c>
      <c r="M146" s="425"/>
      <c r="N146" s="425"/>
      <c r="O146" s="425"/>
      <c r="P146" s="419"/>
      <c r="Q146" s="420"/>
    </row>
    <row r="147" spans="2:17" ht="60.75" customHeight="1" x14ac:dyDescent="0.25">
      <c r="B147" s="461" t="s">
        <v>130</v>
      </c>
      <c r="C147" s="457" t="s">
        <v>727</v>
      </c>
      <c r="D147" s="424" t="s">
        <v>740</v>
      </c>
      <c r="E147" s="424">
        <v>40780789</v>
      </c>
      <c r="F147" s="457" t="s">
        <v>741</v>
      </c>
      <c r="G147" s="457" t="s">
        <v>262</v>
      </c>
      <c r="H147" s="459">
        <v>41299</v>
      </c>
      <c r="I147" s="424" t="s">
        <v>669</v>
      </c>
      <c r="J147" s="101" t="s">
        <v>481</v>
      </c>
      <c r="K147" s="101" t="s">
        <v>742</v>
      </c>
      <c r="L147" s="101" t="s">
        <v>743</v>
      </c>
      <c r="M147" s="424" t="s">
        <v>135</v>
      </c>
      <c r="N147" s="424" t="s">
        <v>135</v>
      </c>
      <c r="O147" s="424" t="s">
        <v>135</v>
      </c>
      <c r="P147" s="417"/>
      <c r="Q147" s="418"/>
    </row>
    <row r="148" spans="2:17" ht="60.75" customHeight="1" x14ac:dyDescent="0.25">
      <c r="B148" s="462"/>
      <c r="C148" s="458"/>
      <c r="D148" s="425"/>
      <c r="E148" s="425"/>
      <c r="F148" s="458"/>
      <c r="G148" s="458"/>
      <c r="H148" s="460"/>
      <c r="I148" s="425"/>
      <c r="J148" s="101" t="s">
        <v>666</v>
      </c>
      <c r="K148" s="167" t="s">
        <v>744</v>
      </c>
      <c r="L148" s="101" t="s">
        <v>745</v>
      </c>
      <c r="M148" s="425"/>
      <c r="N148" s="425"/>
      <c r="O148" s="425"/>
      <c r="P148" s="419"/>
      <c r="Q148" s="420"/>
    </row>
    <row r="149" spans="2:17" ht="60.75" customHeight="1" x14ac:dyDescent="0.25">
      <c r="B149" s="461" t="s">
        <v>130</v>
      </c>
      <c r="C149" s="457" t="s">
        <v>727</v>
      </c>
      <c r="D149" s="424" t="s">
        <v>746</v>
      </c>
      <c r="E149" s="424">
        <v>30517911</v>
      </c>
      <c r="F149" s="457" t="s">
        <v>747</v>
      </c>
      <c r="G149" s="457" t="s">
        <v>748</v>
      </c>
      <c r="H149" s="463">
        <v>36593</v>
      </c>
      <c r="I149" s="424" t="s">
        <v>669</v>
      </c>
      <c r="J149" s="101" t="s">
        <v>481</v>
      </c>
      <c r="K149" s="167" t="s">
        <v>749</v>
      </c>
      <c r="L149" s="100" t="s">
        <v>750</v>
      </c>
      <c r="M149" s="424" t="s">
        <v>135</v>
      </c>
      <c r="N149" s="424" t="s">
        <v>135</v>
      </c>
      <c r="O149" s="424" t="s">
        <v>135</v>
      </c>
      <c r="P149" s="417"/>
      <c r="Q149" s="418"/>
    </row>
    <row r="150" spans="2:17" ht="120" x14ac:dyDescent="0.25">
      <c r="B150" s="462"/>
      <c r="C150" s="458"/>
      <c r="D150" s="425"/>
      <c r="E150" s="425"/>
      <c r="F150" s="458"/>
      <c r="G150" s="458"/>
      <c r="H150" s="464"/>
      <c r="I150" s="425"/>
      <c r="J150" s="101" t="s">
        <v>666</v>
      </c>
      <c r="K150" s="167" t="s">
        <v>751</v>
      </c>
      <c r="L150" s="100" t="s">
        <v>752</v>
      </c>
      <c r="M150" s="425"/>
      <c r="N150" s="425"/>
      <c r="O150" s="425"/>
      <c r="P150" s="419"/>
      <c r="Q150" s="420"/>
    </row>
    <row r="151" spans="2:17" ht="60" x14ac:dyDescent="0.25">
      <c r="B151" s="461" t="s">
        <v>130</v>
      </c>
      <c r="C151" s="457" t="s">
        <v>727</v>
      </c>
      <c r="D151" s="424" t="s">
        <v>753</v>
      </c>
      <c r="E151" s="424">
        <v>40764234</v>
      </c>
      <c r="F151" s="457" t="s">
        <v>754</v>
      </c>
      <c r="G151" s="457" t="s">
        <v>262</v>
      </c>
      <c r="H151" s="463">
        <v>36616</v>
      </c>
      <c r="I151" s="424" t="s">
        <v>669</v>
      </c>
      <c r="J151" s="101" t="s">
        <v>755</v>
      </c>
      <c r="K151" s="167" t="s">
        <v>756</v>
      </c>
      <c r="L151" s="100" t="s">
        <v>757</v>
      </c>
      <c r="M151" s="424" t="s">
        <v>135</v>
      </c>
      <c r="N151" s="424" t="s">
        <v>135</v>
      </c>
      <c r="O151" s="424" t="s">
        <v>135</v>
      </c>
      <c r="P151" s="417"/>
      <c r="Q151" s="418"/>
    </row>
    <row r="152" spans="2:17" ht="105" x14ac:dyDescent="0.25">
      <c r="B152" s="462"/>
      <c r="C152" s="467"/>
      <c r="D152" s="425"/>
      <c r="E152" s="425"/>
      <c r="F152" s="458"/>
      <c r="G152" s="458"/>
      <c r="H152" s="464"/>
      <c r="I152" s="425"/>
      <c r="J152" s="101" t="s">
        <v>666</v>
      </c>
      <c r="K152" s="167" t="s">
        <v>758</v>
      </c>
      <c r="L152" s="100" t="s">
        <v>759</v>
      </c>
      <c r="M152" s="425"/>
      <c r="N152" s="425"/>
      <c r="O152" s="425"/>
      <c r="P152" s="419"/>
      <c r="Q152" s="420"/>
    </row>
    <row r="153" spans="2:17" ht="120" x14ac:dyDescent="0.25">
      <c r="B153" s="465" t="s">
        <v>131</v>
      </c>
      <c r="C153" s="466" t="s">
        <v>847</v>
      </c>
      <c r="D153" s="451" t="s">
        <v>761</v>
      </c>
      <c r="E153" s="451">
        <v>1117498123</v>
      </c>
      <c r="F153" s="446" t="s">
        <v>762</v>
      </c>
      <c r="G153" s="446" t="s">
        <v>262</v>
      </c>
      <c r="H153" s="478">
        <v>41516</v>
      </c>
      <c r="I153" s="451" t="s">
        <v>669</v>
      </c>
      <c r="J153" s="101" t="s">
        <v>763</v>
      </c>
      <c r="K153" s="167" t="s">
        <v>764</v>
      </c>
      <c r="L153" s="142" t="s">
        <v>765</v>
      </c>
      <c r="M153" s="424" t="s">
        <v>135</v>
      </c>
      <c r="N153" s="424" t="s">
        <v>135</v>
      </c>
      <c r="O153" s="424" t="s">
        <v>135</v>
      </c>
      <c r="P153" s="417"/>
      <c r="Q153" s="418"/>
    </row>
    <row r="154" spans="2:17" ht="45" x14ac:dyDescent="0.25">
      <c r="B154" s="465"/>
      <c r="C154" s="466"/>
      <c r="D154" s="451"/>
      <c r="E154" s="451"/>
      <c r="F154" s="446"/>
      <c r="G154" s="446"/>
      <c r="H154" s="478"/>
      <c r="I154" s="451"/>
      <c r="J154" s="101" t="s">
        <v>766</v>
      </c>
      <c r="K154" s="167" t="s">
        <v>767</v>
      </c>
      <c r="L154" s="100" t="s">
        <v>768</v>
      </c>
      <c r="M154" s="425"/>
      <c r="N154" s="425"/>
      <c r="O154" s="425"/>
      <c r="P154" s="419"/>
      <c r="Q154" s="420"/>
    </row>
    <row r="155" spans="2:17" x14ac:dyDescent="0.25">
      <c r="C155" s="56"/>
    </row>
    <row r="157" spans="2:17" ht="15.75" thickBot="1" x14ac:dyDescent="0.3"/>
    <row r="158" spans="2:17" ht="54" customHeight="1" x14ac:dyDescent="0.25">
      <c r="B158" s="21" t="s">
        <v>32</v>
      </c>
      <c r="C158" s="21" t="s">
        <v>48</v>
      </c>
      <c r="D158" s="197" t="s">
        <v>49</v>
      </c>
      <c r="E158" s="21" t="s">
        <v>50</v>
      </c>
      <c r="F158" s="12" t="s">
        <v>55</v>
      </c>
      <c r="G158" s="15"/>
    </row>
    <row r="159" spans="2:17" ht="120.75" customHeight="1" x14ac:dyDescent="0.2">
      <c r="B159" s="468" t="s">
        <v>52</v>
      </c>
      <c r="C159" s="104" t="s">
        <v>126</v>
      </c>
      <c r="D159" s="185">
        <v>25</v>
      </c>
      <c r="E159" s="185">
        <v>0</v>
      </c>
      <c r="F159" s="427">
        <f>+E159+E160+E161</f>
        <v>35</v>
      </c>
      <c r="G159" s="105"/>
    </row>
    <row r="160" spans="2:17" ht="76.150000000000006" customHeight="1" x14ac:dyDescent="0.2">
      <c r="B160" s="468"/>
      <c r="C160" s="104" t="s">
        <v>127</v>
      </c>
      <c r="D160" s="189">
        <v>25</v>
      </c>
      <c r="E160" s="185">
        <v>25</v>
      </c>
      <c r="F160" s="469"/>
      <c r="G160" s="105"/>
    </row>
    <row r="161" spans="2:7" ht="69" customHeight="1" x14ac:dyDescent="0.2">
      <c r="B161" s="468"/>
      <c r="C161" s="104" t="s">
        <v>128</v>
      </c>
      <c r="D161" s="185">
        <v>10</v>
      </c>
      <c r="E161" s="185">
        <v>10</v>
      </c>
      <c r="F161" s="428"/>
      <c r="G161" s="105"/>
    </row>
    <row r="162" spans="2:7" x14ac:dyDescent="0.25">
      <c r="C162" s="42"/>
    </row>
    <row r="165" spans="2:7" x14ac:dyDescent="0.25">
      <c r="B165" s="68" t="s">
        <v>56</v>
      </c>
    </row>
    <row r="168" spans="2:7" x14ac:dyDescent="0.25">
      <c r="B168" s="22" t="s">
        <v>32</v>
      </c>
      <c r="C168" s="22" t="s">
        <v>57</v>
      </c>
      <c r="D168" s="21" t="s">
        <v>50</v>
      </c>
      <c r="E168" s="21" t="s">
        <v>15</v>
      </c>
    </row>
    <row r="169" spans="2:7" ht="28.5" x14ac:dyDescent="0.25">
      <c r="B169" s="70" t="s">
        <v>58</v>
      </c>
      <c r="C169" s="71">
        <v>40</v>
      </c>
      <c r="D169" s="185">
        <f>+E134</f>
        <v>0</v>
      </c>
      <c r="E169" s="424">
        <f>+D169+D170</f>
        <v>35</v>
      </c>
    </row>
    <row r="170" spans="2:7" ht="42.75" x14ac:dyDescent="0.25">
      <c r="B170" s="70" t="s">
        <v>59</v>
      </c>
      <c r="C170" s="71">
        <v>60</v>
      </c>
      <c r="D170" s="185">
        <f>+F159</f>
        <v>35</v>
      </c>
      <c r="E170" s="425"/>
    </row>
  </sheetData>
  <mergeCells count="166">
    <mergeCell ref="B159:B161"/>
    <mergeCell ref="F159:F161"/>
    <mergeCell ref="E169:E170"/>
    <mergeCell ref="B14:C20"/>
    <mergeCell ref="B21:C21"/>
    <mergeCell ref="G153:G154"/>
    <mergeCell ref="H153:H154"/>
    <mergeCell ref="I153:I154"/>
    <mergeCell ref="M153:M154"/>
    <mergeCell ref="G149:G150"/>
    <mergeCell ref="H149:H150"/>
    <mergeCell ref="I149:I150"/>
    <mergeCell ref="M149:M150"/>
    <mergeCell ref="G145:G146"/>
    <mergeCell ref="H145:H146"/>
    <mergeCell ref="I145:I146"/>
    <mergeCell ref="M145:M146"/>
    <mergeCell ref="B116:N116"/>
    <mergeCell ref="E134:E136"/>
    <mergeCell ref="B139:N139"/>
    <mergeCell ref="J141:L141"/>
    <mergeCell ref="N98:N99"/>
    <mergeCell ref="I95:I96"/>
    <mergeCell ref="J95:L95"/>
    <mergeCell ref="N153:N154"/>
    <mergeCell ref="O153:O154"/>
    <mergeCell ref="H151:H152"/>
    <mergeCell ref="I151:I152"/>
    <mergeCell ref="M151:M152"/>
    <mergeCell ref="N151:N152"/>
    <mergeCell ref="O151:O152"/>
    <mergeCell ref="B153:B154"/>
    <mergeCell ref="C153:C154"/>
    <mergeCell ref="D153:D154"/>
    <mergeCell ref="E153:E154"/>
    <mergeCell ref="F153:F154"/>
    <mergeCell ref="B151:B152"/>
    <mergeCell ref="C151:C152"/>
    <mergeCell ref="D151:D152"/>
    <mergeCell ref="E151:E152"/>
    <mergeCell ref="F151:F152"/>
    <mergeCell ref="G151:G152"/>
    <mergeCell ref="N149:N150"/>
    <mergeCell ref="O149:O150"/>
    <mergeCell ref="H147:H148"/>
    <mergeCell ref="I147:I148"/>
    <mergeCell ref="M147:M148"/>
    <mergeCell ref="N147:N148"/>
    <mergeCell ref="O147:O148"/>
    <mergeCell ref="B149:B150"/>
    <mergeCell ref="C149:C150"/>
    <mergeCell ref="D149:D150"/>
    <mergeCell ref="E149:E150"/>
    <mergeCell ref="F149:F150"/>
    <mergeCell ref="B147:B148"/>
    <mergeCell ref="C147:C148"/>
    <mergeCell ref="D147:D148"/>
    <mergeCell ref="E147:E148"/>
    <mergeCell ref="F147:F148"/>
    <mergeCell ref="G147:G148"/>
    <mergeCell ref="N145:N146"/>
    <mergeCell ref="O145:O146"/>
    <mergeCell ref="H143:H144"/>
    <mergeCell ref="I143:I144"/>
    <mergeCell ref="M143:M144"/>
    <mergeCell ref="N143:N144"/>
    <mergeCell ref="O143:O144"/>
    <mergeCell ref="B145:B146"/>
    <mergeCell ref="C145:C146"/>
    <mergeCell ref="D145:D146"/>
    <mergeCell ref="E145:E146"/>
    <mergeCell ref="F145:F146"/>
    <mergeCell ref="B143:B144"/>
    <mergeCell ref="C143:C144"/>
    <mergeCell ref="D143:D144"/>
    <mergeCell ref="E143:E144"/>
    <mergeCell ref="F143:F144"/>
    <mergeCell ref="G143:G144"/>
    <mergeCell ref="B100:B101"/>
    <mergeCell ref="C100:C101"/>
    <mergeCell ref="D100:D101"/>
    <mergeCell ref="E100:E101"/>
    <mergeCell ref="F100:F101"/>
    <mergeCell ref="G100:G101"/>
    <mergeCell ref="P100:Q101"/>
    <mergeCell ref="P141:Q141"/>
    <mergeCell ref="P142:Q142"/>
    <mergeCell ref="P102:Q102"/>
    <mergeCell ref="P103:Q103"/>
    <mergeCell ref="B106:N106"/>
    <mergeCell ref="D109:E109"/>
    <mergeCell ref="D110:E110"/>
    <mergeCell ref="B113:P113"/>
    <mergeCell ref="H100:H101"/>
    <mergeCell ref="I100:I101"/>
    <mergeCell ref="M100:M101"/>
    <mergeCell ref="N100:N101"/>
    <mergeCell ref="O100:O101"/>
    <mergeCell ref="P97:Q97"/>
    <mergeCell ref="B98:B99"/>
    <mergeCell ref="C98:C99"/>
    <mergeCell ref="D98:D99"/>
    <mergeCell ref="E98:E99"/>
    <mergeCell ref="F98:F99"/>
    <mergeCell ref="G98:G99"/>
    <mergeCell ref="H98:H99"/>
    <mergeCell ref="I98:I99"/>
    <mergeCell ref="M98:M99"/>
    <mergeCell ref="P98:Q99"/>
    <mergeCell ref="O98:O99"/>
    <mergeCell ref="M95:M96"/>
    <mergeCell ref="N95:N96"/>
    <mergeCell ref="O95:O96"/>
    <mergeCell ref="P95:Q96"/>
    <mergeCell ref="O83:P83"/>
    <mergeCell ref="B90:N90"/>
    <mergeCell ref="A95:A96"/>
    <mergeCell ref="B95:B96"/>
    <mergeCell ref="C95:C96"/>
    <mergeCell ref="D95:D96"/>
    <mergeCell ref="E95:E96"/>
    <mergeCell ref="F95:F96"/>
    <mergeCell ref="G95:G96"/>
    <mergeCell ref="H95:H96"/>
    <mergeCell ref="O80:P80"/>
    <mergeCell ref="O81:P81"/>
    <mergeCell ref="O82:P82"/>
    <mergeCell ref="O71:P71"/>
    <mergeCell ref="O72:P72"/>
    <mergeCell ref="O73:P73"/>
    <mergeCell ref="O74:P74"/>
    <mergeCell ref="O75:P75"/>
    <mergeCell ref="O76:P76"/>
    <mergeCell ref="B52:B53"/>
    <mergeCell ref="C52:C53"/>
    <mergeCell ref="D52:E52"/>
    <mergeCell ref="B2:P2"/>
    <mergeCell ref="B4:P4"/>
    <mergeCell ref="C6:N6"/>
    <mergeCell ref="C7:N7"/>
    <mergeCell ref="C8:N8"/>
    <mergeCell ref="C9:N9"/>
    <mergeCell ref="P143:Q144"/>
    <mergeCell ref="P145:Q146"/>
    <mergeCell ref="P147:Q148"/>
    <mergeCell ref="P149:Q150"/>
    <mergeCell ref="P151:Q152"/>
    <mergeCell ref="P153:Q154"/>
    <mergeCell ref="C10:E10"/>
    <mergeCell ref="E38:E39"/>
    <mergeCell ref="M43:N43"/>
    <mergeCell ref="O65:P65"/>
    <mergeCell ref="O66:P66"/>
    <mergeCell ref="O67:P67"/>
    <mergeCell ref="O68:P68"/>
    <mergeCell ref="O69:P69"/>
    <mergeCell ref="O70:P70"/>
    <mergeCell ref="C56:N56"/>
    <mergeCell ref="B58:N58"/>
    <mergeCell ref="O61:P61"/>
    <mergeCell ref="O62:P62"/>
    <mergeCell ref="O63:P63"/>
    <mergeCell ref="O64:P64"/>
    <mergeCell ref="O77:P77"/>
    <mergeCell ref="O78:P78"/>
    <mergeCell ref="O79:P79"/>
  </mergeCells>
  <dataValidations count="2">
    <dataValidation type="decimal" allowBlank="1" showInputMessage="1" showErrorMessage="1" sqref="WVH983086 WLL983086 C65582 IV65582 SR65582 ACN65582 AMJ65582 AWF65582 BGB65582 BPX65582 BZT65582 CJP65582 CTL65582 DDH65582 DND65582 DWZ65582 EGV65582 EQR65582 FAN65582 FKJ65582 FUF65582 GEB65582 GNX65582 GXT65582 HHP65582 HRL65582 IBH65582 ILD65582 IUZ65582 JEV65582 JOR65582 JYN65582 KIJ65582 KSF65582 LCB65582 LLX65582 LVT65582 MFP65582 MPL65582 MZH65582 NJD65582 NSZ65582 OCV65582 OMR65582 OWN65582 PGJ65582 PQF65582 QAB65582 QJX65582 QTT65582 RDP65582 RNL65582 RXH65582 SHD65582 SQZ65582 TAV65582 TKR65582 TUN65582 UEJ65582 UOF65582 UYB65582 VHX65582 VRT65582 WBP65582 WLL65582 WVH65582 C131118 IV131118 SR131118 ACN131118 AMJ131118 AWF131118 BGB131118 BPX131118 BZT131118 CJP131118 CTL131118 DDH131118 DND131118 DWZ131118 EGV131118 EQR131118 FAN131118 FKJ131118 FUF131118 GEB131118 GNX131118 GXT131118 HHP131118 HRL131118 IBH131118 ILD131118 IUZ131118 JEV131118 JOR131118 JYN131118 KIJ131118 KSF131118 LCB131118 LLX131118 LVT131118 MFP131118 MPL131118 MZH131118 NJD131118 NSZ131118 OCV131118 OMR131118 OWN131118 PGJ131118 PQF131118 QAB131118 QJX131118 QTT131118 RDP131118 RNL131118 RXH131118 SHD131118 SQZ131118 TAV131118 TKR131118 TUN131118 UEJ131118 UOF131118 UYB131118 VHX131118 VRT131118 WBP131118 WLL131118 WVH131118 C196654 IV196654 SR196654 ACN196654 AMJ196654 AWF196654 BGB196654 BPX196654 BZT196654 CJP196654 CTL196654 DDH196654 DND196654 DWZ196654 EGV196654 EQR196654 FAN196654 FKJ196654 FUF196654 GEB196654 GNX196654 GXT196654 HHP196654 HRL196654 IBH196654 ILD196654 IUZ196654 JEV196654 JOR196654 JYN196654 KIJ196654 KSF196654 LCB196654 LLX196654 LVT196654 MFP196654 MPL196654 MZH196654 NJD196654 NSZ196654 OCV196654 OMR196654 OWN196654 PGJ196654 PQF196654 QAB196654 QJX196654 QTT196654 RDP196654 RNL196654 RXH196654 SHD196654 SQZ196654 TAV196654 TKR196654 TUN196654 UEJ196654 UOF196654 UYB196654 VHX196654 VRT196654 WBP196654 WLL196654 WVH196654 C262190 IV262190 SR262190 ACN262190 AMJ262190 AWF262190 BGB262190 BPX262190 BZT262190 CJP262190 CTL262190 DDH262190 DND262190 DWZ262190 EGV262190 EQR262190 FAN262190 FKJ262190 FUF262190 GEB262190 GNX262190 GXT262190 HHP262190 HRL262190 IBH262190 ILD262190 IUZ262190 JEV262190 JOR262190 JYN262190 KIJ262190 KSF262190 LCB262190 LLX262190 LVT262190 MFP262190 MPL262190 MZH262190 NJD262190 NSZ262190 OCV262190 OMR262190 OWN262190 PGJ262190 PQF262190 QAB262190 QJX262190 QTT262190 RDP262190 RNL262190 RXH262190 SHD262190 SQZ262190 TAV262190 TKR262190 TUN262190 UEJ262190 UOF262190 UYB262190 VHX262190 VRT262190 WBP262190 WLL262190 WVH262190 C327726 IV327726 SR327726 ACN327726 AMJ327726 AWF327726 BGB327726 BPX327726 BZT327726 CJP327726 CTL327726 DDH327726 DND327726 DWZ327726 EGV327726 EQR327726 FAN327726 FKJ327726 FUF327726 GEB327726 GNX327726 GXT327726 HHP327726 HRL327726 IBH327726 ILD327726 IUZ327726 JEV327726 JOR327726 JYN327726 KIJ327726 KSF327726 LCB327726 LLX327726 LVT327726 MFP327726 MPL327726 MZH327726 NJD327726 NSZ327726 OCV327726 OMR327726 OWN327726 PGJ327726 PQF327726 QAB327726 QJX327726 QTT327726 RDP327726 RNL327726 RXH327726 SHD327726 SQZ327726 TAV327726 TKR327726 TUN327726 UEJ327726 UOF327726 UYB327726 VHX327726 VRT327726 WBP327726 WLL327726 WVH327726 C393262 IV393262 SR393262 ACN393262 AMJ393262 AWF393262 BGB393262 BPX393262 BZT393262 CJP393262 CTL393262 DDH393262 DND393262 DWZ393262 EGV393262 EQR393262 FAN393262 FKJ393262 FUF393262 GEB393262 GNX393262 GXT393262 HHP393262 HRL393262 IBH393262 ILD393262 IUZ393262 JEV393262 JOR393262 JYN393262 KIJ393262 KSF393262 LCB393262 LLX393262 LVT393262 MFP393262 MPL393262 MZH393262 NJD393262 NSZ393262 OCV393262 OMR393262 OWN393262 PGJ393262 PQF393262 QAB393262 QJX393262 QTT393262 RDP393262 RNL393262 RXH393262 SHD393262 SQZ393262 TAV393262 TKR393262 TUN393262 UEJ393262 UOF393262 UYB393262 VHX393262 VRT393262 WBP393262 WLL393262 WVH393262 C458798 IV458798 SR458798 ACN458798 AMJ458798 AWF458798 BGB458798 BPX458798 BZT458798 CJP458798 CTL458798 DDH458798 DND458798 DWZ458798 EGV458798 EQR458798 FAN458798 FKJ458798 FUF458798 GEB458798 GNX458798 GXT458798 HHP458798 HRL458798 IBH458798 ILD458798 IUZ458798 JEV458798 JOR458798 JYN458798 KIJ458798 KSF458798 LCB458798 LLX458798 LVT458798 MFP458798 MPL458798 MZH458798 NJD458798 NSZ458798 OCV458798 OMR458798 OWN458798 PGJ458798 PQF458798 QAB458798 QJX458798 QTT458798 RDP458798 RNL458798 RXH458798 SHD458798 SQZ458798 TAV458798 TKR458798 TUN458798 UEJ458798 UOF458798 UYB458798 VHX458798 VRT458798 WBP458798 WLL458798 WVH458798 C524334 IV524334 SR524334 ACN524334 AMJ524334 AWF524334 BGB524334 BPX524334 BZT524334 CJP524334 CTL524334 DDH524334 DND524334 DWZ524334 EGV524334 EQR524334 FAN524334 FKJ524334 FUF524334 GEB524334 GNX524334 GXT524334 HHP524334 HRL524334 IBH524334 ILD524334 IUZ524334 JEV524334 JOR524334 JYN524334 KIJ524334 KSF524334 LCB524334 LLX524334 LVT524334 MFP524334 MPL524334 MZH524334 NJD524334 NSZ524334 OCV524334 OMR524334 OWN524334 PGJ524334 PQF524334 QAB524334 QJX524334 QTT524334 RDP524334 RNL524334 RXH524334 SHD524334 SQZ524334 TAV524334 TKR524334 TUN524334 UEJ524334 UOF524334 UYB524334 VHX524334 VRT524334 WBP524334 WLL524334 WVH524334 C589870 IV589870 SR589870 ACN589870 AMJ589870 AWF589870 BGB589870 BPX589870 BZT589870 CJP589870 CTL589870 DDH589870 DND589870 DWZ589870 EGV589870 EQR589870 FAN589870 FKJ589870 FUF589870 GEB589870 GNX589870 GXT589870 HHP589870 HRL589870 IBH589870 ILD589870 IUZ589870 JEV589870 JOR589870 JYN589870 KIJ589870 KSF589870 LCB589870 LLX589870 LVT589870 MFP589870 MPL589870 MZH589870 NJD589870 NSZ589870 OCV589870 OMR589870 OWN589870 PGJ589870 PQF589870 QAB589870 QJX589870 QTT589870 RDP589870 RNL589870 RXH589870 SHD589870 SQZ589870 TAV589870 TKR589870 TUN589870 UEJ589870 UOF589870 UYB589870 VHX589870 VRT589870 WBP589870 WLL589870 WVH589870 C655406 IV655406 SR655406 ACN655406 AMJ655406 AWF655406 BGB655406 BPX655406 BZT655406 CJP655406 CTL655406 DDH655406 DND655406 DWZ655406 EGV655406 EQR655406 FAN655406 FKJ655406 FUF655406 GEB655406 GNX655406 GXT655406 HHP655406 HRL655406 IBH655406 ILD655406 IUZ655406 JEV655406 JOR655406 JYN655406 KIJ655406 KSF655406 LCB655406 LLX655406 LVT655406 MFP655406 MPL655406 MZH655406 NJD655406 NSZ655406 OCV655406 OMR655406 OWN655406 PGJ655406 PQF655406 QAB655406 QJX655406 QTT655406 RDP655406 RNL655406 RXH655406 SHD655406 SQZ655406 TAV655406 TKR655406 TUN655406 UEJ655406 UOF655406 UYB655406 VHX655406 VRT655406 WBP655406 WLL655406 WVH655406 C720942 IV720942 SR720942 ACN720942 AMJ720942 AWF720942 BGB720942 BPX720942 BZT720942 CJP720942 CTL720942 DDH720942 DND720942 DWZ720942 EGV720942 EQR720942 FAN720942 FKJ720942 FUF720942 GEB720942 GNX720942 GXT720942 HHP720942 HRL720942 IBH720942 ILD720942 IUZ720942 JEV720942 JOR720942 JYN720942 KIJ720942 KSF720942 LCB720942 LLX720942 LVT720942 MFP720942 MPL720942 MZH720942 NJD720942 NSZ720942 OCV720942 OMR720942 OWN720942 PGJ720942 PQF720942 QAB720942 QJX720942 QTT720942 RDP720942 RNL720942 RXH720942 SHD720942 SQZ720942 TAV720942 TKR720942 TUN720942 UEJ720942 UOF720942 UYB720942 VHX720942 VRT720942 WBP720942 WLL720942 WVH720942 C786478 IV786478 SR786478 ACN786478 AMJ786478 AWF786478 BGB786478 BPX786478 BZT786478 CJP786478 CTL786478 DDH786478 DND786478 DWZ786478 EGV786478 EQR786478 FAN786478 FKJ786478 FUF786478 GEB786478 GNX786478 GXT786478 HHP786478 HRL786478 IBH786478 ILD786478 IUZ786478 JEV786478 JOR786478 JYN786478 KIJ786478 KSF786478 LCB786478 LLX786478 LVT786478 MFP786478 MPL786478 MZH786478 NJD786478 NSZ786478 OCV786478 OMR786478 OWN786478 PGJ786478 PQF786478 QAB786478 QJX786478 QTT786478 RDP786478 RNL786478 RXH786478 SHD786478 SQZ786478 TAV786478 TKR786478 TUN786478 UEJ786478 UOF786478 UYB786478 VHX786478 VRT786478 WBP786478 WLL786478 WVH786478 C852014 IV852014 SR852014 ACN852014 AMJ852014 AWF852014 BGB852014 BPX852014 BZT852014 CJP852014 CTL852014 DDH852014 DND852014 DWZ852014 EGV852014 EQR852014 FAN852014 FKJ852014 FUF852014 GEB852014 GNX852014 GXT852014 HHP852014 HRL852014 IBH852014 ILD852014 IUZ852014 JEV852014 JOR852014 JYN852014 KIJ852014 KSF852014 LCB852014 LLX852014 LVT852014 MFP852014 MPL852014 MZH852014 NJD852014 NSZ852014 OCV852014 OMR852014 OWN852014 PGJ852014 PQF852014 QAB852014 QJX852014 QTT852014 RDP852014 RNL852014 RXH852014 SHD852014 SQZ852014 TAV852014 TKR852014 TUN852014 UEJ852014 UOF852014 UYB852014 VHX852014 VRT852014 WBP852014 WLL852014 WVH852014 C917550 IV917550 SR917550 ACN917550 AMJ917550 AWF917550 BGB917550 BPX917550 BZT917550 CJP917550 CTL917550 DDH917550 DND917550 DWZ917550 EGV917550 EQR917550 FAN917550 FKJ917550 FUF917550 GEB917550 GNX917550 GXT917550 HHP917550 HRL917550 IBH917550 ILD917550 IUZ917550 JEV917550 JOR917550 JYN917550 KIJ917550 KSF917550 LCB917550 LLX917550 LVT917550 MFP917550 MPL917550 MZH917550 NJD917550 NSZ917550 OCV917550 OMR917550 OWN917550 PGJ917550 PQF917550 QAB917550 QJX917550 QTT917550 RDP917550 RNL917550 RXH917550 SHD917550 SQZ917550 TAV917550 TKR917550 TUN917550 UEJ917550 UOF917550 UYB917550 VHX917550 VRT917550 WBP917550 WLL917550 WVH917550 C983086 IV983086 SR983086 ACN983086 AMJ983086 AWF983086 BGB983086 BPX983086 BZT983086 CJP983086 CTL983086 DDH983086 DND983086 DWZ983086 EGV983086 EQR983086 FAN983086 FKJ983086 FUF983086 GEB983086 GNX983086 GXT983086 HHP983086 HRL983086 IBH983086 ILD983086 IUZ983086 JEV983086 JOR983086 JYN983086 KIJ983086 KSF983086 LCB983086 LLX983086 LVT983086 MFP983086 MPL983086 MZH983086 NJD983086 NSZ983086 OCV983086 OMR983086 OWN983086 PGJ983086 PQF983086 QAB983086 QJX983086 QTT983086 RDP983086 RNL983086 RXH983086 SHD983086 SQZ983086 TAV983086 TKR983086 TUN983086 UEJ983086 UOF983086 UYB983086 VHX983086 VRT983086 WBP983086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86 A65582 IS65582 SO65582 ACK65582 AMG65582 AWC65582 BFY65582 BPU65582 BZQ65582 CJM65582 CTI65582 DDE65582 DNA65582 DWW65582 EGS65582 EQO65582 FAK65582 FKG65582 FUC65582 GDY65582 GNU65582 GXQ65582 HHM65582 HRI65582 IBE65582 ILA65582 IUW65582 JES65582 JOO65582 JYK65582 KIG65582 KSC65582 LBY65582 LLU65582 LVQ65582 MFM65582 MPI65582 MZE65582 NJA65582 NSW65582 OCS65582 OMO65582 OWK65582 PGG65582 PQC65582 PZY65582 QJU65582 QTQ65582 RDM65582 RNI65582 RXE65582 SHA65582 SQW65582 TAS65582 TKO65582 TUK65582 UEG65582 UOC65582 UXY65582 VHU65582 VRQ65582 WBM65582 WLI65582 WVE65582 A131118 IS131118 SO131118 ACK131118 AMG131118 AWC131118 BFY131118 BPU131118 BZQ131118 CJM131118 CTI131118 DDE131118 DNA131118 DWW131118 EGS131118 EQO131118 FAK131118 FKG131118 FUC131118 GDY131118 GNU131118 GXQ131118 HHM131118 HRI131118 IBE131118 ILA131118 IUW131118 JES131118 JOO131118 JYK131118 KIG131118 KSC131118 LBY131118 LLU131118 LVQ131118 MFM131118 MPI131118 MZE131118 NJA131118 NSW131118 OCS131118 OMO131118 OWK131118 PGG131118 PQC131118 PZY131118 QJU131118 QTQ131118 RDM131118 RNI131118 RXE131118 SHA131118 SQW131118 TAS131118 TKO131118 TUK131118 UEG131118 UOC131118 UXY131118 VHU131118 VRQ131118 WBM131118 WLI131118 WVE131118 A196654 IS196654 SO196654 ACK196654 AMG196654 AWC196654 BFY196654 BPU196654 BZQ196654 CJM196654 CTI196654 DDE196654 DNA196654 DWW196654 EGS196654 EQO196654 FAK196654 FKG196654 FUC196654 GDY196654 GNU196654 GXQ196654 HHM196654 HRI196654 IBE196654 ILA196654 IUW196654 JES196654 JOO196654 JYK196654 KIG196654 KSC196654 LBY196654 LLU196654 LVQ196654 MFM196654 MPI196654 MZE196654 NJA196654 NSW196654 OCS196654 OMO196654 OWK196654 PGG196654 PQC196654 PZY196654 QJU196654 QTQ196654 RDM196654 RNI196654 RXE196654 SHA196654 SQW196654 TAS196654 TKO196654 TUK196654 UEG196654 UOC196654 UXY196654 VHU196654 VRQ196654 WBM196654 WLI196654 WVE196654 A262190 IS262190 SO262190 ACK262190 AMG262190 AWC262190 BFY262190 BPU262190 BZQ262190 CJM262190 CTI262190 DDE262190 DNA262190 DWW262190 EGS262190 EQO262190 FAK262190 FKG262190 FUC262190 GDY262190 GNU262190 GXQ262190 HHM262190 HRI262190 IBE262190 ILA262190 IUW262190 JES262190 JOO262190 JYK262190 KIG262190 KSC262190 LBY262190 LLU262190 LVQ262190 MFM262190 MPI262190 MZE262190 NJA262190 NSW262190 OCS262190 OMO262190 OWK262190 PGG262190 PQC262190 PZY262190 QJU262190 QTQ262190 RDM262190 RNI262190 RXE262190 SHA262190 SQW262190 TAS262190 TKO262190 TUK262190 UEG262190 UOC262190 UXY262190 VHU262190 VRQ262190 WBM262190 WLI262190 WVE262190 A327726 IS327726 SO327726 ACK327726 AMG327726 AWC327726 BFY327726 BPU327726 BZQ327726 CJM327726 CTI327726 DDE327726 DNA327726 DWW327726 EGS327726 EQO327726 FAK327726 FKG327726 FUC327726 GDY327726 GNU327726 GXQ327726 HHM327726 HRI327726 IBE327726 ILA327726 IUW327726 JES327726 JOO327726 JYK327726 KIG327726 KSC327726 LBY327726 LLU327726 LVQ327726 MFM327726 MPI327726 MZE327726 NJA327726 NSW327726 OCS327726 OMO327726 OWK327726 PGG327726 PQC327726 PZY327726 QJU327726 QTQ327726 RDM327726 RNI327726 RXE327726 SHA327726 SQW327726 TAS327726 TKO327726 TUK327726 UEG327726 UOC327726 UXY327726 VHU327726 VRQ327726 WBM327726 WLI327726 WVE327726 A393262 IS393262 SO393262 ACK393262 AMG393262 AWC393262 BFY393262 BPU393262 BZQ393262 CJM393262 CTI393262 DDE393262 DNA393262 DWW393262 EGS393262 EQO393262 FAK393262 FKG393262 FUC393262 GDY393262 GNU393262 GXQ393262 HHM393262 HRI393262 IBE393262 ILA393262 IUW393262 JES393262 JOO393262 JYK393262 KIG393262 KSC393262 LBY393262 LLU393262 LVQ393262 MFM393262 MPI393262 MZE393262 NJA393262 NSW393262 OCS393262 OMO393262 OWK393262 PGG393262 PQC393262 PZY393262 QJU393262 QTQ393262 RDM393262 RNI393262 RXE393262 SHA393262 SQW393262 TAS393262 TKO393262 TUK393262 UEG393262 UOC393262 UXY393262 VHU393262 VRQ393262 WBM393262 WLI393262 WVE393262 A458798 IS458798 SO458798 ACK458798 AMG458798 AWC458798 BFY458798 BPU458798 BZQ458798 CJM458798 CTI458798 DDE458798 DNA458798 DWW458798 EGS458798 EQO458798 FAK458798 FKG458798 FUC458798 GDY458798 GNU458798 GXQ458798 HHM458798 HRI458798 IBE458798 ILA458798 IUW458798 JES458798 JOO458798 JYK458798 KIG458798 KSC458798 LBY458798 LLU458798 LVQ458798 MFM458798 MPI458798 MZE458798 NJA458798 NSW458798 OCS458798 OMO458798 OWK458798 PGG458798 PQC458798 PZY458798 QJU458798 QTQ458798 RDM458798 RNI458798 RXE458798 SHA458798 SQW458798 TAS458798 TKO458798 TUK458798 UEG458798 UOC458798 UXY458798 VHU458798 VRQ458798 WBM458798 WLI458798 WVE458798 A524334 IS524334 SO524334 ACK524334 AMG524334 AWC524334 BFY524334 BPU524334 BZQ524334 CJM524334 CTI524334 DDE524334 DNA524334 DWW524334 EGS524334 EQO524334 FAK524334 FKG524334 FUC524334 GDY524334 GNU524334 GXQ524334 HHM524334 HRI524334 IBE524334 ILA524334 IUW524334 JES524334 JOO524334 JYK524334 KIG524334 KSC524334 LBY524334 LLU524334 LVQ524334 MFM524334 MPI524334 MZE524334 NJA524334 NSW524334 OCS524334 OMO524334 OWK524334 PGG524334 PQC524334 PZY524334 QJU524334 QTQ524334 RDM524334 RNI524334 RXE524334 SHA524334 SQW524334 TAS524334 TKO524334 TUK524334 UEG524334 UOC524334 UXY524334 VHU524334 VRQ524334 WBM524334 WLI524334 WVE524334 A589870 IS589870 SO589870 ACK589870 AMG589870 AWC589870 BFY589870 BPU589870 BZQ589870 CJM589870 CTI589870 DDE589870 DNA589870 DWW589870 EGS589870 EQO589870 FAK589870 FKG589870 FUC589870 GDY589870 GNU589870 GXQ589870 HHM589870 HRI589870 IBE589870 ILA589870 IUW589870 JES589870 JOO589870 JYK589870 KIG589870 KSC589870 LBY589870 LLU589870 LVQ589870 MFM589870 MPI589870 MZE589870 NJA589870 NSW589870 OCS589870 OMO589870 OWK589870 PGG589870 PQC589870 PZY589870 QJU589870 QTQ589870 RDM589870 RNI589870 RXE589870 SHA589870 SQW589870 TAS589870 TKO589870 TUK589870 UEG589870 UOC589870 UXY589870 VHU589870 VRQ589870 WBM589870 WLI589870 WVE589870 A655406 IS655406 SO655406 ACK655406 AMG655406 AWC655406 BFY655406 BPU655406 BZQ655406 CJM655406 CTI655406 DDE655406 DNA655406 DWW655406 EGS655406 EQO655406 FAK655406 FKG655406 FUC655406 GDY655406 GNU655406 GXQ655406 HHM655406 HRI655406 IBE655406 ILA655406 IUW655406 JES655406 JOO655406 JYK655406 KIG655406 KSC655406 LBY655406 LLU655406 LVQ655406 MFM655406 MPI655406 MZE655406 NJA655406 NSW655406 OCS655406 OMO655406 OWK655406 PGG655406 PQC655406 PZY655406 QJU655406 QTQ655406 RDM655406 RNI655406 RXE655406 SHA655406 SQW655406 TAS655406 TKO655406 TUK655406 UEG655406 UOC655406 UXY655406 VHU655406 VRQ655406 WBM655406 WLI655406 WVE655406 A720942 IS720942 SO720942 ACK720942 AMG720942 AWC720942 BFY720942 BPU720942 BZQ720942 CJM720942 CTI720942 DDE720942 DNA720942 DWW720942 EGS720942 EQO720942 FAK720942 FKG720942 FUC720942 GDY720942 GNU720942 GXQ720942 HHM720942 HRI720942 IBE720942 ILA720942 IUW720942 JES720942 JOO720942 JYK720942 KIG720942 KSC720942 LBY720942 LLU720942 LVQ720942 MFM720942 MPI720942 MZE720942 NJA720942 NSW720942 OCS720942 OMO720942 OWK720942 PGG720942 PQC720942 PZY720942 QJU720942 QTQ720942 RDM720942 RNI720942 RXE720942 SHA720942 SQW720942 TAS720942 TKO720942 TUK720942 UEG720942 UOC720942 UXY720942 VHU720942 VRQ720942 WBM720942 WLI720942 WVE720942 A786478 IS786478 SO786478 ACK786478 AMG786478 AWC786478 BFY786478 BPU786478 BZQ786478 CJM786478 CTI786478 DDE786478 DNA786478 DWW786478 EGS786478 EQO786478 FAK786478 FKG786478 FUC786478 GDY786478 GNU786478 GXQ786478 HHM786478 HRI786478 IBE786478 ILA786478 IUW786478 JES786478 JOO786478 JYK786478 KIG786478 KSC786478 LBY786478 LLU786478 LVQ786478 MFM786478 MPI786478 MZE786478 NJA786478 NSW786478 OCS786478 OMO786478 OWK786478 PGG786478 PQC786478 PZY786478 QJU786478 QTQ786478 RDM786478 RNI786478 RXE786478 SHA786478 SQW786478 TAS786478 TKO786478 TUK786478 UEG786478 UOC786478 UXY786478 VHU786478 VRQ786478 WBM786478 WLI786478 WVE786478 A852014 IS852014 SO852014 ACK852014 AMG852014 AWC852014 BFY852014 BPU852014 BZQ852014 CJM852014 CTI852014 DDE852014 DNA852014 DWW852014 EGS852014 EQO852014 FAK852014 FKG852014 FUC852014 GDY852014 GNU852014 GXQ852014 HHM852014 HRI852014 IBE852014 ILA852014 IUW852014 JES852014 JOO852014 JYK852014 KIG852014 KSC852014 LBY852014 LLU852014 LVQ852014 MFM852014 MPI852014 MZE852014 NJA852014 NSW852014 OCS852014 OMO852014 OWK852014 PGG852014 PQC852014 PZY852014 QJU852014 QTQ852014 RDM852014 RNI852014 RXE852014 SHA852014 SQW852014 TAS852014 TKO852014 TUK852014 UEG852014 UOC852014 UXY852014 VHU852014 VRQ852014 WBM852014 WLI852014 WVE852014 A917550 IS917550 SO917550 ACK917550 AMG917550 AWC917550 BFY917550 BPU917550 BZQ917550 CJM917550 CTI917550 DDE917550 DNA917550 DWW917550 EGS917550 EQO917550 FAK917550 FKG917550 FUC917550 GDY917550 GNU917550 GXQ917550 HHM917550 HRI917550 IBE917550 ILA917550 IUW917550 JES917550 JOO917550 JYK917550 KIG917550 KSC917550 LBY917550 LLU917550 LVQ917550 MFM917550 MPI917550 MZE917550 NJA917550 NSW917550 OCS917550 OMO917550 OWK917550 PGG917550 PQC917550 PZY917550 QJU917550 QTQ917550 RDM917550 RNI917550 RXE917550 SHA917550 SQW917550 TAS917550 TKO917550 TUK917550 UEG917550 UOC917550 UXY917550 VHU917550 VRQ917550 WBM917550 WLI917550 WVE917550 A983086 IS983086 SO983086 ACK983086 AMG983086 AWC983086 BFY983086 BPU983086 BZQ983086 CJM983086 CTI983086 DDE983086 DNA983086 DWW983086 EGS983086 EQO983086 FAK983086 FKG983086 FUC983086 GDY983086 GNU983086 GXQ983086 HHM983086 HRI983086 IBE983086 ILA983086 IUW983086 JES983086 JOO983086 JYK983086 KIG983086 KSC983086 LBY983086 LLU983086 LVQ983086 MFM983086 MPI983086 MZE983086 NJA983086 NSW983086 OCS983086 OMO983086 OWK983086 PGG983086 PQC983086 PZY983086 QJU983086 QTQ983086 RDM983086 RNI983086 RXE983086 SHA983086 SQW983086 TAS983086 TKO983086 TUK983086 UEG983086 UOC983086 UXY983086 VHU983086 VRQ983086 WBM983086 WLI983086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60"/>
  <sheetViews>
    <sheetView topLeftCell="A39" zoomScale="80" zoomScaleNormal="80" workbookViewId="0">
      <selection activeCell="O94" sqref="O94:O95"/>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769</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664</v>
      </c>
      <c r="C10" s="421" t="s">
        <v>885</v>
      </c>
      <c r="D10" s="422"/>
      <c r="E10" s="423"/>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70" t="s">
        <v>97</v>
      </c>
      <c r="C14" s="471"/>
      <c r="D14" s="187" t="s">
        <v>11</v>
      </c>
      <c r="E14" s="187" t="s">
        <v>12</v>
      </c>
      <c r="F14" s="187" t="s">
        <v>28</v>
      </c>
      <c r="G14" s="42"/>
      <c r="I14" s="56"/>
      <c r="J14" s="56"/>
      <c r="K14" s="56"/>
      <c r="L14" s="56"/>
      <c r="M14" s="56"/>
      <c r="N14" s="55"/>
    </row>
    <row r="15" spans="2:16" x14ac:dyDescent="0.25">
      <c r="B15" s="472"/>
      <c r="C15" s="473"/>
      <c r="D15" s="187">
        <v>4</v>
      </c>
      <c r="E15" s="3">
        <v>1252968600</v>
      </c>
      <c r="F15" s="287">
        <v>600</v>
      </c>
      <c r="G15" s="42"/>
      <c r="I15" s="57"/>
      <c r="J15" s="57"/>
      <c r="K15" s="57"/>
      <c r="L15" s="57"/>
      <c r="M15" s="57"/>
      <c r="N15" s="55"/>
    </row>
    <row r="16" spans="2:16" x14ac:dyDescent="0.25">
      <c r="B16" s="472"/>
      <c r="C16" s="473"/>
      <c r="D16" s="187">
        <v>6</v>
      </c>
      <c r="E16" s="3">
        <v>1053997446</v>
      </c>
      <c r="F16" s="287">
        <v>492</v>
      </c>
      <c r="G16" s="42"/>
      <c r="I16" s="57"/>
      <c r="J16" s="57"/>
      <c r="K16" s="57"/>
      <c r="L16" s="57"/>
      <c r="M16" s="57"/>
      <c r="N16" s="55"/>
    </row>
    <row r="17" spans="1:14" x14ac:dyDescent="0.25">
      <c r="B17" s="472"/>
      <c r="C17" s="473"/>
      <c r="D17" s="187">
        <v>10</v>
      </c>
      <c r="E17" s="3">
        <v>1838553610</v>
      </c>
      <c r="F17" s="287">
        <v>758</v>
      </c>
      <c r="G17" s="42"/>
      <c r="I17" s="57"/>
      <c r="J17" s="57"/>
      <c r="K17" s="57"/>
      <c r="L17" s="57"/>
      <c r="M17" s="57"/>
      <c r="N17" s="55"/>
    </row>
    <row r="18" spans="1:14" x14ac:dyDescent="0.25">
      <c r="B18" s="472"/>
      <c r="C18" s="473"/>
      <c r="D18" s="187">
        <v>15</v>
      </c>
      <c r="E18" s="3">
        <v>323099096</v>
      </c>
      <c r="F18" s="287">
        <v>142</v>
      </c>
      <c r="G18" s="42"/>
      <c r="I18" s="57"/>
      <c r="J18" s="57"/>
      <c r="K18" s="57"/>
      <c r="L18" s="57"/>
      <c r="M18" s="57"/>
      <c r="N18" s="55"/>
    </row>
    <row r="19" spans="1:14" x14ac:dyDescent="0.25">
      <c r="B19" s="472"/>
      <c r="C19" s="473"/>
      <c r="D19" s="187">
        <v>17</v>
      </c>
      <c r="E19" s="3">
        <v>1200706876</v>
      </c>
      <c r="F19" s="287">
        <v>482</v>
      </c>
      <c r="G19" s="42"/>
      <c r="I19" s="57"/>
      <c r="J19" s="57"/>
      <c r="K19" s="57"/>
      <c r="L19" s="57"/>
      <c r="M19" s="57"/>
      <c r="N19" s="55"/>
    </row>
    <row r="20" spans="1:14" x14ac:dyDescent="0.25">
      <c r="B20" s="474"/>
      <c r="C20" s="475"/>
      <c r="D20" s="187">
        <v>18</v>
      </c>
      <c r="E20" s="3">
        <v>832050540</v>
      </c>
      <c r="F20" s="287">
        <v>342</v>
      </c>
      <c r="G20" s="42"/>
      <c r="I20" s="57"/>
      <c r="J20" s="57"/>
      <c r="K20" s="57"/>
      <c r="L20" s="57"/>
      <c r="M20" s="57"/>
      <c r="N20" s="55"/>
    </row>
    <row r="21" spans="1:14" x14ac:dyDescent="0.25">
      <c r="B21" s="476" t="s">
        <v>13</v>
      </c>
      <c r="C21" s="477"/>
      <c r="D21" s="187"/>
      <c r="E21" s="7">
        <f>SUM(E15:E20)</f>
        <v>6501376168</v>
      </c>
      <c r="F21" s="286">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+F20*80%</f>
        <v>273.60000000000002</v>
      </c>
      <c r="D23" s="57"/>
      <c r="E23" s="4">
        <f>E20</f>
        <v>832050540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1531</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34" t="s">
        <v>68</v>
      </c>
      <c r="D30" s="69"/>
      <c r="E30" s="42"/>
      <c r="F30" s="42"/>
      <c r="G30" s="42"/>
      <c r="H30" s="42"/>
      <c r="I30" s="54"/>
      <c r="J30" s="54"/>
      <c r="K30" s="54"/>
      <c r="L30" s="54"/>
      <c r="M30" s="54"/>
      <c r="N30" s="55"/>
    </row>
    <row r="31" spans="1:14" x14ac:dyDescent="0.25">
      <c r="A31" s="65"/>
      <c r="B31" s="69" t="s">
        <v>140</v>
      </c>
      <c r="C31" s="234" t="s">
        <v>68</v>
      </c>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4">
        <f>+D38+D39</f>
        <v>35</v>
      </c>
      <c r="F38" s="42"/>
      <c r="G38" s="42"/>
      <c r="H38" s="42"/>
      <c r="I38" s="54"/>
      <c r="J38" s="54"/>
      <c r="K38" s="54"/>
      <c r="L38" s="54"/>
      <c r="M38" s="54"/>
      <c r="N38" s="55"/>
    </row>
    <row r="39" spans="1:26" ht="42.75" x14ac:dyDescent="0.25">
      <c r="A39" s="65"/>
      <c r="B39" s="70" t="s">
        <v>143</v>
      </c>
      <c r="C39" s="71">
        <v>60</v>
      </c>
      <c r="D39" s="185">
        <v>35</v>
      </c>
      <c r="E39" s="425"/>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6" t="s">
        <v>34</v>
      </c>
      <c r="N43" s="426"/>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75" t="s">
        <v>666</v>
      </c>
      <c r="C47" s="75" t="s">
        <v>666</v>
      </c>
      <c r="D47" s="76" t="s">
        <v>667</v>
      </c>
      <c r="E47" s="264" t="s">
        <v>668</v>
      </c>
      <c r="F47" s="78" t="s">
        <v>135</v>
      </c>
      <c r="G47" s="79" t="s">
        <v>669</v>
      </c>
      <c r="H47" s="80">
        <v>40924</v>
      </c>
      <c r="I47" s="80">
        <v>41273</v>
      </c>
      <c r="J47" s="81" t="s">
        <v>136</v>
      </c>
      <c r="K47" s="136">
        <v>0</v>
      </c>
      <c r="L47" s="136">
        <v>11</v>
      </c>
      <c r="M47" s="136">
        <v>1124</v>
      </c>
      <c r="N47" s="82">
        <v>0</v>
      </c>
      <c r="O47" s="83">
        <v>1028803373</v>
      </c>
      <c r="P47" s="83" t="s">
        <v>886</v>
      </c>
      <c r="Q47" s="84"/>
      <c r="R47" s="85"/>
      <c r="S47" s="85"/>
      <c r="T47" s="85"/>
      <c r="U47" s="85"/>
      <c r="V47" s="85"/>
      <c r="W47" s="85"/>
      <c r="X47" s="85"/>
      <c r="Y47" s="85"/>
      <c r="Z47" s="85"/>
    </row>
    <row r="48" spans="1:26" s="86" customFormat="1" ht="30" x14ac:dyDescent="0.25">
      <c r="A48" s="74">
        <f>+A47+1</f>
        <v>2</v>
      </c>
      <c r="B48" s="75" t="s">
        <v>666</v>
      </c>
      <c r="C48" s="75" t="s">
        <v>666</v>
      </c>
      <c r="D48" s="76" t="s">
        <v>667</v>
      </c>
      <c r="E48" s="264" t="s">
        <v>670</v>
      </c>
      <c r="F48" s="78" t="s">
        <v>135</v>
      </c>
      <c r="G48" s="78" t="s">
        <v>669</v>
      </c>
      <c r="H48" s="80">
        <v>41295</v>
      </c>
      <c r="I48" s="80">
        <v>41639</v>
      </c>
      <c r="J48" s="81" t="s">
        <v>136</v>
      </c>
      <c r="K48" s="136">
        <v>0</v>
      </c>
      <c r="L48" s="136">
        <v>11</v>
      </c>
      <c r="M48" s="136">
        <v>1036</v>
      </c>
      <c r="N48" s="82">
        <v>0</v>
      </c>
      <c r="O48" s="83">
        <v>1038936937</v>
      </c>
      <c r="P48" s="83" t="s">
        <v>887</v>
      </c>
      <c r="Q48" s="84"/>
      <c r="R48" s="85"/>
      <c r="S48" s="85"/>
      <c r="T48" s="85"/>
      <c r="U48" s="85"/>
      <c r="V48" s="85"/>
      <c r="W48" s="85"/>
      <c r="X48" s="85"/>
      <c r="Y48" s="85"/>
      <c r="Z48" s="85"/>
    </row>
    <row r="49" spans="1:26" s="86" customFormat="1" ht="30" x14ac:dyDescent="0.25">
      <c r="A49" s="74">
        <f t="shared" ref="A49" si="0">+A48+1</f>
        <v>3</v>
      </c>
      <c r="B49" s="75" t="s">
        <v>666</v>
      </c>
      <c r="C49" s="75" t="s">
        <v>666</v>
      </c>
      <c r="D49" s="76" t="s">
        <v>667</v>
      </c>
      <c r="E49" s="264" t="s">
        <v>671</v>
      </c>
      <c r="F49" s="78" t="s">
        <v>135</v>
      </c>
      <c r="G49" s="78" t="s">
        <v>669</v>
      </c>
      <c r="H49" s="80">
        <v>41660</v>
      </c>
      <c r="I49" s="80">
        <v>41973</v>
      </c>
      <c r="J49" s="81" t="s">
        <v>136</v>
      </c>
      <c r="K49" s="136">
        <v>0</v>
      </c>
      <c r="L49" s="136">
        <v>10</v>
      </c>
      <c r="M49" s="136">
        <v>826</v>
      </c>
      <c r="N49" s="82">
        <v>0</v>
      </c>
      <c r="O49" s="83">
        <v>944773755</v>
      </c>
      <c r="P49" s="83" t="s">
        <v>888</v>
      </c>
      <c r="Q49" s="84"/>
      <c r="R49" s="85"/>
      <c r="S49" s="85"/>
      <c r="T49" s="85"/>
      <c r="U49" s="85"/>
      <c r="V49" s="85"/>
      <c r="W49" s="85"/>
      <c r="X49" s="85"/>
      <c r="Y49" s="85"/>
      <c r="Z49" s="85"/>
    </row>
    <row r="50" spans="1:26" s="86" customFormat="1" x14ac:dyDescent="0.25">
      <c r="A50" s="74"/>
      <c r="B50" s="87" t="s">
        <v>15</v>
      </c>
      <c r="C50" s="76"/>
      <c r="D50" s="75"/>
      <c r="E50" s="77"/>
      <c r="F50" s="78"/>
      <c r="G50" s="78"/>
      <c r="H50" s="78"/>
      <c r="I50" s="81"/>
      <c r="J50" s="81"/>
      <c r="K50" s="88">
        <f>SUM(K47:K49)</f>
        <v>0</v>
      </c>
      <c r="L50" s="88">
        <f>SUM(L47:L49)</f>
        <v>32</v>
      </c>
      <c r="M50" s="265">
        <f>SUM(M47:M49)</f>
        <v>2986</v>
      </c>
      <c r="N50" s="88">
        <f>SUM(N47:N49)</f>
        <v>0</v>
      </c>
      <c r="O50" s="83"/>
      <c r="P50" s="83"/>
      <c r="Q50" s="90"/>
    </row>
    <row r="51" spans="1:26" x14ac:dyDescent="0.25">
      <c r="E51" s="91"/>
    </row>
    <row r="52" spans="1:26" x14ac:dyDescent="0.25">
      <c r="B52" s="427" t="s">
        <v>27</v>
      </c>
      <c r="C52" s="427" t="s">
        <v>26</v>
      </c>
      <c r="D52" s="429" t="s">
        <v>33</v>
      </c>
      <c r="E52" s="429"/>
    </row>
    <row r="53" spans="1:26" x14ac:dyDescent="0.25">
      <c r="B53" s="428"/>
      <c r="C53" s="428"/>
      <c r="D53" s="188" t="s">
        <v>22</v>
      </c>
      <c r="E53" s="93" t="s">
        <v>23</v>
      </c>
    </row>
    <row r="54" spans="1:26" ht="30.6" customHeight="1" x14ac:dyDescent="0.25">
      <c r="B54" s="94" t="s">
        <v>20</v>
      </c>
      <c r="C54" s="95">
        <f>+K50</f>
        <v>0</v>
      </c>
      <c r="D54" s="69"/>
      <c r="E54" s="234" t="s">
        <v>771</v>
      </c>
      <c r="F54" s="96"/>
      <c r="G54" s="96"/>
      <c r="H54" s="96"/>
      <c r="I54" s="96"/>
      <c r="J54" s="96"/>
      <c r="K54" s="96"/>
      <c r="L54" s="96"/>
      <c r="M54" s="96"/>
    </row>
    <row r="55" spans="1:26" ht="30" customHeight="1" x14ac:dyDescent="0.25">
      <c r="B55" s="94" t="s">
        <v>24</v>
      </c>
      <c r="C55" s="95">
        <f>+M50</f>
        <v>2986</v>
      </c>
      <c r="D55" s="234" t="s">
        <v>68</v>
      </c>
      <c r="E55" s="69"/>
    </row>
    <row r="56" spans="1:26" x14ac:dyDescent="0.25">
      <c r="B56" s="97"/>
      <c r="C56" s="439"/>
      <c r="D56" s="439"/>
      <c r="E56" s="439"/>
      <c r="F56" s="439"/>
      <c r="G56" s="439"/>
      <c r="H56" s="439"/>
      <c r="I56" s="439"/>
      <c r="J56" s="439"/>
      <c r="K56" s="439"/>
      <c r="L56" s="439"/>
      <c r="M56" s="439"/>
      <c r="N56" s="439"/>
    </row>
    <row r="57" spans="1:26" ht="28.15" customHeight="1" thickBot="1" x14ac:dyDescent="0.3"/>
    <row r="58" spans="1:26" ht="27" thickBot="1" x14ac:dyDescent="0.3">
      <c r="B58" s="440" t="s">
        <v>100</v>
      </c>
      <c r="C58" s="440"/>
      <c r="D58" s="440"/>
      <c r="E58" s="440"/>
      <c r="F58" s="440"/>
      <c r="G58" s="440"/>
      <c r="H58" s="440"/>
      <c r="I58" s="440"/>
      <c r="J58" s="440"/>
      <c r="K58" s="440"/>
      <c r="L58" s="440"/>
      <c r="M58" s="440"/>
      <c r="N58" s="440"/>
    </row>
    <row r="61" spans="1:26" ht="109.5" customHeight="1" x14ac:dyDescent="0.25">
      <c r="B61" s="197" t="s">
        <v>148</v>
      </c>
      <c r="C61" s="9" t="s">
        <v>2</v>
      </c>
      <c r="D61" s="9" t="s">
        <v>102</v>
      </c>
      <c r="E61" s="9" t="s">
        <v>101</v>
      </c>
      <c r="F61" s="9" t="s">
        <v>103</v>
      </c>
      <c r="G61" s="9" t="s">
        <v>104</v>
      </c>
      <c r="H61" s="9" t="s">
        <v>105</v>
      </c>
      <c r="I61" s="9" t="s">
        <v>106</v>
      </c>
      <c r="J61" s="9" t="s">
        <v>107</v>
      </c>
      <c r="K61" s="9" t="s">
        <v>108</v>
      </c>
      <c r="L61" s="9" t="s">
        <v>109</v>
      </c>
      <c r="M61" s="16" t="s">
        <v>110</v>
      </c>
      <c r="N61" s="16" t="s">
        <v>111</v>
      </c>
      <c r="O61" s="441" t="s">
        <v>3</v>
      </c>
      <c r="P61" s="442"/>
      <c r="Q61" s="9" t="s">
        <v>17</v>
      </c>
    </row>
    <row r="62" spans="1:26" x14ac:dyDescent="0.25">
      <c r="B62" s="98" t="s">
        <v>255</v>
      </c>
      <c r="C62" s="98" t="s">
        <v>256</v>
      </c>
      <c r="D62" s="43" t="s">
        <v>672</v>
      </c>
      <c r="E62" s="43">
        <v>150</v>
      </c>
      <c r="F62" s="99" t="s">
        <v>669</v>
      </c>
      <c r="G62" s="99" t="s">
        <v>669</v>
      </c>
      <c r="H62" s="99" t="s">
        <v>669</v>
      </c>
      <c r="I62" s="99" t="s">
        <v>135</v>
      </c>
      <c r="J62" s="98" t="s">
        <v>135</v>
      </c>
      <c r="K62" s="69" t="s">
        <v>135</v>
      </c>
      <c r="L62" s="69" t="s">
        <v>135</v>
      </c>
      <c r="M62" s="69" t="s">
        <v>135</v>
      </c>
      <c r="N62" s="69" t="s">
        <v>135</v>
      </c>
      <c r="O62" s="430"/>
      <c r="P62" s="431"/>
      <c r="Q62" s="69" t="s">
        <v>135</v>
      </c>
    </row>
    <row r="63" spans="1:26" x14ac:dyDescent="0.25">
      <c r="B63" s="98"/>
      <c r="C63" s="98"/>
      <c r="D63" s="43" t="s">
        <v>673</v>
      </c>
      <c r="E63" s="43">
        <v>50</v>
      </c>
      <c r="F63" s="99" t="s">
        <v>669</v>
      </c>
      <c r="G63" s="99" t="s">
        <v>669</v>
      </c>
      <c r="H63" s="99" t="s">
        <v>669</v>
      </c>
      <c r="I63" s="99" t="s">
        <v>135</v>
      </c>
      <c r="J63" s="98" t="s">
        <v>135</v>
      </c>
      <c r="K63" s="69" t="s">
        <v>135</v>
      </c>
      <c r="L63" s="69" t="s">
        <v>135</v>
      </c>
      <c r="M63" s="69" t="s">
        <v>135</v>
      </c>
      <c r="N63" s="69" t="s">
        <v>135</v>
      </c>
      <c r="O63" s="430"/>
      <c r="P63" s="431"/>
      <c r="Q63" s="69" t="s">
        <v>135</v>
      </c>
    </row>
    <row r="64" spans="1:26" x14ac:dyDescent="0.25">
      <c r="B64" s="98"/>
      <c r="C64" s="98"/>
      <c r="D64" s="43" t="s">
        <v>674</v>
      </c>
      <c r="E64" s="43">
        <v>50</v>
      </c>
      <c r="F64" s="99" t="s">
        <v>669</v>
      </c>
      <c r="G64" s="99" t="s">
        <v>669</v>
      </c>
      <c r="H64" s="99" t="s">
        <v>669</v>
      </c>
      <c r="I64" s="99" t="s">
        <v>135</v>
      </c>
      <c r="J64" s="98" t="s">
        <v>135</v>
      </c>
      <c r="K64" s="69" t="s">
        <v>135</v>
      </c>
      <c r="L64" s="69" t="s">
        <v>135</v>
      </c>
      <c r="M64" s="69" t="s">
        <v>135</v>
      </c>
      <c r="N64" s="69" t="s">
        <v>135</v>
      </c>
      <c r="O64" s="430"/>
      <c r="P64" s="431"/>
      <c r="Q64" s="69" t="s">
        <v>135</v>
      </c>
    </row>
    <row r="65" spans="2:17" x14ac:dyDescent="0.25">
      <c r="B65" s="98"/>
      <c r="C65" s="98"/>
      <c r="D65" s="43" t="s">
        <v>675</v>
      </c>
      <c r="E65" s="43">
        <v>100</v>
      </c>
      <c r="F65" s="99" t="s">
        <v>669</v>
      </c>
      <c r="G65" s="99" t="s">
        <v>669</v>
      </c>
      <c r="H65" s="99" t="s">
        <v>669</v>
      </c>
      <c r="I65" s="99" t="s">
        <v>135</v>
      </c>
      <c r="J65" s="98" t="s">
        <v>135</v>
      </c>
      <c r="K65" s="69" t="s">
        <v>135</v>
      </c>
      <c r="L65" s="69" t="s">
        <v>135</v>
      </c>
      <c r="M65" s="69" t="s">
        <v>135</v>
      </c>
      <c r="N65" s="69" t="s">
        <v>135</v>
      </c>
      <c r="O65" s="430"/>
      <c r="P65" s="431"/>
      <c r="Q65" s="69" t="s">
        <v>135</v>
      </c>
    </row>
    <row r="66" spans="2:17" x14ac:dyDescent="0.25">
      <c r="B66" s="98"/>
      <c r="C66" s="98"/>
      <c r="D66" s="43" t="s">
        <v>676</v>
      </c>
      <c r="E66" s="43">
        <v>50</v>
      </c>
      <c r="F66" s="99" t="s">
        <v>669</v>
      </c>
      <c r="G66" s="99" t="s">
        <v>669</v>
      </c>
      <c r="H66" s="99" t="s">
        <v>669</v>
      </c>
      <c r="I66" s="99" t="s">
        <v>135</v>
      </c>
      <c r="J66" s="98" t="s">
        <v>135</v>
      </c>
      <c r="K66" s="69" t="s">
        <v>135</v>
      </c>
      <c r="L66" s="69" t="s">
        <v>135</v>
      </c>
      <c r="M66" s="69" t="s">
        <v>135</v>
      </c>
      <c r="N66" s="69" t="s">
        <v>135</v>
      </c>
      <c r="O66" s="430"/>
      <c r="P66" s="431"/>
      <c r="Q66" s="69" t="s">
        <v>135</v>
      </c>
    </row>
    <row r="67" spans="2:17" x14ac:dyDescent="0.25">
      <c r="B67" s="98"/>
      <c r="C67" s="98"/>
      <c r="D67" s="43" t="s">
        <v>677</v>
      </c>
      <c r="E67" s="43">
        <v>50</v>
      </c>
      <c r="F67" s="99" t="s">
        <v>669</v>
      </c>
      <c r="G67" s="99" t="s">
        <v>669</v>
      </c>
      <c r="H67" s="99" t="s">
        <v>669</v>
      </c>
      <c r="I67" s="99" t="s">
        <v>678</v>
      </c>
      <c r="J67" s="98" t="s">
        <v>135</v>
      </c>
      <c r="K67" s="69" t="s">
        <v>135</v>
      </c>
      <c r="L67" s="69" t="s">
        <v>135</v>
      </c>
      <c r="M67" s="69" t="s">
        <v>135</v>
      </c>
      <c r="N67" s="69" t="s">
        <v>135</v>
      </c>
      <c r="O67" s="430"/>
      <c r="P67" s="431"/>
      <c r="Q67" s="69" t="s">
        <v>135</v>
      </c>
    </row>
    <row r="68" spans="2:17" x14ac:dyDescent="0.25">
      <c r="B68" s="69"/>
      <c r="C68" s="69"/>
      <c r="D68" s="69" t="s">
        <v>679</v>
      </c>
      <c r="E68" s="69">
        <v>50</v>
      </c>
      <c r="F68" s="99" t="s">
        <v>669</v>
      </c>
      <c r="G68" s="99" t="s">
        <v>669</v>
      </c>
      <c r="H68" s="99" t="s">
        <v>669</v>
      </c>
      <c r="I68" s="99" t="s">
        <v>678</v>
      </c>
      <c r="J68" s="98" t="s">
        <v>135</v>
      </c>
      <c r="K68" s="69" t="s">
        <v>135</v>
      </c>
      <c r="L68" s="69" t="s">
        <v>135</v>
      </c>
      <c r="M68" s="69" t="s">
        <v>135</v>
      </c>
      <c r="N68" s="69" t="s">
        <v>135</v>
      </c>
      <c r="O68" s="430"/>
      <c r="P68" s="431"/>
      <c r="Q68" s="69" t="s">
        <v>135</v>
      </c>
    </row>
    <row r="69" spans="2:17" x14ac:dyDescent="0.25">
      <c r="B69" s="69"/>
      <c r="C69" s="69"/>
      <c r="D69" s="69" t="s">
        <v>680</v>
      </c>
      <c r="E69" s="69">
        <v>50</v>
      </c>
      <c r="F69" s="99" t="s">
        <v>669</v>
      </c>
      <c r="G69" s="99" t="s">
        <v>669</v>
      </c>
      <c r="H69" s="99" t="s">
        <v>669</v>
      </c>
      <c r="I69" s="99" t="s">
        <v>678</v>
      </c>
      <c r="J69" s="98" t="s">
        <v>135</v>
      </c>
      <c r="K69" s="69" t="s">
        <v>135</v>
      </c>
      <c r="L69" s="69" t="s">
        <v>135</v>
      </c>
      <c r="M69" s="69" t="s">
        <v>135</v>
      </c>
      <c r="N69" s="69" t="s">
        <v>135</v>
      </c>
      <c r="O69" s="430"/>
      <c r="P69" s="431"/>
      <c r="Q69" s="69" t="s">
        <v>135</v>
      </c>
    </row>
    <row r="70" spans="2:17" x14ac:dyDescent="0.25">
      <c r="B70" s="69"/>
      <c r="C70" s="69"/>
      <c r="D70" s="69" t="s">
        <v>681</v>
      </c>
      <c r="E70" s="69">
        <v>50</v>
      </c>
      <c r="F70" s="99" t="s">
        <v>669</v>
      </c>
      <c r="G70" s="99" t="s">
        <v>669</v>
      </c>
      <c r="H70" s="99" t="s">
        <v>669</v>
      </c>
      <c r="I70" s="99" t="s">
        <v>135</v>
      </c>
      <c r="J70" s="98" t="s">
        <v>135</v>
      </c>
      <c r="K70" s="69" t="s">
        <v>135</v>
      </c>
      <c r="L70" s="69" t="s">
        <v>135</v>
      </c>
      <c r="M70" s="69" t="s">
        <v>135</v>
      </c>
      <c r="N70" s="69" t="s">
        <v>135</v>
      </c>
      <c r="O70" s="430"/>
      <c r="P70" s="431"/>
      <c r="Q70" s="69" t="s">
        <v>135</v>
      </c>
    </row>
    <row r="71" spans="2:17" x14ac:dyDescent="0.25">
      <c r="B71" s="69"/>
      <c r="C71" s="69"/>
      <c r="D71" s="69" t="s">
        <v>682</v>
      </c>
      <c r="E71" s="69">
        <v>250</v>
      </c>
      <c r="F71" s="99" t="s">
        <v>669</v>
      </c>
      <c r="G71" s="99" t="s">
        <v>669</v>
      </c>
      <c r="H71" s="99" t="s">
        <v>669</v>
      </c>
      <c r="I71" s="99" t="s">
        <v>135</v>
      </c>
      <c r="J71" s="98" t="s">
        <v>135</v>
      </c>
      <c r="K71" s="69" t="s">
        <v>135</v>
      </c>
      <c r="L71" s="69" t="s">
        <v>135</v>
      </c>
      <c r="M71" s="69" t="s">
        <v>135</v>
      </c>
      <c r="N71" s="69" t="s">
        <v>135</v>
      </c>
      <c r="O71" s="430"/>
      <c r="P71" s="431"/>
      <c r="Q71" s="69" t="s">
        <v>135</v>
      </c>
    </row>
    <row r="72" spans="2:17" x14ac:dyDescent="0.25">
      <c r="B72" s="69"/>
      <c r="C72" s="69"/>
      <c r="D72" s="69" t="s">
        <v>683</v>
      </c>
      <c r="E72" s="69">
        <v>50</v>
      </c>
      <c r="F72" s="99" t="s">
        <v>669</v>
      </c>
      <c r="G72" s="99" t="s">
        <v>669</v>
      </c>
      <c r="H72" s="99" t="s">
        <v>669</v>
      </c>
      <c r="I72" s="99" t="s">
        <v>135</v>
      </c>
      <c r="J72" s="98" t="s">
        <v>135</v>
      </c>
      <c r="K72" s="69" t="s">
        <v>135</v>
      </c>
      <c r="L72" s="69" t="s">
        <v>135</v>
      </c>
      <c r="M72" s="69" t="s">
        <v>135</v>
      </c>
      <c r="N72" s="69" t="s">
        <v>135</v>
      </c>
      <c r="O72" s="430"/>
      <c r="P72" s="431"/>
      <c r="Q72" s="69" t="s">
        <v>135</v>
      </c>
    </row>
    <row r="73" spans="2:17" x14ac:dyDescent="0.25">
      <c r="B73" s="69"/>
      <c r="C73" s="69"/>
      <c r="D73" s="69" t="s">
        <v>684</v>
      </c>
      <c r="E73" s="69">
        <v>100</v>
      </c>
      <c r="F73" s="99" t="s">
        <v>669</v>
      </c>
      <c r="G73" s="99" t="s">
        <v>669</v>
      </c>
      <c r="H73" s="99" t="s">
        <v>669</v>
      </c>
      <c r="I73" s="99" t="s">
        <v>135</v>
      </c>
      <c r="J73" s="98" t="s">
        <v>135</v>
      </c>
      <c r="K73" s="69" t="s">
        <v>135</v>
      </c>
      <c r="L73" s="69" t="s">
        <v>135</v>
      </c>
      <c r="M73" s="69" t="s">
        <v>135</v>
      </c>
      <c r="N73" s="69" t="s">
        <v>135</v>
      </c>
      <c r="O73" s="430"/>
      <c r="P73" s="431"/>
      <c r="Q73" s="69" t="s">
        <v>135</v>
      </c>
    </row>
    <row r="74" spans="2:17" x14ac:dyDescent="0.25">
      <c r="B74" s="69"/>
      <c r="C74" s="69"/>
      <c r="D74" s="69" t="s">
        <v>685</v>
      </c>
      <c r="E74" s="69">
        <v>50</v>
      </c>
      <c r="F74" s="99" t="s">
        <v>669</v>
      </c>
      <c r="G74" s="99" t="s">
        <v>669</v>
      </c>
      <c r="H74" s="99" t="s">
        <v>669</v>
      </c>
      <c r="I74" s="99" t="s">
        <v>678</v>
      </c>
      <c r="J74" s="98" t="s">
        <v>135</v>
      </c>
      <c r="K74" s="69" t="s">
        <v>135</v>
      </c>
      <c r="L74" s="69" t="s">
        <v>135</v>
      </c>
      <c r="M74" s="69" t="s">
        <v>135</v>
      </c>
      <c r="N74" s="69" t="s">
        <v>135</v>
      </c>
      <c r="O74" s="430"/>
      <c r="P74" s="431"/>
      <c r="Q74" s="69" t="s">
        <v>135</v>
      </c>
    </row>
    <row r="75" spans="2:17" x14ac:dyDescent="0.25">
      <c r="B75" s="69"/>
      <c r="C75" s="69"/>
      <c r="D75" s="69" t="s">
        <v>686</v>
      </c>
      <c r="E75" s="69">
        <v>200</v>
      </c>
      <c r="F75" s="99" t="s">
        <v>669</v>
      </c>
      <c r="G75" s="99" t="s">
        <v>669</v>
      </c>
      <c r="H75" s="99" t="s">
        <v>669</v>
      </c>
      <c r="I75" s="99" t="s">
        <v>135</v>
      </c>
      <c r="J75" s="98" t="s">
        <v>135</v>
      </c>
      <c r="K75" s="69" t="s">
        <v>135</v>
      </c>
      <c r="L75" s="69" t="s">
        <v>135</v>
      </c>
      <c r="M75" s="69" t="s">
        <v>135</v>
      </c>
      <c r="N75" s="69" t="s">
        <v>135</v>
      </c>
      <c r="O75" s="430"/>
      <c r="P75" s="431"/>
      <c r="Q75" s="69" t="s">
        <v>135</v>
      </c>
    </row>
    <row r="76" spans="2:17" x14ac:dyDescent="0.25">
      <c r="B76" s="69"/>
      <c r="C76" s="69"/>
      <c r="D76" s="69" t="s">
        <v>687</v>
      </c>
      <c r="E76" s="69">
        <v>200</v>
      </c>
      <c r="F76" s="99" t="s">
        <v>669</v>
      </c>
      <c r="G76" s="99" t="s">
        <v>669</v>
      </c>
      <c r="H76" s="99" t="s">
        <v>669</v>
      </c>
      <c r="I76" s="99" t="s">
        <v>135</v>
      </c>
      <c r="J76" s="98" t="s">
        <v>135</v>
      </c>
      <c r="K76" s="69" t="s">
        <v>135</v>
      </c>
      <c r="L76" s="69" t="s">
        <v>135</v>
      </c>
      <c r="M76" s="69" t="s">
        <v>135</v>
      </c>
      <c r="N76" s="69" t="s">
        <v>135</v>
      </c>
      <c r="O76" s="430"/>
      <c r="P76" s="431"/>
      <c r="Q76" s="69" t="s">
        <v>135</v>
      </c>
    </row>
    <row r="77" spans="2:17" x14ac:dyDescent="0.25">
      <c r="B77" s="69"/>
      <c r="C77" s="69"/>
      <c r="D77" s="69" t="s">
        <v>688</v>
      </c>
      <c r="E77" s="69">
        <v>100</v>
      </c>
      <c r="F77" s="99" t="s">
        <v>669</v>
      </c>
      <c r="G77" s="99" t="s">
        <v>669</v>
      </c>
      <c r="H77" s="99" t="s">
        <v>669</v>
      </c>
      <c r="I77" s="99" t="s">
        <v>678</v>
      </c>
      <c r="J77" s="98" t="s">
        <v>135</v>
      </c>
      <c r="K77" s="69" t="s">
        <v>135</v>
      </c>
      <c r="L77" s="69" t="s">
        <v>135</v>
      </c>
      <c r="M77" s="69" t="s">
        <v>135</v>
      </c>
      <c r="N77" s="69" t="s">
        <v>135</v>
      </c>
      <c r="O77" s="430"/>
      <c r="P77" s="431"/>
      <c r="Q77" s="69" t="s">
        <v>135</v>
      </c>
    </row>
    <row r="78" spans="2:17" x14ac:dyDescent="0.25">
      <c r="B78" s="69"/>
      <c r="C78" s="69"/>
      <c r="D78" s="69" t="s">
        <v>689</v>
      </c>
      <c r="E78" s="69">
        <v>300</v>
      </c>
      <c r="F78" s="99" t="s">
        <v>669</v>
      </c>
      <c r="G78" s="99" t="s">
        <v>669</v>
      </c>
      <c r="H78" s="99" t="s">
        <v>669</v>
      </c>
      <c r="I78" s="99" t="s">
        <v>135</v>
      </c>
      <c r="J78" s="98" t="s">
        <v>135</v>
      </c>
      <c r="K78" s="69" t="s">
        <v>135</v>
      </c>
      <c r="L78" s="69" t="s">
        <v>135</v>
      </c>
      <c r="M78" s="69" t="s">
        <v>135</v>
      </c>
      <c r="N78" s="69" t="s">
        <v>135</v>
      </c>
      <c r="O78" s="430"/>
      <c r="P78" s="431"/>
      <c r="Q78" s="69" t="s">
        <v>135</v>
      </c>
    </row>
    <row r="79" spans="2:17" x14ac:dyDescent="0.25">
      <c r="B79" s="69"/>
      <c r="C79" s="69"/>
      <c r="D79" s="69" t="s">
        <v>690</v>
      </c>
      <c r="E79" s="69">
        <v>100</v>
      </c>
      <c r="F79" s="99" t="s">
        <v>669</v>
      </c>
      <c r="G79" s="99" t="s">
        <v>669</v>
      </c>
      <c r="H79" s="99" t="s">
        <v>669</v>
      </c>
      <c r="I79" s="99" t="s">
        <v>135</v>
      </c>
      <c r="J79" s="98" t="s">
        <v>135</v>
      </c>
      <c r="K79" s="69" t="s">
        <v>135</v>
      </c>
      <c r="L79" s="69" t="s">
        <v>135</v>
      </c>
      <c r="M79" s="69" t="s">
        <v>135</v>
      </c>
      <c r="N79" s="69" t="s">
        <v>135</v>
      </c>
      <c r="O79" s="430"/>
      <c r="P79" s="431"/>
      <c r="Q79" s="69" t="s">
        <v>135</v>
      </c>
    </row>
    <row r="80" spans="2:17" x14ac:dyDescent="0.25">
      <c r="B80" s="69"/>
      <c r="C80" s="69"/>
      <c r="D80" s="69" t="s">
        <v>691</v>
      </c>
      <c r="E80" s="69">
        <v>50</v>
      </c>
      <c r="F80" s="99" t="s">
        <v>669</v>
      </c>
      <c r="G80" s="99" t="s">
        <v>669</v>
      </c>
      <c r="H80" s="99" t="s">
        <v>669</v>
      </c>
      <c r="I80" s="99" t="s">
        <v>135</v>
      </c>
      <c r="J80" s="98" t="s">
        <v>135</v>
      </c>
      <c r="K80" s="69" t="s">
        <v>135</v>
      </c>
      <c r="L80" s="69" t="s">
        <v>135</v>
      </c>
      <c r="M80" s="69" t="s">
        <v>135</v>
      </c>
      <c r="N80" s="69" t="s">
        <v>135</v>
      </c>
      <c r="O80" s="430"/>
      <c r="P80" s="431"/>
      <c r="Q80" s="69" t="s">
        <v>135</v>
      </c>
    </row>
    <row r="81" spans="1:17" x14ac:dyDescent="0.25">
      <c r="B81" s="69" t="s">
        <v>772</v>
      </c>
      <c r="C81" s="69" t="s">
        <v>254</v>
      </c>
      <c r="D81" s="69" t="s">
        <v>889</v>
      </c>
      <c r="E81" s="69">
        <v>142</v>
      </c>
      <c r="F81" s="99" t="s">
        <v>669</v>
      </c>
      <c r="G81" s="99" t="s">
        <v>669</v>
      </c>
      <c r="H81" s="99" t="s">
        <v>669</v>
      </c>
      <c r="I81" s="99" t="s">
        <v>135</v>
      </c>
      <c r="J81" s="98" t="s">
        <v>135</v>
      </c>
      <c r="K81" s="69" t="s">
        <v>135</v>
      </c>
      <c r="L81" s="69" t="s">
        <v>135</v>
      </c>
      <c r="M81" s="69" t="s">
        <v>135</v>
      </c>
      <c r="N81" s="69" t="s">
        <v>135</v>
      </c>
      <c r="O81" s="430"/>
      <c r="P81" s="431"/>
      <c r="Q81" s="69" t="s">
        <v>135</v>
      </c>
    </row>
    <row r="82" spans="1:17" x14ac:dyDescent="0.25">
      <c r="B82" s="69"/>
      <c r="C82" s="69"/>
      <c r="D82" s="69" t="s">
        <v>890</v>
      </c>
      <c r="E82" s="69">
        <v>142</v>
      </c>
      <c r="F82" s="99" t="s">
        <v>669</v>
      </c>
      <c r="G82" s="99" t="s">
        <v>669</v>
      </c>
      <c r="H82" s="99" t="s">
        <v>669</v>
      </c>
      <c r="I82" s="99" t="s">
        <v>678</v>
      </c>
      <c r="J82" s="98" t="s">
        <v>135</v>
      </c>
      <c r="K82" s="69" t="s">
        <v>135</v>
      </c>
      <c r="L82" s="69" t="s">
        <v>135</v>
      </c>
      <c r="M82" s="69" t="s">
        <v>135</v>
      </c>
      <c r="N82" s="69" t="s">
        <v>135</v>
      </c>
      <c r="O82" s="430"/>
      <c r="P82" s="431"/>
      <c r="Q82" s="69" t="s">
        <v>135</v>
      </c>
    </row>
    <row r="83" spans="1:17" x14ac:dyDescent="0.25">
      <c r="B83" s="61"/>
      <c r="C83" s="61"/>
      <c r="D83" s="61"/>
      <c r="E83" s="61"/>
      <c r="F83" s="61"/>
      <c r="G83" s="61"/>
      <c r="H83" s="61"/>
      <c r="I83" s="61"/>
      <c r="J83" s="61"/>
      <c r="K83" s="61"/>
      <c r="L83" s="61"/>
      <c r="M83" s="61"/>
      <c r="N83" s="61"/>
      <c r="O83" s="250"/>
      <c r="P83" s="250"/>
      <c r="Q83" s="61"/>
    </row>
    <row r="84" spans="1:17" x14ac:dyDescent="0.25">
      <c r="B84" s="44" t="s">
        <v>1</v>
      </c>
    </row>
    <row r="85" spans="1:17" x14ac:dyDescent="0.25">
      <c r="B85" s="44" t="s">
        <v>36</v>
      </c>
    </row>
    <row r="86" spans="1:17" x14ac:dyDescent="0.25">
      <c r="B86" s="44" t="s">
        <v>61</v>
      </c>
    </row>
    <row r="88" spans="1:17" ht="15.75" thickBot="1" x14ac:dyDescent="0.3"/>
    <row r="89" spans="1:17" ht="27" thickBot="1" x14ac:dyDescent="0.3">
      <c r="B89" s="432" t="s">
        <v>37</v>
      </c>
      <c r="C89" s="433"/>
      <c r="D89" s="433"/>
      <c r="E89" s="433"/>
      <c r="F89" s="433"/>
      <c r="G89" s="433"/>
      <c r="H89" s="433"/>
      <c r="I89" s="433"/>
      <c r="J89" s="433"/>
      <c r="K89" s="433"/>
      <c r="L89" s="433"/>
      <c r="M89" s="433"/>
      <c r="N89" s="434"/>
    </row>
    <row r="94" spans="1:17" ht="76.5" customHeight="1" x14ac:dyDescent="0.25">
      <c r="A94" s="443"/>
      <c r="B94" s="443" t="s">
        <v>0</v>
      </c>
      <c r="C94" s="443" t="s">
        <v>38</v>
      </c>
      <c r="D94" s="443" t="s">
        <v>39</v>
      </c>
      <c r="E94" s="443" t="s">
        <v>112</v>
      </c>
      <c r="F94" s="443" t="s">
        <v>114</v>
      </c>
      <c r="G94" s="443" t="s">
        <v>115</v>
      </c>
      <c r="H94" s="443" t="s">
        <v>116</v>
      </c>
      <c r="I94" s="443" t="s">
        <v>113</v>
      </c>
      <c r="J94" s="441" t="s">
        <v>117</v>
      </c>
      <c r="K94" s="445"/>
      <c r="L94" s="442"/>
      <c r="M94" s="443" t="s">
        <v>121</v>
      </c>
      <c r="N94" s="443" t="s">
        <v>40</v>
      </c>
      <c r="O94" s="443" t="s">
        <v>41</v>
      </c>
      <c r="P94" s="447" t="s">
        <v>3</v>
      </c>
      <c r="Q94" s="448"/>
    </row>
    <row r="95" spans="1:17" ht="60.75" customHeight="1" x14ac:dyDescent="0.25">
      <c r="A95" s="444"/>
      <c r="B95" s="444"/>
      <c r="C95" s="444"/>
      <c r="D95" s="444"/>
      <c r="E95" s="444"/>
      <c r="F95" s="444"/>
      <c r="G95" s="444"/>
      <c r="H95" s="444"/>
      <c r="I95" s="444"/>
      <c r="J95" s="21" t="s">
        <v>118</v>
      </c>
      <c r="K95" s="239" t="s">
        <v>119</v>
      </c>
      <c r="L95" s="21" t="s">
        <v>120</v>
      </c>
      <c r="M95" s="444"/>
      <c r="N95" s="444"/>
      <c r="O95" s="444"/>
      <c r="P95" s="449"/>
      <c r="Q95" s="450"/>
    </row>
    <row r="96" spans="1:17" ht="75" x14ac:dyDescent="0.25">
      <c r="B96" s="281" t="s">
        <v>42</v>
      </c>
      <c r="C96" s="282" t="s">
        <v>847</v>
      </c>
      <c r="D96" s="180" t="s">
        <v>891</v>
      </c>
      <c r="E96" s="180">
        <v>40732907</v>
      </c>
      <c r="F96" s="190" t="s">
        <v>729</v>
      </c>
      <c r="G96" s="190" t="s">
        <v>892</v>
      </c>
      <c r="H96" s="194">
        <v>41459</v>
      </c>
      <c r="I96" s="180" t="s">
        <v>669</v>
      </c>
      <c r="J96" s="100" t="s">
        <v>795</v>
      </c>
      <c r="K96" s="178" t="s">
        <v>893</v>
      </c>
      <c r="L96" s="202" t="s">
        <v>894</v>
      </c>
      <c r="M96" s="185" t="s">
        <v>135</v>
      </c>
      <c r="N96" s="185" t="s">
        <v>135</v>
      </c>
      <c r="O96" s="185" t="s">
        <v>135</v>
      </c>
      <c r="P96" s="451"/>
      <c r="Q96" s="451"/>
    </row>
    <row r="97" spans="2:17" s="54" customFormat="1" ht="51.75" customHeight="1" x14ac:dyDescent="0.25">
      <c r="B97" s="101" t="s">
        <v>43</v>
      </c>
      <c r="C97" s="282" t="s">
        <v>847</v>
      </c>
      <c r="D97" s="189" t="s">
        <v>895</v>
      </c>
      <c r="E97" s="185">
        <v>40670816</v>
      </c>
      <c r="F97" s="189" t="s">
        <v>444</v>
      </c>
      <c r="G97" s="202" t="s">
        <v>374</v>
      </c>
      <c r="H97" s="196">
        <v>41509</v>
      </c>
      <c r="I97" s="185">
        <v>137558</v>
      </c>
      <c r="J97" s="189" t="s">
        <v>795</v>
      </c>
      <c r="K97" s="178" t="s">
        <v>758</v>
      </c>
      <c r="L97" s="189" t="s">
        <v>896</v>
      </c>
      <c r="M97" s="185" t="s">
        <v>135</v>
      </c>
      <c r="N97" s="185" t="s">
        <v>135</v>
      </c>
      <c r="O97" s="185" t="s">
        <v>135</v>
      </c>
      <c r="P97" s="451"/>
      <c r="Q97" s="451"/>
    </row>
    <row r="98" spans="2:17" ht="75" x14ac:dyDescent="0.25">
      <c r="B98" s="281" t="s">
        <v>42</v>
      </c>
      <c r="C98" s="189" t="s">
        <v>624</v>
      </c>
      <c r="D98" s="234" t="s">
        <v>897</v>
      </c>
      <c r="E98" s="291">
        <v>40756502</v>
      </c>
      <c r="F98" s="189" t="s">
        <v>444</v>
      </c>
      <c r="G98" s="202" t="s">
        <v>344</v>
      </c>
      <c r="H98" s="196">
        <v>38331</v>
      </c>
      <c r="I98" s="43">
        <v>109410</v>
      </c>
      <c r="J98" s="100" t="s">
        <v>898</v>
      </c>
      <c r="K98" s="263" t="s">
        <v>899</v>
      </c>
      <c r="L98" s="178" t="s">
        <v>900</v>
      </c>
      <c r="M98" s="185" t="s">
        <v>135</v>
      </c>
      <c r="N98" s="185" t="s">
        <v>135</v>
      </c>
      <c r="O98" s="185" t="s">
        <v>135</v>
      </c>
      <c r="P98" s="446"/>
      <c r="Q98" s="446"/>
    </row>
    <row r="99" spans="2:17" ht="45" x14ac:dyDescent="0.25">
      <c r="B99" s="101" t="s">
        <v>43</v>
      </c>
      <c r="C99" s="269" t="s">
        <v>624</v>
      </c>
      <c r="D99" s="234" t="s">
        <v>901</v>
      </c>
      <c r="E99" s="291">
        <v>40727511</v>
      </c>
      <c r="F99" s="189" t="s">
        <v>444</v>
      </c>
      <c r="G99" s="202" t="s">
        <v>344</v>
      </c>
      <c r="H99" s="261">
        <v>36785</v>
      </c>
      <c r="I99" s="43"/>
      <c r="J99" s="100" t="s">
        <v>795</v>
      </c>
      <c r="K99" s="263" t="s">
        <v>758</v>
      </c>
      <c r="L99" s="202" t="s">
        <v>828</v>
      </c>
      <c r="M99" s="185" t="s">
        <v>135</v>
      </c>
      <c r="N99" s="185" t="s">
        <v>135</v>
      </c>
      <c r="O99" s="185" t="s">
        <v>135</v>
      </c>
      <c r="P99" s="446"/>
      <c r="Q99" s="446"/>
    </row>
    <row r="100" spans="2:17" x14ac:dyDescent="0.25">
      <c r="B100" s="275"/>
      <c r="C100" s="65"/>
      <c r="D100" s="276"/>
      <c r="E100" s="276"/>
      <c r="F100" s="65"/>
      <c r="G100" s="277"/>
      <c r="H100" s="278"/>
      <c r="I100" s="279"/>
      <c r="J100" s="275"/>
      <c r="K100" s="280"/>
      <c r="L100" s="277"/>
      <c r="M100" s="250"/>
      <c r="N100" s="250"/>
      <c r="O100" s="250"/>
      <c r="P100" s="65"/>
      <c r="Q100" s="65"/>
    </row>
    <row r="101" spans="2:17" ht="15.75" thickBot="1" x14ac:dyDescent="0.3">
      <c r="B101" s="44" t="s">
        <v>798</v>
      </c>
    </row>
    <row r="102" spans="2:17" ht="27" thickBot="1" x14ac:dyDescent="0.3">
      <c r="B102" s="432" t="s">
        <v>45</v>
      </c>
      <c r="C102" s="433"/>
      <c r="D102" s="433"/>
      <c r="E102" s="433"/>
      <c r="F102" s="433"/>
      <c r="G102" s="433"/>
      <c r="H102" s="433"/>
      <c r="I102" s="433"/>
      <c r="J102" s="433"/>
      <c r="K102" s="433"/>
      <c r="L102" s="433"/>
      <c r="M102" s="433"/>
      <c r="N102" s="434"/>
    </row>
    <row r="105" spans="2:17" ht="46.15" customHeight="1" x14ac:dyDescent="0.25">
      <c r="B105" s="9" t="s">
        <v>32</v>
      </c>
      <c r="C105" s="9" t="s">
        <v>46</v>
      </c>
      <c r="D105" s="441" t="s">
        <v>3</v>
      </c>
      <c r="E105" s="442"/>
    </row>
    <row r="106" spans="2:17" ht="46.9" customHeight="1" x14ac:dyDescent="0.25">
      <c r="B106" s="101" t="s">
        <v>122</v>
      </c>
      <c r="C106" s="69" t="s">
        <v>135</v>
      </c>
      <c r="D106" s="451"/>
      <c r="E106" s="451"/>
    </row>
    <row r="109" spans="2:17" ht="26.25" x14ac:dyDescent="0.25">
      <c r="B109" s="435" t="s">
        <v>63</v>
      </c>
      <c r="C109" s="436"/>
      <c r="D109" s="436"/>
      <c r="E109" s="436"/>
      <c r="F109" s="436"/>
      <c r="G109" s="436"/>
      <c r="H109" s="436"/>
      <c r="I109" s="436"/>
      <c r="J109" s="436"/>
      <c r="K109" s="436"/>
      <c r="L109" s="436"/>
      <c r="M109" s="436"/>
      <c r="N109" s="436"/>
      <c r="O109" s="436"/>
      <c r="P109" s="436"/>
    </row>
    <row r="111" spans="2:17" ht="15.75" thickBot="1" x14ac:dyDescent="0.3"/>
    <row r="112" spans="2:17" ht="27" thickBot="1" x14ac:dyDescent="0.3">
      <c r="B112" s="432" t="s">
        <v>53</v>
      </c>
      <c r="C112" s="433"/>
      <c r="D112" s="433"/>
      <c r="E112" s="433"/>
      <c r="F112" s="433"/>
      <c r="G112" s="433"/>
      <c r="H112" s="433"/>
      <c r="I112" s="433"/>
      <c r="J112" s="433"/>
      <c r="K112" s="433"/>
      <c r="L112" s="433"/>
      <c r="M112" s="433"/>
      <c r="N112" s="434"/>
    </row>
    <row r="114" spans="1:26" ht="15.75" thickBot="1" x14ac:dyDescent="0.3">
      <c r="M114" s="73"/>
      <c r="N114" s="73"/>
    </row>
    <row r="115" spans="1:26" s="54" customFormat="1" ht="109.5" customHeight="1" x14ac:dyDescent="0.25">
      <c r="B115" s="18" t="s">
        <v>144</v>
      </c>
      <c r="C115" s="18" t="s">
        <v>145</v>
      </c>
      <c r="D115" s="18" t="s">
        <v>146</v>
      </c>
      <c r="E115" s="18" t="s">
        <v>44</v>
      </c>
      <c r="F115" s="18" t="s">
        <v>21</v>
      </c>
      <c r="G115" s="18" t="s">
        <v>99</v>
      </c>
      <c r="H115" s="18" t="s">
        <v>16</v>
      </c>
      <c r="I115" s="18" t="s">
        <v>9</v>
      </c>
      <c r="J115" s="18" t="s">
        <v>30</v>
      </c>
      <c r="K115" s="18" t="s">
        <v>60</v>
      </c>
      <c r="L115" s="18" t="s">
        <v>19</v>
      </c>
      <c r="M115" s="17" t="s">
        <v>25</v>
      </c>
      <c r="N115" s="18" t="s">
        <v>147</v>
      </c>
      <c r="O115" s="18" t="s">
        <v>35</v>
      </c>
      <c r="P115" s="192" t="s">
        <v>10</v>
      </c>
      <c r="Q115" s="192" t="s">
        <v>18</v>
      </c>
    </row>
    <row r="116" spans="1:26" s="86" customFormat="1" ht="30" x14ac:dyDescent="0.25">
      <c r="A116" s="74">
        <v>1</v>
      </c>
      <c r="B116" s="75" t="s">
        <v>666</v>
      </c>
      <c r="C116" s="75" t="s">
        <v>666</v>
      </c>
      <c r="D116" s="76" t="s">
        <v>667</v>
      </c>
      <c r="E116" s="264" t="s">
        <v>902</v>
      </c>
      <c r="F116" s="78" t="s">
        <v>135</v>
      </c>
      <c r="G116" s="79" t="s">
        <v>669</v>
      </c>
      <c r="H116" s="80">
        <v>41518</v>
      </c>
      <c r="I116" s="80">
        <v>42004</v>
      </c>
      <c r="J116" s="81" t="s">
        <v>136</v>
      </c>
      <c r="K116" s="136">
        <v>0</v>
      </c>
      <c r="L116" s="136">
        <v>16</v>
      </c>
      <c r="M116" s="136">
        <v>690</v>
      </c>
      <c r="N116" s="82">
        <v>0</v>
      </c>
      <c r="O116" s="83">
        <v>2081015304</v>
      </c>
      <c r="P116" s="83" t="s">
        <v>903</v>
      </c>
      <c r="Q116" s="84"/>
      <c r="R116" s="85"/>
      <c r="S116" s="85"/>
      <c r="T116" s="85"/>
      <c r="U116" s="85"/>
      <c r="V116" s="85"/>
      <c r="W116" s="85"/>
      <c r="X116" s="85"/>
      <c r="Y116" s="85"/>
      <c r="Z116" s="85"/>
    </row>
    <row r="117" spans="1:26" s="86" customFormat="1" ht="30" x14ac:dyDescent="0.25">
      <c r="A117" s="74">
        <f>+A116+1</f>
        <v>2</v>
      </c>
      <c r="B117" s="75" t="s">
        <v>666</v>
      </c>
      <c r="C117" s="75" t="s">
        <v>666</v>
      </c>
      <c r="D117" s="76" t="s">
        <v>667</v>
      </c>
      <c r="E117" s="264" t="s">
        <v>904</v>
      </c>
      <c r="F117" s="78" t="s">
        <v>135</v>
      </c>
      <c r="G117" s="79" t="s">
        <v>669</v>
      </c>
      <c r="H117" s="80">
        <v>40924</v>
      </c>
      <c r="I117" s="80">
        <v>41273</v>
      </c>
      <c r="J117" s="81" t="s">
        <v>136</v>
      </c>
      <c r="K117" s="136">
        <v>0</v>
      </c>
      <c r="L117" s="136">
        <v>11</v>
      </c>
      <c r="M117" s="136">
        <v>56</v>
      </c>
      <c r="N117" s="82">
        <v>0</v>
      </c>
      <c r="O117" s="83">
        <v>30412238</v>
      </c>
      <c r="P117" s="83" t="s">
        <v>905</v>
      </c>
      <c r="Q117" s="84"/>
      <c r="R117" s="85"/>
      <c r="S117" s="85"/>
      <c r="T117" s="85"/>
      <c r="U117" s="85"/>
      <c r="V117" s="85"/>
      <c r="W117" s="85"/>
      <c r="X117" s="85"/>
      <c r="Y117" s="85"/>
      <c r="Z117" s="85"/>
    </row>
    <row r="118" spans="1:26" s="86" customFormat="1" x14ac:dyDescent="0.25">
      <c r="A118" s="74"/>
      <c r="B118" s="87" t="s">
        <v>15</v>
      </c>
      <c r="C118" s="76"/>
      <c r="D118" s="75"/>
      <c r="E118" s="77"/>
      <c r="F118" s="78"/>
      <c r="G118" s="78"/>
      <c r="H118" s="78"/>
      <c r="I118" s="81"/>
      <c r="J118" s="81"/>
      <c r="K118" s="88">
        <f>SUM(K116:K117)</f>
        <v>0</v>
      </c>
      <c r="L118" s="88">
        <f>SUM(L116:L117)</f>
        <v>27</v>
      </c>
      <c r="M118" s="265">
        <f>SUM(M116:M117)</f>
        <v>746</v>
      </c>
      <c r="N118" s="88">
        <f>SUM(N116:N117)</f>
        <v>0</v>
      </c>
      <c r="O118" s="83"/>
      <c r="P118" s="83"/>
      <c r="Q118" s="90"/>
    </row>
    <row r="119" spans="1:26" x14ac:dyDescent="0.25">
      <c r="E119" s="91"/>
    </row>
    <row r="120" spans="1:26" ht="18.75" x14ac:dyDescent="0.25">
      <c r="B120" s="94" t="s">
        <v>31</v>
      </c>
      <c r="C120" s="10">
        <f>+K118</f>
        <v>0</v>
      </c>
      <c r="H120" s="96"/>
      <c r="I120" s="96"/>
      <c r="J120" s="96"/>
      <c r="K120" s="96"/>
      <c r="L120" s="96"/>
      <c r="M120" s="96"/>
    </row>
    <row r="122" spans="1:26" ht="15.75" thickBot="1" x14ac:dyDescent="0.3"/>
    <row r="123" spans="1:26" ht="37.15" customHeight="1" thickBot="1" x14ac:dyDescent="0.3">
      <c r="B123" s="11" t="s">
        <v>48</v>
      </c>
      <c r="C123" s="12" t="s">
        <v>49</v>
      </c>
      <c r="D123" s="11" t="s">
        <v>50</v>
      </c>
      <c r="E123" s="12" t="s">
        <v>54</v>
      </c>
    </row>
    <row r="124" spans="1:26" ht="41.45" customHeight="1" x14ac:dyDescent="0.25">
      <c r="B124" s="8" t="s">
        <v>123</v>
      </c>
      <c r="C124" s="102">
        <v>20</v>
      </c>
      <c r="D124" s="102">
        <v>0</v>
      </c>
      <c r="E124" s="452">
        <f>+D124+D125+D126</f>
        <v>0</v>
      </c>
    </row>
    <row r="125" spans="1:26" x14ac:dyDescent="0.25">
      <c r="B125" s="8" t="s">
        <v>124</v>
      </c>
      <c r="C125" s="185">
        <v>30</v>
      </c>
      <c r="D125" s="185">
        <v>0</v>
      </c>
      <c r="E125" s="453"/>
    </row>
    <row r="126" spans="1:26" ht="15.75" thickBot="1" x14ac:dyDescent="0.3">
      <c r="B126" s="8" t="s">
        <v>125</v>
      </c>
      <c r="C126" s="103">
        <v>40</v>
      </c>
      <c r="D126" s="103">
        <v>0</v>
      </c>
      <c r="E126" s="454"/>
    </row>
    <row r="128" spans="1:26" ht="15.75" thickBot="1" x14ac:dyDescent="0.3"/>
    <row r="129" spans="2:17" ht="27" thickBot="1" x14ac:dyDescent="0.3">
      <c r="B129" s="432" t="s">
        <v>51</v>
      </c>
      <c r="C129" s="433"/>
      <c r="D129" s="433"/>
      <c r="E129" s="433"/>
      <c r="F129" s="433"/>
      <c r="G129" s="433"/>
      <c r="H129" s="433"/>
      <c r="I129" s="433"/>
      <c r="J129" s="433"/>
      <c r="K129" s="433"/>
      <c r="L129" s="433"/>
      <c r="M129" s="433"/>
      <c r="N129" s="434"/>
    </row>
    <row r="131" spans="2:17" ht="76.5" customHeight="1" x14ac:dyDescent="0.25">
      <c r="B131" s="197" t="s">
        <v>0</v>
      </c>
      <c r="C131" s="197" t="s">
        <v>38</v>
      </c>
      <c r="D131" s="197" t="s">
        <v>39</v>
      </c>
      <c r="E131" s="197" t="s">
        <v>112</v>
      </c>
      <c r="F131" s="197" t="s">
        <v>114</v>
      </c>
      <c r="G131" s="197" t="s">
        <v>115</v>
      </c>
      <c r="H131" s="197" t="s">
        <v>116</v>
      </c>
      <c r="I131" s="197" t="s">
        <v>113</v>
      </c>
      <c r="J131" s="441" t="s">
        <v>117</v>
      </c>
      <c r="K131" s="445"/>
      <c r="L131" s="442"/>
      <c r="M131" s="197" t="s">
        <v>121</v>
      </c>
      <c r="N131" s="197" t="s">
        <v>40</v>
      </c>
      <c r="O131" s="197" t="s">
        <v>41</v>
      </c>
      <c r="P131" s="441" t="s">
        <v>3</v>
      </c>
      <c r="Q131" s="442"/>
    </row>
    <row r="132" spans="2:17" ht="60.75" customHeight="1" x14ac:dyDescent="0.25">
      <c r="B132" s="101" t="s">
        <v>129</v>
      </c>
      <c r="C132" s="189" t="s">
        <v>906</v>
      </c>
      <c r="D132" s="185" t="s">
        <v>724</v>
      </c>
      <c r="E132" s="185">
        <v>41927327</v>
      </c>
      <c r="F132" s="189" t="s">
        <v>444</v>
      </c>
      <c r="G132" s="189" t="s">
        <v>725</v>
      </c>
      <c r="H132" s="196">
        <v>41622</v>
      </c>
      <c r="I132" s="185" t="s">
        <v>669</v>
      </c>
      <c r="J132" s="75" t="s">
        <v>666</v>
      </c>
      <c r="K132" s="101" t="s">
        <v>726</v>
      </c>
      <c r="L132" s="101" t="s">
        <v>694</v>
      </c>
      <c r="M132" s="234" t="s">
        <v>135</v>
      </c>
      <c r="N132" s="234" t="s">
        <v>136</v>
      </c>
      <c r="O132" s="234" t="s">
        <v>136</v>
      </c>
      <c r="P132" s="451"/>
      <c r="Q132" s="451"/>
    </row>
    <row r="133" spans="2:17" ht="60.75" customHeight="1" x14ac:dyDescent="0.25">
      <c r="B133" s="455" t="s">
        <v>129</v>
      </c>
      <c r="C133" s="457" t="s">
        <v>727</v>
      </c>
      <c r="D133" s="424" t="s">
        <v>728</v>
      </c>
      <c r="E133" s="424">
        <v>17689026</v>
      </c>
      <c r="F133" s="457" t="s">
        <v>729</v>
      </c>
      <c r="G133" s="457" t="s">
        <v>262</v>
      </c>
      <c r="H133" s="459">
        <v>39632</v>
      </c>
      <c r="I133" s="424" t="s">
        <v>669</v>
      </c>
      <c r="J133" s="75" t="s">
        <v>730</v>
      </c>
      <c r="K133" s="259" t="s">
        <v>731</v>
      </c>
      <c r="L133" s="100" t="s">
        <v>732</v>
      </c>
      <c r="M133" s="424" t="s">
        <v>135</v>
      </c>
      <c r="N133" s="424" t="s">
        <v>135</v>
      </c>
      <c r="O133" s="424" t="s">
        <v>135</v>
      </c>
      <c r="P133" s="417"/>
      <c r="Q133" s="418"/>
    </row>
    <row r="134" spans="2:17" ht="60.75" customHeight="1" x14ac:dyDescent="0.25">
      <c r="B134" s="456"/>
      <c r="C134" s="458"/>
      <c r="D134" s="425"/>
      <c r="E134" s="425"/>
      <c r="F134" s="458"/>
      <c r="G134" s="458"/>
      <c r="H134" s="460"/>
      <c r="I134" s="425"/>
      <c r="J134" s="75" t="s">
        <v>666</v>
      </c>
      <c r="K134" s="259" t="s">
        <v>693</v>
      </c>
      <c r="L134" s="100" t="s">
        <v>694</v>
      </c>
      <c r="M134" s="425"/>
      <c r="N134" s="425"/>
      <c r="O134" s="425"/>
      <c r="P134" s="419"/>
      <c r="Q134" s="420"/>
    </row>
    <row r="135" spans="2:17" ht="60.75" customHeight="1" x14ac:dyDescent="0.25">
      <c r="B135" s="455" t="s">
        <v>129</v>
      </c>
      <c r="C135" s="457" t="s">
        <v>727</v>
      </c>
      <c r="D135" s="424" t="s">
        <v>733</v>
      </c>
      <c r="E135" s="424">
        <v>40778306</v>
      </c>
      <c r="F135" s="457" t="s">
        <v>729</v>
      </c>
      <c r="G135" s="457" t="s">
        <v>734</v>
      </c>
      <c r="H135" s="459">
        <v>38310</v>
      </c>
      <c r="I135" s="424" t="s">
        <v>669</v>
      </c>
      <c r="J135" s="75" t="s">
        <v>735</v>
      </c>
      <c r="K135" s="259" t="s">
        <v>736</v>
      </c>
      <c r="L135" s="100" t="s">
        <v>737</v>
      </c>
      <c r="M135" s="424" t="s">
        <v>135</v>
      </c>
      <c r="N135" s="424" t="s">
        <v>135</v>
      </c>
      <c r="O135" s="424" t="s">
        <v>135</v>
      </c>
      <c r="P135" s="417"/>
      <c r="Q135" s="418"/>
    </row>
    <row r="136" spans="2:17" ht="60.75" customHeight="1" x14ac:dyDescent="0.25">
      <c r="B136" s="456"/>
      <c r="C136" s="458"/>
      <c r="D136" s="425"/>
      <c r="E136" s="425"/>
      <c r="F136" s="458"/>
      <c r="G136" s="458"/>
      <c r="H136" s="460"/>
      <c r="I136" s="425"/>
      <c r="J136" s="75" t="s">
        <v>666</v>
      </c>
      <c r="K136" s="259" t="s">
        <v>738</v>
      </c>
      <c r="L136" s="100" t="s">
        <v>739</v>
      </c>
      <c r="M136" s="425"/>
      <c r="N136" s="425"/>
      <c r="O136" s="425"/>
      <c r="P136" s="419"/>
      <c r="Q136" s="420"/>
    </row>
    <row r="137" spans="2:17" ht="60.75" customHeight="1" x14ac:dyDescent="0.25">
      <c r="B137" s="461" t="s">
        <v>130</v>
      </c>
      <c r="C137" s="457" t="s">
        <v>727</v>
      </c>
      <c r="D137" s="424" t="s">
        <v>740</v>
      </c>
      <c r="E137" s="424">
        <v>40780789</v>
      </c>
      <c r="F137" s="457" t="s">
        <v>741</v>
      </c>
      <c r="G137" s="457" t="s">
        <v>262</v>
      </c>
      <c r="H137" s="459">
        <v>41299</v>
      </c>
      <c r="I137" s="424" t="s">
        <v>669</v>
      </c>
      <c r="J137" s="101" t="s">
        <v>481</v>
      </c>
      <c r="K137" s="101" t="s">
        <v>742</v>
      </c>
      <c r="L137" s="101" t="s">
        <v>743</v>
      </c>
      <c r="M137" s="424" t="s">
        <v>135</v>
      </c>
      <c r="N137" s="424" t="s">
        <v>135</v>
      </c>
      <c r="O137" s="424" t="s">
        <v>135</v>
      </c>
      <c r="P137" s="417"/>
      <c r="Q137" s="418"/>
    </row>
    <row r="138" spans="2:17" ht="60.75" customHeight="1" x14ac:dyDescent="0.25">
      <c r="B138" s="462"/>
      <c r="C138" s="458"/>
      <c r="D138" s="425"/>
      <c r="E138" s="425"/>
      <c r="F138" s="458"/>
      <c r="G138" s="458"/>
      <c r="H138" s="460"/>
      <c r="I138" s="425"/>
      <c r="J138" s="101" t="s">
        <v>666</v>
      </c>
      <c r="K138" s="167" t="s">
        <v>744</v>
      </c>
      <c r="L138" s="101" t="s">
        <v>745</v>
      </c>
      <c r="M138" s="425"/>
      <c r="N138" s="425"/>
      <c r="O138" s="425"/>
      <c r="P138" s="419"/>
      <c r="Q138" s="420"/>
    </row>
    <row r="139" spans="2:17" ht="60.75" customHeight="1" x14ac:dyDescent="0.25">
      <c r="B139" s="461" t="s">
        <v>130</v>
      </c>
      <c r="C139" s="457" t="s">
        <v>727</v>
      </c>
      <c r="D139" s="424" t="s">
        <v>746</v>
      </c>
      <c r="E139" s="424">
        <v>30517911</v>
      </c>
      <c r="F139" s="457" t="s">
        <v>747</v>
      </c>
      <c r="G139" s="457" t="s">
        <v>748</v>
      </c>
      <c r="H139" s="463">
        <v>36593</v>
      </c>
      <c r="I139" s="424" t="s">
        <v>669</v>
      </c>
      <c r="J139" s="101" t="s">
        <v>481</v>
      </c>
      <c r="K139" s="167" t="s">
        <v>749</v>
      </c>
      <c r="L139" s="100" t="s">
        <v>750</v>
      </c>
      <c r="M139" s="424" t="s">
        <v>135</v>
      </c>
      <c r="N139" s="424" t="s">
        <v>135</v>
      </c>
      <c r="O139" s="424" t="s">
        <v>135</v>
      </c>
      <c r="P139" s="417"/>
      <c r="Q139" s="418"/>
    </row>
    <row r="140" spans="2:17" ht="120" x14ac:dyDescent="0.25">
      <c r="B140" s="462"/>
      <c r="C140" s="458"/>
      <c r="D140" s="425"/>
      <c r="E140" s="425"/>
      <c r="F140" s="458"/>
      <c r="G140" s="458"/>
      <c r="H140" s="464"/>
      <c r="I140" s="425"/>
      <c r="J140" s="101" t="s">
        <v>666</v>
      </c>
      <c r="K140" s="167" t="s">
        <v>751</v>
      </c>
      <c r="L140" s="100" t="s">
        <v>752</v>
      </c>
      <c r="M140" s="425"/>
      <c r="N140" s="425"/>
      <c r="O140" s="425"/>
      <c r="P140" s="419"/>
      <c r="Q140" s="420"/>
    </row>
    <row r="141" spans="2:17" ht="60" x14ac:dyDescent="0.25">
      <c r="B141" s="461" t="s">
        <v>130</v>
      </c>
      <c r="C141" s="457" t="s">
        <v>727</v>
      </c>
      <c r="D141" s="424" t="s">
        <v>753</v>
      </c>
      <c r="E141" s="424">
        <v>40764234</v>
      </c>
      <c r="F141" s="457" t="s">
        <v>754</v>
      </c>
      <c r="G141" s="457" t="s">
        <v>262</v>
      </c>
      <c r="H141" s="463">
        <v>36616</v>
      </c>
      <c r="I141" s="424" t="s">
        <v>669</v>
      </c>
      <c r="J141" s="101" t="s">
        <v>755</v>
      </c>
      <c r="K141" s="167" t="s">
        <v>756</v>
      </c>
      <c r="L141" s="100" t="s">
        <v>757</v>
      </c>
      <c r="M141" s="424" t="s">
        <v>135</v>
      </c>
      <c r="N141" s="424" t="s">
        <v>135</v>
      </c>
      <c r="O141" s="424" t="s">
        <v>135</v>
      </c>
      <c r="P141" s="417"/>
      <c r="Q141" s="418"/>
    </row>
    <row r="142" spans="2:17" ht="105" x14ac:dyDescent="0.25">
      <c r="B142" s="462"/>
      <c r="C142" s="467"/>
      <c r="D142" s="425"/>
      <c r="E142" s="425"/>
      <c r="F142" s="458"/>
      <c r="G142" s="458"/>
      <c r="H142" s="464"/>
      <c r="I142" s="425"/>
      <c r="J142" s="101" t="s">
        <v>666</v>
      </c>
      <c r="K142" s="167" t="s">
        <v>758</v>
      </c>
      <c r="L142" s="100" t="s">
        <v>759</v>
      </c>
      <c r="M142" s="425"/>
      <c r="N142" s="425"/>
      <c r="O142" s="425"/>
      <c r="P142" s="419"/>
      <c r="Q142" s="420"/>
    </row>
    <row r="143" spans="2:17" ht="120" x14ac:dyDescent="0.25">
      <c r="B143" s="465" t="s">
        <v>131</v>
      </c>
      <c r="C143" s="466" t="s">
        <v>906</v>
      </c>
      <c r="D143" s="451" t="s">
        <v>761</v>
      </c>
      <c r="E143" s="451">
        <v>1117498123</v>
      </c>
      <c r="F143" s="446" t="s">
        <v>762</v>
      </c>
      <c r="G143" s="446" t="s">
        <v>262</v>
      </c>
      <c r="H143" s="478">
        <v>41516</v>
      </c>
      <c r="I143" s="451" t="s">
        <v>669</v>
      </c>
      <c r="J143" s="101" t="s">
        <v>763</v>
      </c>
      <c r="K143" s="167" t="s">
        <v>764</v>
      </c>
      <c r="L143" s="142" t="s">
        <v>765</v>
      </c>
      <c r="M143" s="424" t="s">
        <v>135</v>
      </c>
      <c r="N143" s="424" t="s">
        <v>135</v>
      </c>
      <c r="O143" s="424" t="s">
        <v>135</v>
      </c>
      <c r="P143" s="417"/>
      <c r="Q143" s="418"/>
    </row>
    <row r="144" spans="2:17" ht="45" x14ac:dyDescent="0.25">
      <c r="B144" s="465"/>
      <c r="C144" s="466"/>
      <c r="D144" s="451"/>
      <c r="E144" s="451"/>
      <c r="F144" s="446"/>
      <c r="G144" s="446"/>
      <c r="H144" s="478"/>
      <c r="I144" s="451"/>
      <c r="J144" s="101" t="s">
        <v>766</v>
      </c>
      <c r="K144" s="167" t="s">
        <v>767</v>
      </c>
      <c r="L144" s="100" t="s">
        <v>768</v>
      </c>
      <c r="M144" s="425"/>
      <c r="N144" s="425"/>
      <c r="O144" s="425"/>
      <c r="P144" s="419"/>
      <c r="Q144" s="420"/>
    </row>
    <row r="145" spans="2:7" x14ac:dyDescent="0.25">
      <c r="C145" s="56"/>
    </row>
    <row r="147" spans="2:7" ht="15.75" thickBot="1" x14ac:dyDescent="0.3"/>
    <row r="148" spans="2:7" ht="54" customHeight="1" x14ac:dyDescent="0.25">
      <c r="B148" s="21" t="s">
        <v>32</v>
      </c>
      <c r="C148" s="21" t="s">
        <v>48</v>
      </c>
      <c r="D148" s="197" t="s">
        <v>49</v>
      </c>
      <c r="E148" s="21" t="s">
        <v>50</v>
      </c>
      <c r="F148" s="12" t="s">
        <v>55</v>
      </c>
      <c r="G148" s="15"/>
    </row>
    <row r="149" spans="2:7" ht="120.75" customHeight="1" x14ac:dyDescent="0.2">
      <c r="B149" s="468" t="s">
        <v>52</v>
      </c>
      <c r="C149" s="104" t="s">
        <v>126</v>
      </c>
      <c r="D149" s="185">
        <v>25</v>
      </c>
      <c r="E149" s="185">
        <v>0</v>
      </c>
      <c r="F149" s="427">
        <f>+E149+E150+E151</f>
        <v>35</v>
      </c>
      <c r="G149" s="105"/>
    </row>
    <row r="150" spans="2:7" ht="76.150000000000006" customHeight="1" x14ac:dyDescent="0.2">
      <c r="B150" s="468"/>
      <c r="C150" s="104" t="s">
        <v>127</v>
      </c>
      <c r="D150" s="189">
        <v>25</v>
      </c>
      <c r="E150" s="185">
        <v>25</v>
      </c>
      <c r="F150" s="469"/>
      <c r="G150" s="105"/>
    </row>
    <row r="151" spans="2:7" ht="69" customHeight="1" x14ac:dyDescent="0.2">
      <c r="B151" s="468"/>
      <c r="C151" s="104" t="s">
        <v>128</v>
      </c>
      <c r="D151" s="185">
        <v>10</v>
      </c>
      <c r="E151" s="185">
        <v>10</v>
      </c>
      <c r="F151" s="428"/>
      <c r="G151" s="105"/>
    </row>
    <row r="152" spans="2:7" x14ac:dyDescent="0.25">
      <c r="C152" s="42"/>
    </row>
    <row r="155" spans="2:7" x14ac:dyDescent="0.25">
      <c r="B155" s="68" t="s">
        <v>56</v>
      </c>
    </row>
    <row r="158" spans="2:7" x14ac:dyDescent="0.25">
      <c r="B158" s="22" t="s">
        <v>32</v>
      </c>
      <c r="C158" s="22" t="s">
        <v>57</v>
      </c>
      <c r="D158" s="21" t="s">
        <v>50</v>
      </c>
      <c r="E158" s="21" t="s">
        <v>15</v>
      </c>
    </row>
    <row r="159" spans="2:7" ht="28.5" x14ac:dyDescent="0.25">
      <c r="B159" s="70" t="s">
        <v>58</v>
      </c>
      <c r="C159" s="71">
        <v>40</v>
      </c>
      <c r="D159" s="185">
        <f>+E124</f>
        <v>0</v>
      </c>
      <c r="E159" s="424">
        <f>+D159+D160</f>
        <v>35</v>
      </c>
    </row>
    <row r="160" spans="2:7" ht="42.75" x14ac:dyDescent="0.25">
      <c r="B160" s="70" t="s">
        <v>59</v>
      </c>
      <c r="C160" s="71">
        <v>60</v>
      </c>
      <c r="D160" s="185">
        <f>+F149</f>
        <v>35</v>
      </c>
      <c r="E160" s="425"/>
    </row>
  </sheetData>
  <mergeCells count="142">
    <mergeCell ref="E159:E160"/>
    <mergeCell ref="B14:C20"/>
    <mergeCell ref="B21:C21"/>
    <mergeCell ref="H143:H144"/>
    <mergeCell ref="I143:I144"/>
    <mergeCell ref="M143:M144"/>
    <mergeCell ref="N143:N144"/>
    <mergeCell ref="O143:O144"/>
    <mergeCell ref="B149:B151"/>
    <mergeCell ref="F149:F151"/>
    <mergeCell ref="B143:B144"/>
    <mergeCell ref="C143:C144"/>
    <mergeCell ref="D143:D144"/>
    <mergeCell ref="E143:E144"/>
    <mergeCell ref="F143:F144"/>
    <mergeCell ref="G143:G144"/>
    <mergeCell ref="G141:G142"/>
    <mergeCell ref="H141:H142"/>
    <mergeCell ref="I141:I142"/>
    <mergeCell ref="M141:M142"/>
    <mergeCell ref="N141:N142"/>
    <mergeCell ref="O141:O142"/>
    <mergeCell ref="H139:H140"/>
    <mergeCell ref="I139:I140"/>
    <mergeCell ref="M139:M140"/>
    <mergeCell ref="N139:N140"/>
    <mergeCell ref="O139:O140"/>
    <mergeCell ref="B141:B142"/>
    <mergeCell ref="C141:C142"/>
    <mergeCell ref="D141:D142"/>
    <mergeCell ref="E141:E142"/>
    <mergeCell ref="F141:F142"/>
    <mergeCell ref="I137:I138"/>
    <mergeCell ref="M137:M138"/>
    <mergeCell ref="N137:N138"/>
    <mergeCell ref="O137:O138"/>
    <mergeCell ref="B139:B140"/>
    <mergeCell ref="C139:C140"/>
    <mergeCell ref="D139:D140"/>
    <mergeCell ref="E139:E140"/>
    <mergeCell ref="F139:F140"/>
    <mergeCell ref="G139:G140"/>
    <mergeCell ref="N135:N136"/>
    <mergeCell ref="O135:O136"/>
    <mergeCell ref="B137:B138"/>
    <mergeCell ref="C137:C138"/>
    <mergeCell ref="D137:D138"/>
    <mergeCell ref="E137:E138"/>
    <mergeCell ref="F137:F138"/>
    <mergeCell ref="G137:G138"/>
    <mergeCell ref="H137:H138"/>
    <mergeCell ref="B135:B136"/>
    <mergeCell ref="C135:C136"/>
    <mergeCell ref="D135:D136"/>
    <mergeCell ref="E135:E136"/>
    <mergeCell ref="F135:F136"/>
    <mergeCell ref="G135:G136"/>
    <mergeCell ref="H135:H136"/>
    <mergeCell ref="I135:I136"/>
    <mergeCell ref="M135:M136"/>
    <mergeCell ref="P132:Q132"/>
    <mergeCell ref="B133:B134"/>
    <mergeCell ref="C133:C134"/>
    <mergeCell ref="D133:D134"/>
    <mergeCell ref="E133:E134"/>
    <mergeCell ref="F133:F134"/>
    <mergeCell ref="G133:G134"/>
    <mergeCell ref="H133:H134"/>
    <mergeCell ref="I133:I134"/>
    <mergeCell ref="M133:M134"/>
    <mergeCell ref="P133:Q134"/>
    <mergeCell ref="N133:N134"/>
    <mergeCell ref="O133:O134"/>
    <mergeCell ref="D106:E106"/>
    <mergeCell ref="B109:P109"/>
    <mergeCell ref="B112:N112"/>
    <mergeCell ref="E124:E126"/>
    <mergeCell ref="B129:N129"/>
    <mergeCell ref="J131:L131"/>
    <mergeCell ref="P131:Q131"/>
    <mergeCell ref="B102:N102"/>
    <mergeCell ref="D105:E105"/>
    <mergeCell ref="P97:Q97"/>
    <mergeCell ref="P98:Q98"/>
    <mergeCell ref="P99:Q99"/>
    <mergeCell ref="J94:L94"/>
    <mergeCell ref="M94:M95"/>
    <mergeCell ref="N94:N95"/>
    <mergeCell ref="O94:O95"/>
    <mergeCell ref="P94:Q95"/>
    <mergeCell ref="P96:Q96"/>
    <mergeCell ref="O75:P75"/>
    <mergeCell ref="O76:P76"/>
    <mergeCell ref="B89:N89"/>
    <mergeCell ref="A94:A95"/>
    <mergeCell ref="B94:B95"/>
    <mergeCell ref="C94:C95"/>
    <mergeCell ref="D94:D95"/>
    <mergeCell ref="E94:E95"/>
    <mergeCell ref="F94:F95"/>
    <mergeCell ref="G94:G95"/>
    <mergeCell ref="H94:H95"/>
    <mergeCell ref="I94:I95"/>
    <mergeCell ref="B2:P2"/>
    <mergeCell ref="B4:P4"/>
    <mergeCell ref="C6:N6"/>
    <mergeCell ref="C7:N7"/>
    <mergeCell ref="C8:N8"/>
    <mergeCell ref="C9:N9"/>
    <mergeCell ref="O65:P65"/>
    <mergeCell ref="O66:P66"/>
    <mergeCell ref="O67:P67"/>
    <mergeCell ref="C56:N56"/>
    <mergeCell ref="B58:N58"/>
    <mergeCell ref="O61:P61"/>
    <mergeCell ref="O62:P62"/>
    <mergeCell ref="O63:P63"/>
    <mergeCell ref="O64:P64"/>
    <mergeCell ref="P135:Q136"/>
    <mergeCell ref="P137:Q138"/>
    <mergeCell ref="P139:Q140"/>
    <mergeCell ref="P141:Q142"/>
    <mergeCell ref="P143:Q144"/>
    <mergeCell ref="C10:E10"/>
    <mergeCell ref="E38:E39"/>
    <mergeCell ref="M43:N43"/>
    <mergeCell ref="B52:B53"/>
    <mergeCell ref="C52:C53"/>
    <mergeCell ref="D52:E52"/>
    <mergeCell ref="O68:P68"/>
    <mergeCell ref="O69:P69"/>
    <mergeCell ref="O70:P70"/>
    <mergeCell ref="O77:P77"/>
    <mergeCell ref="O78:P78"/>
    <mergeCell ref="O79:P79"/>
    <mergeCell ref="O80:P80"/>
    <mergeCell ref="O81:P81"/>
    <mergeCell ref="O82:P82"/>
    <mergeCell ref="O71:P71"/>
    <mergeCell ref="O72:P72"/>
    <mergeCell ref="O73:P73"/>
    <mergeCell ref="O74:P74"/>
  </mergeCells>
  <dataValidations disablePrompts="1" count="2">
    <dataValidation type="list" allowBlank="1" showInputMessage="1" showErrorMessage="1" sqref="WVE983076 A65572 IS65572 SO65572 ACK65572 AMG65572 AWC65572 BFY65572 BPU65572 BZQ65572 CJM65572 CTI65572 DDE65572 DNA65572 DWW65572 EGS65572 EQO65572 FAK65572 FKG65572 FUC65572 GDY65572 GNU65572 GXQ65572 HHM65572 HRI65572 IBE65572 ILA65572 IUW65572 JES65572 JOO65572 JYK65572 KIG65572 KSC65572 LBY65572 LLU65572 LVQ65572 MFM65572 MPI65572 MZE65572 NJA65572 NSW65572 OCS65572 OMO65572 OWK65572 PGG65572 PQC65572 PZY65572 QJU65572 QTQ65572 RDM65572 RNI65572 RXE65572 SHA65572 SQW65572 TAS65572 TKO65572 TUK65572 UEG65572 UOC65572 UXY65572 VHU65572 VRQ65572 WBM65572 WLI65572 WVE65572 A131108 IS131108 SO131108 ACK131108 AMG131108 AWC131108 BFY131108 BPU131108 BZQ131108 CJM131108 CTI131108 DDE131108 DNA131108 DWW131108 EGS131108 EQO131108 FAK131108 FKG131108 FUC131108 GDY131108 GNU131108 GXQ131108 HHM131108 HRI131108 IBE131108 ILA131108 IUW131108 JES131108 JOO131108 JYK131108 KIG131108 KSC131108 LBY131108 LLU131108 LVQ131108 MFM131108 MPI131108 MZE131108 NJA131108 NSW131108 OCS131108 OMO131108 OWK131108 PGG131108 PQC131108 PZY131108 QJU131108 QTQ131108 RDM131108 RNI131108 RXE131108 SHA131108 SQW131108 TAS131108 TKO131108 TUK131108 UEG131108 UOC131108 UXY131108 VHU131108 VRQ131108 WBM131108 WLI131108 WVE131108 A196644 IS196644 SO196644 ACK196644 AMG196644 AWC196644 BFY196644 BPU196644 BZQ196644 CJM196644 CTI196644 DDE196644 DNA196644 DWW196644 EGS196644 EQO196644 FAK196644 FKG196644 FUC196644 GDY196644 GNU196644 GXQ196644 HHM196644 HRI196644 IBE196644 ILA196644 IUW196644 JES196644 JOO196644 JYK196644 KIG196644 KSC196644 LBY196644 LLU196644 LVQ196644 MFM196644 MPI196644 MZE196644 NJA196644 NSW196644 OCS196644 OMO196644 OWK196644 PGG196644 PQC196644 PZY196644 QJU196644 QTQ196644 RDM196644 RNI196644 RXE196644 SHA196644 SQW196644 TAS196644 TKO196644 TUK196644 UEG196644 UOC196644 UXY196644 VHU196644 VRQ196644 WBM196644 WLI196644 WVE196644 A262180 IS262180 SO262180 ACK262180 AMG262180 AWC262180 BFY262180 BPU262180 BZQ262180 CJM262180 CTI262180 DDE262180 DNA262180 DWW262180 EGS262180 EQO262180 FAK262180 FKG262180 FUC262180 GDY262180 GNU262180 GXQ262180 HHM262180 HRI262180 IBE262180 ILA262180 IUW262180 JES262180 JOO262180 JYK262180 KIG262180 KSC262180 LBY262180 LLU262180 LVQ262180 MFM262180 MPI262180 MZE262180 NJA262180 NSW262180 OCS262180 OMO262180 OWK262180 PGG262180 PQC262180 PZY262180 QJU262180 QTQ262180 RDM262180 RNI262180 RXE262180 SHA262180 SQW262180 TAS262180 TKO262180 TUK262180 UEG262180 UOC262180 UXY262180 VHU262180 VRQ262180 WBM262180 WLI262180 WVE262180 A327716 IS327716 SO327716 ACK327716 AMG327716 AWC327716 BFY327716 BPU327716 BZQ327716 CJM327716 CTI327716 DDE327716 DNA327716 DWW327716 EGS327716 EQO327716 FAK327716 FKG327716 FUC327716 GDY327716 GNU327716 GXQ327716 HHM327716 HRI327716 IBE327716 ILA327716 IUW327716 JES327716 JOO327716 JYK327716 KIG327716 KSC327716 LBY327716 LLU327716 LVQ327716 MFM327716 MPI327716 MZE327716 NJA327716 NSW327716 OCS327716 OMO327716 OWK327716 PGG327716 PQC327716 PZY327716 QJU327716 QTQ327716 RDM327716 RNI327716 RXE327716 SHA327716 SQW327716 TAS327716 TKO327716 TUK327716 UEG327716 UOC327716 UXY327716 VHU327716 VRQ327716 WBM327716 WLI327716 WVE327716 A393252 IS393252 SO393252 ACK393252 AMG393252 AWC393252 BFY393252 BPU393252 BZQ393252 CJM393252 CTI393252 DDE393252 DNA393252 DWW393252 EGS393252 EQO393252 FAK393252 FKG393252 FUC393252 GDY393252 GNU393252 GXQ393252 HHM393252 HRI393252 IBE393252 ILA393252 IUW393252 JES393252 JOO393252 JYK393252 KIG393252 KSC393252 LBY393252 LLU393252 LVQ393252 MFM393252 MPI393252 MZE393252 NJA393252 NSW393252 OCS393252 OMO393252 OWK393252 PGG393252 PQC393252 PZY393252 QJU393252 QTQ393252 RDM393252 RNI393252 RXE393252 SHA393252 SQW393252 TAS393252 TKO393252 TUK393252 UEG393252 UOC393252 UXY393252 VHU393252 VRQ393252 WBM393252 WLI393252 WVE393252 A458788 IS458788 SO458788 ACK458788 AMG458788 AWC458788 BFY458788 BPU458788 BZQ458788 CJM458788 CTI458788 DDE458788 DNA458788 DWW458788 EGS458788 EQO458788 FAK458788 FKG458788 FUC458788 GDY458788 GNU458788 GXQ458788 HHM458788 HRI458788 IBE458788 ILA458788 IUW458788 JES458788 JOO458788 JYK458788 KIG458788 KSC458788 LBY458788 LLU458788 LVQ458788 MFM458788 MPI458788 MZE458788 NJA458788 NSW458788 OCS458788 OMO458788 OWK458788 PGG458788 PQC458788 PZY458788 QJU458788 QTQ458788 RDM458788 RNI458788 RXE458788 SHA458788 SQW458788 TAS458788 TKO458788 TUK458788 UEG458788 UOC458788 UXY458788 VHU458788 VRQ458788 WBM458788 WLI458788 WVE458788 A524324 IS524324 SO524324 ACK524324 AMG524324 AWC524324 BFY524324 BPU524324 BZQ524324 CJM524324 CTI524324 DDE524324 DNA524324 DWW524324 EGS524324 EQO524324 FAK524324 FKG524324 FUC524324 GDY524324 GNU524324 GXQ524324 HHM524324 HRI524324 IBE524324 ILA524324 IUW524324 JES524324 JOO524324 JYK524324 KIG524324 KSC524324 LBY524324 LLU524324 LVQ524324 MFM524324 MPI524324 MZE524324 NJA524324 NSW524324 OCS524324 OMO524324 OWK524324 PGG524324 PQC524324 PZY524324 QJU524324 QTQ524324 RDM524324 RNI524324 RXE524324 SHA524324 SQW524324 TAS524324 TKO524324 TUK524324 UEG524324 UOC524324 UXY524324 VHU524324 VRQ524324 WBM524324 WLI524324 WVE524324 A589860 IS589860 SO589860 ACK589860 AMG589860 AWC589860 BFY589860 BPU589860 BZQ589860 CJM589860 CTI589860 DDE589860 DNA589860 DWW589860 EGS589860 EQO589860 FAK589860 FKG589860 FUC589860 GDY589860 GNU589860 GXQ589860 HHM589860 HRI589860 IBE589860 ILA589860 IUW589860 JES589860 JOO589860 JYK589860 KIG589860 KSC589860 LBY589860 LLU589860 LVQ589860 MFM589860 MPI589860 MZE589860 NJA589860 NSW589860 OCS589860 OMO589860 OWK589860 PGG589860 PQC589860 PZY589860 QJU589860 QTQ589860 RDM589860 RNI589860 RXE589860 SHA589860 SQW589860 TAS589860 TKO589860 TUK589860 UEG589860 UOC589860 UXY589860 VHU589860 VRQ589860 WBM589860 WLI589860 WVE589860 A655396 IS655396 SO655396 ACK655396 AMG655396 AWC655396 BFY655396 BPU655396 BZQ655396 CJM655396 CTI655396 DDE655396 DNA655396 DWW655396 EGS655396 EQO655396 FAK655396 FKG655396 FUC655396 GDY655396 GNU655396 GXQ655396 HHM655396 HRI655396 IBE655396 ILA655396 IUW655396 JES655396 JOO655396 JYK655396 KIG655396 KSC655396 LBY655396 LLU655396 LVQ655396 MFM655396 MPI655396 MZE655396 NJA655396 NSW655396 OCS655396 OMO655396 OWK655396 PGG655396 PQC655396 PZY655396 QJU655396 QTQ655396 RDM655396 RNI655396 RXE655396 SHA655396 SQW655396 TAS655396 TKO655396 TUK655396 UEG655396 UOC655396 UXY655396 VHU655396 VRQ655396 WBM655396 WLI655396 WVE655396 A720932 IS720932 SO720932 ACK720932 AMG720932 AWC720932 BFY720932 BPU720932 BZQ720932 CJM720932 CTI720932 DDE720932 DNA720932 DWW720932 EGS720932 EQO720932 FAK720932 FKG720932 FUC720932 GDY720932 GNU720932 GXQ720932 HHM720932 HRI720932 IBE720932 ILA720932 IUW720932 JES720932 JOO720932 JYK720932 KIG720932 KSC720932 LBY720932 LLU720932 LVQ720932 MFM720932 MPI720932 MZE720932 NJA720932 NSW720932 OCS720932 OMO720932 OWK720932 PGG720932 PQC720932 PZY720932 QJU720932 QTQ720932 RDM720932 RNI720932 RXE720932 SHA720932 SQW720932 TAS720932 TKO720932 TUK720932 UEG720932 UOC720932 UXY720932 VHU720932 VRQ720932 WBM720932 WLI720932 WVE720932 A786468 IS786468 SO786468 ACK786468 AMG786468 AWC786468 BFY786468 BPU786468 BZQ786468 CJM786468 CTI786468 DDE786468 DNA786468 DWW786468 EGS786468 EQO786468 FAK786468 FKG786468 FUC786468 GDY786468 GNU786468 GXQ786468 HHM786468 HRI786468 IBE786468 ILA786468 IUW786468 JES786468 JOO786468 JYK786468 KIG786468 KSC786468 LBY786468 LLU786468 LVQ786468 MFM786468 MPI786468 MZE786468 NJA786468 NSW786468 OCS786468 OMO786468 OWK786468 PGG786468 PQC786468 PZY786468 QJU786468 QTQ786468 RDM786468 RNI786468 RXE786468 SHA786468 SQW786468 TAS786468 TKO786468 TUK786468 UEG786468 UOC786468 UXY786468 VHU786468 VRQ786468 WBM786468 WLI786468 WVE786468 A852004 IS852004 SO852004 ACK852004 AMG852004 AWC852004 BFY852004 BPU852004 BZQ852004 CJM852004 CTI852004 DDE852004 DNA852004 DWW852004 EGS852004 EQO852004 FAK852004 FKG852004 FUC852004 GDY852004 GNU852004 GXQ852004 HHM852004 HRI852004 IBE852004 ILA852004 IUW852004 JES852004 JOO852004 JYK852004 KIG852004 KSC852004 LBY852004 LLU852004 LVQ852004 MFM852004 MPI852004 MZE852004 NJA852004 NSW852004 OCS852004 OMO852004 OWK852004 PGG852004 PQC852004 PZY852004 QJU852004 QTQ852004 RDM852004 RNI852004 RXE852004 SHA852004 SQW852004 TAS852004 TKO852004 TUK852004 UEG852004 UOC852004 UXY852004 VHU852004 VRQ852004 WBM852004 WLI852004 WVE852004 A917540 IS917540 SO917540 ACK917540 AMG917540 AWC917540 BFY917540 BPU917540 BZQ917540 CJM917540 CTI917540 DDE917540 DNA917540 DWW917540 EGS917540 EQO917540 FAK917540 FKG917540 FUC917540 GDY917540 GNU917540 GXQ917540 HHM917540 HRI917540 IBE917540 ILA917540 IUW917540 JES917540 JOO917540 JYK917540 KIG917540 KSC917540 LBY917540 LLU917540 LVQ917540 MFM917540 MPI917540 MZE917540 NJA917540 NSW917540 OCS917540 OMO917540 OWK917540 PGG917540 PQC917540 PZY917540 QJU917540 QTQ917540 RDM917540 RNI917540 RXE917540 SHA917540 SQW917540 TAS917540 TKO917540 TUK917540 UEG917540 UOC917540 UXY917540 VHU917540 VRQ917540 WBM917540 WLI917540 WVE917540 A983076 IS983076 SO983076 ACK983076 AMG983076 AWC983076 BFY983076 BPU983076 BZQ983076 CJM983076 CTI983076 DDE983076 DNA983076 DWW983076 EGS983076 EQO983076 FAK983076 FKG983076 FUC983076 GDY983076 GNU983076 GXQ983076 HHM983076 HRI983076 IBE983076 ILA983076 IUW983076 JES983076 JOO983076 JYK983076 KIG983076 KSC983076 LBY983076 LLU983076 LVQ983076 MFM983076 MPI983076 MZE983076 NJA983076 NSW983076 OCS983076 OMO983076 OWK983076 PGG983076 PQC983076 PZY983076 QJU983076 QTQ983076 RDM983076 RNI983076 RXE983076 SHA983076 SQW983076 TAS983076 TKO983076 TUK983076 UEG983076 UOC983076 UXY983076 VHU983076 VRQ983076 WBM983076 WLI983076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76 WLL983076 C65572 IV65572 SR65572 ACN65572 AMJ65572 AWF65572 BGB65572 BPX65572 BZT65572 CJP65572 CTL65572 DDH65572 DND65572 DWZ65572 EGV65572 EQR65572 FAN65572 FKJ65572 FUF65572 GEB65572 GNX65572 GXT65572 HHP65572 HRL65572 IBH65572 ILD65572 IUZ65572 JEV65572 JOR65572 JYN65572 KIJ65572 KSF65572 LCB65572 LLX65572 LVT65572 MFP65572 MPL65572 MZH65572 NJD65572 NSZ65572 OCV65572 OMR65572 OWN65572 PGJ65572 PQF65572 QAB65572 QJX65572 QTT65572 RDP65572 RNL65572 RXH65572 SHD65572 SQZ65572 TAV65572 TKR65572 TUN65572 UEJ65572 UOF65572 UYB65572 VHX65572 VRT65572 WBP65572 WLL65572 WVH65572 C131108 IV131108 SR131108 ACN131108 AMJ131108 AWF131108 BGB131108 BPX131108 BZT131108 CJP131108 CTL131108 DDH131108 DND131108 DWZ131108 EGV131108 EQR131108 FAN131108 FKJ131108 FUF131108 GEB131108 GNX131108 GXT131108 HHP131108 HRL131108 IBH131108 ILD131108 IUZ131108 JEV131108 JOR131108 JYN131108 KIJ131108 KSF131108 LCB131108 LLX131108 LVT131108 MFP131108 MPL131108 MZH131108 NJD131108 NSZ131108 OCV131108 OMR131108 OWN131108 PGJ131108 PQF131108 QAB131108 QJX131108 QTT131108 RDP131108 RNL131108 RXH131108 SHD131108 SQZ131108 TAV131108 TKR131108 TUN131108 UEJ131108 UOF131108 UYB131108 VHX131108 VRT131108 WBP131108 WLL131108 WVH131108 C196644 IV196644 SR196644 ACN196644 AMJ196644 AWF196644 BGB196644 BPX196644 BZT196644 CJP196644 CTL196644 DDH196644 DND196644 DWZ196644 EGV196644 EQR196644 FAN196644 FKJ196644 FUF196644 GEB196644 GNX196644 GXT196644 HHP196644 HRL196644 IBH196644 ILD196644 IUZ196644 JEV196644 JOR196644 JYN196644 KIJ196644 KSF196644 LCB196644 LLX196644 LVT196644 MFP196644 MPL196644 MZH196644 NJD196644 NSZ196644 OCV196644 OMR196644 OWN196644 PGJ196644 PQF196644 QAB196644 QJX196644 QTT196644 RDP196644 RNL196644 RXH196644 SHD196644 SQZ196644 TAV196644 TKR196644 TUN196644 UEJ196644 UOF196644 UYB196644 VHX196644 VRT196644 WBP196644 WLL196644 WVH196644 C262180 IV262180 SR262180 ACN262180 AMJ262180 AWF262180 BGB262180 BPX262180 BZT262180 CJP262180 CTL262180 DDH262180 DND262180 DWZ262180 EGV262180 EQR262180 FAN262180 FKJ262180 FUF262180 GEB262180 GNX262180 GXT262180 HHP262180 HRL262180 IBH262180 ILD262180 IUZ262180 JEV262180 JOR262180 JYN262180 KIJ262180 KSF262180 LCB262180 LLX262180 LVT262180 MFP262180 MPL262180 MZH262180 NJD262180 NSZ262180 OCV262180 OMR262180 OWN262180 PGJ262180 PQF262180 QAB262180 QJX262180 QTT262180 RDP262180 RNL262180 RXH262180 SHD262180 SQZ262180 TAV262180 TKR262180 TUN262180 UEJ262180 UOF262180 UYB262180 VHX262180 VRT262180 WBP262180 WLL262180 WVH262180 C327716 IV327716 SR327716 ACN327716 AMJ327716 AWF327716 BGB327716 BPX327716 BZT327716 CJP327716 CTL327716 DDH327716 DND327716 DWZ327716 EGV327716 EQR327716 FAN327716 FKJ327716 FUF327716 GEB327716 GNX327716 GXT327716 HHP327716 HRL327716 IBH327716 ILD327716 IUZ327716 JEV327716 JOR327716 JYN327716 KIJ327716 KSF327716 LCB327716 LLX327716 LVT327716 MFP327716 MPL327716 MZH327716 NJD327716 NSZ327716 OCV327716 OMR327716 OWN327716 PGJ327716 PQF327716 QAB327716 QJX327716 QTT327716 RDP327716 RNL327716 RXH327716 SHD327716 SQZ327716 TAV327716 TKR327716 TUN327716 UEJ327716 UOF327716 UYB327716 VHX327716 VRT327716 WBP327716 WLL327716 WVH327716 C393252 IV393252 SR393252 ACN393252 AMJ393252 AWF393252 BGB393252 BPX393252 BZT393252 CJP393252 CTL393252 DDH393252 DND393252 DWZ393252 EGV393252 EQR393252 FAN393252 FKJ393252 FUF393252 GEB393252 GNX393252 GXT393252 HHP393252 HRL393252 IBH393252 ILD393252 IUZ393252 JEV393252 JOR393252 JYN393252 KIJ393252 KSF393252 LCB393252 LLX393252 LVT393252 MFP393252 MPL393252 MZH393252 NJD393252 NSZ393252 OCV393252 OMR393252 OWN393252 PGJ393252 PQF393252 QAB393252 QJX393252 QTT393252 RDP393252 RNL393252 RXH393252 SHD393252 SQZ393252 TAV393252 TKR393252 TUN393252 UEJ393252 UOF393252 UYB393252 VHX393252 VRT393252 WBP393252 WLL393252 WVH393252 C458788 IV458788 SR458788 ACN458788 AMJ458788 AWF458788 BGB458788 BPX458788 BZT458788 CJP458788 CTL458788 DDH458788 DND458788 DWZ458788 EGV458788 EQR458788 FAN458788 FKJ458788 FUF458788 GEB458788 GNX458788 GXT458788 HHP458788 HRL458788 IBH458788 ILD458788 IUZ458788 JEV458788 JOR458788 JYN458788 KIJ458788 KSF458788 LCB458788 LLX458788 LVT458788 MFP458788 MPL458788 MZH458788 NJD458788 NSZ458788 OCV458788 OMR458788 OWN458788 PGJ458788 PQF458788 QAB458788 QJX458788 QTT458788 RDP458788 RNL458788 RXH458788 SHD458788 SQZ458788 TAV458788 TKR458788 TUN458788 UEJ458788 UOF458788 UYB458788 VHX458788 VRT458788 WBP458788 WLL458788 WVH458788 C524324 IV524324 SR524324 ACN524324 AMJ524324 AWF524324 BGB524324 BPX524324 BZT524324 CJP524324 CTL524324 DDH524324 DND524324 DWZ524324 EGV524324 EQR524324 FAN524324 FKJ524324 FUF524324 GEB524324 GNX524324 GXT524324 HHP524324 HRL524324 IBH524324 ILD524324 IUZ524324 JEV524324 JOR524324 JYN524324 KIJ524324 KSF524324 LCB524324 LLX524324 LVT524324 MFP524324 MPL524324 MZH524324 NJD524324 NSZ524324 OCV524324 OMR524324 OWN524324 PGJ524324 PQF524324 QAB524324 QJX524324 QTT524324 RDP524324 RNL524324 RXH524324 SHD524324 SQZ524324 TAV524324 TKR524324 TUN524324 UEJ524324 UOF524324 UYB524324 VHX524324 VRT524324 WBP524324 WLL524324 WVH524324 C589860 IV589860 SR589860 ACN589860 AMJ589860 AWF589860 BGB589860 BPX589860 BZT589860 CJP589860 CTL589860 DDH589860 DND589860 DWZ589860 EGV589860 EQR589860 FAN589860 FKJ589860 FUF589860 GEB589860 GNX589860 GXT589860 HHP589860 HRL589860 IBH589860 ILD589860 IUZ589860 JEV589860 JOR589860 JYN589860 KIJ589860 KSF589860 LCB589860 LLX589860 LVT589860 MFP589860 MPL589860 MZH589860 NJD589860 NSZ589860 OCV589860 OMR589860 OWN589860 PGJ589860 PQF589860 QAB589860 QJX589860 QTT589860 RDP589860 RNL589860 RXH589860 SHD589860 SQZ589860 TAV589860 TKR589860 TUN589860 UEJ589860 UOF589860 UYB589860 VHX589860 VRT589860 WBP589860 WLL589860 WVH589860 C655396 IV655396 SR655396 ACN655396 AMJ655396 AWF655396 BGB655396 BPX655396 BZT655396 CJP655396 CTL655396 DDH655396 DND655396 DWZ655396 EGV655396 EQR655396 FAN655396 FKJ655396 FUF655396 GEB655396 GNX655396 GXT655396 HHP655396 HRL655396 IBH655396 ILD655396 IUZ655396 JEV655396 JOR655396 JYN655396 KIJ655396 KSF655396 LCB655396 LLX655396 LVT655396 MFP655396 MPL655396 MZH655396 NJD655396 NSZ655396 OCV655396 OMR655396 OWN655396 PGJ655396 PQF655396 QAB655396 QJX655396 QTT655396 RDP655396 RNL655396 RXH655396 SHD655396 SQZ655396 TAV655396 TKR655396 TUN655396 UEJ655396 UOF655396 UYB655396 VHX655396 VRT655396 WBP655396 WLL655396 WVH655396 C720932 IV720932 SR720932 ACN720932 AMJ720932 AWF720932 BGB720932 BPX720932 BZT720932 CJP720932 CTL720932 DDH720932 DND720932 DWZ720932 EGV720932 EQR720932 FAN720932 FKJ720932 FUF720932 GEB720932 GNX720932 GXT720932 HHP720932 HRL720932 IBH720932 ILD720932 IUZ720932 JEV720932 JOR720932 JYN720932 KIJ720932 KSF720932 LCB720932 LLX720932 LVT720932 MFP720932 MPL720932 MZH720932 NJD720932 NSZ720932 OCV720932 OMR720932 OWN720932 PGJ720932 PQF720932 QAB720932 QJX720932 QTT720932 RDP720932 RNL720932 RXH720932 SHD720932 SQZ720932 TAV720932 TKR720932 TUN720932 UEJ720932 UOF720932 UYB720932 VHX720932 VRT720932 WBP720932 WLL720932 WVH720932 C786468 IV786468 SR786468 ACN786468 AMJ786468 AWF786468 BGB786468 BPX786468 BZT786468 CJP786468 CTL786468 DDH786468 DND786468 DWZ786468 EGV786468 EQR786468 FAN786468 FKJ786468 FUF786468 GEB786468 GNX786468 GXT786468 HHP786468 HRL786468 IBH786468 ILD786468 IUZ786468 JEV786468 JOR786468 JYN786468 KIJ786468 KSF786468 LCB786468 LLX786468 LVT786468 MFP786468 MPL786468 MZH786468 NJD786468 NSZ786468 OCV786468 OMR786468 OWN786468 PGJ786468 PQF786468 QAB786468 QJX786468 QTT786468 RDP786468 RNL786468 RXH786468 SHD786468 SQZ786468 TAV786468 TKR786468 TUN786468 UEJ786468 UOF786468 UYB786468 VHX786468 VRT786468 WBP786468 WLL786468 WVH786468 C852004 IV852004 SR852004 ACN852004 AMJ852004 AWF852004 BGB852004 BPX852004 BZT852004 CJP852004 CTL852004 DDH852004 DND852004 DWZ852004 EGV852004 EQR852004 FAN852004 FKJ852004 FUF852004 GEB852004 GNX852004 GXT852004 HHP852004 HRL852004 IBH852004 ILD852004 IUZ852004 JEV852004 JOR852004 JYN852004 KIJ852004 KSF852004 LCB852004 LLX852004 LVT852004 MFP852004 MPL852004 MZH852004 NJD852004 NSZ852004 OCV852004 OMR852004 OWN852004 PGJ852004 PQF852004 QAB852004 QJX852004 QTT852004 RDP852004 RNL852004 RXH852004 SHD852004 SQZ852004 TAV852004 TKR852004 TUN852004 UEJ852004 UOF852004 UYB852004 VHX852004 VRT852004 WBP852004 WLL852004 WVH852004 C917540 IV917540 SR917540 ACN917540 AMJ917540 AWF917540 BGB917540 BPX917540 BZT917540 CJP917540 CTL917540 DDH917540 DND917540 DWZ917540 EGV917540 EQR917540 FAN917540 FKJ917540 FUF917540 GEB917540 GNX917540 GXT917540 HHP917540 HRL917540 IBH917540 ILD917540 IUZ917540 JEV917540 JOR917540 JYN917540 KIJ917540 KSF917540 LCB917540 LLX917540 LVT917540 MFP917540 MPL917540 MZH917540 NJD917540 NSZ917540 OCV917540 OMR917540 OWN917540 PGJ917540 PQF917540 QAB917540 QJX917540 QTT917540 RDP917540 RNL917540 RXH917540 SHD917540 SQZ917540 TAV917540 TKR917540 TUN917540 UEJ917540 UOF917540 UYB917540 VHX917540 VRT917540 WBP917540 WLL917540 WVH917540 C983076 IV983076 SR983076 ACN983076 AMJ983076 AWF983076 BGB983076 BPX983076 BZT983076 CJP983076 CTL983076 DDH983076 DND983076 DWZ983076 EGV983076 EQR983076 FAN983076 FKJ983076 FUF983076 GEB983076 GNX983076 GXT983076 HHP983076 HRL983076 IBH983076 ILD983076 IUZ983076 JEV983076 JOR983076 JYN983076 KIJ983076 KSF983076 LCB983076 LLX983076 LVT983076 MFP983076 MPL983076 MZH983076 NJD983076 NSZ983076 OCV983076 OMR983076 OWN983076 PGJ983076 PQF983076 QAB983076 QJX983076 QTT983076 RDP983076 RNL983076 RXH983076 SHD983076 SQZ983076 TAV983076 TKR983076 TUN983076 UEJ983076 UOF983076 UYB983076 VHX983076 VRT983076 WBP983076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31496062992125984" right="0.31496062992125984" top="0.35433070866141736" bottom="0.35433070866141736" header="0.31496062992125984" footer="0.31496062992125984"/>
  <pageSetup paperSize="5" scale="7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2:Z150"/>
  <sheetViews>
    <sheetView zoomScale="70" zoomScaleNormal="7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5" t="s">
        <v>62</v>
      </c>
      <c r="C2" s="436"/>
      <c r="D2" s="436"/>
      <c r="E2" s="436"/>
      <c r="F2" s="436"/>
      <c r="G2" s="436"/>
      <c r="H2" s="436"/>
      <c r="I2" s="436"/>
      <c r="J2" s="436"/>
      <c r="K2" s="436"/>
      <c r="L2" s="436"/>
      <c r="M2" s="436"/>
      <c r="N2" s="436"/>
      <c r="O2" s="436"/>
      <c r="P2" s="436"/>
    </row>
    <row r="4" spans="2:16" ht="26.25" x14ac:dyDescent="0.25">
      <c r="B4" s="435" t="s">
        <v>47</v>
      </c>
      <c r="C4" s="436"/>
      <c r="D4" s="436"/>
      <c r="E4" s="436"/>
      <c r="F4" s="436"/>
      <c r="G4" s="436"/>
      <c r="H4" s="436"/>
      <c r="I4" s="436"/>
      <c r="J4" s="436"/>
      <c r="K4" s="436"/>
      <c r="L4" s="436"/>
      <c r="M4" s="436"/>
      <c r="N4" s="436"/>
      <c r="O4" s="436"/>
      <c r="P4" s="436"/>
    </row>
    <row r="5" spans="2:16" ht="15.75" thickBot="1" x14ac:dyDescent="0.3"/>
    <row r="6" spans="2:16" ht="21.75" thickBot="1" x14ac:dyDescent="0.3">
      <c r="B6" s="45" t="s">
        <v>4</v>
      </c>
      <c r="C6" s="437" t="s">
        <v>158</v>
      </c>
      <c r="D6" s="437"/>
      <c r="E6" s="437"/>
      <c r="F6" s="437"/>
      <c r="G6" s="437"/>
      <c r="H6" s="437"/>
      <c r="I6" s="437"/>
      <c r="J6" s="437"/>
      <c r="K6" s="437"/>
      <c r="L6" s="437"/>
      <c r="M6" s="437"/>
      <c r="N6" s="438"/>
    </row>
    <row r="7" spans="2:16" ht="16.5" thickBot="1" x14ac:dyDescent="0.3">
      <c r="B7" s="46" t="s">
        <v>5</v>
      </c>
      <c r="C7" s="437"/>
      <c r="D7" s="437"/>
      <c r="E7" s="437"/>
      <c r="F7" s="437"/>
      <c r="G7" s="437"/>
      <c r="H7" s="437"/>
      <c r="I7" s="437"/>
      <c r="J7" s="437"/>
      <c r="K7" s="437"/>
      <c r="L7" s="437"/>
      <c r="M7" s="437"/>
      <c r="N7" s="438"/>
    </row>
    <row r="8" spans="2:16" ht="16.5" thickBot="1" x14ac:dyDescent="0.3">
      <c r="B8" s="46" t="s">
        <v>6</v>
      </c>
      <c r="C8" s="437"/>
      <c r="D8" s="437"/>
      <c r="E8" s="437"/>
      <c r="F8" s="437"/>
      <c r="G8" s="437"/>
      <c r="H8" s="437"/>
      <c r="I8" s="437"/>
      <c r="J8" s="437"/>
      <c r="K8" s="437"/>
      <c r="L8" s="437"/>
      <c r="M8" s="437"/>
      <c r="N8" s="438"/>
    </row>
    <row r="9" spans="2:16" ht="16.5" thickBot="1" x14ac:dyDescent="0.3">
      <c r="B9" s="46" t="s">
        <v>7</v>
      </c>
      <c r="C9" s="437"/>
      <c r="D9" s="437"/>
      <c r="E9" s="437"/>
      <c r="F9" s="437"/>
      <c r="G9" s="437"/>
      <c r="H9" s="437"/>
      <c r="I9" s="437"/>
      <c r="J9" s="437"/>
      <c r="K9" s="437"/>
      <c r="L9" s="437"/>
      <c r="M9" s="437"/>
      <c r="N9" s="438"/>
    </row>
    <row r="10" spans="2:16" ht="16.5" thickBot="1" x14ac:dyDescent="0.3">
      <c r="B10" s="46" t="s">
        <v>240</v>
      </c>
      <c r="C10" s="422" t="s">
        <v>556</v>
      </c>
      <c r="D10" s="422"/>
      <c r="E10" s="423"/>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2" t="s">
        <v>97</v>
      </c>
      <c r="C14" s="492"/>
      <c r="D14" s="41" t="s">
        <v>11</v>
      </c>
      <c r="E14" s="41" t="s">
        <v>12</v>
      </c>
      <c r="F14" s="41" t="s">
        <v>28</v>
      </c>
      <c r="G14" s="13"/>
      <c r="I14" s="56"/>
      <c r="J14" s="56"/>
      <c r="K14" s="56"/>
      <c r="L14" s="56"/>
      <c r="M14" s="56"/>
      <c r="N14" s="55"/>
    </row>
    <row r="15" spans="2:16" x14ac:dyDescent="0.25">
      <c r="B15" s="492"/>
      <c r="C15" s="492"/>
      <c r="D15" s="41">
        <v>1</v>
      </c>
      <c r="E15" s="3">
        <v>626484300</v>
      </c>
      <c r="F15" s="131">
        <v>300</v>
      </c>
      <c r="G15" s="132" t="s">
        <v>241</v>
      </c>
      <c r="I15" s="57"/>
      <c r="J15" s="57"/>
      <c r="K15" s="57"/>
      <c r="L15" s="57"/>
      <c r="M15" s="57"/>
      <c r="N15" s="55"/>
    </row>
    <row r="16" spans="2:16" x14ac:dyDescent="0.25">
      <c r="B16" s="492"/>
      <c r="C16" s="492"/>
      <c r="D16" s="41">
        <v>2</v>
      </c>
      <c r="E16" s="3">
        <v>313242150</v>
      </c>
      <c r="F16" s="131">
        <v>150</v>
      </c>
      <c r="G16" s="14"/>
      <c r="I16" s="57"/>
      <c r="J16" s="57"/>
      <c r="K16" s="57"/>
      <c r="L16" s="57"/>
      <c r="M16" s="57"/>
      <c r="N16" s="55"/>
    </row>
    <row r="17" spans="1:14" x14ac:dyDescent="0.25">
      <c r="B17" s="492"/>
      <c r="C17" s="492"/>
      <c r="D17" s="41">
        <v>5</v>
      </c>
      <c r="E17" s="3">
        <v>1252968600</v>
      </c>
      <c r="F17" s="131">
        <v>600</v>
      </c>
      <c r="G17" s="14"/>
      <c r="I17" s="57"/>
      <c r="J17" s="57"/>
      <c r="K17" s="57"/>
      <c r="L17" s="57"/>
      <c r="M17" s="57"/>
      <c r="N17" s="55"/>
    </row>
    <row r="18" spans="1:14" x14ac:dyDescent="0.25">
      <c r="B18" s="492"/>
      <c r="C18" s="492"/>
      <c r="D18" s="41">
        <v>9</v>
      </c>
      <c r="E18" s="3">
        <v>663860072</v>
      </c>
      <c r="F18" s="131">
        <v>244</v>
      </c>
      <c r="G18" s="132" t="s">
        <v>241</v>
      </c>
      <c r="H18" s="58"/>
      <c r="I18" s="57"/>
      <c r="J18" s="57"/>
      <c r="K18" s="57"/>
      <c r="L18" s="57"/>
      <c r="M18" s="57"/>
      <c r="N18" s="59"/>
    </row>
    <row r="19" spans="1:14" x14ac:dyDescent="0.25">
      <c r="B19" s="492"/>
      <c r="C19" s="492"/>
      <c r="D19" s="128">
        <v>10</v>
      </c>
      <c r="E19" s="3">
        <v>939726450</v>
      </c>
      <c r="F19" s="131">
        <v>450</v>
      </c>
      <c r="G19" s="132" t="s">
        <v>241</v>
      </c>
      <c r="H19" s="58"/>
      <c r="I19" s="57"/>
      <c r="J19" s="57"/>
      <c r="K19" s="57"/>
      <c r="L19" s="57"/>
      <c r="M19" s="57"/>
      <c r="N19" s="59"/>
    </row>
    <row r="20" spans="1:14" x14ac:dyDescent="0.25">
      <c r="B20" s="492"/>
      <c r="C20" s="492"/>
      <c r="D20" s="128">
        <v>11</v>
      </c>
      <c r="E20" s="3">
        <v>313242150</v>
      </c>
      <c r="F20" s="131">
        <v>150</v>
      </c>
      <c r="G20" s="132" t="s">
        <v>241</v>
      </c>
      <c r="H20" s="58"/>
      <c r="I20" s="57"/>
      <c r="J20" s="57"/>
      <c r="K20" s="57"/>
      <c r="L20" s="57"/>
      <c r="M20" s="57"/>
      <c r="N20" s="59"/>
    </row>
    <row r="21" spans="1:14" x14ac:dyDescent="0.25">
      <c r="B21" s="492"/>
      <c r="C21" s="492"/>
      <c r="D21" s="128">
        <v>12</v>
      </c>
      <c r="E21" s="3">
        <v>208828100</v>
      </c>
      <c r="F21" s="131">
        <v>100</v>
      </c>
      <c r="G21" s="14"/>
      <c r="H21" s="58"/>
      <c r="I21" s="57"/>
      <c r="J21" s="57"/>
      <c r="K21" s="57"/>
      <c r="L21" s="57"/>
      <c r="M21" s="57"/>
      <c r="N21" s="59"/>
    </row>
    <row r="22" spans="1:14" x14ac:dyDescent="0.25">
      <c r="B22" s="492"/>
      <c r="C22" s="492"/>
      <c r="D22" s="128">
        <v>14</v>
      </c>
      <c r="E22" s="3">
        <v>417656200</v>
      </c>
      <c r="F22" s="131">
        <v>200</v>
      </c>
      <c r="G22" s="132" t="s">
        <v>241</v>
      </c>
      <c r="H22" s="58"/>
      <c r="I22" s="57"/>
      <c r="J22" s="57"/>
      <c r="K22" s="57"/>
      <c r="L22" s="57"/>
      <c r="M22" s="57"/>
      <c r="N22" s="59"/>
    </row>
    <row r="23" spans="1:14" x14ac:dyDescent="0.25">
      <c r="B23" s="492"/>
      <c r="C23" s="492"/>
      <c r="D23" s="128">
        <v>15</v>
      </c>
      <c r="E23" s="3">
        <v>208828100</v>
      </c>
      <c r="F23" s="131">
        <v>100</v>
      </c>
      <c r="G23" s="132" t="s">
        <v>241</v>
      </c>
      <c r="H23" s="58"/>
      <c r="I23" s="57"/>
      <c r="J23" s="57"/>
      <c r="K23" s="57"/>
      <c r="L23" s="57"/>
      <c r="M23" s="57"/>
      <c r="N23" s="59"/>
    </row>
    <row r="24" spans="1:14" x14ac:dyDescent="0.25">
      <c r="B24" s="492"/>
      <c r="C24" s="492"/>
      <c r="D24" s="128">
        <v>17</v>
      </c>
      <c r="E24" s="3">
        <v>417656200</v>
      </c>
      <c r="F24" s="131">
        <v>200</v>
      </c>
      <c r="G24" s="132" t="s">
        <v>241</v>
      </c>
      <c r="H24" s="58"/>
      <c r="I24" s="57"/>
      <c r="J24" s="57"/>
      <c r="K24" s="57"/>
      <c r="L24" s="57"/>
      <c r="M24" s="57"/>
      <c r="N24" s="59"/>
    </row>
    <row r="25" spans="1:14" x14ac:dyDescent="0.25">
      <c r="B25" s="492"/>
      <c r="C25" s="492"/>
      <c r="D25" s="41">
        <v>18</v>
      </c>
      <c r="E25" s="3">
        <v>417656200</v>
      </c>
      <c r="F25" s="131">
        <v>200</v>
      </c>
      <c r="G25" s="132" t="s">
        <v>241</v>
      </c>
      <c r="H25" s="58"/>
      <c r="I25" s="54"/>
      <c r="J25" s="54"/>
      <c r="K25" s="54"/>
      <c r="L25" s="54"/>
      <c r="M25" s="54"/>
      <c r="N25" s="59"/>
    </row>
    <row r="26" spans="1:14" x14ac:dyDescent="0.25">
      <c r="B26" s="492"/>
      <c r="C26" s="492"/>
      <c r="D26" s="41">
        <v>19</v>
      </c>
      <c r="E26" s="3">
        <v>939726450</v>
      </c>
      <c r="F26" s="131">
        <v>450</v>
      </c>
      <c r="G26" s="132" t="s">
        <v>241</v>
      </c>
      <c r="H26" s="58"/>
      <c r="I26" s="54"/>
      <c r="J26" s="54"/>
      <c r="K26" s="54"/>
      <c r="L26" s="54"/>
      <c r="M26" s="54"/>
      <c r="N26" s="59"/>
    </row>
    <row r="27" spans="1:14" ht="15.75" thickBot="1" x14ac:dyDescent="0.3">
      <c r="B27" s="476" t="s">
        <v>13</v>
      </c>
      <c r="C27" s="477"/>
      <c r="D27" s="41"/>
      <c r="E27" s="7">
        <f>SUM(E15:E26)</f>
        <v>6719874972</v>
      </c>
      <c r="F27" s="131">
        <f>SUM(F15:F26)</f>
        <v>3144</v>
      </c>
      <c r="G27" s="14"/>
      <c r="H27" s="58"/>
      <c r="I27" s="54"/>
      <c r="J27" s="54"/>
      <c r="K27" s="54"/>
      <c r="L27" s="54"/>
      <c r="M27" s="54"/>
      <c r="N27" s="59"/>
    </row>
    <row r="28" spans="1:14" ht="45.75" thickBot="1" x14ac:dyDescent="0.3">
      <c r="A28" s="60"/>
      <c r="B28" s="6" t="s">
        <v>14</v>
      </c>
      <c r="C28" s="6" t="s">
        <v>98</v>
      </c>
      <c r="E28" s="56"/>
      <c r="F28" s="56"/>
      <c r="G28" s="56"/>
      <c r="H28" s="56"/>
      <c r="I28" s="61"/>
      <c r="J28" s="61"/>
      <c r="K28" s="61"/>
      <c r="L28" s="61"/>
      <c r="M28" s="61"/>
    </row>
    <row r="29" spans="1:14" ht="15.75" thickBot="1" x14ac:dyDescent="0.3">
      <c r="A29" s="62"/>
      <c r="C29" s="5">
        <f>(+F16+F17+F21)*80%</f>
        <v>680</v>
      </c>
      <c r="D29" s="57"/>
      <c r="E29" s="4">
        <f>+E16+E17+E21</f>
        <v>1775038850</v>
      </c>
      <c r="F29" s="63"/>
      <c r="G29" s="63"/>
      <c r="H29" s="63"/>
      <c r="I29" s="64"/>
      <c r="J29" s="64"/>
      <c r="K29" s="64"/>
      <c r="L29" s="64"/>
      <c r="M29" s="64"/>
    </row>
    <row r="30" spans="1:14" x14ac:dyDescent="0.25">
      <c r="A30" s="65"/>
      <c r="C30" s="66"/>
      <c r="D30" s="57"/>
      <c r="E30" s="67"/>
      <c r="F30" s="63"/>
      <c r="G30" s="63"/>
      <c r="H30" s="63"/>
      <c r="I30" s="64"/>
      <c r="J30" s="64"/>
      <c r="K30" s="64"/>
      <c r="L30" s="64"/>
      <c r="M30" s="64"/>
    </row>
    <row r="31" spans="1:14" x14ac:dyDescent="0.25">
      <c r="A31" s="65"/>
      <c r="C31" s="66"/>
      <c r="D31" s="57"/>
      <c r="E31" s="67"/>
      <c r="F31" s="63"/>
      <c r="G31" s="63"/>
      <c r="H31" s="63"/>
      <c r="I31" s="64"/>
      <c r="J31" s="64"/>
      <c r="K31" s="64"/>
      <c r="L31" s="64"/>
      <c r="M31" s="64"/>
    </row>
    <row r="32" spans="1:14" x14ac:dyDescent="0.25">
      <c r="A32" s="65"/>
      <c r="B32" s="68" t="s">
        <v>134</v>
      </c>
      <c r="C32" s="42"/>
      <c r="D32" s="42"/>
      <c r="E32" s="42"/>
      <c r="F32" s="42"/>
      <c r="G32" s="42"/>
      <c r="H32" s="42"/>
      <c r="I32" s="54"/>
      <c r="J32" s="54"/>
      <c r="K32" s="54"/>
      <c r="L32" s="54"/>
      <c r="M32" s="54"/>
      <c r="N32" s="55"/>
    </row>
    <row r="33" spans="1:14" x14ac:dyDescent="0.25">
      <c r="A33" s="65"/>
      <c r="B33" s="42"/>
      <c r="C33" s="42"/>
      <c r="D33" s="42"/>
      <c r="E33" s="42"/>
      <c r="F33" s="42"/>
      <c r="G33" s="42"/>
      <c r="H33" s="42"/>
      <c r="I33" s="54"/>
      <c r="J33" s="54"/>
      <c r="K33" s="54"/>
      <c r="L33" s="54"/>
      <c r="M33" s="54"/>
      <c r="N33" s="55"/>
    </row>
    <row r="34" spans="1:14" x14ac:dyDescent="0.25">
      <c r="A34" s="65"/>
      <c r="B34" s="22" t="s">
        <v>32</v>
      </c>
      <c r="C34" s="22" t="s">
        <v>135</v>
      </c>
      <c r="D34" s="22" t="s">
        <v>136</v>
      </c>
      <c r="E34" s="42"/>
      <c r="F34" s="42"/>
      <c r="G34" s="42"/>
      <c r="H34" s="42"/>
      <c r="I34" s="54"/>
      <c r="J34" s="54"/>
      <c r="K34" s="54"/>
      <c r="L34" s="54"/>
      <c r="M34" s="54"/>
      <c r="N34" s="55"/>
    </row>
    <row r="35" spans="1:14" x14ac:dyDescent="0.25">
      <c r="A35" s="65"/>
      <c r="B35" s="69" t="s">
        <v>137</v>
      </c>
      <c r="C35" s="69"/>
      <c r="D35" s="127"/>
      <c r="E35" s="42"/>
      <c r="F35" s="42"/>
      <c r="G35" s="42"/>
      <c r="H35" s="42"/>
      <c r="I35" s="54"/>
      <c r="J35" s="54"/>
      <c r="K35" s="54"/>
      <c r="L35" s="54"/>
      <c r="M35" s="54"/>
      <c r="N35" s="55"/>
    </row>
    <row r="36" spans="1:14" x14ac:dyDescent="0.25">
      <c r="A36" s="65"/>
      <c r="B36" s="69" t="s">
        <v>138</v>
      </c>
      <c r="C36" s="69"/>
      <c r="D36" s="69"/>
      <c r="E36" s="42"/>
      <c r="F36" s="42"/>
      <c r="G36" s="42"/>
      <c r="H36" s="42"/>
      <c r="I36" s="54"/>
      <c r="J36" s="54"/>
      <c r="K36" s="54"/>
      <c r="L36" s="54"/>
      <c r="M36" s="54"/>
      <c r="N36" s="55"/>
    </row>
    <row r="37" spans="1:14" x14ac:dyDescent="0.25">
      <c r="A37" s="65"/>
      <c r="B37" s="69" t="s">
        <v>139</v>
      </c>
      <c r="C37" s="69"/>
      <c r="D37" s="69"/>
      <c r="E37" s="42"/>
      <c r="F37" s="42"/>
      <c r="G37" s="42"/>
      <c r="H37" s="42"/>
      <c r="I37" s="54"/>
      <c r="J37" s="54"/>
      <c r="K37" s="54"/>
      <c r="L37" s="54"/>
      <c r="M37" s="54"/>
      <c r="N37" s="55"/>
    </row>
    <row r="38" spans="1:14" x14ac:dyDescent="0.25">
      <c r="A38" s="65"/>
      <c r="B38" s="69" t="s">
        <v>140</v>
      </c>
      <c r="C38" s="69"/>
      <c r="D38" s="69"/>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68" t="s">
        <v>141</v>
      </c>
      <c r="C41" s="42"/>
      <c r="D41" s="42"/>
      <c r="E41" s="42"/>
      <c r="F41" s="42"/>
      <c r="G41" s="42"/>
      <c r="H41" s="42"/>
      <c r="I41" s="54"/>
      <c r="J41" s="54"/>
      <c r="K41" s="54"/>
      <c r="L41" s="54"/>
      <c r="M41" s="54"/>
      <c r="N41" s="55"/>
    </row>
    <row r="42" spans="1:14" x14ac:dyDescent="0.25">
      <c r="A42" s="65"/>
      <c r="B42" s="42"/>
      <c r="C42" s="42"/>
      <c r="D42" s="42"/>
      <c r="E42" s="42"/>
      <c r="F42" s="42"/>
      <c r="G42" s="42"/>
      <c r="H42" s="42"/>
      <c r="I42" s="54"/>
      <c r="J42" s="54"/>
      <c r="K42" s="54"/>
      <c r="L42" s="54"/>
      <c r="M42" s="54"/>
      <c r="N42" s="55"/>
    </row>
    <row r="43" spans="1:14" x14ac:dyDescent="0.25">
      <c r="A43" s="65"/>
      <c r="B43" s="42"/>
      <c r="C43" s="42"/>
      <c r="D43" s="42"/>
      <c r="E43" s="42"/>
      <c r="F43" s="42"/>
      <c r="G43" s="42"/>
      <c r="H43" s="42"/>
      <c r="I43" s="54"/>
      <c r="J43" s="54"/>
      <c r="K43" s="54"/>
      <c r="L43" s="54"/>
      <c r="M43" s="54"/>
      <c r="N43" s="55"/>
    </row>
    <row r="44" spans="1:14" x14ac:dyDescent="0.25">
      <c r="A44" s="65"/>
      <c r="B44" s="22" t="s">
        <v>32</v>
      </c>
      <c r="C44" s="22" t="s">
        <v>57</v>
      </c>
      <c r="D44" s="21" t="s">
        <v>50</v>
      </c>
      <c r="E44" s="21" t="s">
        <v>15</v>
      </c>
      <c r="F44" s="42"/>
      <c r="G44" s="42"/>
      <c r="H44" s="42"/>
      <c r="I44" s="54"/>
      <c r="J44" s="54"/>
      <c r="K44" s="54"/>
      <c r="L44" s="54"/>
      <c r="M44" s="54"/>
      <c r="N44" s="55"/>
    </row>
    <row r="45" spans="1:14" ht="28.5" x14ac:dyDescent="0.25">
      <c r="A45" s="65"/>
      <c r="B45" s="70" t="s">
        <v>142</v>
      </c>
      <c r="C45" s="71">
        <v>40</v>
      </c>
      <c r="D45" s="72">
        <v>0</v>
      </c>
      <c r="E45" s="424">
        <f>+D45+D46</f>
        <v>0</v>
      </c>
      <c r="F45" s="42"/>
      <c r="G45" s="42"/>
      <c r="H45" s="42"/>
      <c r="I45" s="54"/>
      <c r="J45" s="54"/>
      <c r="K45" s="54"/>
      <c r="L45" s="54"/>
      <c r="M45" s="54"/>
      <c r="N45" s="55"/>
    </row>
    <row r="46" spans="1:14" ht="42.75" x14ac:dyDescent="0.25">
      <c r="A46" s="65"/>
      <c r="B46" s="70" t="s">
        <v>143</v>
      </c>
      <c r="C46" s="71">
        <v>60</v>
      </c>
      <c r="D46" s="72">
        <f>+F149</f>
        <v>0</v>
      </c>
      <c r="E46" s="425"/>
      <c r="F46" s="42"/>
      <c r="G46" s="42"/>
      <c r="H46" s="42"/>
      <c r="I46" s="54"/>
      <c r="J46" s="54"/>
      <c r="K46" s="54"/>
      <c r="L46" s="54"/>
      <c r="M46" s="54"/>
      <c r="N46" s="55"/>
    </row>
    <row r="47" spans="1:14" x14ac:dyDescent="0.25">
      <c r="A47" s="65"/>
      <c r="C47" s="66"/>
      <c r="D47" s="57"/>
      <c r="E47" s="67"/>
      <c r="F47" s="63"/>
      <c r="G47" s="63"/>
      <c r="H47" s="63"/>
      <c r="I47" s="64"/>
      <c r="J47" s="64"/>
      <c r="K47" s="64"/>
      <c r="L47" s="64"/>
      <c r="M47" s="64"/>
    </row>
    <row r="48" spans="1:14" x14ac:dyDescent="0.25">
      <c r="A48" s="65"/>
      <c r="C48" s="66"/>
      <c r="D48" s="57"/>
      <c r="E48" s="67"/>
      <c r="F48" s="63"/>
      <c r="G48" s="63"/>
      <c r="H48" s="63"/>
      <c r="I48" s="64"/>
      <c r="J48" s="64"/>
      <c r="K48" s="64"/>
      <c r="L48" s="64"/>
      <c r="M48" s="64"/>
    </row>
    <row r="49" spans="1:26" x14ac:dyDescent="0.25">
      <c r="A49" s="65"/>
      <c r="C49" s="66"/>
      <c r="D49" s="57"/>
      <c r="E49" s="67"/>
      <c r="F49" s="63"/>
      <c r="G49" s="63"/>
      <c r="H49" s="63"/>
      <c r="I49" s="64"/>
      <c r="J49" s="64"/>
      <c r="K49" s="64"/>
      <c r="L49" s="64"/>
      <c r="M49" s="64"/>
    </row>
    <row r="50" spans="1:26" ht="15.75" thickBot="1" x14ac:dyDescent="0.3">
      <c r="C50" s="66"/>
      <c r="D50" s="57"/>
      <c r="E50" s="44">
        <v>2131187</v>
      </c>
      <c r="F50" s="44" t="s">
        <v>135</v>
      </c>
      <c r="H50" s="226">
        <v>41381</v>
      </c>
      <c r="I50" s="226">
        <v>41455</v>
      </c>
      <c r="J50" s="44" t="s">
        <v>136</v>
      </c>
      <c r="K50" s="44">
        <v>0</v>
      </c>
      <c r="L50" s="44">
        <v>2</v>
      </c>
      <c r="M50" s="426">
        <v>315</v>
      </c>
      <c r="N50" s="426"/>
      <c r="O50" s="44">
        <v>85779608</v>
      </c>
      <c r="P50" s="44" t="s">
        <v>561</v>
      </c>
    </row>
    <row r="51" spans="1:26" x14ac:dyDescent="0.25">
      <c r="B51" s="68" t="s">
        <v>29</v>
      </c>
      <c r="M51" s="73"/>
      <c r="N51" s="73"/>
    </row>
    <row r="52" spans="1:26" ht="15.75" thickBot="1" x14ac:dyDescent="0.3">
      <c r="M52" s="73"/>
      <c r="N52" s="73"/>
    </row>
    <row r="53" spans="1:26" s="54" customFormat="1" ht="109.5" customHeight="1" x14ac:dyDescent="0.25">
      <c r="B53" s="18" t="s">
        <v>144</v>
      </c>
      <c r="C53" s="18" t="s">
        <v>145</v>
      </c>
      <c r="D53" s="18" t="s">
        <v>146</v>
      </c>
      <c r="E53" s="18" t="s">
        <v>44</v>
      </c>
      <c r="F53" s="18" t="s">
        <v>21</v>
      </c>
      <c r="G53" s="18" t="s">
        <v>99</v>
      </c>
      <c r="H53" s="18" t="s">
        <v>16</v>
      </c>
      <c r="I53" s="18" t="s">
        <v>9</v>
      </c>
      <c r="J53" s="18" t="s">
        <v>30</v>
      </c>
      <c r="K53" s="18" t="s">
        <v>60</v>
      </c>
      <c r="L53" s="18" t="s">
        <v>19</v>
      </c>
      <c r="M53" s="17" t="s">
        <v>25</v>
      </c>
      <c r="N53" s="18" t="s">
        <v>147</v>
      </c>
      <c r="O53" s="18" t="s">
        <v>35</v>
      </c>
      <c r="P53" s="19" t="s">
        <v>10</v>
      </c>
      <c r="Q53" s="19" t="s">
        <v>18</v>
      </c>
    </row>
    <row r="54" spans="1:26" s="86" customFormat="1" ht="30" x14ac:dyDescent="0.25">
      <c r="A54" s="74">
        <v>1</v>
      </c>
      <c r="B54" s="75" t="s">
        <v>158</v>
      </c>
      <c r="C54" s="76" t="s">
        <v>158</v>
      </c>
      <c r="D54" s="75" t="s">
        <v>242</v>
      </c>
      <c r="E54" s="77" t="s">
        <v>243</v>
      </c>
      <c r="F54" s="78" t="s">
        <v>243</v>
      </c>
      <c r="G54" s="79">
        <v>0</v>
      </c>
      <c r="H54" s="80" t="s">
        <v>243</v>
      </c>
      <c r="I54" s="81" t="s">
        <v>243</v>
      </c>
      <c r="J54" s="81" t="s">
        <v>243</v>
      </c>
      <c r="K54" s="134">
        <v>24</v>
      </c>
      <c r="L54" s="134">
        <v>72</v>
      </c>
      <c r="M54" s="136">
        <v>1250</v>
      </c>
      <c r="N54" s="82">
        <f>+M54*G54</f>
        <v>0</v>
      </c>
      <c r="O54" s="83"/>
      <c r="P54" s="83"/>
      <c r="Q54" s="84"/>
      <c r="R54" s="85"/>
      <c r="S54" s="85"/>
      <c r="T54" s="85"/>
      <c r="U54" s="85"/>
      <c r="V54" s="85"/>
      <c r="W54" s="85"/>
      <c r="X54" s="85"/>
      <c r="Y54" s="85"/>
      <c r="Z54" s="85"/>
    </row>
    <row r="55" spans="1:26" s="86" customFormat="1" x14ac:dyDescent="0.25">
      <c r="A55" s="74">
        <f>+A54+1</f>
        <v>2</v>
      </c>
      <c r="B55" s="75"/>
      <c r="C55" s="76"/>
      <c r="D55" s="75"/>
      <c r="E55" s="77"/>
      <c r="F55" s="78"/>
      <c r="G55" s="78"/>
      <c r="H55" s="78"/>
      <c r="I55" s="81"/>
      <c r="J55" s="81"/>
      <c r="K55" s="81"/>
      <c r="L55" s="81"/>
      <c r="M55" s="82"/>
      <c r="N55" s="82"/>
      <c r="O55" s="83"/>
      <c r="P55" s="83"/>
      <c r="Q55" s="84"/>
      <c r="R55" s="85"/>
      <c r="S55" s="85"/>
      <c r="T55" s="85"/>
      <c r="U55" s="85"/>
      <c r="V55" s="85"/>
      <c r="W55" s="85"/>
      <c r="X55" s="85"/>
      <c r="Y55" s="85"/>
      <c r="Z55" s="85"/>
    </row>
    <row r="56" spans="1:26" s="86" customFormat="1" x14ac:dyDescent="0.25">
      <c r="A56" s="74">
        <f t="shared" ref="A56:A61" si="0">+A55+1</f>
        <v>3</v>
      </c>
      <c r="B56" s="75"/>
      <c r="C56" s="76"/>
      <c r="D56" s="75"/>
      <c r="E56" s="77"/>
      <c r="F56" s="78"/>
      <c r="G56" s="78"/>
      <c r="H56" s="78"/>
      <c r="I56" s="81"/>
      <c r="J56" s="81"/>
      <c r="K56" s="81"/>
      <c r="L56" s="81"/>
      <c r="M56" s="82"/>
      <c r="N56" s="82"/>
      <c r="O56" s="83"/>
      <c r="P56" s="83"/>
      <c r="Q56" s="84"/>
      <c r="R56" s="85"/>
      <c r="S56" s="85"/>
      <c r="T56" s="85"/>
      <c r="U56" s="85"/>
      <c r="V56" s="85"/>
      <c r="W56" s="85"/>
      <c r="X56" s="85"/>
      <c r="Y56" s="85"/>
      <c r="Z56" s="85"/>
    </row>
    <row r="57" spans="1:26" s="86" customFormat="1" x14ac:dyDescent="0.25">
      <c r="A57" s="74">
        <f t="shared" si="0"/>
        <v>4</v>
      </c>
      <c r="B57" s="75"/>
      <c r="C57" s="76"/>
      <c r="D57" s="75"/>
      <c r="E57" s="77"/>
      <c r="F57" s="78"/>
      <c r="G57" s="78"/>
      <c r="H57" s="78"/>
      <c r="I57" s="81"/>
      <c r="J57" s="81"/>
      <c r="K57" s="81"/>
      <c r="L57" s="81"/>
      <c r="M57" s="82"/>
      <c r="N57" s="82"/>
      <c r="O57" s="83"/>
      <c r="P57" s="83"/>
      <c r="Q57" s="84"/>
      <c r="R57" s="85"/>
      <c r="S57" s="85"/>
      <c r="T57" s="85"/>
      <c r="U57" s="85"/>
      <c r="V57" s="85"/>
      <c r="W57" s="85"/>
      <c r="X57" s="85"/>
      <c r="Y57" s="85"/>
      <c r="Z57" s="85"/>
    </row>
    <row r="58" spans="1:26" s="86" customFormat="1" x14ac:dyDescent="0.25">
      <c r="A58" s="74">
        <f t="shared" si="0"/>
        <v>5</v>
      </c>
      <c r="B58" s="75"/>
      <c r="C58" s="76"/>
      <c r="D58" s="75"/>
      <c r="E58" s="77"/>
      <c r="F58" s="78"/>
      <c r="G58" s="78"/>
      <c r="H58" s="78"/>
      <c r="I58" s="81"/>
      <c r="J58" s="81"/>
      <c r="K58" s="81"/>
      <c r="L58" s="81"/>
      <c r="M58" s="82"/>
      <c r="N58" s="82"/>
      <c r="O58" s="83"/>
      <c r="P58" s="83"/>
      <c r="Q58" s="84"/>
      <c r="R58" s="85"/>
      <c r="S58" s="85"/>
      <c r="T58" s="85"/>
      <c r="U58" s="85"/>
      <c r="V58" s="85"/>
      <c r="W58" s="85"/>
      <c r="X58" s="85"/>
      <c r="Y58" s="85"/>
      <c r="Z58" s="85"/>
    </row>
    <row r="59" spans="1:26" s="86" customFormat="1" x14ac:dyDescent="0.25">
      <c r="A59" s="74">
        <f t="shared" si="0"/>
        <v>6</v>
      </c>
      <c r="B59" s="75"/>
      <c r="C59" s="76"/>
      <c r="D59" s="75"/>
      <c r="E59" s="77"/>
      <c r="F59" s="78"/>
      <c r="G59" s="78"/>
      <c r="H59" s="78"/>
      <c r="I59" s="81"/>
      <c r="J59" s="81"/>
      <c r="K59" s="81"/>
      <c r="L59" s="81"/>
      <c r="M59" s="82"/>
      <c r="N59" s="82"/>
      <c r="O59" s="83"/>
      <c r="P59" s="83"/>
      <c r="Q59" s="84"/>
      <c r="R59" s="85"/>
      <c r="S59" s="85"/>
      <c r="T59" s="85"/>
      <c r="U59" s="85"/>
      <c r="V59" s="85"/>
      <c r="W59" s="85"/>
      <c r="X59" s="85"/>
      <c r="Y59" s="85"/>
      <c r="Z59" s="85"/>
    </row>
    <row r="60" spans="1:26" s="86" customFormat="1" x14ac:dyDescent="0.25">
      <c r="A60" s="74">
        <f t="shared" si="0"/>
        <v>7</v>
      </c>
      <c r="B60" s="75"/>
      <c r="C60" s="76"/>
      <c r="D60" s="75"/>
      <c r="E60" s="77"/>
      <c r="F60" s="78"/>
      <c r="G60" s="78"/>
      <c r="H60" s="78"/>
      <c r="I60" s="81"/>
      <c r="J60" s="81"/>
      <c r="K60" s="81"/>
      <c r="L60" s="81"/>
      <c r="M60" s="82"/>
      <c r="N60" s="82"/>
      <c r="O60" s="83"/>
      <c r="P60" s="83"/>
      <c r="Q60" s="84"/>
      <c r="R60" s="85"/>
      <c r="S60" s="85"/>
      <c r="T60" s="85"/>
      <c r="U60" s="85"/>
      <c r="V60" s="85"/>
      <c r="W60" s="85"/>
      <c r="X60" s="85"/>
      <c r="Y60" s="85"/>
      <c r="Z60" s="85"/>
    </row>
    <row r="61" spans="1:26" s="86" customFormat="1" x14ac:dyDescent="0.25">
      <c r="A61" s="74">
        <f t="shared" si="0"/>
        <v>8</v>
      </c>
      <c r="B61" s="75"/>
      <c r="C61" s="76"/>
      <c r="D61" s="75"/>
      <c r="E61" s="77"/>
      <c r="F61" s="78"/>
      <c r="G61" s="78"/>
      <c r="H61" s="78"/>
      <c r="I61" s="81"/>
      <c r="J61" s="81"/>
      <c r="K61" s="81"/>
      <c r="L61" s="81"/>
      <c r="M61" s="82"/>
      <c r="N61" s="82"/>
      <c r="O61" s="83"/>
      <c r="P61" s="83"/>
      <c r="Q61" s="84"/>
      <c r="R61" s="85"/>
      <c r="S61" s="85"/>
      <c r="T61" s="85"/>
      <c r="U61" s="85"/>
      <c r="V61" s="85"/>
      <c r="W61" s="85"/>
      <c r="X61" s="85"/>
      <c r="Y61" s="85"/>
      <c r="Z61" s="85"/>
    </row>
    <row r="62" spans="1:26" s="86" customFormat="1" x14ac:dyDescent="0.25">
      <c r="A62" s="74"/>
      <c r="B62" s="87" t="s">
        <v>15</v>
      </c>
      <c r="C62" s="76"/>
      <c r="D62" s="75"/>
      <c r="E62" s="77"/>
      <c r="F62" s="78"/>
      <c r="G62" s="78"/>
      <c r="H62" s="78"/>
      <c r="I62" s="81"/>
      <c r="J62" s="81"/>
      <c r="K62" s="88">
        <f t="shared" ref="K62" si="1">SUM(K54:K61)</f>
        <v>24</v>
      </c>
      <c r="L62" s="88">
        <f t="shared" ref="L62:N62" si="2">SUM(L54:L61)</f>
        <v>72</v>
      </c>
      <c r="M62" s="89">
        <f t="shared" si="2"/>
        <v>1250</v>
      </c>
      <c r="N62" s="88">
        <f t="shared" si="2"/>
        <v>0</v>
      </c>
      <c r="O62" s="83"/>
      <c r="P62" s="83"/>
      <c r="Q62" s="90"/>
    </row>
    <row r="63" spans="1:26" x14ac:dyDescent="0.25">
      <c r="E63" s="91"/>
    </row>
    <row r="64" spans="1:26" x14ac:dyDescent="0.25">
      <c r="B64" s="427" t="s">
        <v>27</v>
      </c>
      <c r="C64" s="427" t="s">
        <v>26</v>
      </c>
      <c r="D64" s="429" t="s">
        <v>33</v>
      </c>
      <c r="E64" s="429"/>
    </row>
    <row r="65" spans="2:17" x14ac:dyDescent="0.25">
      <c r="B65" s="428"/>
      <c r="C65" s="428"/>
      <c r="D65" s="92" t="s">
        <v>22</v>
      </c>
      <c r="E65" s="93" t="s">
        <v>23</v>
      </c>
    </row>
    <row r="66" spans="2:17" ht="30.6" customHeight="1" x14ac:dyDescent="0.25">
      <c r="B66" s="94" t="s">
        <v>20</v>
      </c>
      <c r="C66" s="95">
        <f>+K62</f>
        <v>24</v>
      </c>
      <c r="D66" s="69"/>
      <c r="E66" s="69"/>
      <c r="F66" s="96"/>
      <c r="G66" s="96"/>
      <c r="H66" s="96"/>
      <c r="I66" s="96"/>
      <c r="J66" s="96"/>
      <c r="K66" s="96"/>
      <c r="L66" s="96"/>
      <c r="M66" s="96"/>
    </row>
    <row r="67" spans="2:17" ht="30" customHeight="1" x14ac:dyDescent="0.25">
      <c r="B67" s="94" t="s">
        <v>24</v>
      </c>
      <c r="C67" s="95">
        <f>+M62</f>
        <v>1250</v>
      </c>
      <c r="D67" s="69"/>
      <c r="E67" s="69"/>
    </row>
    <row r="68" spans="2:17" x14ac:dyDescent="0.25">
      <c r="B68" s="97"/>
      <c r="C68" s="439"/>
      <c r="D68" s="439"/>
      <c r="E68" s="439"/>
      <c r="F68" s="439"/>
      <c r="G68" s="439"/>
      <c r="H68" s="439"/>
      <c r="I68" s="439"/>
      <c r="J68" s="439"/>
      <c r="K68" s="439"/>
      <c r="L68" s="439"/>
      <c r="M68" s="439"/>
      <c r="N68" s="439"/>
    </row>
    <row r="69" spans="2:17" ht="28.15" customHeight="1" thickBot="1" x14ac:dyDescent="0.3"/>
    <row r="70" spans="2:17" ht="27" thickBot="1" x14ac:dyDescent="0.3">
      <c r="B70" s="440" t="s">
        <v>100</v>
      </c>
      <c r="C70" s="440"/>
      <c r="D70" s="440"/>
      <c r="E70" s="440"/>
      <c r="F70" s="440"/>
      <c r="G70" s="440"/>
      <c r="H70" s="440"/>
      <c r="I70" s="440"/>
      <c r="J70" s="440"/>
      <c r="K70" s="440"/>
      <c r="L70" s="440"/>
      <c r="M70" s="440"/>
      <c r="N70" s="440"/>
    </row>
    <row r="73" spans="2:17" ht="109.5" customHeight="1" x14ac:dyDescent="0.25">
      <c r="B73" s="20" t="s">
        <v>148</v>
      </c>
      <c r="C73" s="9" t="s">
        <v>2</v>
      </c>
      <c r="D73" s="9" t="s">
        <v>102</v>
      </c>
      <c r="E73" s="9" t="s">
        <v>101</v>
      </c>
      <c r="F73" s="9" t="s">
        <v>103</v>
      </c>
      <c r="G73" s="9" t="s">
        <v>104</v>
      </c>
      <c r="H73" s="9" t="s">
        <v>105</v>
      </c>
      <c r="I73" s="9" t="s">
        <v>106</v>
      </c>
      <c r="J73" s="9" t="s">
        <v>107</v>
      </c>
      <c r="K73" s="9" t="s">
        <v>108</v>
      </c>
      <c r="L73" s="9" t="s">
        <v>109</v>
      </c>
      <c r="M73" s="16" t="s">
        <v>110</v>
      </c>
      <c r="N73" s="16" t="s">
        <v>111</v>
      </c>
      <c r="O73" s="441" t="s">
        <v>3</v>
      </c>
      <c r="P73" s="442"/>
      <c r="Q73" s="20" t="s">
        <v>17</v>
      </c>
    </row>
    <row r="74" spans="2:17" x14ac:dyDescent="0.25">
      <c r="B74" s="98"/>
      <c r="C74" s="98"/>
      <c r="D74" s="43"/>
      <c r="E74" s="43"/>
      <c r="F74" s="99"/>
      <c r="G74" s="99"/>
      <c r="H74" s="99"/>
      <c r="I74" s="98"/>
      <c r="J74" s="98"/>
      <c r="K74" s="69"/>
      <c r="L74" s="69"/>
      <c r="M74" s="69"/>
      <c r="N74" s="69"/>
      <c r="O74" s="430"/>
      <c r="P74" s="431"/>
      <c r="Q74" s="69"/>
    </row>
    <row r="75" spans="2:17" x14ac:dyDescent="0.25">
      <c r="B75" s="98"/>
      <c r="C75" s="98"/>
      <c r="D75" s="43"/>
      <c r="E75" s="43"/>
      <c r="F75" s="99"/>
      <c r="G75" s="99"/>
      <c r="H75" s="99"/>
      <c r="I75" s="98"/>
      <c r="J75" s="98"/>
      <c r="K75" s="69"/>
      <c r="L75" s="69"/>
      <c r="M75" s="69"/>
      <c r="N75" s="69"/>
      <c r="O75" s="430"/>
      <c r="P75" s="431"/>
      <c r="Q75" s="69"/>
    </row>
    <row r="76" spans="2:17" x14ac:dyDescent="0.25">
      <c r="B76" s="98"/>
      <c r="C76" s="98"/>
      <c r="D76" s="43"/>
      <c r="E76" s="43"/>
      <c r="F76" s="99"/>
      <c r="G76" s="99"/>
      <c r="H76" s="99"/>
      <c r="I76" s="98"/>
      <c r="J76" s="98"/>
      <c r="K76" s="69"/>
      <c r="L76" s="69"/>
      <c r="M76" s="69"/>
      <c r="N76" s="69"/>
      <c r="O76" s="430"/>
      <c r="P76" s="431"/>
      <c r="Q76" s="69"/>
    </row>
    <row r="77" spans="2:17" x14ac:dyDescent="0.25">
      <c r="B77" s="98"/>
      <c r="C77" s="98"/>
      <c r="D77" s="43"/>
      <c r="E77" s="43"/>
      <c r="F77" s="99"/>
      <c r="G77" s="99"/>
      <c r="H77" s="99"/>
      <c r="I77" s="98"/>
      <c r="J77" s="98"/>
      <c r="K77" s="69"/>
      <c r="L77" s="69"/>
      <c r="M77" s="69"/>
      <c r="N77" s="69"/>
      <c r="O77" s="430"/>
      <c r="P77" s="431"/>
      <c r="Q77" s="69"/>
    </row>
    <row r="78" spans="2:17" x14ac:dyDescent="0.25">
      <c r="B78" s="98"/>
      <c r="C78" s="98"/>
      <c r="D78" s="43"/>
      <c r="E78" s="43"/>
      <c r="F78" s="99"/>
      <c r="G78" s="99"/>
      <c r="H78" s="99"/>
      <c r="I78" s="98"/>
      <c r="J78" s="98"/>
      <c r="K78" s="69"/>
      <c r="L78" s="69"/>
      <c r="M78" s="69"/>
      <c r="N78" s="69"/>
      <c r="O78" s="430"/>
      <c r="P78" s="431"/>
      <c r="Q78" s="69"/>
    </row>
    <row r="79" spans="2:17" x14ac:dyDescent="0.25">
      <c r="B79" s="98"/>
      <c r="C79" s="98"/>
      <c r="D79" s="43"/>
      <c r="E79" s="43"/>
      <c r="F79" s="99"/>
      <c r="G79" s="99"/>
      <c r="H79" s="99"/>
      <c r="I79" s="98"/>
      <c r="J79" s="98"/>
      <c r="K79" s="69"/>
      <c r="L79" s="69"/>
      <c r="M79" s="69"/>
      <c r="N79" s="69"/>
      <c r="O79" s="430"/>
      <c r="P79" s="431"/>
      <c r="Q79" s="69"/>
    </row>
    <row r="80" spans="2:17" x14ac:dyDescent="0.25">
      <c r="B80" s="69"/>
      <c r="C80" s="69"/>
      <c r="D80" s="69"/>
      <c r="E80" s="69"/>
      <c r="F80" s="69"/>
      <c r="G80" s="69"/>
      <c r="H80" s="69"/>
      <c r="I80" s="69"/>
      <c r="J80" s="69"/>
      <c r="K80" s="69"/>
      <c r="L80" s="69"/>
      <c r="M80" s="69"/>
      <c r="N80" s="69"/>
      <c r="O80" s="430"/>
      <c r="P80" s="431"/>
      <c r="Q80" s="69"/>
    </row>
    <row r="81" spans="2:17" x14ac:dyDescent="0.25">
      <c r="B81" s="44" t="s">
        <v>1</v>
      </c>
    </row>
    <row r="82" spans="2:17" x14ac:dyDescent="0.25">
      <c r="B82" s="44" t="s">
        <v>36</v>
      </c>
    </row>
    <row r="83" spans="2:17" x14ac:dyDescent="0.25">
      <c r="B83" s="44" t="s">
        <v>61</v>
      </c>
    </row>
    <row r="86" spans="2:17" ht="26.25" x14ac:dyDescent="0.25">
      <c r="B86" s="435" t="s">
        <v>37</v>
      </c>
      <c r="C86" s="436"/>
      <c r="D86" s="436"/>
      <c r="E86" s="436"/>
      <c r="F86" s="436"/>
      <c r="G86" s="436"/>
      <c r="H86" s="436"/>
      <c r="I86" s="436"/>
      <c r="J86" s="436"/>
      <c r="K86" s="436"/>
      <c r="L86" s="436"/>
      <c r="M86" s="436"/>
      <c r="N86" s="436"/>
      <c r="O86" s="436"/>
      <c r="P86" s="436"/>
      <c r="Q86" s="436"/>
    </row>
    <row r="91" spans="2:17" ht="76.5" customHeight="1" x14ac:dyDescent="0.25">
      <c r="B91" s="20" t="s">
        <v>0</v>
      </c>
      <c r="C91" s="20" t="s">
        <v>38</v>
      </c>
      <c r="D91" s="20" t="s">
        <v>39</v>
      </c>
      <c r="E91" s="20" t="s">
        <v>112</v>
      </c>
      <c r="F91" s="20" t="s">
        <v>114</v>
      </c>
      <c r="G91" s="20" t="s">
        <v>115</v>
      </c>
      <c r="H91" s="20" t="s">
        <v>116</v>
      </c>
      <c r="I91" s="20" t="s">
        <v>113</v>
      </c>
      <c r="J91" s="441" t="s">
        <v>117</v>
      </c>
      <c r="K91" s="445"/>
      <c r="L91" s="442"/>
      <c r="M91" s="20" t="s">
        <v>121</v>
      </c>
      <c r="N91" s="20" t="s">
        <v>40</v>
      </c>
      <c r="O91" s="20" t="s">
        <v>41</v>
      </c>
      <c r="P91" s="441" t="s">
        <v>3</v>
      </c>
      <c r="Q91" s="442"/>
    </row>
    <row r="92" spans="2:17" ht="60.75" customHeight="1" x14ac:dyDescent="0.25">
      <c r="B92" s="100" t="s">
        <v>42</v>
      </c>
      <c r="C92" s="100"/>
      <c r="D92" s="98"/>
      <c r="E92" s="98"/>
      <c r="F92" s="98"/>
      <c r="G92" s="98"/>
      <c r="H92" s="98"/>
      <c r="I92" s="43"/>
      <c r="J92" s="43" t="s">
        <v>118</v>
      </c>
      <c r="K92" s="100" t="s">
        <v>119</v>
      </c>
      <c r="L92" s="98" t="s">
        <v>120</v>
      </c>
      <c r="M92" s="69"/>
      <c r="N92" s="69"/>
      <c r="O92" s="69"/>
      <c r="P92" s="451"/>
      <c r="Q92" s="451"/>
    </row>
    <row r="93" spans="2:17" ht="33.6" customHeight="1" x14ac:dyDescent="0.25">
      <c r="B93" s="100" t="s">
        <v>43</v>
      </c>
      <c r="C93" s="100"/>
      <c r="D93" s="98"/>
      <c r="E93" s="98"/>
      <c r="F93" s="98"/>
      <c r="G93" s="98"/>
      <c r="H93" s="98"/>
      <c r="I93" s="43"/>
      <c r="J93" s="43"/>
      <c r="K93" s="98"/>
      <c r="L93" s="98"/>
      <c r="M93" s="69"/>
      <c r="N93" s="69"/>
      <c r="O93" s="69"/>
      <c r="P93" s="451"/>
      <c r="Q93" s="451"/>
    </row>
    <row r="95" spans="2:17" ht="15.75" thickBot="1" x14ac:dyDescent="0.3"/>
    <row r="96" spans="2:17" ht="27" thickBot="1" x14ac:dyDescent="0.3">
      <c r="B96" s="432" t="s">
        <v>45</v>
      </c>
      <c r="C96" s="433"/>
      <c r="D96" s="433"/>
      <c r="E96" s="433"/>
      <c r="F96" s="433"/>
      <c r="G96" s="433"/>
      <c r="H96" s="433"/>
      <c r="I96" s="433"/>
      <c r="J96" s="433"/>
      <c r="K96" s="433"/>
      <c r="L96" s="433"/>
      <c r="M96" s="433"/>
      <c r="N96" s="434"/>
    </row>
    <row r="99" spans="1:26" ht="46.15" customHeight="1" x14ac:dyDescent="0.25">
      <c r="B99" s="9" t="s">
        <v>32</v>
      </c>
      <c r="C99" s="9" t="s">
        <v>46</v>
      </c>
      <c r="D99" s="441" t="s">
        <v>3</v>
      </c>
      <c r="E99" s="442"/>
    </row>
    <row r="100" spans="1:26" ht="46.9" customHeight="1" x14ac:dyDescent="0.25">
      <c r="B100" s="101" t="s">
        <v>122</v>
      </c>
      <c r="C100" s="127"/>
      <c r="D100" s="451"/>
      <c r="E100" s="451"/>
    </row>
    <row r="103" spans="1:26" ht="26.25" x14ac:dyDescent="0.25">
      <c r="B103" s="435" t="s">
        <v>63</v>
      </c>
      <c r="C103" s="436"/>
      <c r="D103" s="436"/>
      <c r="E103" s="436"/>
      <c r="F103" s="436"/>
      <c r="G103" s="436"/>
      <c r="H103" s="436"/>
      <c r="I103" s="436"/>
      <c r="J103" s="436"/>
      <c r="K103" s="436"/>
      <c r="L103" s="436"/>
      <c r="M103" s="436"/>
      <c r="N103" s="436"/>
      <c r="O103" s="436"/>
      <c r="P103" s="436"/>
    </row>
    <row r="105" spans="1:26" ht="15.75" thickBot="1" x14ac:dyDescent="0.3"/>
    <row r="106" spans="1:26" ht="27" thickBot="1" x14ac:dyDescent="0.3">
      <c r="B106" s="432" t="s">
        <v>53</v>
      </c>
      <c r="C106" s="433"/>
      <c r="D106" s="433"/>
      <c r="E106" s="433"/>
      <c r="F106" s="433"/>
      <c r="G106" s="433"/>
      <c r="H106" s="433"/>
      <c r="I106" s="433"/>
      <c r="J106" s="433"/>
      <c r="K106" s="433"/>
      <c r="L106" s="433"/>
      <c r="M106" s="433"/>
      <c r="N106" s="434"/>
    </row>
    <row r="108" spans="1:26" ht="15.75" thickBot="1" x14ac:dyDescent="0.3">
      <c r="M108" s="73"/>
      <c r="N108" s="73"/>
    </row>
    <row r="109" spans="1:26" s="54" customFormat="1" ht="109.5" customHeight="1" x14ac:dyDescent="0.25">
      <c r="B109" s="18" t="s">
        <v>144</v>
      </c>
      <c r="C109" s="18" t="s">
        <v>145</v>
      </c>
      <c r="D109" s="18" t="s">
        <v>146</v>
      </c>
      <c r="E109" s="18" t="s">
        <v>44</v>
      </c>
      <c r="F109" s="18" t="s">
        <v>21</v>
      </c>
      <c r="G109" s="18" t="s">
        <v>99</v>
      </c>
      <c r="H109" s="18" t="s">
        <v>16</v>
      </c>
      <c r="I109" s="18" t="s">
        <v>9</v>
      </c>
      <c r="J109" s="18" t="s">
        <v>30</v>
      </c>
      <c r="K109" s="18" t="s">
        <v>60</v>
      </c>
      <c r="L109" s="18" t="s">
        <v>19</v>
      </c>
      <c r="M109" s="17" t="s">
        <v>25</v>
      </c>
      <c r="N109" s="18" t="s">
        <v>147</v>
      </c>
      <c r="O109" s="18" t="s">
        <v>35</v>
      </c>
      <c r="P109" s="19" t="s">
        <v>10</v>
      </c>
      <c r="Q109" s="19" t="s">
        <v>18</v>
      </c>
    </row>
    <row r="110" spans="1:26" s="86" customFormat="1" x14ac:dyDescent="0.25">
      <c r="A110" s="74">
        <v>1</v>
      </c>
      <c r="B110" s="75"/>
      <c r="C110" s="76"/>
      <c r="D110" s="75"/>
      <c r="E110" s="77"/>
      <c r="F110" s="78"/>
      <c r="G110" s="79"/>
      <c r="H110" s="80"/>
      <c r="I110" s="81"/>
      <c r="J110" s="81"/>
      <c r="K110" s="81"/>
      <c r="L110" s="81"/>
      <c r="M110" s="82"/>
      <c r="N110" s="82">
        <f>+M110*G110</f>
        <v>0</v>
      </c>
      <c r="O110" s="83"/>
      <c r="P110" s="83"/>
      <c r="Q110" s="84"/>
      <c r="R110" s="85"/>
      <c r="S110" s="85"/>
      <c r="T110" s="85"/>
      <c r="U110" s="85"/>
      <c r="V110" s="85"/>
      <c r="W110" s="85"/>
      <c r="X110" s="85"/>
      <c r="Y110" s="85"/>
      <c r="Z110" s="85"/>
    </row>
    <row r="111" spans="1:26" s="86" customFormat="1" x14ac:dyDescent="0.25">
      <c r="A111" s="74">
        <f>+A110+1</f>
        <v>2</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ref="A112:A117" si="3">+A111+1</f>
        <v>3</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si="3"/>
        <v>4</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si="3"/>
        <v>5</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3"/>
        <v>6</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3"/>
        <v>7</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f t="shared" si="3"/>
        <v>8</v>
      </c>
      <c r="B117" s="75"/>
      <c r="C117" s="76"/>
      <c r="D117" s="75"/>
      <c r="E117" s="77"/>
      <c r="F117" s="78"/>
      <c r="G117" s="78"/>
      <c r="H117" s="78"/>
      <c r="I117" s="81"/>
      <c r="J117" s="81"/>
      <c r="K117" s="81"/>
      <c r="L117" s="81"/>
      <c r="M117" s="82"/>
      <c r="N117" s="82"/>
      <c r="O117" s="83"/>
      <c r="P117" s="83"/>
      <c r="Q117" s="84"/>
      <c r="R117" s="85"/>
      <c r="S117" s="85"/>
      <c r="T117" s="85"/>
      <c r="U117" s="85"/>
      <c r="V117" s="85"/>
      <c r="W117" s="85"/>
      <c r="X117" s="85"/>
      <c r="Y117" s="85"/>
      <c r="Z117" s="85"/>
    </row>
    <row r="118" spans="1:26" s="86" customFormat="1" x14ac:dyDescent="0.25">
      <c r="A118" s="74"/>
      <c r="B118" s="87" t="s">
        <v>15</v>
      </c>
      <c r="C118" s="76"/>
      <c r="D118" s="75"/>
      <c r="E118" s="77"/>
      <c r="F118" s="78"/>
      <c r="G118" s="78"/>
      <c r="H118" s="78"/>
      <c r="I118" s="81"/>
      <c r="J118" s="81"/>
      <c r="K118" s="88">
        <f t="shared" ref="K118" si="4">SUM(K110:K117)</f>
        <v>0</v>
      </c>
      <c r="L118" s="88">
        <f t="shared" ref="L118:N118" si="5">SUM(L110:L117)</f>
        <v>0</v>
      </c>
      <c r="M118" s="89">
        <f t="shared" si="5"/>
        <v>0</v>
      </c>
      <c r="N118" s="88">
        <f t="shared" si="5"/>
        <v>0</v>
      </c>
      <c r="O118" s="83"/>
      <c r="P118" s="83"/>
      <c r="Q118" s="90"/>
    </row>
    <row r="119" spans="1:26" x14ac:dyDescent="0.25">
      <c r="E119" s="91"/>
    </row>
    <row r="120" spans="1:26" ht="18.75" x14ac:dyDescent="0.25">
      <c r="B120" s="94" t="s">
        <v>31</v>
      </c>
      <c r="C120" s="10">
        <f>+K118</f>
        <v>0</v>
      </c>
      <c r="H120" s="96"/>
      <c r="I120" s="96"/>
      <c r="J120" s="96"/>
      <c r="K120" s="96"/>
      <c r="L120" s="96"/>
      <c r="M120" s="96"/>
    </row>
    <row r="122" spans="1:26" ht="15.75" thickBot="1" x14ac:dyDescent="0.3"/>
    <row r="123" spans="1:26" ht="37.15" customHeight="1" thickBot="1" x14ac:dyDescent="0.3">
      <c r="B123" s="11" t="s">
        <v>48</v>
      </c>
      <c r="C123" s="12" t="s">
        <v>49</v>
      </c>
      <c r="D123" s="11" t="s">
        <v>50</v>
      </c>
      <c r="E123" s="12" t="s">
        <v>54</v>
      </c>
    </row>
    <row r="124" spans="1:26" ht="41.45" customHeight="1" x14ac:dyDescent="0.25">
      <c r="B124" s="8" t="s">
        <v>123</v>
      </c>
      <c r="C124" s="102">
        <v>20</v>
      </c>
      <c r="D124" s="102"/>
      <c r="E124" s="452">
        <f>+D124+D125+D126</f>
        <v>0</v>
      </c>
    </row>
    <row r="125" spans="1:26" x14ac:dyDescent="0.25">
      <c r="B125" s="8" t="s">
        <v>124</v>
      </c>
      <c r="C125" s="72">
        <v>30</v>
      </c>
      <c r="D125" s="72">
        <v>0</v>
      </c>
      <c r="E125" s="453"/>
    </row>
    <row r="126" spans="1:26" ht="15.75" thickBot="1" x14ac:dyDescent="0.3">
      <c r="B126" s="8" t="s">
        <v>125</v>
      </c>
      <c r="C126" s="103">
        <v>40</v>
      </c>
      <c r="D126" s="103">
        <v>0</v>
      </c>
      <c r="E126" s="454"/>
    </row>
    <row r="128" spans="1:26" ht="15.75" thickBot="1" x14ac:dyDescent="0.3"/>
    <row r="129" spans="2:17" ht="27" thickBot="1" x14ac:dyDescent="0.3">
      <c r="B129" s="432" t="s">
        <v>51</v>
      </c>
      <c r="C129" s="433"/>
      <c r="D129" s="433"/>
      <c r="E129" s="433"/>
      <c r="F129" s="433"/>
      <c r="G129" s="433"/>
      <c r="H129" s="433"/>
      <c r="I129" s="433"/>
      <c r="J129" s="433"/>
      <c r="K129" s="433"/>
      <c r="L129" s="433"/>
      <c r="M129" s="433"/>
      <c r="N129" s="434"/>
    </row>
    <row r="131" spans="2:17" ht="76.5" customHeight="1" x14ac:dyDescent="0.25">
      <c r="B131" s="20" t="s">
        <v>0</v>
      </c>
      <c r="C131" s="20" t="s">
        <v>38</v>
      </c>
      <c r="D131" s="20" t="s">
        <v>39</v>
      </c>
      <c r="E131" s="20" t="s">
        <v>112</v>
      </c>
      <c r="F131" s="20" t="s">
        <v>114</v>
      </c>
      <c r="G131" s="20" t="s">
        <v>115</v>
      </c>
      <c r="H131" s="20" t="s">
        <v>116</v>
      </c>
      <c r="I131" s="20" t="s">
        <v>113</v>
      </c>
      <c r="J131" s="441" t="s">
        <v>117</v>
      </c>
      <c r="K131" s="445"/>
      <c r="L131" s="442"/>
      <c r="M131" s="20" t="s">
        <v>121</v>
      </c>
      <c r="N131" s="20" t="s">
        <v>40</v>
      </c>
      <c r="O131" s="20" t="s">
        <v>41</v>
      </c>
      <c r="P131" s="441" t="s">
        <v>3</v>
      </c>
      <c r="Q131" s="442"/>
    </row>
    <row r="132" spans="2:17" ht="60.75" customHeight="1" x14ac:dyDescent="0.25">
      <c r="B132" s="100" t="s">
        <v>129</v>
      </c>
      <c r="C132" s="100"/>
      <c r="D132" s="98"/>
      <c r="E132" s="98"/>
      <c r="F132" s="98"/>
      <c r="G132" s="98"/>
      <c r="H132" s="98"/>
      <c r="I132" s="43"/>
      <c r="J132" s="43" t="s">
        <v>118</v>
      </c>
      <c r="K132" s="100" t="s">
        <v>119</v>
      </c>
      <c r="L132" s="98" t="s">
        <v>120</v>
      </c>
      <c r="M132" s="69"/>
      <c r="N132" s="69"/>
      <c r="O132" s="69"/>
      <c r="P132" s="451"/>
      <c r="Q132" s="451"/>
    </row>
    <row r="133" spans="2:17" ht="60.75" customHeight="1" x14ac:dyDescent="0.25">
      <c r="B133" s="100" t="s">
        <v>130</v>
      </c>
      <c r="C133" s="100"/>
      <c r="D133" s="98"/>
      <c r="E133" s="98"/>
      <c r="F133" s="98"/>
      <c r="G133" s="98"/>
      <c r="H133" s="98"/>
      <c r="I133" s="43"/>
      <c r="J133" s="43"/>
      <c r="K133" s="100"/>
      <c r="L133" s="98"/>
      <c r="M133" s="69"/>
      <c r="N133" s="69"/>
      <c r="O133" s="69"/>
      <c r="P133" s="72"/>
      <c r="Q133" s="72"/>
    </row>
    <row r="134" spans="2:17" ht="33.6" customHeight="1" x14ac:dyDescent="0.25">
      <c r="B134" s="100" t="s">
        <v>131</v>
      </c>
      <c r="C134" s="100"/>
      <c r="D134" s="98"/>
      <c r="E134" s="98"/>
      <c r="F134" s="98"/>
      <c r="G134" s="98"/>
      <c r="H134" s="98"/>
      <c r="I134" s="43"/>
      <c r="J134" s="43"/>
      <c r="K134" s="98"/>
      <c r="L134" s="98"/>
      <c r="M134" s="69"/>
      <c r="N134" s="69"/>
      <c r="O134" s="69"/>
      <c r="P134" s="451"/>
      <c r="Q134" s="451"/>
    </row>
    <row r="137" spans="2:17" ht="15.75" thickBot="1" x14ac:dyDescent="0.3"/>
    <row r="138" spans="2:17" ht="54" customHeight="1" x14ac:dyDescent="0.25">
      <c r="B138" s="21" t="s">
        <v>32</v>
      </c>
      <c r="C138" s="21" t="s">
        <v>48</v>
      </c>
      <c r="D138" s="20" t="s">
        <v>49</v>
      </c>
      <c r="E138" s="21" t="s">
        <v>50</v>
      </c>
      <c r="F138" s="12" t="s">
        <v>55</v>
      </c>
      <c r="G138" s="15"/>
    </row>
    <row r="139" spans="2:17" ht="120.75" customHeight="1" x14ac:dyDescent="0.2">
      <c r="B139" s="468" t="s">
        <v>52</v>
      </c>
      <c r="C139" s="104" t="s">
        <v>126</v>
      </c>
      <c r="D139" s="72">
        <v>25</v>
      </c>
      <c r="E139" s="72"/>
      <c r="F139" s="427">
        <f>+E139+E140+E141</f>
        <v>0</v>
      </c>
      <c r="G139" s="105"/>
    </row>
    <row r="140" spans="2:17" ht="76.150000000000006" customHeight="1" x14ac:dyDescent="0.2">
      <c r="B140" s="468"/>
      <c r="C140" s="104" t="s">
        <v>127</v>
      </c>
      <c r="D140" s="106">
        <v>25</v>
      </c>
      <c r="E140" s="72"/>
      <c r="F140" s="469"/>
      <c r="G140" s="105"/>
    </row>
    <row r="141" spans="2:17" ht="69" customHeight="1" x14ac:dyDescent="0.2">
      <c r="B141" s="468"/>
      <c r="C141" s="104" t="s">
        <v>128</v>
      </c>
      <c r="D141" s="72">
        <v>10</v>
      </c>
      <c r="E141" s="72"/>
      <c r="F141" s="428"/>
      <c r="G141" s="105"/>
    </row>
    <row r="142" spans="2:17" x14ac:dyDescent="0.25">
      <c r="C142" s="42"/>
    </row>
    <row r="145" spans="2:5" x14ac:dyDescent="0.25">
      <c r="B145" s="68" t="s">
        <v>56</v>
      </c>
    </row>
    <row r="148" spans="2:5" x14ac:dyDescent="0.25">
      <c r="B148" s="22" t="s">
        <v>32</v>
      </c>
      <c r="C148" s="22" t="s">
        <v>57</v>
      </c>
      <c r="D148" s="21" t="s">
        <v>50</v>
      </c>
      <c r="E148" s="21" t="s">
        <v>15</v>
      </c>
    </row>
    <row r="149" spans="2:5" ht="28.5" x14ac:dyDescent="0.25">
      <c r="B149" s="70" t="s">
        <v>58</v>
      </c>
      <c r="C149" s="71">
        <v>40</v>
      </c>
      <c r="D149" s="72">
        <f>+E124</f>
        <v>0</v>
      </c>
      <c r="E149" s="424">
        <f>+D149+D150</f>
        <v>0</v>
      </c>
    </row>
    <row r="150" spans="2:5" ht="42.75" x14ac:dyDescent="0.25">
      <c r="B150" s="70" t="s">
        <v>59</v>
      </c>
      <c r="C150" s="71">
        <v>60</v>
      </c>
      <c r="D150" s="72">
        <f>+F139</f>
        <v>0</v>
      </c>
      <c r="E150" s="425"/>
    </row>
  </sheetData>
  <mergeCells count="43">
    <mergeCell ref="B139:B141"/>
    <mergeCell ref="F139:F141"/>
    <mergeCell ref="E149:E150"/>
    <mergeCell ref="O80:P80"/>
    <mergeCell ref="O75:P75"/>
    <mergeCell ref="O76:P76"/>
    <mergeCell ref="O77:P77"/>
    <mergeCell ref="O78:P78"/>
    <mergeCell ref="O79:P79"/>
    <mergeCell ref="J131:L131"/>
    <mergeCell ref="P131:Q131"/>
    <mergeCell ref="P132:Q132"/>
    <mergeCell ref="P134:Q134"/>
    <mergeCell ref="J91:L91"/>
    <mergeCell ref="P92:Q92"/>
    <mergeCell ref="P93:Q93"/>
    <mergeCell ref="B2:P2"/>
    <mergeCell ref="B103:P103"/>
    <mergeCell ref="B129:N129"/>
    <mergeCell ref="E124:E126"/>
    <mergeCell ref="B96:N96"/>
    <mergeCell ref="D99:E99"/>
    <mergeCell ref="D100:E100"/>
    <mergeCell ref="B106:N106"/>
    <mergeCell ref="P91:Q91"/>
    <mergeCell ref="E45:E46"/>
    <mergeCell ref="O73:P73"/>
    <mergeCell ref="B70:N70"/>
    <mergeCell ref="C68:N68"/>
    <mergeCell ref="B14:C26"/>
    <mergeCell ref="D64:E64"/>
    <mergeCell ref="M50:N50"/>
    <mergeCell ref="B86:Q86"/>
    <mergeCell ref="O74:P74"/>
    <mergeCell ref="B64:B65"/>
    <mergeCell ref="C64:C65"/>
    <mergeCell ref="B4:P4"/>
    <mergeCell ref="B27:C27"/>
    <mergeCell ref="C6:N6"/>
    <mergeCell ref="C7:N7"/>
    <mergeCell ref="C8:N8"/>
    <mergeCell ref="C9:N9"/>
    <mergeCell ref="C10:E10"/>
  </mergeCells>
  <dataValidations disablePrompts="1" count="2">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9:IV49 SR29:SR49 ACN29:ACN49 AMJ29:AMJ49 AWF29:AWF49 BGB29:BGB49 BPX29:BPX49 BZT29:BZT49 CJP29:CJP49 CTL29:CTL49 DDH29:DDH49 DND29:DND49 DWZ29:DWZ49 EGV29:EGV49 EQR29:EQR49 FAN29:FAN49 FKJ29:FKJ49 FUF29:FUF49 GEB29:GEB49 GNX29:GNX49 GXT29:GXT49 HHP29:HHP49 HRL29:HRL49 IBH29:IBH49 ILD29:ILD49 IUZ29:IUZ49 JEV29:JEV49 JOR29:JOR49 JYN29:JYN49 KIJ29:KIJ49 KSF29:KSF49 LCB29:LCB49 LLX29:LLX49 LVT29:LVT49 MFP29:MFP49 MPL29:MPL49 MZH29:MZH49 NJD29:NJD49 NSZ29:NSZ49 OCV29:OCV49 OMR29:OMR49 OWN29:OWN49 PGJ29:PGJ49 PQF29:PQF49 QAB29:QAB49 QJX29:QJX49 QTT29:QTT49 RDP29:RDP49 RNL29:RNL49 RXH29:RXH49 SHD29:SHD49 SQZ29:SQZ49 TAV29:TAV49 TKR29:TKR49 TUN29:TUN49 UEJ29:UEJ49 UOF29:UOF49 UYB29:UYB49 VHX29:VHX49 VRT29:VRT49 WBP29:WBP49 WLL29:WLL49 WVH29:WVH49">
      <formula1>0</formula1>
      <formula2>1</formula2>
    </dataValidation>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9:A49 IS29:IS49 SO29:SO49 ACK29:ACK49 AMG29:AMG49 AWC29:AWC49 BFY29:BFY49 BPU29:BPU49 BZQ29:BZQ49 CJM29:CJM49 CTI29:CTI49 DDE29:DDE49 DNA29:DNA49 DWW29:DWW49 EGS29:EGS49 EQO29:EQO49 FAK29:FAK49 FKG29:FKG49 FUC29:FUC49 GDY29:GDY49 GNU29:GNU49 GXQ29:GXQ49 HHM29:HHM49 HRI29:HRI49 IBE29:IBE49 ILA29:ILA49 IUW29:IUW49 JES29:JES49 JOO29:JOO49 JYK29:JYK49 KIG29:KIG49 KSC29:KSC49 LBY29:LBY49 LLU29:LLU49 LVQ29:LVQ49 MFM29:MFM49 MPI29:MPI49 MZE29:MZE49 NJA29:NJA49 NSW29:NSW49 OCS29:OCS49 OMO29:OMO49 OWK29:OWK49 PGG29:PGG49 PQC29:PQC49 PZY29:PZY49 QJU29:QJU49 QTQ29:QTQ49 RDM29:RDM49 RNI29:RNI49 RXE29:RXE49 SHA29:SHA49 SQW29:SQW49 TAS29:TAS49 TKO29:TKO49 TUK29:TUK49 UEG29:UEG49 UOC29:UOC49 UXY29:UXY49 VHU29:VHU49 VRQ29:VRQ49 WBM29:WBM49 WLI29:WLI49 WVE29:WVE49">
      <formula1>"1,2,3,4,5"</formula1>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JURIDICA</vt:lpstr>
      <vt:lpstr>FINANCIERA</vt:lpstr>
      <vt:lpstr>HORIZONTES G4</vt:lpstr>
      <vt:lpstr>HORIZONTES G6</vt:lpstr>
      <vt:lpstr>HORIZONTES G10</vt:lpstr>
      <vt:lpstr>HORIZONTES G15</vt:lpstr>
      <vt:lpstr>HORIZONTES G17</vt:lpstr>
      <vt:lpstr>HORIZONTES G18</vt:lpstr>
      <vt:lpstr>CORPORACIÓN PAZ Y VIDA</vt:lpstr>
      <vt:lpstr>ASOMUPCAR G2</vt:lpstr>
      <vt:lpstr>ASOMUPCAR G7</vt:lpstr>
      <vt:lpstr>ASOMUPCAR G11</vt:lpstr>
      <vt:lpstr>ASOMUPCAR G12</vt:lpstr>
      <vt:lpstr>ASOMUPCAR G13</vt:lpstr>
      <vt:lpstr>ASOMUPCAR G14</vt:lpstr>
      <vt:lpstr>ASOMUPCAR G16</vt:lpstr>
      <vt:lpstr>ASOMUPCAR G20</vt:lpstr>
      <vt:lpstr>ASOMUPCAR G21</vt:lpstr>
      <vt:lpstr>ASOMUPCAR G22</vt:lpstr>
      <vt:lpstr>FUNDAHAF 8</vt:lpstr>
      <vt:lpstr>FUNDAHAF 9</vt:lpstr>
      <vt:lpstr>FUNDAHAF 10</vt:lpstr>
      <vt:lpstr>FUNDAHAF 16</vt:lpstr>
      <vt:lpstr>FUNDAHAF 17</vt:lpstr>
      <vt:lpstr>FUNDAHAF 18</vt:lpstr>
      <vt:lpstr>FUNDAHAF 19</vt:lpstr>
      <vt:lpstr>FUNDAR JSG_G1</vt:lpstr>
      <vt:lpstr>FUNDAR JSG_G9</vt:lpstr>
      <vt:lpstr>FUNDAR JSG_G19</vt:lpstr>
      <vt:lpstr>FUNDAR JSG_G3</vt:lpstr>
      <vt:lpstr>FUNDAR JSG_G5</vt:lpstr>
      <vt:lpstr>FUNDAR JSG_G8</vt:lpstr>
      <vt:lpstr>COMFACA G2</vt:lpstr>
      <vt:lpstr>COMFACA G5</vt:lpstr>
      <vt:lpstr>COMFACA G6</vt:lpstr>
      <vt:lpstr>DIOCESIS G4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Olga Lucia Claros Pinzon</cp:lastModifiedBy>
  <cp:lastPrinted>2014-11-25T14:35:58Z</cp:lastPrinted>
  <dcterms:created xsi:type="dcterms:W3CDTF">2014-10-22T15:49:24Z</dcterms:created>
  <dcterms:modified xsi:type="dcterms:W3CDTF">2014-12-10T13:34:10Z</dcterms:modified>
</cp:coreProperties>
</file>