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zma\Documents\ICBF 2014\PLIEGOS BOLIVAR DIC 1\evaluaciones propuestas\"/>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E22" i="8" l="1"/>
  <c r="O50" i="8"/>
  <c r="O49" i="8"/>
  <c r="F15" i="8"/>
  <c r="F22" i="8" s="1"/>
  <c r="E15" i="8"/>
  <c r="C24" i="8" l="1"/>
  <c r="C12" i="10"/>
  <c r="C13" i="10" s="1"/>
  <c r="M122" i="8"/>
  <c r="L122" i="8"/>
  <c r="K122" i="8"/>
  <c r="A115" i="8"/>
  <c r="A116" i="8" s="1"/>
  <c r="A117" i="8" s="1"/>
  <c r="A118" i="8" s="1"/>
  <c r="A119" i="8" s="1"/>
  <c r="A120" i="8" s="1"/>
  <c r="A121" i="8" s="1"/>
  <c r="N122" i="8"/>
  <c r="N58" i="8"/>
  <c r="D41" i="8"/>
  <c r="E40" i="8" s="1"/>
  <c r="E24" i="8" l="1"/>
  <c r="E128" i="8" l="1"/>
  <c r="F143" i="8"/>
  <c r="D154" i="8" s="1"/>
  <c r="E153" i="8" l="1"/>
  <c r="C124" i="8" l="1"/>
  <c r="C63" i="8"/>
  <c r="K58" i="8"/>
  <c r="C62" i="8" s="1"/>
  <c r="A50" i="8"/>
  <c r="A51" i="8" s="1"/>
  <c r="A52" i="8" s="1"/>
  <c r="A53" i="8" s="1"/>
  <c r="A54" i="8" s="1"/>
  <c r="A56" i="8" s="1"/>
  <c r="A57" i="8" s="1"/>
</calcChain>
</file>

<file path=xl/sharedStrings.xml><?xml version="1.0" encoding="utf-8"?>
<sst xmlns="http://schemas.openxmlformats.org/spreadsheetml/2006/main" count="463" uniqueCount="259">
  <si>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</si>
  <si>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</si>
  <si>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</si>
  <si>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</si>
  <si>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</si>
  <si>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</si>
  <si>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</si>
  <si>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</si>
  <si>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</si>
  <si>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</si>
  <si>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</si>
  <si>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</si>
  <si>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</si>
  <si>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</si>
  <si>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</si>
  <si>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</si>
  <si>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</si>
  <si>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</si>
  <si>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</si>
  <si>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</si>
  <si>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</si>
  <si>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</si>
  <si>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</si>
  <si>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</si>
  <si>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</si>
  <si>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</si>
  <si>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</si>
  <si>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</si>
  <si>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</si>
  <si>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</si>
  <si>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</si>
  <si>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</si>
  <si>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</si>
  <si>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</si>
  <si>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</si>
  <si>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</si>
  <si>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</si>
  <si>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</si>
  <si>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</si>
  <si>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</si>
  <si>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</si>
  <si>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</si>
  <si>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</si>
  <si>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</si>
  <si>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</si>
  <si>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</si>
  <si>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</si>
  <si>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</si>
  <si>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</si>
  <si>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</si>
  <si>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</si>
  <si>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</si>
  <si>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</si>
  <si>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</si>
  <si>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</si>
  <si>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</si>
  <si>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</si>
  <si>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</si>
  <si>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</si>
  <si>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</si>
  <si>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</si>
  <si>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</si>
  <si>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</si>
  <si>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</si>
  <si>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</si>
  <si>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</si>
  <si>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</si>
  <si>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</si>
  <si>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</si>
  <si>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</si>
  <si>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</si>
  <si>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</si>
  <si>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</si>
  <si>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</si>
  <si>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</si>
  <si>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</si>
  <si>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</si>
  <si>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</si>
  <si>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</si>
  <si>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</si>
  <si>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</si>
  <si>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</si>
  <si>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</si>
  <si>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</si>
  <si>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</si>
  <si>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</si>
  <si>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</si>
  <si>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</si>
  <si>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</si>
  <si>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</si>
  <si>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</si>
  <si>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</si>
  <si>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</si>
  <si>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</si>
  <si>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</si>
  <si>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</si>
  <si>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</si>
  <si>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</si>
  <si>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</si>
  <si>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</si>
  <si>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</si>
  <si>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</si>
  <si>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</si>
  <si>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</si>
  <si>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</si>
  <si>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</si>
  <si>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</si>
  <si>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</si>
  <si>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</si>
  <si>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</si>
  <si>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</si>
  <si>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</si>
  <si>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</si>
  <si>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</si>
  <si>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</si>
  <si>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</si>
  <si>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</si>
  <si>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</si>
  <si>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</si>
  <si>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</si>
  <si>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</si>
  <si>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</si>
  <si>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</si>
  <si>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</si>
  <si>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</si>
  <si>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</si>
  <si>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</si>
  <si>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</si>
  <si>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</si>
  <si>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</si>
  <si>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</si>
  <si>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</si>
  <si>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</si>
  <si>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</si>
  <si>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</si>
  <si>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</si>
  <si>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</si>
  <si>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</si>
  <si>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</si>
  <si>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</si>
  <si>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</si>
  <si>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</si>
  <si>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</si>
  <si>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</si>
  <si>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</si>
  <si>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</si>
  <si>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</si>
  <si>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</si>
  <si>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</si>
  <si>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</si>
  <si>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</si>
  <si>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</si>
  <si>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</si>
  <si>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</si>
  <si>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</si>
  <si>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</si>
  <si>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</si>
  <si>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</si>
  <si>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</si>
  <si>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</si>
  <si>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</si>
  <si>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</si>
  <si>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</si>
  <si>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</si>
  <si>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</si>
  <si>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</si>
  <si>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</si>
  <si>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CORPORACION INSTINSTITUTO PAULO FREIRE</t>
  </si>
  <si>
    <t>CORPORACION INSTITUTO PAULO FREIRE</t>
  </si>
  <si>
    <t>ICBF</t>
  </si>
  <si>
    <t>0404 DE 2013</t>
  </si>
  <si>
    <t>11 MESES</t>
  </si>
  <si>
    <t>NO APLICA</t>
  </si>
  <si>
    <t>40 Y 41</t>
  </si>
  <si>
    <t>0405 DE 2013</t>
  </si>
  <si>
    <t>7-318-119-2013</t>
  </si>
  <si>
    <t>3 MESES</t>
  </si>
  <si>
    <t>7-419-144-2012</t>
  </si>
  <si>
    <t>5 MESES 15 DIAS</t>
  </si>
  <si>
    <t>SECRETARIA DE EDUCACION DISTRITAL DE LA ALCALDÍA MAYOR DE CARTAGENA</t>
  </si>
  <si>
    <t>7-750-193-2011</t>
  </si>
  <si>
    <t>30/05/211</t>
  </si>
  <si>
    <t>7 MESES</t>
  </si>
  <si>
    <t>43 Y 44</t>
  </si>
  <si>
    <t>7-180-2015-2010</t>
  </si>
  <si>
    <t>9 MESES 28 DIAS</t>
  </si>
  <si>
    <t>734-395072--2009</t>
  </si>
  <si>
    <t>SE RECHAZA POR NO CUMPLIR EL CRITERIO  DE EXPERIENCIA DE LOS ULTIMOS 5 AÑOS</t>
  </si>
  <si>
    <t>7108014-2009</t>
  </si>
  <si>
    <t>427 DE 2013</t>
  </si>
  <si>
    <t>11 MESES 9 DIAS</t>
  </si>
  <si>
    <t>X</t>
  </si>
  <si>
    <t>INSTITUCIONAL CON ARRIENDO</t>
  </si>
  <si>
    <t>INSTITUCIONAL</t>
  </si>
  <si>
    <t>BARRIO EL BOLSILLO MPIO DE CLEMENCIA</t>
  </si>
  <si>
    <t>REQUIERE VISITA EN CASO DE SER ADJUDICADO</t>
  </si>
  <si>
    <t>FAMILIAR</t>
  </si>
  <si>
    <t>NO PRESENTA EN EL FORMATO 11 CERTIFICANDO EL LISTADO DE POSIBLES ESPACIOS A UTILIZAR, DETERMINANDO SU CAPACIDAD, UBICACIÓN Y DISPONIBILIDAD. TAMPOCO PRESENTA CARTA DONDE MANIFIESTA COMPROMISO DE DISPONER DENTRO DE LOS 15 DIAS SIGUIENTES A LA FIRMA DE CONTRATO EN CASO DE RESULTAR ADJUDICADO, DE UN ESPACIO FISICO ADECUADO PARA EL DESARROLLO DE LAS ACTIVIDADES (...).</t>
  </si>
  <si>
    <t>MODALIDA FAMILIAR: 716/3
MODALIDAD INSTITUCIONAL: 115/1</t>
  </si>
  <si>
    <t>MODALIDA FAMILIAR: 716/5
MODALIDAD INSTITUCIONAL: 115/1</t>
  </si>
  <si>
    <t>Debe presentar según el número de cupos en modalidad familiar e institucional:  5 profesionales del equipo de apoyo psicosocial  en tiempo completo. La propuesta presenta 4</t>
  </si>
  <si>
    <t>Martha Elena Montero Abad</t>
  </si>
  <si>
    <t>trabajadora social</t>
  </si>
  <si>
    <t>Universidad de Cartagena</t>
  </si>
  <si>
    <t>no aporta tarjeta profesional</t>
  </si>
  <si>
    <t xml:space="preserve">Universidad libre de Cartagena
Institución tecnológica Colegio Mayor de Bolívar.
Institución Educativa Fe y Alegría
</t>
  </si>
  <si>
    <t>Berlis Bernett de la Hoz</t>
  </si>
  <si>
    <t>No aporta tarjeta profesional. No aporta certificaciones de la experiencia laboral.
La carta de compromiso (formato 8) dice que se compromete a trabajar en Carmen de Bolívar pero para este grupo no presenta propuesta ni en el formato 7 (equipo mínimo habilitante) ni el formato 11 de infraestructura</t>
  </si>
  <si>
    <t>La carta de compromiso (formato 8) dice que se compromete a trabajar en Carmen de Bolívar pero para este grupo no presenta propuesta ni en el formato 7 (equipo mínimo habilitante) ni el formato 11 de infraestructura</t>
  </si>
  <si>
    <t>licenciada en pedagogía infantil</t>
  </si>
  <si>
    <t>Corporación Universitaria Rafael Núñez</t>
  </si>
  <si>
    <t>no aplica</t>
  </si>
  <si>
    <t xml:space="preserve">SENA Regional Bolívar
SENA Regional Bolívar
Instituto Rochy y Fundación Pro ciencia
</t>
  </si>
  <si>
    <t>Agosto 1/2011 a 30/11/2011
3/3/2011 a 30/07/2011
18/03/2010 a 15/12/2010</t>
  </si>
  <si>
    <t>Instructora técnico de atención a la primera infancia.
Docente primera infancia.
Docente</t>
  </si>
  <si>
    <t>Diana Berta Hernandez Atencio</t>
  </si>
  <si>
    <t xml:space="preserve">Colegio Divino Salvador
Centro de Educación El Recreo
</t>
  </si>
  <si>
    <t xml:space="preserve">04/2013 a 11/30/2013
05/03/2012 a 28/09/2012
</t>
  </si>
  <si>
    <t>Docente en preescolar</t>
  </si>
  <si>
    <t>María Cristina Maturana Acosta</t>
  </si>
  <si>
    <t>Fundación Universitaria Fray Luis Amigo</t>
  </si>
  <si>
    <t>Profesional en Desarrollo Familiar</t>
  </si>
  <si>
    <t xml:space="preserve">Fundación Revista Semana
Extras Personas Temporales SA
Servinic Ltda
</t>
  </si>
  <si>
    <t xml:space="preserve">10/07/2013 al 31/12/2013
10/07/2012 al 31/12/202
27/04/2012 al 10/03/2012
</t>
  </si>
  <si>
    <t>Asesora social del programa Familias con Bienestar
Ludotecaria Corporación Dia de la Niñez
Asistente social proyectos.</t>
  </si>
  <si>
    <t>Karen Patricia Castro Pereira</t>
  </si>
  <si>
    <t>Corpporación universitaria Regional del Caribe</t>
  </si>
  <si>
    <t>No aplica</t>
  </si>
  <si>
    <t>Fundación de la Comunidad Unida Gustavo MARtínez Caffyn</t>
  </si>
  <si>
    <t>Coordinadora programa de primera infancia</t>
  </si>
  <si>
    <t xml:space="preserve">11/2011 al12/2013 </t>
  </si>
  <si>
    <t>Edith María Torrado Ramos</t>
  </si>
  <si>
    <t>Tecnología en promoción social y estudiante de 6 semestre de trabajo social</t>
  </si>
  <si>
    <t>Niños de Papel
Asociación centro de formación futuros valores Cartagena de Indias</t>
  </si>
  <si>
    <t xml:space="preserve">12/7/ 2006 Al 12/2006
02/2005 al 12/2005 </t>
  </si>
  <si>
    <t xml:space="preserve">Tutora supernumeraria
asistente social practicante de promoción social
</t>
  </si>
  <si>
    <t>Debe presentar según el número de cupos en modalidad familiar e institucional:  5 profesionales del equipo de apoyo psicosocial  en tiempo completo. La propuesta presenta 4.
La proponente no presenta certificación de estar cursando trabajo social. 
La práctica universitaria de la proponente no es con niños, niñas y familias</t>
  </si>
  <si>
    <t>Arlis Silva Ramos</t>
  </si>
  <si>
    <t>psicóloga</t>
  </si>
  <si>
    <t>Universidad Metropolitana</t>
  </si>
  <si>
    <t>No certifica</t>
  </si>
  <si>
    <t>Estudiante de la Universidad Simón Bolivar</t>
  </si>
  <si>
    <t>Institución educativa Rafael Uribe Uribe</t>
  </si>
  <si>
    <t>21/0171997 al 12/02/2001
3/03/2002 al 18/07/2002
3/02/2003 al 
12/12/2003</t>
  </si>
  <si>
    <t>No los certifica</t>
  </si>
  <si>
    <t>Zobeida Ríos Palomino</t>
  </si>
  <si>
    <t>licenciada en educacion preescolar y básica primaria</t>
  </si>
  <si>
    <t>Fundación El Divino Salvador</t>
  </si>
  <si>
    <t>02/2007 al 30/11/2007
Ferbrero de 2008 al 30/11/2008</t>
  </si>
  <si>
    <t>x</t>
  </si>
  <si>
    <t>831/1</t>
  </si>
  <si>
    <t>Zilia María Díaz Medina</t>
  </si>
  <si>
    <t>np lo certica</t>
  </si>
  <si>
    <t>no lo certifica</t>
  </si>
  <si>
    <t>No certifica título profesional</t>
  </si>
  <si>
    <t>33 meses</t>
  </si>
  <si>
    <t>EL PROPONENTE PRESENTA 9 MESES DE EXPERIENCIA ADICIONAL, NO RELACIONADAS EN EL FORMATO 9 COMO LO INDICA EL PLEIGO</t>
  </si>
  <si>
    <t>EL PROPONENTE TIENE 9 MESES DE EXPERIENCIA ADICIONAL PERO NO SE DILIGENCIA EN EL FORMATO 9</t>
  </si>
  <si>
    <t>VERTIFICADA POR ICBF EN  FUC Y 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</si>
</sst>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56">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70" fontId="0" fillId="3" borderId="1" xfId="1" applyNumberFormat="1" applyFont="1" applyFill="1" applyBorder="1" applyAlignment="1">
      <alignment horizontal="right" vertical="center"/>
    </xf>
    <xf numFmtId="170" fontId="13" fillId="0" borderId="1" xfId="1" applyNumberFormat="1" applyFont="1" applyFill="1" applyBorder="1" applyAlignment="1" applyProtection="1">
      <alignment horizontal="center" vertical="center" wrapText="1"/>
      <protection locked="0"/>
    </xf>
    <xf numFmtId="170" fontId="18" fillId="0" borderId="1" xfId="1" applyNumberFormat="1" applyFont="1" applyFill="1" applyBorder="1" applyAlignment="1" applyProtection="1">
      <alignment horizontal="center" vertical="center" wrapText="1"/>
      <protection locked="0"/>
    </xf>
    <xf numFmtId="0" fontId="0" fillId="0" borderId="1" xfId="0" applyFill="1" applyBorder="1" applyAlignment="1">
      <alignment shrinkToFit="1"/>
    </xf>
    <xf numFmtId="14" fontId="0" fillId="0" borderId="1" xfId="0" applyNumberFormat="1" applyBorder="1" applyAlignme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vertical="top" wrapText="1"/>
    </xf>
    <xf numFmtId="0" fontId="0" fillId="0" borderId="14" xfId="0" applyBorder="1" applyAlignment="1"/>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89" t="s">
        <v>94</v>
      </c>
      <c r="B2" s="189"/>
      <c r="C2" s="189"/>
      <c r="D2" s="189"/>
      <c r="E2" s="189"/>
      <c r="F2" s="189"/>
      <c r="G2" s="189"/>
      <c r="H2" s="189"/>
      <c r="I2" s="189"/>
      <c r="J2" s="189"/>
      <c r="K2" s="189"/>
      <c r="L2" s="189"/>
    </row>
    <row r="4" spans="1:12" ht="16.5" x14ac:dyDescent="0.25">
      <c r="A4" s="191" t="s">
        <v>65</v>
      </c>
      <c r="B4" s="191"/>
      <c r="C4" s="191"/>
      <c r="D4" s="191"/>
      <c r="E4" s="191"/>
      <c r="F4" s="191"/>
      <c r="G4" s="191"/>
      <c r="H4" s="191"/>
      <c r="I4" s="191"/>
      <c r="J4" s="191"/>
      <c r="K4" s="191"/>
      <c r="L4" s="191"/>
    </row>
    <row r="5" spans="1:12" ht="16.5" x14ac:dyDescent="0.25">
      <c r="A5" s="80"/>
    </row>
    <row r="6" spans="1:12" ht="16.5" x14ac:dyDescent="0.25">
      <c r="A6" s="191" t="s">
        <v>66</v>
      </c>
      <c r="B6" s="191"/>
      <c r="C6" s="191"/>
      <c r="D6" s="191"/>
      <c r="E6" s="191"/>
      <c r="F6" s="191"/>
      <c r="G6" s="191"/>
      <c r="H6" s="191"/>
      <c r="I6" s="191"/>
      <c r="J6" s="191"/>
      <c r="K6" s="191"/>
      <c r="L6" s="191"/>
    </row>
    <row r="7" spans="1:12" ht="16.5" x14ac:dyDescent="0.25">
      <c r="A7" s="81"/>
    </row>
    <row r="8" spans="1:12" ht="109.5" customHeight="1" x14ac:dyDescent="0.25">
      <c r="A8" s="192" t="s">
        <v>140</v>
      </c>
      <c r="B8" s="192"/>
      <c r="C8" s="192"/>
      <c r="D8" s="192"/>
      <c r="E8" s="192"/>
      <c r="F8" s="192"/>
      <c r="G8" s="192"/>
      <c r="H8" s="192"/>
      <c r="I8" s="192"/>
      <c r="J8" s="192"/>
      <c r="K8" s="192"/>
      <c r="L8" s="192"/>
    </row>
    <row r="9" spans="1:12" ht="45.75" customHeight="1" x14ac:dyDescent="0.25">
      <c r="A9" s="192"/>
      <c r="B9" s="192"/>
      <c r="C9" s="192"/>
      <c r="D9" s="192"/>
      <c r="E9" s="192"/>
      <c r="F9" s="192"/>
      <c r="G9" s="192"/>
      <c r="H9" s="192"/>
      <c r="I9" s="192"/>
      <c r="J9" s="192"/>
      <c r="K9" s="192"/>
      <c r="L9" s="192"/>
    </row>
    <row r="10" spans="1:12" ht="28.5" customHeight="1" x14ac:dyDescent="0.25">
      <c r="A10" s="192" t="s">
        <v>97</v>
      </c>
      <c r="B10" s="192"/>
      <c r="C10" s="192"/>
      <c r="D10" s="192"/>
      <c r="E10" s="192"/>
      <c r="F10" s="192"/>
      <c r="G10" s="192"/>
      <c r="H10" s="192"/>
      <c r="I10" s="192"/>
      <c r="J10" s="192"/>
      <c r="K10" s="192"/>
      <c r="L10" s="192"/>
    </row>
    <row r="11" spans="1:12" ht="28.5" customHeight="1" x14ac:dyDescent="0.25">
      <c r="A11" s="192"/>
      <c r="B11" s="192"/>
      <c r="C11" s="192"/>
      <c r="D11" s="192"/>
      <c r="E11" s="192"/>
      <c r="F11" s="192"/>
      <c r="G11" s="192"/>
      <c r="H11" s="192"/>
      <c r="I11" s="192"/>
      <c r="J11" s="192"/>
      <c r="K11" s="192"/>
      <c r="L11" s="192"/>
    </row>
    <row r="12" spans="1:12" ht="15.75" thickBot="1" x14ac:dyDescent="0.3"/>
    <row r="13" spans="1:12" ht="15.75" thickBot="1" x14ac:dyDescent="0.3">
      <c r="A13" s="82" t="s">
        <v>67</v>
      </c>
      <c r="B13" s="193" t="s">
        <v>93</v>
      </c>
      <c r="C13" s="194"/>
      <c r="D13" s="194"/>
      <c r="E13" s="194"/>
      <c r="F13" s="194"/>
      <c r="G13" s="194"/>
      <c r="H13" s="194"/>
      <c r="I13" s="194"/>
      <c r="J13" s="194"/>
      <c r="K13" s="194"/>
      <c r="L13" s="194"/>
    </row>
    <row r="14" spans="1:12" ht="15.75" thickBot="1" x14ac:dyDescent="0.3">
      <c r="A14" s="83">
        <v>1</v>
      </c>
      <c r="B14" s="190"/>
      <c r="C14" s="190"/>
      <c r="D14" s="190"/>
      <c r="E14" s="190"/>
      <c r="F14" s="190"/>
      <c r="G14" s="190"/>
      <c r="H14" s="190"/>
      <c r="I14" s="190"/>
      <c r="J14" s="190"/>
      <c r="K14" s="190"/>
      <c r="L14" s="190"/>
    </row>
    <row r="15" spans="1:12" ht="15.75" thickBot="1" x14ac:dyDescent="0.3">
      <c r="A15" s="83">
        <v>2</v>
      </c>
      <c r="B15" s="190"/>
      <c r="C15" s="190"/>
      <c r="D15" s="190"/>
      <c r="E15" s="190"/>
      <c r="F15" s="190"/>
      <c r="G15" s="190"/>
      <c r="H15" s="190"/>
      <c r="I15" s="190"/>
      <c r="J15" s="190"/>
      <c r="K15" s="190"/>
      <c r="L15" s="190"/>
    </row>
    <row r="16" spans="1:12" ht="15.75" thickBot="1" x14ac:dyDescent="0.3">
      <c r="A16" s="83">
        <v>3</v>
      </c>
      <c r="B16" s="190"/>
      <c r="C16" s="190"/>
      <c r="D16" s="190"/>
      <c r="E16" s="190"/>
      <c r="F16" s="190"/>
      <c r="G16" s="190"/>
      <c r="H16" s="190"/>
      <c r="I16" s="190"/>
      <c r="J16" s="190"/>
      <c r="K16" s="190"/>
      <c r="L16" s="190"/>
    </row>
    <row r="17" spans="1:12" ht="15.75" thickBot="1" x14ac:dyDescent="0.3">
      <c r="A17" s="83">
        <v>4</v>
      </c>
      <c r="B17" s="190"/>
      <c r="C17" s="190"/>
      <c r="D17" s="190"/>
      <c r="E17" s="190"/>
      <c r="F17" s="190"/>
      <c r="G17" s="190"/>
      <c r="H17" s="190"/>
      <c r="I17" s="190"/>
      <c r="J17" s="190"/>
      <c r="K17" s="190"/>
      <c r="L17" s="190"/>
    </row>
    <row r="18" spans="1:12" ht="15.75" thickBot="1" x14ac:dyDescent="0.3">
      <c r="A18" s="83">
        <v>5</v>
      </c>
      <c r="B18" s="190"/>
      <c r="C18" s="190"/>
      <c r="D18" s="190"/>
      <c r="E18" s="190"/>
      <c r="F18" s="190"/>
      <c r="G18" s="190"/>
      <c r="H18" s="190"/>
      <c r="I18" s="190"/>
      <c r="J18" s="190"/>
      <c r="K18" s="190"/>
      <c r="L18" s="190"/>
    </row>
    <row r="19" spans="1:12" x14ac:dyDescent="0.25">
      <c r="A19" s="90"/>
      <c r="B19" s="90"/>
      <c r="C19" s="90"/>
      <c r="D19" s="90"/>
      <c r="E19" s="90"/>
      <c r="F19" s="90"/>
      <c r="G19" s="90"/>
      <c r="H19" s="90"/>
      <c r="I19" s="90"/>
      <c r="J19" s="90"/>
      <c r="K19" s="90"/>
      <c r="L19" s="90"/>
    </row>
    <row r="20" spans="1:12" x14ac:dyDescent="0.25">
      <c r="A20" s="91"/>
      <c r="B20" s="90"/>
      <c r="C20" s="90"/>
      <c r="D20" s="90"/>
      <c r="E20" s="90"/>
      <c r="F20" s="90"/>
      <c r="G20" s="90"/>
      <c r="H20" s="90"/>
      <c r="I20" s="90"/>
      <c r="J20" s="90"/>
      <c r="K20" s="90"/>
      <c r="L20" s="90"/>
    </row>
    <row r="21" spans="1:12" x14ac:dyDescent="0.25">
      <c r="A21" s="184" t="s">
        <v>92</v>
      </c>
      <c r="B21" s="184"/>
      <c r="C21" s="184"/>
      <c r="D21" s="184"/>
      <c r="E21" s="184"/>
      <c r="F21" s="184"/>
      <c r="G21" s="184"/>
      <c r="H21" s="184"/>
      <c r="I21" s="184"/>
      <c r="J21" s="184"/>
      <c r="K21" s="184"/>
      <c r="L21" s="184"/>
    </row>
    <row r="23" spans="1:12" ht="27" customHeight="1" x14ac:dyDescent="0.25">
      <c r="A23" s="185" t="s">
        <v>68</v>
      </c>
      <c r="B23" s="185"/>
      <c r="C23" s="185"/>
      <c r="D23" s="185"/>
      <c r="E23" s="85" t="s">
        <v>69</v>
      </c>
      <c r="F23" s="84" t="s">
        <v>70</v>
      </c>
      <c r="G23" s="84" t="s">
        <v>71</v>
      </c>
      <c r="H23" s="185" t="s">
        <v>3</v>
      </c>
      <c r="I23" s="185"/>
      <c r="J23" s="185"/>
      <c r="K23" s="185"/>
      <c r="L23" s="185"/>
    </row>
    <row r="24" spans="1:12" ht="30.75" customHeight="1" x14ac:dyDescent="0.25">
      <c r="A24" s="186" t="s">
        <v>101</v>
      </c>
      <c r="B24" s="187"/>
      <c r="C24" s="187"/>
      <c r="D24" s="188"/>
      <c r="E24" s="86"/>
      <c r="F24" s="1"/>
      <c r="G24" s="1"/>
      <c r="H24" s="174"/>
      <c r="I24" s="174"/>
      <c r="J24" s="174"/>
      <c r="K24" s="174"/>
      <c r="L24" s="174"/>
    </row>
    <row r="25" spans="1:12" ht="35.25" customHeight="1" x14ac:dyDescent="0.25">
      <c r="A25" s="171" t="s">
        <v>102</v>
      </c>
      <c r="B25" s="172"/>
      <c r="C25" s="172"/>
      <c r="D25" s="173"/>
      <c r="E25" s="87"/>
      <c r="F25" s="1"/>
      <c r="G25" s="1"/>
      <c r="H25" s="174"/>
      <c r="I25" s="174"/>
      <c r="J25" s="174"/>
      <c r="K25" s="174"/>
      <c r="L25" s="174"/>
    </row>
    <row r="26" spans="1:12" ht="24.75" customHeight="1" x14ac:dyDescent="0.25">
      <c r="A26" s="171" t="s">
        <v>141</v>
      </c>
      <c r="B26" s="172"/>
      <c r="C26" s="172"/>
      <c r="D26" s="173"/>
      <c r="E26" s="87"/>
      <c r="F26" s="1"/>
      <c r="G26" s="1"/>
      <c r="H26" s="174"/>
      <c r="I26" s="174"/>
      <c r="J26" s="174"/>
      <c r="K26" s="174"/>
      <c r="L26" s="174"/>
    </row>
    <row r="27" spans="1:12" ht="27" customHeight="1" x14ac:dyDescent="0.25">
      <c r="A27" s="181" t="s">
        <v>72</v>
      </c>
      <c r="B27" s="182"/>
      <c r="C27" s="182"/>
      <c r="D27" s="183"/>
      <c r="E27" s="88"/>
      <c r="F27" s="1"/>
      <c r="G27" s="1"/>
      <c r="H27" s="174"/>
      <c r="I27" s="174"/>
      <c r="J27" s="174"/>
      <c r="K27" s="174"/>
      <c r="L27" s="174"/>
    </row>
    <row r="28" spans="1:12" ht="20.25" customHeight="1" x14ac:dyDescent="0.25">
      <c r="A28" s="181" t="s">
        <v>96</v>
      </c>
      <c r="B28" s="182"/>
      <c r="C28" s="182"/>
      <c r="D28" s="183"/>
      <c r="E28" s="88"/>
      <c r="F28" s="1"/>
      <c r="G28" s="1"/>
      <c r="H28" s="175"/>
      <c r="I28" s="176"/>
      <c r="J28" s="176"/>
      <c r="K28" s="176"/>
      <c r="L28" s="177"/>
    </row>
    <row r="29" spans="1:12" ht="28.5" customHeight="1" x14ac:dyDescent="0.25">
      <c r="A29" s="181" t="s">
        <v>142</v>
      </c>
      <c r="B29" s="182"/>
      <c r="C29" s="182"/>
      <c r="D29" s="183"/>
      <c r="E29" s="88"/>
      <c r="F29" s="1"/>
      <c r="G29" s="1"/>
      <c r="H29" s="174"/>
      <c r="I29" s="174"/>
      <c r="J29" s="174"/>
      <c r="K29" s="174"/>
      <c r="L29" s="174"/>
    </row>
    <row r="30" spans="1:12" ht="28.5" customHeight="1" x14ac:dyDescent="0.25">
      <c r="A30" s="181" t="s">
        <v>99</v>
      </c>
      <c r="B30" s="182"/>
      <c r="C30" s="182"/>
      <c r="D30" s="183"/>
      <c r="E30" s="88"/>
      <c r="F30" s="1"/>
      <c r="G30" s="1"/>
      <c r="H30" s="175"/>
      <c r="I30" s="176"/>
      <c r="J30" s="176"/>
      <c r="K30" s="176"/>
      <c r="L30" s="177"/>
    </row>
    <row r="31" spans="1:12" ht="15.75" customHeight="1" x14ac:dyDescent="0.25">
      <c r="A31" s="171" t="s">
        <v>73</v>
      </c>
      <c r="B31" s="172"/>
      <c r="C31" s="172"/>
      <c r="D31" s="173"/>
      <c r="E31" s="87"/>
      <c r="F31" s="1"/>
      <c r="G31" s="1"/>
      <c r="H31" s="174"/>
      <c r="I31" s="174"/>
      <c r="J31" s="174"/>
      <c r="K31" s="174"/>
      <c r="L31" s="174"/>
    </row>
    <row r="32" spans="1:12" ht="19.5" customHeight="1" x14ac:dyDescent="0.25">
      <c r="A32" s="171" t="s">
        <v>74</v>
      </c>
      <c r="B32" s="172"/>
      <c r="C32" s="172"/>
      <c r="D32" s="173"/>
      <c r="E32" s="87"/>
      <c r="F32" s="1"/>
      <c r="G32" s="1"/>
      <c r="H32" s="174"/>
      <c r="I32" s="174"/>
      <c r="J32" s="174"/>
      <c r="K32" s="174"/>
      <c r="L32" s="174"/>
    </row>
    <row r="33" spans="1:12" ht="27.75" customHeight="1" x14ac:dyDescent="0.25">
      <c r="A33" s="171" t="s">
        <v>75</v>
      </c>
      <c r="B33" s="172"/>
      <c r="C33" s="172"/>
      <c r="D33" s="173"/>
      <c r="E33" s="87"/>
      <c r="F33" s="1"/>
      <c r="G33" s="1"/>
      <c r="H33" s="174"/>
      <c r="I33" s="174"/>
      <c r="J33" s="174"/>
      <c r="K33" s="174"/>
      <c r="L33" s="174"/>
    </row>
    <row r="34" spans="1:12" ht="61.5" customHeight="1" x14ac:dyDescent="0.25">
      <c r="A34" s="171" t="s">
        <v>76</v>
      </c>
      <c r="B34" s="172"/>
      <c r="C34" s="172"/>
      <c r="D34" s="173"/>
      <c r="E34" s="87"/>
      <c r="F34" s="1"/>
      <c r="G34" s="1"/>
      <c r="H34" s="174"/>
      <c r="I34" s="174"/>
      <c r="J34" s="174"/>
      <c r="K34" s="174"/>
      <c r="L34" s="174"/>
    </row>
    <row r="35" spans="1:12" ht="17.25" customHeight="1" x14ac:dyDescent="0.25">
      <c r="A35" s="171" t="s">
        <v>77</v>
      </c>
      <c r="B35" s="172"/>
      <c r="C35" s="172"/>
      <c r="D35" s="173"/>
      <c r="E35" s="87"/>
      <c r="F35" s="1"/>
      <c r="G35" s="1"/>
      <c r="H35" s="174"/>
      <c r="I35" s="174"/>
      <c r="J35" s="174"/>
      <c r="K35" s="174"/>
      <c r="L35" s="174"/>
    </row>
    <row r="36" spans="1:12" ht="24" customHeight="1" x14ac:dyDescent="0.25">
      <c r="A36" s="178" t="s">
        <v>98</v>
      </c>
      <c r="B36" s="179"/>
      <c r="C36" s="179"/>
      <c r="D36" s="180"/>
      <c r="E36" s="87"/>
      <c r="F36" s="1"/>
      <c r="G36" s="1"/>
      <c r="H36" s="175"/>
      <c r="I36" s="176"/>
      <c r="J36" s="176"/>
      <c r="K36" s="176"/>
      <c r="L36" s="177"/>
    </row>
    <row r="37" spans="1:12" ht="24" customHeight="1" x14ac:dyDescent="0.25">
      <c r="A37" s="171" t="s">
        <v>103</v>
      </c>
      <c r="B37" s="172"/>
      <c r="C37" s="172"/>
      <c r="D37" s="173"/>
      <c r="E37" s="87"/>
      <c r="F37" s="1"/>
      <c r="G37" s="1"/>
      <c r="H37" s="175"/>
      <c r="I37" s="176"/>
      <c r="J37" s="176"/>
      <c r="K37" s="176"/>
      <c r="L37" s="177"/>
    </row>
    <row r="38" spans="1:12" ht="28.5" customHeight="1" x14ac:dyDescent="0.25">
      <c r="A38" s="171" t="s">
        <v>104</v>
      </c>
      <c r="B38" s="172"/>
      <c r="C38" s="172"/>
      <c r="D38" s="173"/>
      <c r="E38" s="89"/>
      <c r="F38" s="1"/>
      <c r="G38" s="1"/>
      <c r="H38" s="174"/>
      <c r="I38" s="174"/>
      <c r="J38" s="174"/>
      <c r="K38" s="174"/>
      <c r="L38" s="174"/>
    </row>
    <row r="41" spans="1:12" x14ac:dyDescent="0.25">
      <c r="A41" s="184" t="s">
        <v>100</v>
      </c>
      <c r="B41" s="184"/>
      <c r="C41" s="184"/>
      <c r="D41" s="184"/>
      <c r="E41" s="184"/>
      <c r="F41" s="184"/>
      <c r="G41" s="184"/>
      <c r="H41" s="184"/>
      <c r="I41" s="184"/>
      <c r="J41" s="184"/>
      <c r="K41" s="184"/>
      <c r="L41" s="184"/>
    </row>
    <row r="43" spans="1:12" ht="15" customHeight="1" x14ac:dyDescent="0.25">
      <c r="A43" s="185" t="s">
        <v>68</v>
      </c>
      <c r="B43" s="185"/>
      <c r="C43" s="185"/>
      <c r="D43" s="185"/>
      <c r="E43" s="85" t="s">
        <v>69</v>
      </c>
      <c r="F43" s="92" t="s">
        <v>70</v>
      </c>
      <c r="G43" s="92" t="s">
        <v>71</v>
      </c>
      <c r="H43" s="185" t="s">
        <v>3</v>
      </c>
      <c r="I43" s="185"/>
      <c r="J43" s="185"/>
      <c r="K43" s="185"/>
      <c r="L43" s="185"/>
    </row>
    <row r="44" spans="1:12" ht="30" customHeight="1" x14ac:dyDescent="0.25">
      <c r="A44" s="186" t="s">
        <v>101</v>
      </c>
      <c r="B44" s="187"/>
      <c r="C44" s="187"/>
      <c r="D44" s="188"/>
      <c r="E44" s="86"/>
      <c r="F44" s="1"/>
      <c r="G44" s="1"/>
      <c r="H44" s="174"/>
      <c r="I44" s="174"/>
      <c r="J44" s="174"/>
      <c r="K44" s="174"/>
      <c r="L44" s="174"/>
    </row>
    <row r="45" spans="1:12" ht="15" customHeight="1" x14ac:dyDescent="0.25">
      <c r="A45" s="171" t="s">
        <v>102</v>
      </c>
      <c r="B45" s="172"/>
      <c r="C45" s="172"/>
      <c r="D45" s="173"/>
      <c r="E45" s="87"/>
      <c r="F45" s="1"/>
      <c r="G45" s="1"/>
      <c r="H45" s="174"/>
      <c r="I45" s="174"/>
      <c r="J45" s="174"/>
      <c r="K45" s="174"/>
      <c r="L45" s="174"/>
    </row>
    <row r="46" spans="1:12" ht="15" customHeight="1" x14ac:dyDescent="0.25">
      <c r="A46" s="171" t="s">
        <v>141</v>
      </c>
      <c r="B46" s="172"/>
      <c r="C46" s="172"/>
      <c r="D46" s="173"/>
      <c r="E46" s="87"/>
      <c r="F46" s="1"/>
      <c r="G46" s="1"/>
      <c r="H46" s="174"/>
      <c r="I46" s="174"/>
      <c r="J46" s="174"/>
      <c r="K46" s="174"/>
      <c r="L46" s="174"/>
    </row>
    <row r="47" spans="1:12" ht="15" customHeight="1" x14ac:dyDescent="0.25">
      <c r="A47" s="181" t="s">
        <v>72</v>
      </c>
      <c r="B47" s="182"/>
      <c r="C47" s="182"/>
      <c r="D47" s="183"/>
      <c r="E47" s="88"/>
      <c r="F47" s="1"/>
      <c r="G47" s="1"/>
      <c r="H47" s="174"/>
      <c r="I47" s="174"/>
      <c r="J47" s="174"/>
      <c r="K47" s="174"/>
      <c r="L47" s="174"/>
    </row>
    <row r="48" spans="1:12" ht="15" customHeight="1" x14ac:dyDescent="0.25">
      <c r="A48" s="181" t="s">
        <v>96</v>
      </c>
      <c r="B48" s="182"/>
      <c r="C48" s="182"/>
      <c r="D48" s="183"/>
      <c r="E48" s="88"/>
      <c r="F48" s="1"/>
      <c r="G48" s="1"/>
      <c r="H48" s="175"/>
      <c r="I48" s="176"/>
      <c r="J48" s="176"/>
      <c r="K48" s="176"/>
      <c r="L48" s="177"/>
    </row>
    <row r="49" spans="1:12" ht="37.5" customHeight="1" x14ac:dyDescent="0.25">
      <c r="A49" s="181" t="s">
        <v>142</v>
      </c>
      <c r="B49" s="182"/>
      <c r="C49" s="182"/>
      <c r="D49" s="183"/>
      <c r="E49" s="88"/>
      <c r="F49" s="1"/>
      <c r="G49" s="1"/>
      <c r="H49" s="174"/>
      <c r="I49" s="174"/>
      <c r="J49" s="174"/>
      <c r="K49" s="174"/>
      <c r="L49" s="174"/>
    </row>
    <row r="50" spans="1:12" ht="15" customHeight="1" x14ac:dyDescent="0.25">
      <c r="A50" s="181" t="s">
        <v>99</v>
      </c>
      <c r="B50" s="182"/>
      <c r="C50" s="182"/>
      <c r="D50" s="183"/>
      <c r="E50" s="88"/>
      <c r="F50" s="1"/>
      <c r="G50" s="1"/>
      <c r="H50" s="175"/>
      <c r="I50" s="176"/>
      <c r="J50" s="176"/>
      <c r="K50" s="176"/>
      <c r="L50" s="177"/>
    </row>
    <row r="51" spans="1:12" ht="15" customHeight="1" x14ac:dyDescent="0.25">
      <c r="A51" s="171" t="s">
        <v>73</v>
      </c>
      <c r="B51" s="172"/>
      <c r="C51" s="172"/>
      <c r="D51" s="173"/>
      <c r="E51" s="87"/>
      <c r="F51" s="1"/>
      <c r="G51" s="1"/>
      <c r="H51" s="174"/>
      <c r="I51" s="174"/>
      <c r="J51" s="174"/>
      <c r="K51" s="174"/>
      <c r="L51" s="174"/>
    </row>
    <row r="52" spans="1:12" ht="15" customHeight="1" x14ac:dyDescent="0.25">
      <c r="A52" s="171" t="s">
        <v>74</v>
      </c>
      <c r="B52" s="172"/>
      <c r="C52" s="172"/>
      <c r="D52" s="173"/>
      <c r="E52" s="87"/>
      <c r="F52" s="1"/>
      <c r="G52" s="1"/>
      <c r="H52" s="174"/>
      <c r="I52" s="174"/>
      <c r="J52" s="174"/>
      <c r="K52" s="174"/>
      <c r="L52" s="174"/>
    </row>
    <row r="53" spans="1:12" ht="15" customHeight="1" x14ac:dyDescent="0.25">
      <c r="A53" s="171" t="s">
        <v>75</v>
      </c>
      <c r="B53" s="172"/>
      <c r="C53" s="172"/>
      <c r="D53" s="173"/>
      <c r="E53" s="87"/>
      <c r="F53" s="1"/>
      <c r="G53" s="1"/>
      <c r="H53" s="174"/>
      <c r="I53" s="174"/>
      <c r="J53" s="174"/>
      <c r="K53" s="174"/>
      <c r="L53" s="174"/>
    </row>
    <row r="54" spans="1:12" ht="15" customHeight="1" x14ac:dyDescent="0.25">
      <c r="A54" s="171" t="s">
        <v>76</v>
      </c>
      <c r="B54" s="172"/>
      <c r="C54" s="172"/>
      <c r="D54" s="173"/>
      <c r="E54" s="87"/>
      <c r="F54" s="1"/>
      <c r="G54" s="1"/>
      <c r="H54" s="174"/>
      <c r="I54" s="174"/>
      <c r="J54" s="174"/>
      <c r="K54" s="174"/>
      <c r="L54" s="174"/>
    </row>
    <row r="55" spans="1:12" ht="15" customHeight="1" x14ac:dyDescent="0.25">
      <c r="A55" s="171" t="s">
        <v>77</v>
      </c>
      <c r="B55" s="172"/>
      <c r="C55" s="172"/>
      <c r="D55" s="173"/>
      <c r="E55" s="87"/>
      <c r="F55" s="1"/>
      <c r="G55" s="1"/>
      <c r="H55" s="174"/>
      <c r="I55" s="174"/>
      <c r="J55" s="174"/>
      <c r="K55" s="174"/>
      <c r="L55" s="174"/>
    </row>
    <row r="56" spans="1:12" ht="15" customHeight="1" x14ac:dyDescent="0.25">
      <c r="A56" s="178" t="s">
        <v>98</v>
      </c>
      <c r="B56" s="179"/>
      <c r="C56" s="179"/>
      <c r="D56" s="180"/>
      <c r="E56" s="87"/>
      <c r="F56" s="1"/>
      <c r="G56" s="1"/>
      <c r="H56" s="175"/>
      <c r="I56" s="176"/>
      <c r="J56" s="176"/>
      <c r="K56" s="176"/>
      <c r="L56" s="177"/>
    </row>
    <row r="57" spans="1:12" ht="15" customHeight="1" x14ac:dyDescent="0.25">
      <c r="A57" s="171" t="s">
        <v>103</v>
      </c>
      <c r="B57" s="172"/>
      <c r="C57" s="172"/>
      <c r="D57" s="173"/>
      <c r="E57" s="87"/>
      <c r="F57" s="1"/>
      <c r="G57" s="1"/>
      <c r="H57" s="175"/>
      <c r="I57" s="176"/>
      <c r="J57" s="176"/>
      <c r="K57" s="176"/>
      <c r="L57" s="177"/>
    </row>
    <row r="58" spans="1:12" ht="15" customHeight="1" x14ac:dyDescent="0.25">
      <c r="A58" s="171" t="s">
        <v>104</v>
      </c>
      <c r="B58" s="172"/>
      <c r="C58" s="172"/>
      <c r="D58" s="173"/>
      <c r="E58" s="89"/>
      <c r="F58" s="1"/>
      <c r="G58" s="1"/>
      <c r="H58" s="174"/>
      <c r="I58" s="174"/>
      <c r="J58" s="174"/>
      <c r="K58" s="174"/>
      <c r="L58" s="174"/>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4"/>
  <sheetViews>
    <sheetView tabSelected="1" topLeftCell="A50" zoomScale="90" zoomScaleNormal="90" workbookViewId="0">
      <selection activeCell="A55" sqref="A55"/>
    </sheetView>
  </sheetViews>
  <sheetFormatPr baseColWidth="10" defaultRowHeight="15" x14ac:dyDescent="0.25"/>
  <cols>
    <col min="1" max="1" width="3.140625" style="9" bestFit="1" customWidth="1"/>
    <col min="2" max="2" width="102.7109375" style="9" bestFit="1" customWidth="1"/>
    <col min="3" max="3" width="31.140625" style="9" customWidth="1"/>
    <col min="4" max="4" width="32"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0.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06" t="s">
        <v>63</v>
      </c>
      <c r="C2" s="207"/>
      <c r="D2" s="207"/>
      <c r="E2" s="207"/>
      <c r="F2" s="207"/>
      <c r="G2" s="207"/>
      <c r="H2" s="207"/>
      <c r="I2" s="207"/>
      <c r="J2" s="207"/>
      <c r="K2" s="207"/>
      <c r="L2" s="207"/>
      <c r="M2" s="207"/>
      <c r="N2" s="207"/>
      <c r="O2" s="207"/>
      <c r="P2" s="207"/>
    </row>
    <row r="4" spans="2:16" ht="26.25" x14ac:dyDescent="0.25">
      <c r="B4" s="206" t="s">
        <v>48</v>
      </c>
      <c r="C4" s="207"/>
      <c r="D4" s="207"/>
      <c r="E4" s="207"/>
      <c r="F4" s="207"/>
      <c r="G4" s="207"/>
      <c r="H4" s="207"/>
      <c r="I4" s="207"/>
      <c r="J4" s="207"/>
      <c r="K4" s="207"/>
      <c r="L4" s="207"/>
      <c r="M4" s="207"/>
      <c r="N4" s="207"/>
      <c r="O4" s="207"/>
      <c r="P4" s="207"/>
    </row>
    <row r="5" spans="2:16" ht="15.75" thickBot="1" x14ac:dyDescent="0.3"/>
    <row r="6" spans="2:16" ht="21.75" thickBot="1" x14ac:dyDescent="0.3">
      <c r="B6" s="11" t="s">
        <v>4</v>
      </c>
      <c r="C6" s="210" t="s">
        <v>167</v>
      </c>
      <c r="D6" s="210"/>
      <c r="E6" s="210"/>
      <c r="F6" s="210"/>
      <c r="G6" s="210"/>
      <c r="H6" s="210"/>
      <c r="I6" s="210"/>
      <c r="J6" s="210"/>
      <c r="K6" s="210"/>
      <c r="L6" s="210"/>
      <c r="M6" s="210"/>
      <c r="N6" s="211"/>
    </row>
    <row r="7" spans="2:16" ht="16.5" thickBot="1" x14ac:dyDescent="0.3">
      <c r="B7" s="12" t="s">
        <v>5</v>
      </c>
      <c r="C7" s="210"/>
      <c r="D7" s="210"/>
      <c r="E7" s="210"/>
      <c r="F7" s="210"/>
      <c r="G7" s="210"/>
      <c r="H7" s="210"/>
      <c r="I7" s="210"/>
      <c r="J7" s="210"/>
      <c r="K7" s="210"/>
      <c r="L7" s="210"/>
      <c r="M7" s="210"/>
      <c r="N7" s="211"/>
    </row>
    <row r="8" spans="2:16" ht="16.5" thickBot="1" x14ac:dyDescent="0.3">
      <c r="B8" s="12" t="s">
        <v>6</v>
      </c>
      <c r="C8" s="210"/>
      <c r="D8" s="210"/>
      <c r="E8" s="210"/>
      <c r="F8" s="210"/>
      <c r="G8" s="210"/>
      <c r="H8" s="210"/>
      <c r="I8" s="210"/>
      <c r="J8" s="210"/>
      <c r="K8" s="210"/>
      <c r="L8" s="210"/>
      <c r="M8" s="210"/>
      <c r="N8" s="211"/>
    </row>
    <row r="9" spans="2:16" ht="16.5" thickBot="1" x14ac:dyDescent="0.3">
      <c r="B9" s="12" t="s">
        <v>7</v>
      </c>
      <c r="C9" s="210"/>
      <c r="D9" s="210"/>
      <c r="E9" s="210"/>
      <c r="F9" s="210"/>
      <c r="G9" s="210"/>
      <c r="H9" s="210"/>
      <c r="I9" s="210"/>
      <c r="J9" s="210"/>
      <c r="K9" s="210"/>
      <c r="L9" s="210"/>
      <c r="M9" s="210"/>
      <c r="N9" s="211"/>
    </row>
    <row r="10" spans="2:16" ht="16.5" thickBot="1" x14ac:dyDescent="0.3">
      <c r="B10" s="12" t="s">
        <v>8</v>
      </c>
      <c r="C10" s="212"/>
      <c r="D10" s="212"/>
      <c r="E10" s="213"/>
      <c r="F10" s="34"/>
      <c r="G10" s="34"/>
      <c r="H10" s="34"/>
      <c r="I10" s="34"/>
      <c r="J10" s="34"/>
      <c r="K10" s="34"/>
      <c r="L10" s="34"/>
      <c r="M10" s="34"/>
      <c r="N10" s="35"/>
    </row>
    <row r="11" spans="2:16" ht="16.5" thickBot="1" x14ac:dyDescent="0.3">
      <c r="B11" s="14" t="s">
        <v>9</v>
      </c>
      <c r="C11" s="15">
        <v>41976</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16" t="s">
        <v>105</v>
      </c>
      <c r="C14" s="216"/>
      <c r="D14" s="53" t="s">
        <v>12</v>
      </c>
      <c r="E14" s="53" t="s">
        <v>13</v>
      </c>
      <c r="F14" s="53" t="s">
        <v>29</v>
      </c>
      <c r="G14" s="94"/>
      <c r="I14" s="38"/>
      <c r="J14" s="38"/>
      <c r="K14" s="38"/>
      <c r="L14" s="38"/>
      <c r="M14" s="38"/>
      <c r="N14" s="21"/>
    </row>
    <row r="15" spans="2:16" x14ac:dyDescent="0.25">
      <c r="B15" s="216"/>
      <c r="C15" s="216"/>
      <c r="D15" s="53">
        <v>10</v>
      </c>
      <c r="E15" s="36">
        <f>1379741550+451068696</f>
        <v>1830810246</v>
      </c>
      <c r="F15" s="166">
        <f>115+500+216</f>
        <v>831</v>
      </c>
      <c r="G15" s="95"/>
      <c r="I15" s="39"/>
      <c r="J15" s="39"/>
      <c r="K15" s="39"/>
      <c r="L15" s="39"/>
      <c r="M15" s="39"/>
      <c r="N15" s="21"/>
    </row>
    <row r="16" spans="2:16" x14ac:dyDescent="0.25">
      <c r="B16" s="216"/>
      <c r="C16" s="216"/>
      <c r="D16" s="53"/>
      <c r="E16" s="36"/>
      <c r="F16" s="36"/>
      <c r="G16" s="95"/>
      <c r="I16" s="39"/>
      <c r="J16" s="39"/>
      <c r="K16" s="39"/>
      <c r="L16" s="39"/>
      <c r="M16" s="39"/>
      <c r="N16" s="21"/>
    </row>
    <row r="17" spans="1:14" x14ac:dyDescent="0.25">
      <c r="B17" s="216"/>
      <c r="C17" s="216"/>
      <c r="D17" s="53"/>
      <c r="E17" s="36"/>
      <c r="F17" s="36"/>
      <c r="G17" s="95"/>
      <c r="I17" s="39"/>
      <c r="J17" s="39"/>
      <c r="K17" s="39"/>
      <c r="L17" s="39"/>
      <c r="M17" s="39"/>
      <c r="N17" s="21"/>
    </row>
    <row r="18" spans="1:14" x14ac:dyDescent="0.25">
      <c r="B18" s="216"/>
      <c r="C18" s="216"/>
      <c r="D18" s="53"/>
      <c r="E18" s="37"/>
      <c r="F18" s="36"/>
      <c r="G18" s="95"/>
      <c r="H18" s="22"/>
      <c r="I18" s="39"/>
      <c r="J18" s="39"/>
      <c r="K18" s="39"/>
      <c r="L18" s="39"/>
      <c r="M18" s="39"/>
      <c r="N18" s="20"/>
    </row>
    <row r="19" spans="1:14" x14ac:dyDescent="0.25">
      <c r="B19" s="216"/>
      <c r="C19" s="216"/>
      <c r="D19" s="53"/>
      <c r="E19" s="37"/>
      <c r="F19" s="36"/>
      <c r="G19" s="95"/>
      <c r="H19" s="22"/>
      <c r="I19" s="41"/>
      <c r="J19" s="41"/>
      <c r="K19" s="41"/>
      <c r="L19" s="41"/>
      <c r="M19" s="41"/>
      <c r="N19" s="20"/>
    </row>
    <row r="20" spans="1:14" x14ac:dyDescent="0.25">
      <c r="B20" s="216"/>
      <c r="C20" s="216"/>
      <c r="D20" s="53"/>
      <c r="E20" s="37"/>
      <c r="F20" s="36"/>
      <c r="G20" s="95"/>
      <c r="H20" s="22"/>
      <c r="I20" s="8"/>
      <c r="J20" s="8"/>
      <c r="K20" s="8"/>
      <c r="L20" s="8"/>
      <c r="M20" s="8"/>
      <c r="N20" s="20"/>
    </row>
    <row r="21" spans="1:14" x14ac:dyDescent="0.25">
      <c r="B21" s="216"/>
      <c r="C21" s="216"/>
      <c r="D21" s="53"/>
      <c r="E21" s="37"/>
      <c r="F21" s="36"/>
      <c r="G21" s="95"/>
      <c r="H21" s="22"/>
      <c r="I21" s="8"/>
      <c r="J21" s="8"/>
      <c r="K21" s="8"/>
      <c r="L21" s="8"/>
      <c r="M21" s="8"/>
      <c r="N21" s="20"/>
    </row>
    <row r="22" spans="1:14" ht="15.75" thickBot="1" x14ac:dyDescent="0.3">
      <c r="B22" s="208" t="s">
        <v>14</v>
      </c>
      <c r="C22" s="209"/>
      <c r="D22" s="53"/>
      <c r="E22" s="65">
        <f>+E15</f>
        <v>1830810246</v>
      </c>
      <c r="F22" s="166">
        <f>+F15</f>
        <v>831</v>
      </c>
      <c r="G22" s="95"/>
      <c r="H22" s="22"/>
      <c r="I22" s="8"/>
      <c r="J22" s="8"/>
      <c r="K22" s="8"/>
      <c r="L22" s="8"/>
      <c r="M22" s="8"/>
      <c r="N22" s="20"/>
    </row>
    <row r="23" spans="1:14" ht="45.75" thickBot="1" x14ac:dyDescent="0.3">
      <c r="A23" s="43"/>
      <c r="B23" s="54" t="s">
        <v>15</v>
      </c>
      <c r="C23" s="54" t="s">
        <v>106</v>
      </c>
      <c r="E23" s="38"/>
      <c r="F23" s="38"/>
      <c r="G23" s="38"/>
      <c r="H23" s="38"/>
      <c r="I23" s="10"/>
      <c r="J23" s="10"/>
      <c r="K23" s="10"/>
      <c r="L23" s="10"/>
      <c r="M23" s="10"/>
    </row>
    <row r="24" spans="1:14" ht="15.75" thickBot="1" x14ac:dyDescent="0.3">
      <c r="A24" s="44">
        <v>1</v>
      </c>
      <c r="C24" s="46">
        <f>+F15*80%</f>
        <v>664.80000000000007</v>
      </c>
      <c r="D24" s="42"/>
      <c r="E24" s="45">
        <f>E22</f>
        <v>1830810246</v>
      </c>
      <c r="F24" s="40"/>
      <c r="G24" s="40"/>
      <c r="H24" s="40"/>
      <c r="I24" s="23"/>
      <c r="J24" s="23"/>
      <c r="K24" s="23"/>
      <c r="L24" s="23"/>
      <c r="M24" s="23"/>
    </row>
    <row r="25" spans="1:14" x14ac:dyDescent="0.25">
      <c r="A25" s="102"/>
      <c r="C25" s="103"/>
      <c r="D25" s="39"/>
      <c r="E25" s="104"/>
      <c r="F25" s="40"/>
      <c r="G25" s="40"/>
      <c r="H25" s="40"/>
      <c r="I25" s="23"/>
      <c r="J25" s="23"/>
      <c r="K25" s="23"/>
      <c r="L25" s="23"/>
      <c r="M25" s="23"/>
    </row>
    <row r="26" spans="1:14" x14ac:dyDescent="0.25">
      <c r="A26" s="102"/>
      <c r="C26" s="103"/>
      <c r="D26" s="39"/>
      <c r="E26" s="104"/>
      <c r="F26" s="40"/>
      <c r="G26" s="40"/>
      <c r="H26" s="40"/>
      <c r="I26" s="23"/>
      <c r="J26" s="23"/>
      <c r="K26" s="23"/>
      <c r="L26" s="23"/>
      <c r="M26" s="23"/>
    </row>
    <row r="27" spans="1:14" x14ac:dyDescent="0.25">
      <c r="A27" s="102"/>
      <c r="B27" s="125" t="s">
        <v>143</v>
      </c>
      <c r="C27" s="107"/>
      <c r="D27" s="107"/>
      <c r="E27" s="107"/>
      <c r="F27" s="107"/>
      <c r="G27" s="107"/>
      <c r="H27" s="107"/>
      <c r="I27" s="110"/>
      <c r="J27" s="110"/>
      <c r="K27" s="110"/>
      <c r="L27" s="110"/>
      <c r="M27" s="110"/>
      <c r="N27" s="111"/>
    </row>
    <row r="28" spans="1:14" x14ac:dyDescent="0.25">
      <c r="A28" s="102"/>
      <c r="B28" s="107"/>
      <c r="C28" s="107"/>
      <c r="D28" s="107"/>
      <c r="E28" s="107"/>
      <c r="F28" s="107"/>
      <c r="G28" s="107"/>
      <c r="H28" s="107"/>
      <c r="I28" s="110"/>
      <c r="J28" s="110"/>
      <c r="K28" s="110"/>
      <c r="L28" s="110"/>
      <c r="M28" s="110"/>
      <c r="N28" s="111"/>
    </row>
    <row r="29" spans="1:14" x14ac:dyDescent="0.25">
      <c r="A29" s="102"/>
      <c r="B29" s="128" t="s">
        <v>33</v>
      </c>
      <c r="C29" s="128" t="s">
        <v>144</v>
      </c>
      <c r="D29" s="128" t="s">
        <v>145</v>
      </c>
      <c r="E29" s="107"/>
      <c r="F29" s="107"/>
      <c r="G29" s="107"/>
      <c r="H29" s="107"/>
      <c r="I29" s="110"/>
      <c r="J29" s="110"/>
      <c r="K29" s="110"/>
      <c r="L29" s="110"/>
      <c r="M29" s="110"/>
      <c r="N29" s="111"/>
    </row>
    <row r="30" spans="1:14" x14ac:dyDescent="0.25">
      <c r="A30" s="102"/>
      <c r="B30" s="124" t="s">
        <v>146</v>
      </c>
      <c r="C30" s="124" t="s">
        <v>191</v>
      </c>
      <c r="D30" s="124"/>
      <c r="E30" s="107"/>
      <c r="F30" s="107"/>
      <c r="G30" s="107"/>
      <c r="H30" s="107"/>
      <c r="I30" s="110"/>
      <c r="J30" s="110"/>
      <c r="K30" s="110"/>
      <c r="L30" s="110"/>
      <c r="M30" s="110"/>
      <c r="N30" s="111"/>
    </row>
    <row r="31" spans="1:14" x14ac:dyDescent="0.25">
      <c r="A31" s="102"/>
      <c r="B31" s="124" t="s">
        <v>147</v>
      </c>
      <c r="C31" s="124" t="s">
        <v>191</v>
      </c>
      <c r="D31" s="124"/>
      <c r="E31" s="107"/>
      <c r="F31" s="107"/>
      <c r="G31" s="107"/>
      <c r="H31" s="107"/>
      <c r="I31" s="110"/>
      <c r="J31" s="110"/>
      <c r="K31" s="110"/>
      <c r="L31" s="110"/>
      <c r="M31" s="110"/>
      <c r="N31" s="111"/>
    </row>
    <row r="32" spans="1:14" x14ac:dyDescent="0.25">
      <c r="A32" s="102"/>
      <c r="B32" s="124" t="s">
        <v>148</v>
      </c>
      <c r="C32" s="124"/>
      <c r="D32" s="124" t="s">
        <v>191</v>
      </c>
      <c r="E32" s="107"/>
      <c r="F32" s="107"/>
      <c r="G32" s="107"/>
      <c r="H32" s="107"/>
      <c r="I32" s="110"/>
      <c r="J32" s="110"/>
      <c r="K32" s="110"/>
      <c r="L32" s="110"/>
      <c r="M32" s="110"/>
      <c r="N32" s="111"/>
    </row>
    <row r="33" spans="1:17" x14ac:dyDescent="0.25">
      <c r="A33" s="102"/>
      <c r="B33" s="124" t="s">
        <v>149</v>
      </c>
      <c r="C33" s="124"/>
      <c r="D33" s="124" t="s">
        <v>249</v>
      </c>
      <c r="E33" s="107"/>
      <c r="F33" s="107"/>
      <c r="G33" s="107"/>
      <c r="H33" s="107"/>
      <c r="I33" s="110"/>
      <c r="J33" s="110"/>
      <c r="K33" s="110"/>
      <c r="L33" s="110"/>
      <c r="M33" s="110"/>
      <c r="N33" s="111"/>
    </row>
    <row r="34" spans="1:17" x14ac:dyDescent="0.25">
      <c r="A34" s="102"/>
      <c r="B34" s="107"/>
      <c r="C34" s="107"/>
      <c r="D34" s="107"/>
      <c r="E34" s="107"/>
      <c r="F34" s="107"/>
      <c r="G34" s="107"/>
      <c r="H34" s="107"/>
      <c r="I34" s="110"/>
      <c r="J34" s="110"/>
      <c r="K34" s="110"/>
      <c r="L34" s="110"/>
      <c r="M34" s="110"/>
      <c r="N34" s="111"/>
    </row>
    <row r="35" spans="1:17" x14ac:dyDescent="0.25">
      <c r="A35" s="102"/>
      <c r="B35" s="107"/>
      <c r="C35" s="107"/>
      <c r="D35" s="107"/>
      <c r="E35" s="107"/>
      <c r="F35" s="107"/>
      <c r="G35" s="107"/>
      <c r="H35" s="107"/>
      <c r="I35" s="110"/>
      <c r="J35" s="110"/>
      <c r="K35" s="110"/>
      <c r="L35" s="110"/>
      <c r="M35" s="110"/>
      <c r="N35" s="111"/>
    </row>
    <row r="36" spans="1:17" x14ac:dyDescent="0.25">
      <c r="A36" s="102"/>
      <c r="B36" s="125" t="s">
        <v>150</v>
      </c>
      <c r="C36" s="107"/>
      <c r="D36" s="107"/>
      <c r="E36" s="107"/>
      <c r="F36" s="107"/>
      <c r="G36" s="107"/>
      <c r="H36" s="107"/>
      <c r="I36" s="110"/>
      <c r="J36" s="110"/>
      <c r="K36" s="110"/>
      <c r="L36" s="110"/>
      <c r="M36" s="110"/>
      <c r="N36" s="111"/>
    </row>
    <row r="37" spans="1:17" x14ac:dyDescent="0.25">
      <c r="A37" s="102"/>
      <c r="B37" s="107"/>
      <c r="C37" s="107"/>
      <c r="D37" s="107"/>
      <c r="E37" s="107"/>
      <c r="F37" s="107"/>
      <c r="G37" s="107"/>
      <c r="H37" s="107"/>
      <c r="I37" s="110"/>
      <c r="J37" s="110"/>
      <c r="K37" s="110"/>
      <c r="L37" s="110"/>
      <c r="M37" s="110"/>
      <c r="N37" s="111"/>
    </row>
    <row r="38" spans="1:17" x14ac:dyDescent="0.25">
      <c r="A38" s="102"/>
      <c r="B38" s="107"/>
      <c r="C38" s="107"/>
      <c r="D38" s="107"/>
      <c r="E38" s="107"/>
      <c r="F38" s="107"/>
      <c r="G38" s="107"/>
      <c r="H38" s="107"/>
      <c r="I38" s="110"/>
      <c r="J38" s="110"/>
      <c r="K38" s="110"/>
      <c r="L38" s="110"/>
      <c r="M38" s="110"/>
      <c r="N38" s="111"/>
    </row>
    <row r="39" spans="1:17" x14ac:dyDescent="0.25">
      <c r="A39" s="102"/>
      <c r="B39" s="128" t="s">
        <v>33</v>
      </c>
      <c r="C39" s="128" t="s">
        <v>58</v>
      </c>
      <c r="D39" s="127" t="s">
        <v>51</v>
      </c>
      <c r="E39" s="127" t="s">
        <v>16</v>
      </c>
      <c r="F39" s="107"/>
      <c r="G39" s="107"/>
      <c r="H39" s="107"/>
      <c r="I39" s="110"/>
      <c r="J39" s="110"/>
      <c r="K39" s="110"/>
      <c r="L39" s="110"/>
      <c r="M39" s="110"/>
      <c r="N39" s="111"/>
    </row>
    <row r="40" spans="1:17" ht="28.5" x14ac:dyDescent="0.25">
      <c r="A40" s="102"/>
      <c r="B40" s="108" t="s">
        <v>151</v>
      </c>
      <c r="C40" s="109">
        <v>40</v>
      </c>
      <c r="D40" s="126">
        <v>0</v>
      </c>
      <c r="E40" s="225">
        <f>+D40+D41</f>
        <v>0</v>
      </c>
      <c r="F40" s="107"/>
      <c r="G40" s="107"/>
      <c r="H40" s="107"/>
      <c r="I40" s="110"/>
      <c r="J40" s="110"/>
      <c r="K40" s="110"/>
      <c r="L40" s="110"/>
      <c r="M40" s="110"/>
      <c r="N40" s="111"/>
    </row>
    <row r="41" spans="1:17" ht="42.75" x14ac:dyDescent="0.25">
      <c r="A41" s="102"/>
      <c r="B41" s="108" t="s">
        <v>152</v>
      </c>
      <c r="C41" s="109">
        <v>60</v>
      </c>
      <c r="D41" s="126">
        <f>+F153</f>
        <v>0</v>
      </c>
      <c r="E41" s="226"/>
      <c r="F41" s="107"/>
      <c r="G41" s="107"/>
      <c r="H41" s="107"/>
      <c r="I41" s="110"/>
      <c r="J41" s="110"/>
      <c r="K41" s="110"/>
      <c r="L41" s="110"/>
      <c r="M41" s="110"/>
      <c r="N41" s="111"/>
    </row>
    <row r="42" spans="1:17" x14ac:dyDescent="0.25">
      <c r="A42" s="102"/>
      <c r="C42" s="103"/>
      <c r="D42" s="39"/>
      <c r="E42" s="104"/>
      <c r="F42" s="40"/>
      <c r="G42" s="40"/>
      <c r="H42" s="40"/>
      <c r="I42" s="23"/>
      <c r="J42" s="23"/>
      <c r="K42" s="23"/>
      <c r="L42" s="23"/>
      <c r="M42" s="23"/>
    </row>
    <row r="43" spans="1:17" x14ac:dyDescent="0.25">
      <c r="A43" s="102"/>
      <c r="C43" s="103"/>
      <c r="D43" s="39"/>
      <c r="E43" s="104"/>
      <c r="F43" s="40"/>
      <c r="G43" s="40"/>
      <c r="H43" s="40"/>
      <c r="I43" s="23"/>
      <c r="J43" s="23"/>
      <c r="K43" s="23"/>
      <c r="L43" s="23"/>
      <c r="M43" s="23"/>
    </row>
    <row r="44" spans="1:17" x14ac:dyDescent="0.25">
      <c r="A44" s="102"/>
      <c r="C44" s="103"/>
      <c r="D44" s="39"/>
      <c r="E44" s="104"/>
      <c r="F44" s="40"/>
      <c r="G44" s="40"/>
      <c r="H44" s="40"/>
      <c r="I44" s="23"/>
      <c r="J44" s="23"/>
      <c r="K44" s="23"/>
      <c r="L44" s="23"/>
      <c r="M44" s="23"/>
    </row>
    <row r="45" spans="1:17" ht="15.75" thickBot="1" x14ac:dyDescent="0.3">
      <c r="M45" s="218" t="s">
        <v>35</v>
      </c>
      <c r="N45" s="218"/>
    </row>
    <row r="46" spans="1:17" x14ac:dyDescent="0.25">
      <c r="B46" s="67" t="s">
        <v>30</v>
      </c>
      <c r="M46" s="66"/>
      <c r="N46" s="66"/>
    </row>
    <row r="47" spans="1:17" ht="15.75" thickBot="1" x14ac:dyDescent="0.3">
      <c r="M47" s="66"/>
      <c r="N47" s="66"/>
    </row>
    <row r="48" spans="1:17" s="8" customFormat="1" ht="109.5" customHeight="1" x14ac:dyDescent="0.25">
      <c r="B48" s="121" t="s">
        <v>153</v>
      </c>
      <c r="C48" s="121" t="s">
        <v>154</v>
      </c>
      <c r="D48" s="121" t="s">
        <v>155</v>
      </c>
      <c r="E48" s="55" t="s">
        <v>45</v>
      </c>
      <c r="F48" s="55" t="s">
        <v>22</v>
      </c>
      <c r="G48" s="55" t="s">
        <v>107</v>
      </c>
      <c r="H48" s="55" t="s">
        <v>17</v>
      </c>
      <c r="I48" s="55" t="s">
        <v>10</v>
      </c>
      <c r="J48" s="55" t="s">
        <v>31</v>
      </c>
      <c r="K48" s="55" t="s">
        <v>61</v>
      </c>
      <c r="L48" s="55" t="s">
        <v>20</v>
      </c>
      <c r="M48" s="106" t="s">
        <v>26</v>
      </c>
      <c r="N48" s="121" t="s">
        <v>156</v>
      </c>
      <c r="O48" s="55" t="s">
        <v>36</v>
      </c>
      <c r="P48" s="56" t="s">
        <v>11</v>
      </c>
      <c r="Q48" s="56" t="s">
        <v>19</v>
      </c>
    </row>
    <row r="49" spans="1:26" s="29" customFormat="1" ht="30" x14ac:dyDescent="0.25">
      <c r="A49" s="47">
        <v>1</v>
      </c>
      <c r="B49" s="48" t="s">
        <v>168</v>
      </c>
      <c r="C49" s="49" t="s">
        <v>168</v>
      </c>
      <c r="D49" s="48" t="s">
        <v>169</v>
      </c>
      <c r="E49" s="117" t="s">
        <v>170</v>
      </c>
      <c r="F49" s="117" t="s">
        <v>144</v>
      </c>
      <c r="G49" s="160" t="s">
        <v>172</v>
      </c>
      <c r="H49" s="52">
        <v>41541</v>
      </c>
      <c r="I49" s="120">
        <v>42004</v>
      </c>
      <c r="J49" s="26" t="s">
        <v>145</v>
      </c>
      <c r="K49" s="26" t="s">
        <v>171</v>
      </c>
      <c r="L49" s="26"/>
      <c r="M49" s="167">
        <v>60</v>
      </c>
      <c r="N49" s="105" t="s">
        <v>172</v>
      </c>
      <c r="O49" s="27">
        <f>213938349*90%</f>
        <v>192544514.09999999</v>
      </c>
      <c r="P49" s="27" t="s">
        <v>173</v>
      </c>
      <c r="Q49" s="161"/>
      <c r="R49" s="28"/>
      <c r="S49" s="28"/>
      <c r="T49" s="28"/>
      <c r="U49" s="28"/>
      <c r="V49" s="28"/>
      <c r="W49" s="28"/>
      <c r="X49" s="28"/>
      <c r="Y49" s="28"/>
      <c r="Z49" s="28"/>
    </row>
    <row r="50" spans="1:26" s="29" customFormat="1" ht="30" x14ac:dyDescent="0.25">
      <c r="A50" s="47">
        <f>+A49+1</f>
        <v>2</v>
      </c>
      <c r="B50" s="48" t="s">
        <v>168</v>
      </c>
      <c r="C50" s="49" t="s">
        <v>168</v>
      </c>
      <c r="D50" s="48" t="s">
        <v>169</v>
      </c>
      <c r="E50" s="24" t="s">
        <v>174</v>
      </c>
      <c r="F50" s="25" t="s">
        <v>144</v>
      </c>
      <c r="G50" s="25" t="s">
        <v>172</v>
      </c>
      <c r="H50" s="120">
        <v>41852</v>
      </c>
      <c r="I50" s="26">
        <v>42004</v>
      </c>
      <c r="J50" s="26" t="s">
        <v>145</v>
      </c>
      <c r="K50" s="26"/>
      <c r="L50" s="26" t="s">
        <v>171</v>
      </c>
      <c r="M50" s="167">
        <v>100</v>
      </c>
      <c r="N50" s="105" t="s">
        <v>172</v>
      </c>
      <c r="O50" s="27">
        <f>278997750*9%</f>
        <v>25109797.5</v>
      </c>
      <c r="P50" s="27">
        <v>39</v>
      </c>
      <c r="Q50" s="161"/>
      <c r="R50" s="28"/>
      <c r="S50" s="28"/>
      <c r="T50" s="28"/>
      <c r="U50" s="28"/>
      <c r="V50" s="28"/>
      <c r="W50" s="28"/>
      <c r="X50" s="28"/>
      <c r="Y50" s="28"/>
      <c r="Z50" s="28"/>
    </row>
    <row r="51" spans="1:26" s="29" customFormat="1" ht="45" x14ac:dyDescent="0.25">
      <c r="A51" s="47">
        <f t="shared" ref="A51:A57" si="0">+A50+1</f>
        <v>3</v>
      </c>
      <c r="B51" s="48" t="s">
        <v>168</v>
      </c>
      <c r="C51" s="49" t="s">
        <v>168</v>
      </c>
      <c r="D51" s="48" t="s">
        <v>179</v>
      </c>
      <c r="E51" s="24" t="s">
        <v>175</v>
      </c>
      <c r="F51" s="25" t="s">
        <v>144</v>
      </c>
      <c r="G51" s="25" t="s">
        <v>172</v>
      </c>
      <c r="H51" s="120">
        <v>41464</v>
      </c>
      <c r="I51" s="26">
        <v>41639</v>
      </c>
      <c r="J51" s="26" t="s">
        <v>145</v>
      </c>
      <c r="K51" s="26"/>
      <c r="L51" s="26" t="s">
        <v>176</v>
      </c>
      <c r="M51" s="167">
        <v>15</v>
      </c>
      <c r="N51" s="105" t="s">
        <v>172</v>
      </c>
      <c r="O51" s="27">
        <v>89676587</v>
      </c>
      <c r="P51" s="27" t="s">
        <v>183</v>
      </c>
      <c r="Q51" s="161"/>
      <c r="R51" s="28"/>
      <c r="S51" s="28"/>
      <c r="T51" s="28"/>
      <c r="U51" s="28"/>
      <c r="V51" s="28"/>
      <c r="W51" s="28"/>
      <c r="X51" s="28"/>
      <c r="Y51" s="28"/>
      <c r="Z51" s="28"/>
    </row>
    <row r="52" spans="1:26" s="29" customFormat="1" ht="45" x14ac:dyDescent="0.25">
      <c r="A52" s="47">
        <f t="shared" si="0"/>
        <v>4</v>
      </c>
      <c r="B52" s="48" t="s">
        <v>168</v>
      </c>
      <c r="C52" s="49" t="s">
        <v>168</v>
      </c>
      <c r="D52" s="117" t="s">
        <v>179</v>
      </c>
      <c r="E52" s="24" t="s">
        <v>177</v>
      </c>
      <c r="F52" s="25" t="s">
        <v>144</v>
      </c>
      <c r="G52" s="25" t="s">
        <v>172</v>
      </c>
      <c r="H52" s="120">
        <v>41075</v>
      </c>
      <c r="I52" s="26">
        <v>41274</v>
      </c>
      <c r="J52" s="26" t="s">
        <v>145</v>
      </c>
      <c r="K52" s="26" t="s">
        <v>178</v>
      </c>
      <c r="L52" s="26"/>
      <c r="M52" s="167">
        <v>33</v>
      </c>
      <c r="N52" s="105" t="s">
        <v>172</v>
      </c>
      <c r="O52" s="27">
        <v>88937886</v>
      </c>
      <c r="P52" s="27" t="s">
        <v>183</v>
      </c>
      <c r="Q52" s="161"/>
      <c r="R52" s="28"/>
      <c r="S52" s="28"/>
      <c r="T52" s="28"/>
      <c r="U52" s="28"/>
      <c r="V52" s="28"/>
      <c r="W52" s="28"/>
      <c r="X52" s="28"/>
      <c r="Y52" s="28"/>
      <c r="Z52" s="28"/>
    </row>
    <row r="53" spans="1:26" s="29" customFormat="1" ht="45" x14ac:dyDescent="0.25">
      <c r="A53" s="47">
        <f t="shared" si="0"/>
        <v>5</v>
      </c>
      <c r="B53" s="48" t="s">
        <v>168</v>
      </c>
      <c r="C53" s="49" t="s">
        <v>168</v>
      </c>
      <c r="D53" s="117" t="s">
        <v>179</v>
      </c>
      <c r="E53" s="24" t="s">
        <v>180</v>
      </c>
      <c r="F53" s="25" t="s">
        <v>144</v>
      </c>
      <c r="G53" s="25" t="s">
        <v>172</v>
      </c>
      <c r="H53" s="25" t="s">
        <v>181</v>
      </c>
      <c r="I53" s="26">
        <v>40908</v>
      </c>
      <c r="J53" s="26" t="s">
        <v>145</v>
      </c>
      <c r="K53" s="26" t="s">
        <v>182</v>
      </c>
      <c r="L53" s="26"/>
      <c r="M53" s="167">
        <v>13</v>
      </c>
      <c r="N53" s="105" t="s">
        <v>172</v>
      </c>
      <c r="O53" s="27">
        <v>67414148</v>
      </c>
      <c r="P53" s="27" t="s">
        <v>183</v>
      </c>
      <c r="Q53" s="161"/>
      <c r="R53" s="28"/>
      <c r="S53" s="28"/>
      <c r="T53" s="28"/>
      <c r="U53" s="28"/>
      <c r="V53" s="28"/>
      <c r="W53" s="28"/>
      <c r="X53" s="28"/>
      <c r="Y53" s="28"/>
      <c r="Z53" s="28"/>
    </row>
    <row r="54" spans="1:26" s="29" customFormat="1" ht="45" x14ac:dyDescent="0.25">
      <c r="A54" s="47">
        <f t="shared" si="0"/>
        <v>6</v>
      </c>
      <c r="B54" s="48" t="s">
        <v>168</v>
      </c>
      <c r="C54" s="49" t="s">
        <v>168</v>
      </c>
      <c r="D54" s="48" t="s">
        <v>179</v>
      </c>
      <c r="E54" s="24" t="s">
        <v>184</v>
      </c>
      <c r="F54" s="25" t="s">
        <v>144</v>
      </c>
      <c r="G54" s="25" t="s">
        <v>172</v>
      </c>
      <c r="H54" s="120">
        <v>40240</v>
      </c>
      <c r="I54" s="26">
        <v>40543</v>
      </c>
      <c r="J54" s="26" t="s">
        <v>145</v>
      </c>
      <c r="K54" s="26" t="s">
        <v>185</v>
      </c>
      <c r="L54" s="26"/>
      <c r="M54" s="167">
        <v>15</v>
      </c>
      <c r="N54" s="105" t="s">
        <v>172</v>
      </c>
      <c r="O54" s="27">
        <v>73753588</v>
      </c>
      <c r="P54" s="27" t="s">
        <v>183</v>
      </c>
      <c r="Q54" s="161"/>
      <c r="R54" s="28"/>
      <c r="S54" s="28"/>
      <c r="T54" s="28"/>
      <c r="U54" s="28"/>
      <c r="V54" s="28"/>
      <c r="W54" s="28"/>
      <c r="X54" s="28"/>
      <c r="Y54" s="28"/>
      <c r="Z54" s="28"/>
    </row>
    <row r="55" spans="1:26" s="116" customFormat="1" ht="30" x14ac:dyDescent="0.25">
      <c r="A55" s="47"/>
      <c r="B55" s="117" t="s">
        <v>168</v>
      </c>
      <c r="C55" s="118" t="s">
        <v>168</v>
      </c>
      <c r="D55" s="117" t="s">
        <v>169</v>
      </c>
      <c r="E55" s="112" t="s">
        <v>189</v>
      </c>
      <c r="F55" s="113" t="s">
        <v>144</v>
      </c>
      <c r="G55" s="113" t="s">
        <v>172</v>
      </c>
      <c r="H55" s="120">
        <v>41563</v>
      </c>
      <c r="I55" s="114">
        <v>41943</v>
      </c>
      <c r="J55" s="114" t="s">
        <v>145</v>
      </c>
      <c r="K55" s="114"/>
      <c r="L55" s="114" t="s">
        <v>190</v>
      </c>
      <c r="M55" s="167">
        <v>2087</v>
      </c>
      <c r="N55" s="105" t="s">
        <v>172</v>
      </c>
      <c r="O55" s="27">
        <v>2085691840</v>
      </c>
      <c r="P55" s="27" t="s">
        <v>258</v>
      </c>
      <c r="Q55" s="161"/>
      <c r="R55" s="115"/>
      <c r="S55" s="115"/>
      <c r="T55" s="115"/>
      <c r="U55" s="115"/>
      <c r="V55" s="115"/>
      <c r="W55" s="115"/>
      <c r="X55" s="115"/>
      <c r="Y55" s="115"/>
      <c r="Z55" s="115"/>
    </row>
    <row r="56" spans="1:26" s="29" customFormat="1" ht="60" x14ac:dyDescent="0.25">
      <c r="A56" s="47">
        <f>+A54+1</f>
        <v>7</v>
      </c>
      <c r="B56" s="48" t="s">
        <v>168</v>
      </c>
      <c r="C56" s="49" t="s">
        <v>168</v>
      </c>
      <c r="D56" s="48" t="s">
        <v>179</v>
      </c>
      <c r="E56" s="24" t="s">
        <v>186</v>
      </c>
      <c r="F56" s="25" t="s">
        <v>144</v>
      </c>
      <c r="G56" s="25" t="s">
        <v>172</v>
      </c>
      <c r="H56" s="120">
        <v>39602</v>
      </c>
      <c r="I56" s="26">
        <v>39813</v>
      </c>
      <c r="J56" s="26" t="s">
        <v>145</v>
      </c>
      <c r="K56" s="26"/>
      <c r="L56" s="26"/>
      <c r="M56" s="105"/>
      <c r="N56" s="105" t="s">
        <v>172</v>
      </c>
      <c r="O56" s="27">
        <v>90536060</v>
      </c>
      <c r="P56" s="27" t="s">
        <v>183</v>
      </c>
      <c r="Q56" s="161" t="s">
        <v>187</v>
      </c>
      <c r="R56" s="28"/>
      <c r="S56" s="28"/>
      <c r="T56" s="28"/>
      <c r="U56" s="28"/>
      <c r="V56" s="28"/>
      <c r="W56" s="28"/>
      <c r="X56" s="28"/>
      <c r="Y56" s="28"/>
      <c r="Z56" s="28"/>
    </row>
    <row r="57" spans="1:26" s="29" customFormat="1" ht="60" x14ac:dyDescent="0.25">
      <c r="A57" s="47">
        <f t="shared" si="0"/>
        <v>8</v>
      </c>
      <c r="B57" s="48" t="s">
        <v>168</v>
      </c>
      <c r="C57" s="49" t="s">
        <v>168</v>
      </c>
      <c r="D57" s="48" t="s">
        <v>179</v>
      </c>
      <c r="E57" s="24" t="s">
        <v>188</v>
      </c>
      <c r="F57" s="25" t="s">
        <v>144</v>
      </c>
      <c r="G57" s="25" t="s">
        <v>172</v>
      </c>
      <c r="H57" s="120">
        <v>39925</v>
      </c>
      <c r="I57" s="26">
        <v>40178</v>
      </c>
      <c r="J57" s="26" t="s">
        <v>145</v>
      </c>
      <c r="K57" s="26"/>
      <c r="L57" s="26"/>
      <c r="M57" s="105"/>
      <c r="N57" s="105" t="s">
        <v>172</v>
      </c>
      <c r="O57" s="27">
        <v>78830876</v>
      </c>
      <c r="P57" s="27" t="s">
        <v>183</v>
      </c>
      <c r="Q57" s="161" t="s">
        <v>187</v>
      </c>
      <c r="R57" s="28"/>
      <c r="S57" s="28"/>
      <c r="T57" s="28"/>
      <c r="U57" s="28"/>
      <c r="V57" s="28"/>
      <c r="W57" s="28"/>
      <c r="X57" s="28"/>
      <c r="Y57" s="28"/>
      <c r="Z57" s="28"/>
    </row>
    <row r="58" spans="1:26" s="29" customFormat="1" x14ac:dyDescent="0.25">
      <c r="A58" s="47"/>
      <c r="B58" s="50" t="s">
        <v>16</v>
      </c>
      <c r="C58" s="49"/>
      <c r="D58" s="48"/>
      <c r="E58" s="24"/>
      <c r="F58" s="25"/>
      <c r="G58" s="25"/>
      <c r="H58" s="25"/>
      <c r="I58" s="26"/>
      <c r="J58" s="26"/>
      <c r="K58" s="51">
        <f t="shared" ref="K58" si="1">SUM(K49:K57)</f>
        <v>0</v>
      </c>
      <c r="L58" s="51" t="s">
        <v>255</v>
      </c>
      <c r="M58" s="168">
        <v>2087</v>
      </c>
      <c r="N58" s="51">
        <f t="shared" ref="M58:N58" si="2">SUM(N49:N57)</f>
        <v>0</v>
      </c>
      <c r="O58" s="27"/>
      <c r="P58" s="27"/>
      <c r="Q58" s="162"/>
    </row>
    <row r="59" spans="1:26" s="30" customFormat="1" x14ac:dyDescent="0.25">
      <c r="E59" s="31"/>
    </row>
    <row r="60" spans="1:26" s="30" customFormat="1" x14ac:dyDescent="0.25">
      <c r="B60" s="219" t="s">
        <v>28</v>
      </c>
      <c r="C60" s="219" t="s">
        <v>27</v>
      </c>
      <c r="D60" s="217" t="s">
        <v>34</v>
      </c>
      <c r="E60" s="217"/>
    </row>
    <row r="61" spans="1:26" s="30" customFormat="1" x14ac:dyDescent="0.25">
      <c r="B61" s="220"/>
      <c r="C61" s="220"/>
      <c r="D61" s="62" t="s">
        <v>23</v>
      </c>
      <c r="E61" s="63" t="s">
        <v>24</v>
      </c>
    </row>
    <row r="62" spans="1:26" s="30" customFormat="1" ht="30.6" customHeight="1" x14ac:dyDescent="0.25">
      <c r="B62" s="60" t="s">
        <v>21</v>
      </c>
      <c r="C62" s="61">
        <f>+K58</f>
        <v>0</v>
      </c>
      <c r="D62" s="59"/>
      <c r="E62" s="59"/>
      <c r="F62" s="32"/>
      <c r="G62" s="32"/>
      <c r="H62" s="32"/>
      <c r="I62" s="32"/>
      <c r="J62" s="32"/>
      <c r="K62" s="32"/>
      <c r="L62" s="32"/>
      <c r="M62" s="32"/>
    </row>
    <row r="63" spans="1:26" s="30" customFormat="1" ht="30" customHeight="1" x14ac:dyDescent="0.25">
      <c r="B63" s="60" t="s">
        <v>25</v>
      </c>
      <c r="C63" s="61">
        <f>+M58</f>
        <v>2087</v>
      </c>
      <c r="D63" s="59" t="s">
        <v>191</v>
      </c>
      <c r="E63" s="59"/>
    </row>
    <row r="64" spans="1:26" s="30" customFormat="1" x14ac:dyDescent="0.25">
      <c r="B64" s="33"/>
      <c r="C64" s="215"/>
      <c r="D64" s="215"/>
      <c r="E64" s="215"/>
      <c r="F64" s="215"/>
      <c r="G64" s="215"/>
      <c r="H64" s="215"/>
      <c r="I64" s="215"/>
      <c r="J64" s="215"/>
      <c r="K64" s="215"/>
      <c r="L64" s="215"/>
      <c r="M64" s="215"/>
      <c r="N64" s="215"/>
    </row>
    <row r="65" spans="2:17" ht="28.15" customHeight="1" thickBot="1" x14ac:dyDescent="0.3"/>
    <row r="66" spans="2:17" ht="27" thickBot="1" x14ac:dyDescent="0.3">
      <c r="B66" s="214" t="s">
        <v>108</v>
      </c>
      <c r="C66" s="214"/>
      <c r="D66" s="214"/>
      <c r="E66" s="214"/>
      <c r="F66" s="214"/>
      <c r="G66" s="214"/>
      <c r="H66" s="214"/>
      <c r="I66" s="214"/>
      <c r="J66" s="214"/>
      <c r="K66" s="214"/>
      <c r="L66" s="214"/>
      <c r="M66" s="214"/>
      <c r="N66" s="214"/>
    </row>
    <row r="69" spans="2:17" ht="109.5" customHeight="1" x14ac:dyDescent="0.25">
      <c r="B69" s="123" t="s">
        <v>157</v>
      </c>
      <c r="C69" s="69" t="s">
        <v>2</v>
      </c>
      <c r="D69" s="69" t="s">
        <v>110</v>
      </c>
      <c r="E69" s="69" t="s">
        <v>109</v>
      </c>
      <c r="F69" s="69" t="s">
        <v>111</v>
      </c>
      <c r="G69" s="69" t="s">
        <v>112</v>
      </c>
      <c r="H69" s="69" t="s">
        <v>113</v>
      </c>
      <c r="I69" s="69" t="s">
        <v>114</v>
      </c>
      <c r="J69" s="69" t="s">
        <v>115</v>
      </c>
      <c r="K69" s="69" t="s">
        <v>116</v>
      </c>
      <c r="L69" s="69" t="s">
        <v>117</v>
      </c>
      <c r="M69" s="98" t="s">
        <v>118</v>
      </c>
      <c r="N69" s="98" t="s">
        <v>119</v>
      </c>
      <c r="O69" s="195" t="s">
        <v>3</v>
      </c>
      <c r="P69" s="197"/>
      <c r="Q69" s="69" t="s">
        <v>18</v>
      </c>
    </row>
    <row r="70" spans="2:17" ht="23.25" customHeight="1" x14ac:dyDescent="0.25">
      <c r="B70" s="3" t="s">
        <v>192</v>
      </c>
      <c r="C70" s="3" t="s">
        <v>193</v>
      </c>
      <c r="D70" s="169" t="s">
        <v>194</v>
      </c>
      <c r="E70" s="5">
        <v>115</v>
      </c>
      <c r="F70" s="4"/>
      <c r="G70" s="4" t="s">
        <v>191</v>
      </c>
      <c r="H70" s="4"/>
      <c r="I70" s="99"/>
      <c r="J70" s="99" t="s">
        <v>249</v>
      </c>
      <c r="K70" s="64" t="s">
        <v>249</v>
      </c>
      <c r="L70" s="64" t="s">
        <v>249</v>
      </c>
      <c r="M70" s="64" t="s">
        <v>249</v>
      </c>
      <c r="N70" s="64" t="s">
        <v>249</v>
      </c>
      <c r="O70" s="202" t="s">
        <v>195</v>
      </c>
      <c r="P70" s="203"/>
      <c r="Q70" s="64" t="s">
        <v>23</v>
      </c>
    </row>
    <row r="71" spans="2:17" ht="57" customHeight="1" x14ac:dyDescent="0.25">
      <c r="B71" s="3" t="s">
        <v>196</v>
      </c>
      <c r="C71" s="3" t="s">
        <v>196</v>
      </c>
      <c r="D71" s="5"/>
      <c r="E71" s="5">
        <v>716</v>
      </c>
      <c r="F71" s="4"/>
      <c r="G71" s="4"/>
      <c r="H71" s="4"/>
      <c r="I71" s="99"/>
      <c r="J71" s="99"/>
      <c r="K71" s="64"/>
      <c r="L71" s="64"/>
      <c r="M71" s="64"/>
      <c r="N71" s="64"/>
      <c r="O71" s="204" t="s">
        <v>197</v>
      </c>
      <c r="P71" s="205"/>
      <c r="Q71" s="64" t="s">
        <v>145</v>
      </c>
    </row>
    <row r="72" spans="2:17" x14ac:dyDescent="0.25">
      <c r="B72" s="3"/>
      <c r="C72" s="3"/>
      <c r="D72" s="5"/>
      <c r="E72" s="5"/>
      <c r="F72" s="4"/>
      <c r="G72" s="4"/>
      <c r="H72" s="4"/>
      <c r="I72" s="99"/>
      <c r="J72" s="99"/>
      <c r="K72" s="64"/>
      <c r="L72" s="64"/>
      <c r="M72" s="64"/>
      <c r="N72" s="64"/>
      <c r="O72" s="202"/>
      <c r="P72" s="203"/>
      <c r="Q72" s="64"/>
    </row>
    <row r="73" spans="2:17" x14ac:dyDescent="0.25">
      <c r="B73" s="3"/>
      <c r="C73" s="3"/>
      <c r="D73" s="5"/>
      <c r="E73" s="5"/>
      <c r="F73" s="4"/>
      <c r="G73" s="4"/>
      <c r="H73" s="4"/>
      <c r="I73" s="99"/>
      <c r="J73" s="99"/>
      <c r="K73" s="64"/>
      <c r="L73" s="64"/>
      <c r="M73" s="64"/>
      <c r="N73" s="64"/>
      <c r="O73" s="202"/>
      <c r="P73" s="203"/>
      <c r="Q73" s="64"/>
    </row>
    <row r="74" spans="2:17" x14ac:dyDescent="0.25">
      <c r="B74" s="3"/>
      <c r="C74" s="3"/>
      <c r="D74" s="5"/>
      <c r="E74" s="5"/>
      <c r="F74" s="4"/>
      <c r="G74" s="4"/>
      <c r="H74" s="4"/>
      <c r="I74" s="99"/>
      <c r="J74" s="99"/>
      <c r="K74" s="64"/>
      <c r="L74" s="64"/>
      <c r="M74" s="64"/>
      <c r="N74" s="64"/>
      <c r="O74" s="202"/>
      <c r="P74" s="203"/>
      <c r="Q74" s="64"/>
    </row>
    <row r="75" spans="2:17" x14ac:dyDescent="0.25">
      <c r="B75" s="3"/>
      <c r="C75" s="3"/>
      <c r="D75" s="5"/>
      <c r="E75" s="5"/>
      <c r="F75" s="4"/>
      <c r="G75" s="4"/>
      <c r="H75" s="4"/>
      <c r="I75" s="99"/>
      <c r="J75" s="99"/>
      <c r="K75" s="64"/>
      <c r="L75" s="64"/>
      <c r="M75" s="64"/>
      <c r="N75" s="64"/>
      <c r="O75" s="202"/>
      <c r="P75" s="203"/>
      <c r="Q75" s="64"/>
    </row>
    <row r="76" spans="2:17" x14ac:dyDescent="0.25">
      <c r="B76" s="64"/>
      <c r="C76" s="64"/>
      <c r="D76" s="64"/>
      <c r="E76" s="64"/>
      <c r="F76" s="64"/>
      <c r="G76" s="64"/>
      <c r="H76" s="64"/>
      <c r="I76" s="64"/>
      <c r="J76" s="64"/>
      <c r="K76" s="64"/>
      <c r="L76" s="64"/>
      <c r="M76" s="64"/>
      <c r="N76" s="64"/>
      <c r="O76" s="202"/>
      <c r="P76" s="203"/>
      <c r="Q76" s="64"/>
    </row>
    <row r="77" spans="2:17" x14ac:dyDescent="0.25">
      <c r="B77" s="9" t="s">
        <v>1</v>
      </c>
    </row>
    <row r="78" spans="2:17" x14ac:dyDescent="0.25">
      <c r="B78" s="9" t="s">
        <v>37</v>
      </c>
    </row>
    <row r="79" spans="2:17" x14ac:dyDescent="0.25">
      <c r="B79" s="9" t="s">
        <v>62</v>
      </c>
    </row>
    <row r="81" spans="2:17" ht="15.75" thickBot="1" x14ac:dyDescent="0.3"/>
    <row r="82" spans="2:17" ht="27" thickBot="1" x14ac:dyDescent="0.3">
      <c r="B82" s="227" t="s">
        <v>38</v>
      </c>
      <c r="C82" s="228"/>
      <c r="D82" s="228"/>
      <c r="E82" s="228"/>
      <c r="F82" s="228"/>
      <c r="G82" s="228"/>
      <c r="H82" s="228"/>
      <c r="I82" s="228"/>
      <c r="J82" s="228"/>
      <c r="K82" s="228"/>
      <c r="L82" s="228"/>
      <c r="M82" s="228"/>
      <c r="N82" s="229"/>
    </row>
    <row r="87" spans="2:17" ht="76.5" customHeight="1" x14ac:dyDescent="0.25">
      <c r="B87" s="57" t="s">
        <v>0</v>
      </c>
      <c r="C87" s="57" t="s">
        <v>39</v>
      </c>
      <c r="D87" s="57" t="s">
        <v>40</v>
      </c>
      <c r="E87" s="57" t="s">
        <v>120</v>
      </c>
      <c r="F87" s="57" t="s">
        <v>122</v>
      </c>
      <c r="G87" s="57" t="s">
        <v>123</v>
      </c>
      <c r="H87" s="57" t="s">
        <v>124</v>
      </c>
      <c r="I87" s="57" t="s">
        <v>121</v>
      </c>
      <c r="J87" s="195" t="s">
        <v>125</v>
      </c>
      <c r="K87" s="196"/>
      <c r="L87" s="197"/>
      <c r="M87" s="57" t="s">
        <v>129</v>
      </c>
      <c r="N87" s="57" t="s">
        <v>41</v>
      </c>
      <c r="O87" s="57" t="s">
        <v>42</v>
      </c>
      <c r="P87" s="195" t="s">
        <v>3</v>
      </c>
      <c r="Q87" s="197"/>
    </row>
    <row r="88" spans="2:17" ht="60.75" customHeight="1" x14ac:dyDescent="0.25">
      <c r="B88" s="93"/>
      <c r="C88" s="93"/>
      <c r="D88" s="3"/>
      <c r="E88" s="3"/>
      <c r="F88" s="3"/>
      <c r="G88" s="3"/>
      <c r="H88" s="3"/>
      <c r="I88" s="5"/>
      <c r="J88" s="1" t="s">
        <v>126</v>
      </c>
      <c r="K88" s="100" t="s">
        <v>127</v>
      </c>
      <c r="L88" s="99" t="s">
        <v>128</v>
      </c>
      <c r="M88" s="64"/>
      <c r="N88" s="64"/>
      <c r="O88" s="64"/>
      <c r="P88" s="198"/>
      <c r="Q88" s="198"/>
    </row>
    <row r="90" spans="2:17" ht="135" customHeight="1" x14ac:dyDescent="0.25">
      <c r="B90" s="101" t="s">
        <v>43</v>
      </c>
      <c r="C90" s="101" t="s">
        <v>198</v>
      </c>
      <c r="D90" s="3" t="s">
        <v>225</v>
      </c>
      <c r="E90" s="3">
        <v>1047368365</v>
      </c>
      <c r="F90" s="3" t="s">
        <v>209</v>
      </c>
      <c r="G90" s="3" t="s">
        <v>226</v>
      </c>
      <c r="H90" s="170">
        <v>40528</v>
      </c>
      <c r="I90" s="101" t="s">
        <v>227</v>
      </c>
      <c r="J90" s="101" t="s">
        <v>228</v>
      </c>
      <c r="K90" s="100" t="s">
        <v>230</v>
      </c>
      <c r="L90" s="100" t="s">
        <v>229</v>
      </c>
      <c r="M90" s="124" t="s">
        <v>23</v>
      </c>
      <c r="N90" s="124" t="s">
        <v>23</v>
      </c>
      <c r="O90" s="124" t="s">
        <v>23</v>
      </c>
      <c r="P90" s="75"/>
      <c r="Q90" s="75"/>
    </row>
    <row r="91" spans="2:17" ht="99" customHeight="1" x14ac:dyDescent="0.25">
      <c r="B91" s="101" t="s">
        <v>43</v>
      </c>
      <c r="C91" s="101" t="s">
        <v>198</v>
      </c>
      <c r="D91" s="3" t="s">
        <v>206</v>
      </c>
      <c r="E91" s="3">
        <v>1128053005</v>
      </c>
      <c r="F91" s="3" t="s">
        <v>209</v>
      </c>
      <c r="G91" s="101" t="s">
        <v>210</v>
      </c>
      <c r="H91" s="170">
        <v>40165</v>
      </c>
      <c r="I91" s="5" t="s">
        <v>211</v>
      </c>
      <c r="J91" s="101" t="s">
        <v>212</v>
      </c>
      <c r="K91" s="100" t="s">
        <v>213</v>
      </c>
      <c r="L91" s="100" t="s">
        <v>214</v>
      </c>
      <c r="M91" s="124" t="s">
        <v>23</v>
      </c>
      <c r="N91" s="124" t="s">
        <v>23</v>
      </c>
      <c r="O91" s="124" t="s">
        <v>144</v>
      </c>
      <c r="P91" s="201" t="s">
        <v>208</v>
      </c>
      <c r="Q91" s="201"/>
    </row>
    <row r="92" spans="2:17" ht="60.75" customHeight="1" x14ac:dyDescent="0.25">
      <c r="B92" s="101" t="s">
        <v>43</v>
      </c>
      <c r="C92" s="101" t="s">
        <v>198</v>
      </c>
      <c r="D92" s="3" t="s">
        <v>215</v>
      </c>
      <c r="E92" s="3">
        <v>45555561</v>
      </c>
      <c r="F92" s="3" t="s">
        <v>209</v>
      </c>
      <c r="G92" s="3" t="s">
        <v>210</v>
      </c>
      <c r="H92" s="170">
        <v>41356</v>
      </c>
      <c r="I92" s="5" t="s">
        <v>211</v>
      </c>
      <c r="J92" s="101" t="s">
        <v>216</v>
      </c>
      <c r="K92" s="100" t="s">
        <v>217</v>
      </c>
      <c r="L92" s="100" t="s">
        <v>218</v>
      </c>
      <c r="M92" s="124" t="s">
        <v>23</v>
      </c>
      <c r="N92" s="124" t="s">
        <v>23</v>
      </c>
      <c r="O92" s="124" t="s">
        <v>23</v>
      </c>
      <c r="P92" s="198"/>
      <c r="Q92" s="198"/>
    </row>
    <row r="93" spans="2:17" ht="97.5" customHeight="1" x14ac:dyDescent="0.25">
      <c r="B93" s="101" t="s">
        <v>43</v>
      </c>
      <c r="C93" s="101" t="s">
        <v>198</v>
      </c>
      <c r="D93" s="3" t="s">
        <v>245</v>
      </c>
      <c r="E93" s="3">
        <v>45691463</v>
      </c>
      <c r="F93" s="3" t="s">
        <v>246</v>
      </c>
      <c r="G93" s="3" t="s">
        <v>210</v>
      </c>
      <c r="H93" s="170">
        <v>37387</v>
      </c>
      <c r="I93" s="5" t="s">
        <v>211</v>
      </c>
      <c r="J93" s="1" t="s">
        <v>247</v>
      </c>
      <c r="K93" s="100" t="s">
        <v>248</v>
      </c>
      <c r="L93" s="99" t="s">
        <v>218</v>
      </c>
      <c r="M93" s="124" t="s">
        <v>23</v>
      </c>
      <c r="N93" s="124" t="s">
        <v>23</v>
      </c>
      <c r="O93" s="124" t="s">
        <v>145</v>
      </c>
      <c r="P93" s="199" t="s">
        <v>200</v>
      </c>
      <c r="Q93" s="200"/>
    </row>
    <row r="94" spans="2:17" ht="114.75" customHeight="1" x14ac:dyDescent="0.25">
      <c r="B94" s="101" t="s">
        <v>44</v>
      </c>
      <c r="C94" s="101" t="s">
        <v>198</v>
      </c>
      <c r="D94" s="3" t="s">
        <v>219</v>
      </c>
      <c r="E94" s="3">
        <v>45537148</v>
      </c>
      <c r="F94" s="3" t="s">
        <v>221</v>
      </c>
      <c r="G94" s="3" t="s">
        <v>220</v>
      </c>
      <c r="H94" s="170">
        <v>39109</v>
      </c>
      <c r="I94" s="5" t="s">
        <v>211</v>
      </c>
      <c r="J94" s="101" t="s">
        <v>222</v>
      </c>
      <c r="K94" s="100" t="s">
        <v>223</v>
      </c>
      <c r="L94" s="100" t="s">
        <v>224</v>
      </c>
      <c r="M94" s="124" t="s">
        <v>23</v>
      </c>
      <c r="N94" s="124" t="s">
        <v>23</v>
      </c>
      <c r="O94" s="124" t="s">
        <v>144</v>
      </c>
      <c r="P94" s="198"/>
      <c r="Q94" s="198"/>
    </row>
    <row r="95" spans="2:17" ht="189.75" customHeight="1" x14ac:dyDescent="0.25">
      <c r="B95" s="101" t="s">
        <v>44</v>
      </c>
      <c r="C95" s="101" t="s">
        <v>199</v>
      </c>
      <c r="D95" s="3" t="s">
        <v>231</v>
      </c>
      <c r="E95" s="3">
        <v>1047374725</v>
      </c>
      <c r="F95" s="101" t="s">
        <v>232</v>
      </c>
      <c r="G95" s="3" t="s">
        <v>241</v>
      </c>
      <c r="H95" s="3" t="s">
        <v>240</v>
      </c>
      <c r="I95" s="5" t="s">
        <v>211</v>
      </c>
      <c r="J95" s="101" t="s">
        <v>233</v>
      </c>
      <c r="K95" s="100" t="s">
        <v>234</v>
      </c>
      <c r="L95" s="100" t="s">
        <v>235</v>
      </c>
      <c r="M95" s="124" t="s">
        <v>23</v>
      </c>
      <c r="N95" s="124" t="s">
        <v>24</v>
      </c>
      <c r="O95" s="124" t="s">
        <v>145</v>
      </c>
      <c r="P95" s="199" t="s">
        <v>236</v>
      </c>
      <c r="Q95" s="200"/>
    </row>
    <row r="96" spans="2:17" ht="174" customHeight="1" x14ac:dyDescent="0.25">
      <c r="B96" s="101" t="s">
        <v>44</v>
      </c>
      <c r="C96" s="101" t="s">
        <v>198</v>
      </c>
      <c r="D96" s="3" t="s">
        <v>201</v>
      </c>
      <c r="E96" s="3">
        <v>45429898</v>
      </c>
      <c r="F96" s="3" t="s">
        <v>202</v>
      </c>
      <c r="G96" s="3" t="s">
        <v>203</v>
      </c>
      <c r="H96" s="170">
        <v>31156</v>
      </c>
      <c r="I96" s="101" t="s">
        <v>204</v>
      </c>
      <c r="J96" s="101" t="s">
        <v>205</v>
      </c>
      <c r="K96" s="100" t="s">
        <v>244</v>
      </c>
      <c r="L96" s="99" t="s">
        <v>244</v>
      </c>
      <c r="M96" s="124" t="s">
        <v>23</v>
      </c>
      <c r="N96" s="124" t="s">
        <v>24</v>
      </c>
      <c r="O96" s="124" t="s">
        <v>144</v>
      </c>
      <c r="P96" s="201" t="s">
        <v>207</v>
      </c>
      <c r="Q96" s="201"/>
    </row>
    <row r="97" spans="2:17" ht="97.5" customHeight="1" x14ac:dyDescent="0.25">
      <c r="B97" s="101" t="s">
        <v>44</v>
      </c>
      <c r="C97" s="101" t="s">
        <v>198</v>
      </c>
      <c r="D97" s="3" t="s">
        <v>237</v>
      </c>
      <c r="E97" s="3">
        <v>45367038</v>
      </c>
      <c r="F97" s="3" t="s">
        <v>238</v>
      </c>
      <c r="G97" s="3" t="s">
        <v>239</v>
      </c>
      <c r="H97" s="170">
        <v>35083</v>
      </c>
      <c r="I97" s="5" t="s">
        <v>204</v>
      </c>
      <c r="J97" s="101" t="s">
        <v>242</v>
      </c>
      <c r="K97" s="100" t="s">
        <v>243</v>
      </c>
      <c r="L97" s="99"/>
      <c r="M97" s="124" t="s">
        <v>23</v>
      </c>
      <c r="N97" s="124" t="s">
        <v>23</v>
      </c>
      <c r="O97" s="124" t="s">
        <v>145</v>
      </c>
      <c r="P97" s="199" t="s">
        <v>200</v>
      </c>
      <c r="Q97" s="200"/>
    </row>
    <row r="99" spans="2:17" ht="15.75" thickBot="1" x14ac:dyDescent="0.3"/>
    <row r="100" spans="2:17" ht="27" thickBot="1" x14ac:dyDescent="0.3">
      <c r="B100" s="227" t="s">
        <v>46</v>
      </c>
      <c r="C100" s="228"/>
      <c r="D100" s="228"/>
      <c r="E100" s="228"/>
      <c r="F100" s="228"/>
      <c r="G100" s="228"/>
      <c r="H100" s="228"/>
      <c r="I100" s="228"/>
      <c r="J100" s="228"/>
      <c r="K100" s="228"/>
      <c r="L100" s="228"/>
      <c r="M100" s="228"/>
      <c r="N100" s="229"/>
    </row>
    <row r="103" spans="2:17" ht="46.15" customHeight="1" x14ac:dyDescent="0.25">
      <c r="B103" s="69" t="s">
        <v>33</v>
      </c>
      <c r="C103" s="69" t="s">
        <v>47</v>
      </c>
      <c r="D103" s="195" t="s">
        <v>3</v>
      </c>
      <c r="E103" s="197"/>
    </row>
    <row r="104" spans="2:17" ht="46.9" customHeight="1" x14ac:dyDescent="0.25">
      <c r="B104" s="70" t="s">
        <v>130</v>
      </c>
      <c r="C104" s="64" t="s">
        <v>23</v>
      </c>
      <c r="D104" s="198"/>
      <c r="E104" s="198"/>
    </row>
    <row r="107" spans="2:17" ht="26.25" x14ac:dyDescent="0.25">
      <c r="B107" s="206" t="s">
        <v>64</v>
      </c>
      <c r="C107" s="207"/>
      <c r="D107" s="207"/>
      <c r="E107" s="207"/>
      <c r="F107" s="207"/>
      <c r="G107" s="207"/>
      <c r="H107" s="207"/>
      <c r="I107" s="207"/>
      <c r="J107" s="207"/>
      <c r="K107" s="207"/>
      <c r="L107" s="207"/>
      <c r="M107" s="207"/>
      <c r="N107" s="207"/>
      <c r="O107" s="207"/>
      <c r="P107" s="207"/>
    </row>
    <row r="109" spans="2:17" ht="15.75" thickBot="1" x14ac:dyDescent="0.3"/>
    <row r="110" spans="2:17" ht="27" thickBot="1" x14ac:dyDescent="0.3">
      <c r="B110" s="227" t="s">
        <v>54</v>
      </c>
      <c r="C110" s="228"/>
      <c r="D110" s="228"/>
      <c r="E110" s="228"/>
      <c r="F110" s="228"/>
      <c r="G110" s="228"/>
      <c r="H110" s="228"/>
      <c r="I110" s="228"/>
      <c r="J110" s="228"/>
      <c r="K110" s="228"/>
      <c r="L110" s="228"/>
      <c r="M110" s="228"/>
      <c r="N110" s="229"/>
    </row>
    <row r="112" spans="2:17" ht="15.75" thickBot="1" x14ac:dyDescent="0.3">
      <c r="M112" s="66"/>
      <c r="N112" s="66"/>
    </row>
    <row r="113" spans="1:26" s="110" customFormat="1" ht="109.5" customHeight="1" x14ac:dyDescent="0.25">
      <c r="B113" s="121" t="s">
        <v>153</v>
      </c>
      <c r="C113" s="121" t="s">
        <v>154</v>
      </c>
      <c r="D113" s="121" t="s">
        <v>155</v>
      </c>
      <c r="E113" s="121" t="s">
        <v>45</v>
      </c>
      <c r="F113" s="121" t="s">
        <v>22</v>
      </c>
      <c r="G113" s="121" t="s">
        <v>107</v>
      </c>
      <c r="H113" s="121" t="s">
        <v>17</v>
      </c>
      <c r="I113" s="121" t="s">
        <v>10</v>
      </c>
      <c r="J113" s="121" t="s">
        <v>31</v>
      </c>
      <c r="K113" s="121" t="s">
        <v>61</v>
      </c>
      <c r="L113" s="121" t="s">
        <v>20</v>
      </c>
      <c r="M113" s="106" t="s">
        <v>26</v>
      </c>
      <c r="N113" s="121" t="s">
        <v>156</v>
      </c>
      <c r="O113" s="121" t="s">
        <v>36</v>
      </c>
      <c r="P113" s="122" t="s">
        <v>11</v>
      </c>
      <c r="Q113" s="122" t="s">
        <v>19</v>
      </c>
    </row>
    <row r="114" spans="1:26" s="116" customFormat="1" ht="105" x14ac:dyDescent="0.25">
      <c r="A114" s="47">
        <v>1</v>
      </c>
      <c r="B114" s="117" t="s">
        <v>257</v>
      </c>
      <c r="C114" s="118"/>
      <c r="D114" s="117"/>
      <c r="E114" s="112"/>
      <c r="F114" s="113"/>
      <c r="G114" s="160"/>
      <c r="H114" s="120"/>
      <c r="I114" s="114"/>
      <c r="J114" s="114"/>
      <c r="K114" s="114"/>
      <c r="L114" s="114"/>
      <c r="M114" s="105"/>
      <c r="N114" s="105">
        <v>0</v>
      </c>
      <c r="O114" s="27"/>
      <c r="P114" s="27"/>
      <c r="Q114" s="161" t="s">
        <v>256</v>
      </c>
      <c r="R114" s="115"/>
      <c r="S114" s="115"/>
      <c r="T114" s="115"/>
      <c r="U114" s="115"/>
      <c r="V114" s="115"/>
      <c r="W114" s="115"/>
      <c r="X114" s="115"/>
      <c r="Y114" s="115"/>
      <c r="Z114" s="115"/>
    </row>
    <row r="115" spans="1:26" s="116" customFormat="1" x14ac:dyDescent="0.25">
      <c r="A115" s="47">
        <f>+A114+1</f>
        <v>2</v>
      </c>
      <c r="B115" s="117"/>
      <c r="C115" s="118"/>
      <c r="D115" s="117"/>
      <c r="E115" s="112"/>
      <c r="F115" s="113"/>
      <c r="G115" s="113"/>
      <c r="H115" s="113"/>
      <c r="I115" s="114"/>
      <c r="J115" s="114"/>
      <c r="K115" s="114"/>
      <c r="L115" s="114"/>
      <c r="M115" s="105"/>
      <c r="N115" s="105"/>
      <c r="O115" s="27"/>
      <c r="P115" s="27"/>
      <c r="Q115" s="161"/>
      <c r="R115" s="115"/>
      <c r="S115" s="115"/>
      <c r="T115" s="115"/>
      <c r="U115" s="115"/>
      <c r="V115" s="115"/>
      <c r="W115" s="115"/>
      <c r="X115" s="115"/>
      <c r="Y115" s="115"/>
      <c r="Z115" s="115"/>
    </row>
    <row r="116" spans="1:26" s="116" customFormat="1" x14ac:dyDescent="0.25">
      <c r="A116" s="47">
        <f t="shared" ref="A116:A121" si="3">+A115+1</f>
        <v>3</v>
      </c>
      <c r="B116" s="117"/>
      <c r="C116" s="118"/>
      <c r="D116" s="117"/>
      <c r="E116" s="112"/>
      <c r="F116" s="113"/>
      <c r="G116" s="113"/>
      <c r="H116" s="113"/>
      <c r="I116" s="114"/>
      <c r="J116" s="114"/>
      <c r="K116" s="114"/>
      <c r="L116" s="114"/>
      <c r="M116" s="105"/>
      <c r="N116" s="105"/>
      <c r="O116" s="27"/>
      <c r="P116" s="27"/>
      <c r="Q116" s="161"/>
      <c r="R116" s="115"/>
      <c r="S116" s="115"/>
      <c r="T116" s="115"/>
      <c r="U116" s="115"/>
      <c r="V116" s="115"/>
      <c r="W116" s="115"/>
      <c r="X116" s="115"/>
      <c r="Y116" s="115"/>
      <c r="Z116" s="115"/>
    </row>
    <row r="117" spans="1:26" s="116" customFormat="1" x14ac:dyDescent="0.25">
      <c r="A117" s="47">
        <f t="shared" si="3"/>
        <v>4</v>
      </c>
      <c r="B117" s="117"/>
      <c r="C117" s="118"/>
      <c r="D117" s="117"/>
      <c r="E117" s="112"/>
      <c r="F117" s="113"/>
      <c r="G117" s="113"/>
      <c r="H117" s="113"/>
      <c r="I117" s="114"/>
      <c r="J117" s="114"/>
      <c r="K117" s="114"/>
      <c r="L117" s="114"/>
      <c r="M117" s="105"/>
      <c r="N117" s="105"/>
      <c r="O117" s="27"/>
      <c r="P117" s="27"/>
      <c r="Q117" s="161"/>
      <c r="R117" s="115"/>
      <c r="S117" s="115"/>
      <c r="T117" s="115"/>
      <c r="U117" s="115"/>
      <c r="V117" s="115"/>
      <c r="W117" s="115"/>
      <c r="X117" s="115"/>
      <c r="Y117" s="115"/>
      <c r="Z117" s="115"/>
    </row>
    <row r="118" spans="1:26" s="116" customFormat="1" x14ac:dyDescent="0.25">
      <c r="A118" s="47">
        <f t="shared" si="3"/>
        <v>5</v>
      </c>
      <c r="B118" s="117"/>
      <c r="C118" s="118"/>
      <c r="D118" s="117"/>
      <c r="E118" s="112"/>
      <c r="F118" s="113"/>
      <c r="G118" s="113"/>
      <c r="H118" s="113"/>
      <c r="I118" s="114"/>
      <c r="J118" s="114"/>
      <c r="K118" s="114"/>
      <c r="L118" s="114"/>
      <c r="M118" s="105"/>
      <c r="N118" s="105"/>
      <c r="O118" s="27"/>
      <c r="P118" s="27"/>
      <c r="Q118" s="161"/>
      <c r="R118" s="115"/>
      <c r="S118" s="115"/>
      <c r="T118" s="115"/>
      <c r="U118" s="115"/>
      <c r="V118" s="115"/>
      <c r="W118" s="115"/>
      <c r="X118" s="115"/>
      <c r="Y118" s="115"/>
      <c r="Z118" s="115"/>
    </row>
    <row r="119" spans="1:26" s="116" customFormat="1" x14ac:dyDescent="0.25">
      <c r="A119" s="47">
        <f t="shared" si="3"/>
        <v>6</v>
      </c>
      <c r="B119" s="117"/>
      <c r="C119" s="118"/>
      <c r="D119" s="117"/>
      <c r="E119" s="112"/>
      <c r="F119" s="113"/>
      <c r="G119" s="113"/>
      <c r="H119" s="113"/>
      <c r="I119" s="114"/>
      <c r="J119" s="114"/>
      <c r="K119" s="114"/>
      <c r="L119" s="114"/>
      <c r="M119" s="105"/>
      <c r="N119" s="105"/>
      <c r="O119" s="27"/>
      <c r="P119" s="27"/>
      <c r="Q119" s="161"/>
      <c r="R119" s="115"/>
      <c r="S119" s="115"/>
      <c r="T119" s="115"/>
      <c r="U119" s="115"/>
      <c r="V119" s="115"/>
      <c r="W119" s="115"/>
      <c r="X119" s="115"/>
      <c r="Y119" s="115"/>
      <c r="Z119" s="115"/>
    </row>
    <row r="120" spans="1:26" s="116" customFormat="1" x14ac:dyDescent="0.25">
      <c r="A120" s="47">
        <f t="shared" si="3"/>
        <v>7</v>
      </c>
      <c r="B120" s="117"/>
      <c r="C120" s="118"/>
      <c r="D120" s="117"/>
      <c r="E120" s="112"/>
      <c r="F120" s="113"/>
      <c r="G120" s="113"/>
      <c r="H120" s="113"/>
      <c r="I120" s="114"/>
      <c r="J120" s="114"/>
      <c r="K120" s="114"/>
      <c r="L120" s="114"/>
      <c r="M120" s="105"/>
      <c r="N120" s="105"/>
      <c r="O120" s="27"/>
      <c r="P120" s="27"/>
      <c r="Q120" s="161"/>
      <c r="R120" s="115"/>
      <c r="S120" s="115"/>
      <c r="T120" s="115"/>
      <c r="U120" s="115"/>
      <c r="V120" s="115"/>
      <c r="W120" s="115"/>
      <c r="X120" s="115"/>
      <c r="Y120" s="115"/>
      <c r="Z120" s="115"/>
    </row>
    <row r="121" spans="1:26" s="116" customFormat="1" x14ac:dyDescent="0.25">
      <c r="A121" s="47">
        <f t="shared" si="3"/>
        <v>8</v>
      </c>
      <c r="B121" s="117"/>
      <c r="C121" s="118"/>
      <c r="D121" s="117"/>
      <c r="E121" s="112"/>
      <c r="F121" s="113"/>
      <c r="G121" s="113"/>
      <c r="H121" s="113"/>
      <c r="I121" s="114"/>
      <c r="J121" s="114"/>
      <c r="K121" s="114"/>
      <c r="L121" s="114"/>
      <c r="M121" s="105"/>
      <c r="N121" s="105"/>
      <c r="O121" s="27"/>
      <c r="P121" s="27"/>
      <c r="Q121" s="161"/>
      <c r="R121" s="115"/>
      <c r="S121" s="115"/>
      <c r="T121" s="115"/>
      <c r="U121" s="115"/>
      <c r="V121" s="115"/>
      <c r="W121" s="115"/>
      <c r="X121" s="115"/>
      <c r="Y121" s="115"/>
      <c r="Z121" s="115"/>
    </row>
    <row r="122" spans="1:26" s="116" customFormat="1" x14ac:dyDescent="0.25">
      <c r="A122" s="47"/>
      <c r="B122" s="50" t="s">
        <v>16</v>
      </c>
      <c r="C122" s="118"/>
      <c r="D122" s="117"/>
      <c r="E122" s="112"/>
      <c r="F122" s="113"/>
      <c r="G122" s="113"/>
      <c r="H122" s="113"/>
      <c r="I122" s="114"/>
      <c r="J122" s="114"/>
      <c r="K122" s="119">
        <f t="shared" ref="K122" si="4">SUM(K114:K121)</f>
        <v>0</v>
      </c>
      <c r="L122" s="119">
        <f t="shared" ref="L122:N122" si="5">SUM(L114:L121)</f>
        <v>0</v>
      </c>
      <c r="M122" s="159">
        <f t="shared" si="5"/>
        <v>0</v>
      </c>
      <c r="N122" s="119">
        <f t="shared" si="5"/>
        <v>0</v>
      </c>
      <c r="O122" s="27"/>
      <c r="P122" s="27"/>
      <c r="Q122" s="162"/>
    </row>
    <row r="123" spans="1:26" x14ac:dyDescent="0.25">
      <c r="B123" s="30"/>
      <c r="C123" s="30"/>
      <c r="D123" s="30"/>
      <c r="E123" s="31"/>
      <c r="F123" s="30"/>
      <c r="G123" s="30"/>
      <c r="H123" s="30"/>
      <c r="I123" s="30"/>
      <c r="J123" s="30"/>
      <c r="K123" s="30"/>
      <c r="L123" s="30"/>
      <c r="M123" s="30"/>
      <c r="N123" s="30"/>
      <c r="O123" s="30"/>
      <c r="P123" s="30"/>
    </row>
    <row r="124" spans="1:26" ht="18.75" x14ac:dyDescent="0.25">
      <c r="B124" s="60" t="s">
        <v>32</v>
      </c>
      <c r="C124" s="74">
        <f>+K122</f>
        <v>0</v>
      </c>
      <c r="H124" s="32"/>
      <c r="I124" s="32"/>
      <c r="J124" s="32"/>
      <c r="K124" s="32"/>
      <c r="L124" s="32"/>
      <c r="M124" s="32"/>
      <c r="N124" s="30"/>
      <c r="O124" s="30"/>
      <c r="P124" s="30"/>
    </row>
    <row r="126" spans="1:26" ht="15.75" thickBot="1" x14ac:dyDescent="0.3"/>
    <row r="127" spans="1:26" ht="37.15" customHeight="1" thickBot="1" x14ac:dyDescent="0.3">
      <c r="B127" s="77" t="s">
        <v>49</v>
      </c>
      <c r="C127" s="78" t="s">
        <v>50</v>
      </c>
      <c r="D127" s="77" t="s">
        <v>51</v>
      </c>
      <c r="E127" s="78" t="s">
        <v>55</v>
      </c>
    </row>
    <row r="128" spans="1:26" ht="41.45" customHeight="1" x14ac:dyDescent="0.25">
      <c r="B128" s="68" t="s">
        <v>131</v>
      </c>
      <c r="C128" s="71">
        <v>20</v>
      </c>
      <c r="D128" s="71">
        <v>0</v>
      </c>
      <c r="E128" s="230">
        <f>+D128+D129+D130</f>
        <v>0</v>
      </c>
    </row>
    <row r="129" spans="2:17" x14ac:dyDescent="0.25">
      <c r="B129" s="68" t="s">
        <v>132</v>
      </c>
      <c r="C129" s="58">
        <v>30</v>
      </c>
      <c r="D129" s="72">
        <v>0</v>
      </c>
      <c r="E129" s="231"/>
    </row>
    <row r="130" spans="2:17" ht="15.75" thickBot="1" x14ac:dyDescent="0.3">
      <c r="B130" s="68" t="s">
        <v>133</v>
      </c>
      <c r="C130" s="73">
        <v>40</v>
      </c>
      <c r="D130" s="73">
        <v>0</v>
      </c>
      <c r="E130" s="232"/>
    </row>
    <row r="132" spans="2:17" ht="15.75" thickBot="1" x14ac:dyDescent="0.3"/>
    <row r="133" spans="2:17" ht="27" thickBot="1" x14ac:dyDescent="0.3">
      <c r="B133" s="227" t="s">
        <v>52</v>
      </c>
      <c r="C133" s="228"/>
      <c r="D133" s="228"/>
      <c r="E133" s="228"/>
      <c r="F133" s="228"/>
      <c r="G133" s="228"/>
      <c r="H133" s="228"/>
      <c r="I133" s="228"/>
      <c r="J133" s="228"/>
      <c r="K133" s="228"/>
      <c r="L133" s="228"/>
      <c r="M133" s="228"/>
      <c r="N133" s="229"/>
    </row>
    <row r="135" spans="2:17" ht="76.5" customHeight="1" x14ac:dyDescent="0.25">
      <c r="B135" s="57" t="s">
        <v>0</v>
      </c>
      <c r="C135" s="57" t="s">
        <v>39</v>
      </c>
      <c r="D135" s="57" t="s">
        <v>40</v>
      </c>
      <c r="E135" s="57" t="s">
        <v>120</v>
      </c>
      <c r="F135" s="57" t="s">
        <v>122</v>
      </c>
      <c r="G135" s="57" t="s">
        <v>123</v>
      </c>
      <c r="H135" s="57" t="s">
        <v>124</v>
      </c>
      <c r="I135" s="57" t="s">
        <v>121</v>
      </c>
      <c r="J135" s="195" t="s">
        <v>125</v>
      </c>
      <c r="K135" s="196"/>
      <c r="L135" s="197"/>
      <c r="M135" s="57" t="s">
        <v>129</v>
      </c>
      <c r="N135" s="57" t="s">
        <v>41</v>
      </c>
      <c r="O135" s="57" t="s">
        <v>42</v>
      </c>
      <c r="P135" s="195" t="s">
        <v>3</v>
      </c>
      <c r="Q135" s="197"/>
    </row>
    <row r="136" spans="2:17" ht="60.75" customHeight="1" x14ac:dyDescent="0.25">
      <c r="B136" s="93" t="s">
        <v>137</v>
      </c>
      <c r="C136" s="93"/>
      <c r="D136" s="3"/>
      <c r="E136" s="3"/>
      <c r="F136" s="3"/>
      <c r="G136" s="3"/>
      <c r="H136" s="3"/>
      <c r="I136" s="5"/>
      <c r="J136" s="1" t="s">
        <v>126</v>
      </c>
      <c r="K136" s="100" t="s">
        <v>127</v>
      </c>
      <c r="L136" s="99" t="s">
        <v>128</v>
      </c>
      <c r="M136" s="64"/>
      <c r="N136" s="64"/>
      <c r="O136" s="64"/>
      <c r="P136" s="198"/>
      <c r="Q136" s="198"/>
    </row>
    <row r="137" spans="2:17" ht="60.75" customHeight="1" x14ac:dyDescent="0.25">
      <c r="B137" s="93" t="s">
        <v>138</v>
      </c>
      <c r="C137" s="93" t="s">
        <v>250</v>
      </c>
      <c r="D137" s="3" t="s">
        <v>251</v>
      </c>
      <c r="E137" s="3">
        <v>45486686</v>
      </c>
      <c r="F137" s="3" t="s">
        <v>252</v>
      </c>
      <c r="G137" s="3" t="s">
        <v>253</v>
      </c>
      <c r="H137" s="3" t="s">
        <v>253</v>
      </c>
      <c r="I137" s="5" t="s">
        <v>253</v>
      </c>
      <c r="J137" s="1"/>
      <c r="K137" s="100"/>
      <c r="L137" s="99"/>
      <c r="M137" s="64" t="s">
        <v>23</v>
      </c>
      <c r="N137" s="64" t="s">
        <v>24</v>
      </c>
      <c r="O137" s="64" t="s">
        <v>23</v>
      </c>
      <c r="P137" s="198" t="s">
        <v>254</v>
      </c>
      <c r="Q137" s="198"/>
    </row>
    <row r="138" spans="2:17" ht="33.6" customHeight="1" x14ac:dyDescent="0.25">
      <c r="B138" s="93" t="s">
        <v>139</v>
      </c>
      <c r="C138" s="93"/>
      <c r="D138" s="3"/>
      <c r="E138" s="3"/>
      <c r="F138" s="3"/>
      <c r="G138" s="3"/>
      <c r="H138" s="3"/>
      <c r="I138" s="5"/>
      <c r="J138" s="1"/>
      <c r="K138" s="99"/>
      <c r="L138" s="99"/>
      <c r="M138" s="64"/>
      <c r="N138" s="64"/>
      <c r="O138" s="64"/>
      <c r="P138" s="198"/>
      <c r="Q138" s="198"/>
    </row>
    <row r="141" spans="2:17" ht="15.75" thickBot="1" x14ac:dyDescent="0.3"/>
    <row r="142" spans="2:17" ht="54" customHeight="1" x14ac:dyDescent="0.25">
      <c r="B142" s="76" t="s">
        <v>33</v>
      </c>
      <c r="C142" s="76" t="s">
        <v>49</v>
      </c>
      <c r="D142" s="57" t="s">
        <v>50</v>
      </c>
      <c r="E142" s="76" t="s">
        <v>51</v>
      </c>
      <c r="F142" s="78" t="s">
        <v>56</v>
      </c>
      <c r="G142" s="96"/>
    </row>
    <row r="143" spans="2:17" ht="120.75" customHeight="1" x14ac:dyDescent="0.2">
      <c r="B143" s="221" t="s">
        <v>53</v>
      </c>
      <c r="C143" s="6" t="s">
        <v>134</v>
      </c>
      <c r="D143" s="72">
        <v>25</v>
      </c>
      <c r="E143" s="72">
        <v>0</v>
      </c>
      <c r="F143" s="222">
        <f>+E143+E144+E145</f>
        <v>0</v>
      </c>
      <c r="G143" s="97"/>
    </row>
    <row r="144" spans="2:17" ht="76.150000000000006" customHeight="1" x14ac:dyDescent="0.2">
      <c r="B144" s="221"/>
      <c r="C144" s="6" t="s">
        <v>135</v>
      </c>
      <c r="D144" s="75">
        <v>25</v>
      </c>
      <c r="E144" s="72">
        <v>0</v>
      </c>
      <c r="F144" s="223"/>
      <c r="G144" s="97"/>
    </row>
    <row r="145" spans="2:7" ht="69" customHeight="1" x14ac:dyDescent="0.2">
      <c r="B145" s="221"/>
      <c r="C145" s="6" t="s">
        <v>136</v>
      </c>
      <c r="D145" s="72">
        <v>10</v>
      </c>
      <c r="E145" s="72">
        <v>0</v>
      </c>
      <c r="F145" s="224"/>
      <c r="G145" s="97"/>
    </row>
    <row r="146" spans="2:7" x14ac:dyDescent="0.25">
      <c r="C146"/>
    </row>
    <row r="149" spans="2:7" x14ac:dyDescent="0.25">
      <c r="B149" s="67" t="s">
        <v>57</v>
      </c>
    </row>
    <row r="152" spans="2:7" x14ac:dyDescent="0.25">
      <c r="B152" s="79" t="s">
        <v>33</v>
      </c>
      <c r="C152" s="79" t="s">
        <v>58</v>
      </c>
      <c r="D152" s="76" t="s">
        <v>51</v>
      </c>
      <c r="E152" s="76" t="s">
        <v>16</v>
      </c>
    </row>
    <row r="153" spans="2:7" ht="28.5" x14ac:dyDescent="0.25">
      <c r="B153" s="2" t="s">
        <v>59</v>
      </c>
      <c r="C153" s="7">
        <v>40</v>
      </c>
      <c r="D153" s="72">
        <v>0</v>
      </c>
      <c r="E153" s="225">
        <f>+D153+D154</f>
        <v>0</v>
      </c>
    </row>
    <row r="154" spans="2:7" ht="42.75" x14ac:dyDescent="0.25">
      <c r="B154" s="2" t="s">
        <v>60</v>
      </c>
      <c r="C154" s="7">
        <v>60</v>
      </c>
      <c r="D154" s="72">
        <f>+F143</f>
        <v>0</v>
      </c>
      <c r="E154" s="226"/>
    </row>
  </sheetData>
  <mergeCells count="50">
    <mergeCell ref="O70:P70"/>
    <mergeCell ref="B143:B145"/>
    <mergeCell ref="F143:F145"/>
    <mergeCell ref="E153:E154"/>
    <mergeCell ref="B2:P2"/>
    <mergeCell ref="B107:P107"/>
    <mergeCell ref="B133:N133"/>
    <mergeCell ref="E128:E130"/>
    <mergeCell ref="B100:N100"/>
    <mergeCell ref="D103:E103"/>
    <mergeCell ref="D104:E104"/>
    <mergeCell ref="B110:N110"/>
    <mergeCell ref="P87:Q87"/>
    <mergeCell ref="B82:N82"/>
    <mergeCell ref="E40:E41"/>
    <mergeCell ref="O69:P69"/>
    <mergeCell ref="B66:N66"/>
    <mergeCell ref="C64:N64"/>
    <mergeCell ref="B14:C21"/>
    <mergeCell ref="D60:E60"/>
    <mergeCell ref="M45:N45"/>
    <mergeCell ref="B60:B61"/>
    <mergeCell ref="C60:C61"/>
    <mergeCell ref="B4:P4"/>
    <mergeCell ref="B22:C22"/>
    <mergeCell ref="C6:N6"/>
    <mergeCell ref="C7:N7"/>
    <mergeCell ref="C8:N8"/>
    <mergeCell ref="C9:N9"/>
    <mergeCell ref="C10:E10"/>
    <mergeCell ref="O76:P76"/>
    <mergeCell ref="O71:P71"/>
    <mergeCell ref="O72:P72"/>
    <mergeCell ref="O73:P73"/>
    <mergeCell ref="O74:P74"/>
    <mergeCell ref="O75:P75"/>
    <mergeCell ref="J135:L135"/>
    <mergeCell ref="P135:Q135"/>
    <mergeCell ref="P136:Q136"/>
    <mergeCell ref="P138:Q138"/>
    <mergeCell ref="J87:L87"/>
    <mergeCell ref="P88:Q88"/>
    <mergeCell ref="P93:Q93"/>
    <mergeCell ref="P95:Q95"/>
    <mergeCell ref="P97:Q97"/>
    <mergeCell ref="P96:Q96"/>
    <mergeCell ref="P91:Q91"/>
    <mergeCell ref="P92:Q92"/>
    <mergeCell ref="P94:Q94"/>
    <mergeCell ref="P137:Q137"/>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7" customWidth="1"/>
    <col min="2" max="2" width="55.5703125" style="157" customWidth="1"/>
    <col min="3" max="3" width="41.28515625" style="157" customWidth="1"/>
    <col min="4" max="4" width="29.42578125" style="157" customWidth="1"/>
    <col min="5" max="5" width="29.140625" style="157" customWidth="1"/>
    <col min="6" max="16384" width="11.42578125" style="107"/>
  </cols>
  <sheetData>
    <row r="1" spans="1:5" x14ac:dyDescent="0.25">
      <c r="A1" s="240" t="s">
        <v>95</v>
      </c>
      <c r="B1" s="241"/>
      <c r="C1" s="241"/>
      <c r="D1" s="241"/>
      <c r="E1" s="130"/>
    </row>
    <row r="2" spans="1:5" ht="27.75" customHeight="1" x14ac:dyDescent="0.25">
      <c r="A2" s="131"/>
      <c r="B2" s="242" t="s">
        <v>78</v>
      </c>
      <c r="C2" s="242"/>
      <c r="D2" s="242"/>
      <c r="E2" s="132"/>
    </row>
    <row r="3" spans="1:5" ht="21" customHeight="1" x14ac:dyDescent="0.25">
      <c r="A3" s="133"/>
      <c r="B3" s="242" t="s">
        <v>158</v>
      </c>
      <c r="C3" s="242"/>
      <c r="D3" s="242"/>
      <c r="E3" s="134"/>
    </row>
    <row r="4" spans="1:5" thickBot="1" x14ac:dyDescent="0.3">
      <c r="A4" s="135"/>
      <c r="B4" s="136"/>
      <c r="C4" s="136"/>
      <c r="D4" s="136"/>
      <c r="E4" s="137"/>
    </row>
    <row r="5" spans="1:5" ht="26.25" customHeight="1" thickBot="1" x14ac:dyDescent="0.3">
      <c r="A5" s="135"/>
      <c r="B5" s="138" t="s">
        <v>79</v>
      </c>
      <c r="C5" s="243"/>
      <c r="D5" s="244"/>
      <c r="E5" s="137"/>
    </row>
    <row r="6" spans="1:5" ht="27.75" customHeight="1" thickBot="1" x14ac:dyDescent="0.3">
      <c r="A6" s="135"/>
      <c r="B6" s="163" t="s">
        <v>80</v>
      </c>
      <c r="C6" s="245"/>
      <c r="D6" s="246"/>
      <c r="E6" s="137"/>
    </row>
    <row r="7" spans="1:5" ht="29.25" customHeight="1" thickBot="1" x14ac:dyDescent="0.3">
      <c r="A7" s="135"/>
      <c r="B7" s="163" t="s">
        <v>159</v>
      </c>
      <c r="C7" s="238" t="s">
        <v>160</v>
      </c>
      <c r="D7" s="239"/>
      <c r="E7" s="137"/>
    </row>
    <row r="8" spans="1:5" ht="16.5" thickBot="1" x14ac:dyDescent="0.3">
      <c r="A8" s="135"/>
      <c r="B8" s="164" t="s">
        <v>161</v>
      </c>
      <c r="C8" s="233"/>
      <c r="D8" s="234"/>
      <c r="E8" s="137"/>
    </row>
    <row r="9" spans="1:5" ht="23.25" customHeight="1" thickBot="1" x14ac:dyDescent="0.3">
      <c r="A9" s="135"/>
      <c r="B9" s="164" t="s">
        <v>161</v>
      </c>
      <c r="C9" s="233"/>
      <c r="D9" s="234"/>
      <c r="E9" s="137"/>
    </row>
    <row r="10" spans="1:5" ht="26.25" customHeight="1" thickBot="1" x14ac:dyDescent="0.3">
      <c r="A10" s="135"/>
      <c r="B10" s="164" t="s">
        <v>161</v>
      </c>
      <c r="C10" s="233"/>
      <c r="D10" s="234"/>
      <c r="E10" s="137"/>
    </row>
    <row r="11" spans="1:5" ht="21.75" customHeight="1" thickBot="1" x14ac:dyDescent="0.3">
      <c r="A11" s="135"/>
      <c r="B11" s="164" t="s">
        <v>161</v>
      </c>
      <c r="C11" s="233"/>
      <c r="D11" s="234"/>
      <c r="E11" s="137"/>
    </row>
    <row r="12" spans="1:5" ht="32.25" thickBot="1" x14ac:dyDescent="0.3">
      <c r="A12" s="135"/>
      <c r="B12" s="165" t="s">
        <v>162</v>
      </c>
      <c r="C12" s="233">
        <f>SUM(C8:D11)</f>
        <v>0</v>
      </c>
      <c r="D12" s="234"/>
      <c r="E12" s="137"/>
    </row>
    <row r="13" spans="1:5" ht="26.25" customHeight="1" thickBot="1" x14ac:dyDescent="0.3">
      <c r="A13" s="135"/>
      <c r="B13" s="165" t="s">
        <v>163</v>
      </c>
      <c r="C13" s="233">
        <f>+C12/616000</f>
        <v>0</v>
      </c>
      <c r="D13" s="234"/>
      <c r="E13" s="137"/>
    </row>
    <row r="14" spans="1:5" ht="24.75" customHeight="1" x14ac:dyDescent="0.25">
      <c r="A14" s="135"/>
      <c r="B14" s="136"/>
      <c r="C14" s="140"/>
      <c r="D14" s="141"/>
      <c r="E14" s="137"/>
    </row>
    <row r="15" spans="1:5" ht="28.5" customHeight="1" thickBot="1" x14ac:dyDescent="0.3">
      <c r="A15" s="135"/>
      <c r="B15" s="136" t="s">
        <v>164</v>
      </c>
      <c r="C15" s="140"/>
      <c r="D15" s="141"/>
      <c r="E15" s="137"/>
    </row>
    <row r="16" spans="1:5" ht="27" customHeight="1" x14ac:dyDescent="0.25">
      <c r="A16" s="135"/>
      <c r="B16" s="142" t="s">
        <v>81</v>
      </c>
      <c r="C16" s="143"/>
      <c r="D16" s="144"/>
      <c r="E16" s="137"/>
    </row>
    <row r="17" spans="1:6" ht="28.5" customHeight="1" x14ac:dyDescent="0.25">
      <c r="A17" s="135"/>
      <c r="B17" s="135" t="s">
        <v>82</v>
      </c>
      <c r="C17" s="145"/>
      <c r="D17" s="137"/>
      <c r="E17" s="137"/>
    </row>
    <row r="18" spans="1:6" ht="15" x14ac:dyDescent="0.25">
      <c r="A18" s="135"/>
      <c r="B18" s="135" t="s">
        <v>83</v>
      </c>
      <c r="C18" s="145"/>
      <c r="D18" s="137"/>
      <c r="E18" s="137"/>
    </row>
    <row r="19" spans="1:6" ht="27" customHeight="1" thickBot="1" x14ac:dyDescent="0.3">
      <c r="A19" s="135"/>
      <c r="B19" s="146" t="s">
        <v>84</v>
      </c>
      <c r="C19" s="147"/>
      <c r="D19" s="148"/>
      <c r="E19" s="137"/>
    </row>
    <row r="20" spans="1:6" ht="27" customHeight="1" thickBot="1" x14ac:dyDescent="0.3">
      <c r="A20" s="135"/>
      <c r="B20" s="235" t="s">
        <v>85</v>
      </c>
      <c r="C20" s="236"/>
      <c r="D20" s="237"/>
      <c r="E20" s="137"/>
    </row>
    <row r="21" spans="1:6" ht="16.5" thickBot="1" x14ac:dyDescent="0.3">
      <c r="A21" s="135"/>
      <c r="B21" s="235" t="s">
        <v>86</v>
      </c>
      <c r="C21" s="236"/>
      <c r="D21" s="237"/>
      <c r="E21" s="137"/>
    </row>
    <row r="22" spans="1:6" x14ac:dyDescent="0.25">
      <c r="A22" s="135"/>
      <c r="B22" s="149" t="s">
        <v>165</v>
      </c>
      <c r="C22" s="150"/>
      <c r="D22" s="141" t="s">
        <v>87</v>
      </c>
      <c r="E22" s="137"/>
    </row>
    <row r="23" spans="1:6" ht="16.5" thickBot="1" x14ac:dyDescent="0.3">
      <c r="A23" s="135"/>
      <c r="B23" s="139" t="s">
        <v>88</v>
      </c>
      <c r="C23" s="151"/>
      <c r="D23" s="152" t="s">
        <v>87</v>
      </c>
      <c r="E23" s="137"/>
    </row>
    <row r="24" spans="1:6" ht="16.5" thickBot="1" x14ac:dyDescent="0.3">
      <c r="A24" s="135"/>
      <c r="B24" s="153"/>
      <c r="C24" s="154"/>
      <c r="D24" s="136"/>
      <c r="E24" s="155"/>
    </row>
    <row r="25" spans="1:6" x14ac:dyDescent="0.25">
      <c r="A25" s="250"/>
      <c r="B25" s="251" t="s">
        <v>89</v>
      </c>
      <c r="C25" s="253" t="s">
        <v>90</v>
      </c>
      <c r="D25" s="254"/>
      <c r="E25" s="255"/>
      <c r="F25" s="247"/>
    </row>
    <row r="26" spans="1:6" ht="16.5" thickBot="1" x14ac:dyDescent="0.3">
      <c r="A26" s="250"/>
      <c r="B26" s="252"/>
      <c r="C26" s="248" t="s">
        <v>91</v>
      </c>
      <c r="D26" s="249"/>
      <c r="E26" s="255"/>
      <c r="F26" s="247"/>
    </row>
    <row r="27" spans="1:6" thickBot="1" x14ac:dyDescent="0.3">
      <c r="A27" s="146"/>
      <c r="B27" s="156"/>
      <c r="C27" s="156"/>
      <c r="D27" s="156"/>
      <c r="E27" s="148"/>
      <c r="F27" s="129"/>
    </row>
    <row r="28" spans="1:6" x14ac:dyDescent="0.25">
      <c r="B28" s="158" t="s">
        <v>166</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Luzma</cp:lastModifiedBy>
  <dcterms:created xsi:type="dcterms:W3CDTF">2014-10-22T15:49:24Z</dcterms:created>
  <dcterms:modified xsi:type="dcterms:W3CDTF">2014-12-05T01:38:00Z</dcterms:modified>
</cp:coreProperties>
</file>