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825"/>
  </bookViews>
  <sheets>
    <sheet name="JURIDICA" sheetId="9" r:id="rId1"/>
    <sheet name="TECNICA 8 orito" sheetId="12" r:id="rId2"/>
    <sheet name="TECNICA 9 san miguel" sheetId="11" r:id="rId3"/>
    <sheet name="FINANCIERA" sheetId="10" r:id="rId4"/>
  </sheets>
  <definedNames>
    <definedName name="_xlnm.Print_Area" localSheetId="1">'TECNICA 8 orito'!$B$2:$Q$148</definedName>
  </definedNames>
  <calcPr calcId="152511"/>
</workbook>
</file>

<file path=xl/calcChain.xml><?xml version="1.0" encoding="utf-8"?>
<calcChain xmlns="http://schemas.openxmlformats.org/spreadsheetml/2006/main">
  <c r="C22" i="10" l="1"/>
  <c r="C21" i="10"/>
  <c r="C11" i="10"/>
  <c r="C12" i="10" s="1"/>
  <c r="D127" i="11" l="1"/>
  <c r="F117" i="11"/>
  <c r="D128" i="11" s="1"/>
  <c r="F139" i="12"/>
  <c r="D148" i="12" s="1"/>
  <c r="K52" i="12"/>
  <c r="E127" i="11" l="1"/>
  <c r="E24" i="12"/>
  <c r="I15" i="12"/>
  <c r="I17" i="12" s="1"/>
  <c r="I18" i="12" s="1"/>
  <c r="E122" i="12"/>
  <c r="D147" i="12" s="1"/>
  <c r="M116" i="12"/>
  <c r="L116" i="12"/>
  <c r="K116" i="12"/>
  <c r="C118" i="12" s="1"/>
  <c r="N116" i="12"/>
  <c r="A106" i="12"/>
  <c r="A107" i="12" s="1"/>
  <c r="A108" i="12" s="1"/>
  <c r="A109" i="12" s="1"/>
  <c r="A110" i="12" s="1"/>
  <c r="A111" i="12" s="1"/>
  <c r="A112" i="12" s="1"/>
  <c r="N52" i="12"/>
  <c r="M52" i="12"/>
  <c r="C57" i="12" s="1"/>
  <c r="L52" i="12"/>
  <c r="C56" i="12"/>
  <c r="A43" i="12"/>
  <c r="A44" i="12" s="1"/>
  <c r="A45" i="12" s="1"/>
  <c r="A46" i="12" s="1"/>
  <c r="A47" i="12" s="1"/>
  <c r="A48" i="12" s="1"/>
  <c r="A49" i="12" s="1"/>
  <c r="E40" i="12"/>
  <c r="E22" i="12"/>
  <c r="M15" i="12"/>
  <c r="M16" i="12" s="1"/>
  <c r="F15" i="12"/>
  <c r="E101" i="11"/>
  <c r="M95" i="11"/>
  <c r="L95" i="11"/>
  <c r="K95" i="11"/>
  <c r="C97" i="11" s="1"/>
  <c r="N95" i="11"/>
  <c r="A88" i="11"/>
  <c r="A89" i="11" s="1"/>
  <c r="A90" i="11" s="1"/>
  <c r="A91" i="11" s="1"/>
  <c r="A92" i="11" s="1"/>
  <c r="A93" i="11" s="1"/>
  <c r="A94" i="11" s="1"/>
  <c r="N50" i="11"/>
  <c r="M50" i="11"/>
  <c r="C55" i="11" s="1"/>
  <c r="L50" i="11"/>
  <c r="K50" i="11"/>
  <c r="C54" i="11" s="1"/>
  <c r="A47" i="11"/>
  <c r="E39" i="11"/>
  <c r="E22" i="11"/>
  <c r="E24" i="11" s="1"/>
  <c r="F16" i="11"/>
  <c r="M15" i="11"/>
  <c r="M16" i="11" s="1"/>
  <c r="J15" i="11"/>
  <c r="J15" i="12" l="1"/>
  <c r="N15" i="12" s="1"/>
  <c r="F22" i="11"/>
  <c r="C24" i="11" s="1"/>
  <c r="F22" i="12"/>
  <c r="C24" i="12" s="1"/>
  <c r="N15" i="11"/>
  <c r="J16" i="11"/>
  <c r="N16" i="11" s="1"/>
  <c r="J16" i="12" l="1"/>
  <c r="N16" i="12" s="1"/>
  <c r="J17" i="12"/>
  <c r="J18" i="12" s="1"/>
</calcChain>
</file>

<file path=xl/comments1.xml><?xml version="1.0" encoding="utf-8"?>
<comments xmlns="http://schemas.openxmlformats.org/spreadsheetml/2006/main">
  <authors>
    <author>Diego</author>
  </authors>
  <commentList>
    <comment ref="B83" authorId="0" shapeId="0">
      <text>
        <r>
          <rPr>
            <b/>
            <sz val="9"/>
            <color indexed="81"/>
            <rFont val="Tahoma"/>
            <family val="2"/>
          </rPr>
          <t>Diego:</t>
        </r>
        <r>
          <rPr>
            <sz val="9"/>
            <color indexed="81"/>
            <rFont val="Tahoma"/>
            <family val="2"/>
          </rPr>
          <t xml:space="preserve">
</t>
        </r>
      </text>
    </comment>
  </commentList>
</comments>
</file>

<file path=xl/sharedStrings.xml><?xml version="1.0" encoding="utf-8"?>
<sst xmlns="http://schemas.openxmlformats.org/spreadsheetml/2006/main" count="938" uniqueCount="399">
  <si>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</si>
  <si>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</si>
  <si>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</si>
  <si>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</si>
  <si>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</si>
  <si>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</si>
  <si>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</si>
  <si>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</si>
  <si>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</si>
  <si>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</si>
  <si>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</si>
  <si>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</si>
  <si>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</si>
  <si>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</si>
  <si>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</si>
  <si>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</si>
  <si>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</si>
  <si>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</si>
  <si>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</si>
  <si>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</si>
  <si>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</si>
  <si>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</si>
  <si>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</si>
  <si>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</si>
  <si>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</si>
  <si>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</si>
  <si>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</si>
  <si>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</si>
  <si>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</si>
  <si>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</si>
  <si>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</si>
  <si>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</si>
  <si>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</si>
  <si>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</si>
  <si>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</si>
  <si>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</si>
  <si>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</si>
  <si>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</si>
  <si>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</si>
  <si>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</si>
  <si>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</si>
  <si>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</si>
  <si>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</si>
  <si>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</si>
  <si>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</si>
  <si>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</si>
  <si>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</si>
  <si>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</si>
  <si>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</si>
  <si>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</si>
  <si>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</si>
  <si>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</si>
  <si>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</si>
  <si>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</si>
  <si>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</si>
  <si>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</si>
  <si>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</si>
  <si>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</si>
  <si>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</si>
  <si>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</si>
  <si>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</si>
  <si>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</si>
  <si>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</si>
  <si>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</si>
  <si>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</si>
  <si>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</si>
  <si>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</si>
  <si>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</si>
  <si>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</si>
  <si>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</si>
  <si>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</si>
  <si>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</si>
  <si>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</si>
  <si>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</si>
  <si>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</si>
  <si>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</si>
  <si>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</si>
  <si>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</si>
  <si>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</si>
  <si>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</si>
  <si>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</si>
  <si>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</si>
  <si>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</si>
  <si>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</si>
  <si>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</si>
  <si>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</si>
  <si>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</si>
  <si>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</si>
  <si>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</si>
  <si>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</si>
  <si>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</si>
  <si>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</si>
  <si>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</si>
  <si>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</si>
  <si>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</si>
  <si>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</si>
  <si>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</si>
  <si>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</si>
  <si>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</si>
  <si>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</si>
  <si>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</si>
  <si>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</si>
  <si>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</si>
  <si>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</si>
  <si>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</si>
  <si>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</si>
  <si>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</si>
  <si>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</si>
  <si>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</si>
  <si>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</si>
  <si>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</si>
  <si>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</si>
  <si>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</si>
  <si>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</si>
  <si>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</si>
  <si>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</si>
  <si>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</si>
  <si>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</si>
  <si>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</si>
  <si>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</si>
  <si>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</si>
  <si>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</si>
  <si>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</si>
  <si>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</si>
  <si>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</si>
  <si>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</si>
  <si>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</si>
  <si>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</si>
  <si>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</si>
  <si>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</si>
  <si>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</si>
  <si>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</si>
  <si>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</si>
  <si>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</si>
  <si>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</si>
  <si>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</si>
  <si>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</si>
  <si>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</si>
  <si>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</si>
  <si>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</si>
  <si>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</si>
  <si>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</si>
  <si>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</si>
  <si>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</si>
  <si>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</si>
  <si>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</si>
  <si>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</si>
  <si>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</si>
  <si>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UNION TEMPORAL PASTORAL SOCIAL DIOCESIS MOCOA - SIBUNDOY </t>
  </si>
  <si>
    <t>FUNDACION FRATERNIDAD</t>
  </si>
  <si>
    <t xml:space="preserve">UNION TEMPORAL SUEÑOS DE PAZ </t>
  </si>
  <si>
    <t>FUNDACION PROSERVCO</t>
  </si>
  <si>
    <t>UNION  TEMPORAL ATENCION INTEGRAL PARA LA  PRIMERA INFANCIA</t>
  </si>
  <si>
    <t>PROPONENTE No. 1.  UNION  TEMPORAL ATENCION INTEGRAL PARA LA  PRIMERA INFANCIA</t>
  </si>
  <si>
    <t>5, 6,7</t>
  </si>
  <si>
    <t>40, 41</t>
  </si>
  <si>
    <t xml:space="preserve">    X</t>
  </si>
  <si>
    <t>46, 47</t>
  </si>
  <si>
    <t xml:space="preserve">     X</t>
  </si>
  <si>
    <t>UNION TEMPORAL ATENCION INTEGRAL PARA LA PRIMERA INFANCIA</t>
  </si>
  <si>
    <t>FUNDACION DESARROLLO INTEGRA PARA NIÑOS JOVENES Y ADULTOS MAYORES</t>
  </si>
  <si>
    <t>FUNDACION VILLA SOÑADA</t>
  </si>
  <si>
    <t>X</t>
  </si>
  <si>
    <t>RESULTADOS EVALUACION COMPONENTE TECNICO GRUPO 8</t>
  </si>
  <si>
    <t>RESULTADOS EVALUACION COMPONENTE TECNICO GRUPO 9</t>
  </si>
  <si>
    <t>VILLA SOÑADA</t>
  </si>
  <si>
    <t>GIMNASIO MI ALEGRE INFANCIA</t>
  </si>
  <si>
    <t>MINISTERIO DE EDUCACION NACIONAL CORDOBA</t>
  </si>
  <si>
    <t>CONVENIO FPI 23-454 DE 2011</t>
  </si>
  <si>
    <t>124-128</t>
  </si>
  <si>
    <t>ICBF REGIONAL PUTUMAYO</t>
  </si>
  <si>
    <t>178 DE 2012</t>
  </si>
  <si>
    <t>CONVENIO FPI 23-024 DE 2009</t>
  </si>
  <si>
    <t>129-135</t>
  </si>
  <si>
    <t>NINGUNA</t>
  </si>
  <si>
    <t>139-143</t>
  </si>
  <si>
    <t>FONADE</t>
  </si>
  <si>
    <t>144-159</t>
  </si>
  <si>
    <t>2120735  DE 2012</t>
  </si>
  <si>
    <t>2120727 DE 2012</t>
  </si>
  <si>
    <t>163-178</t>
  </si>
  <si>
    <t>179 DE 2012</t>
  </si>
  <si>
    <t>179-185</t>
  </si>
  <si>
    <t>181 DE 2012</t>
  </si>
  <si>
    <t>188-194</t>
  </si>
  <si>
    <t>CDI CON ARRIENDO</t>
  </si>
  <si>
    <t>INSTITUCIONAL</t>
  </si>
  <si>
    <t>Barrio las Galias- Municipio Orito Centro Zonal Hormiga</t>
  </si>
  <si>
    <t>PROMESA DE ARRENDAMIENTO.</t>
  </si>
  <si>
    <t>ACTUALMENTE SE PRESTA EL SERVICIO EN ESTA UNIDAD, SE ADJUNTA CARTA DE INTENCIÓN DE ARRIENDO DEL PROPIETARIO EN CASO DE SER ADJUDICADO EL CONTRATO Y SEGUIR LA OPERACIÓN EN EL MISMO LUGAR</t>
  </si>
  <si>
    <t>Barrio El Jardín Municipio de Orito Centro zonal Hormiga</t>
  </si>
  <si>
    <t>CARTA DE COMPROMISO PARA GESTIONAR EL PRESTAMO DE ESTA CON LA ALCADIA. ACTUALMENTE SE PRESTA SERVICIO EN ESTA UNIDAD</t>
  </si>
  <si>
    <t>CDI SIN ARRIENDO</t>
  </si>
  <si>
    <t>ACTUALMENTE SE PRESTA EL SERVICIO EN ESTA UNIDAD SE ADJUNTA CARTA DE COMPROMISO PARA GESTIONAR CON LA ALCADIA Y SEGUIR LA OPERACIÓN EN EL MISMO LUGAR</t>
  </si>
  <si>
    <t>Barrio los Prados Municipio de San MIGUEL Centro Zonal Hormiga</t>
  </si>
  <si>
    <t>Barrio los Prados Municipio de San MIGUEL Corregimiento Puerto Colón Centro Zonal Hormiga</t>
  </si>
  <si>
    <t>PSICOLOGA</t>
  </si>
  <si>
    <t>COORDINADORES</t>
  </si>
  <si>
    <t>SANDRA MARLEY BURBANO NARVAEZ</t>
  </si>
  <si>
    <t>UNIVERDSIDAD SANTIAGO DE CALI</t>
  </si>
  <si>
    <t>DOLLY RENGIFO GAVIRIA</t>
  </si>
  <si>
    <t>ADMINISTRADORA PUBLICA</t>
  </si>
  <si>
    <t>ESCUELA SUPERIOR DE ADMINISTRACION PUBLICA</t>
  </si>
  <si>
    <t>15/01/2013-30/10/2014</t>
  </si>
  <si>
    <t>COORDINADORA DE TALENTO HUMANO</t>
  </si>
  <si>
    <t>YESSENIA SATIZABAL PAYA</t>
  </si>
  <si>
    <t>ADMINISTRADORA DE EMPRESAS</t>
  </si>
  <si>
    <t>UNIVERSIDAD COOPERATIVA DE COLOMBIA</t>
  </si>
  <si>
    <t>FANNY DEL PILAR CONTRERAS TORO</t>
  </si>
  <si>
    <t>UNIVERSIDAD EAN</t>
  </si>
  <si>
    <t>GLADYS MORENO ARIAS</t>
  </si>
  <si>
    <t>UNAD</t>
  </si>
  <si>
    <t>31/08/2012-</t>
  </si>
  <si>
    <t>PROFESIONAL DE APOYO PSICOSOCIAL</t>
  </si>
  <si>
    <t>CLAUDIA MARCELA PLAZAS ROBLES</t>
  </si>
  <si>
    <t>FUNDACION UNIVERSITARIA DE POPAYAN</t>
  </si>
  <si>
    <t>YOANI CAROLINA MUTUMBAJOY MORALES</t>
  </si>
  <si>
    <t>UNIVESIDAD ANTONIO NARIÑO</t>
  </si>
  <si>
    <t>PROFESIONAL PSICOSOCIAL DE GENARACIONES CON BIENESTAR )COORDINADOR Y PROMOTOR DE DERECHOS=</t>
  </si>
  <si>
    <t>SEGUNDO NORRBERTO DIAZ OJEDA</t>
  </si>
  <si>
    <t>PSICOLOGO SOCIAL Y COMUNITARIO</t>
  </si>
  <si>
    <t>10/09/2012-05/12/2012 Y /15/07-2013-15/12/2013 Y 20-01-2014-05-08-2014</t>
  </si>
  <si>
    <t>ANA MILENA RODRIGUEZ BASTIDAS</t>
  </si>
  <si>
    <t>CORPORACION UNIVERSITARIA REMINGTON</t>
  </si>
  <si>
    <t>NOHORA JULIETH AGUIIRE RUIZ</t>
  </si>
  <si>
    <t>UNIVERSIDAD SANTIAGO DE CALI</t>
  </si>
  <si>
    <t>PAOLA ANDREA ARANA</t>
  </si>
  <si>
    <t>FUNDACION VILLASOÑADA</t>
  </si>
  <si>
    <t>YAMILETH CAROLINA ZAMBRANO CORDOBA</t>
  </si>
  <si>
    <t>JAIME IGNACIO MUÑOZ BURBANO</t>
  </si>
  <si>
    <t>ADMINISTRADOR DE EMPRESAS</t>
  </si>
  <si>
    <t>UNIVERSIDAD INCCA DE COLOMBIA</t>
  </si>
  <si>
    <t>JOHANA ALEXANDRA ACOSTA GAVIRIA</t>
  </si>
  <si>
    <t>JENNY MARITZA NARVAEZ ORTIZ</t>
  </si>
  <si>
    <t>18-02-2014 AL 30-10-2014</t>
  </si>
  <si>
    <t>DELCY LORENA BAHOS</t>
  </si>
  <si>
    <t>UNIVERSIDAD INCA DE COLOMBIA</t>
  </si>
  <si>
    <t>KELLY JANINA PLAZA DIAZ</t>
  </si>
  <si>
    <t>LICENCIADA EN EDUCACION INFANTIL</t>
  </si>
  <si>
    <t>CORPORACION UNIVERSITARIA DEL CARIBE</t>
  </si>
  <si>
    <t>PROFESIONAL FINANCIERO POR CADA CINCO MIL CUPOS OFERTADOS O FRACCION INFERIOR</t>
  </si>
  <si>
    <t>ALEXA MILENA PEREZ VILLA</t>
  </si>
  <si>
    <t>CONTADORA PUBLICA</t>
  </si>
  <si>
    <t>UNIVERSIDAD DE LA AMAZONIA</t>
  </si>
  <si>
    <t>25/01/2013 - 31/12/2013 Y 01/01/2014 - 30/09/2014</t>
  </si>
  <si>
    <t>COODINADORA FINANCIERA EN EL DESARROLLO DE LOS PROGRAMAS DE CERO A SIEMPRE</t>
  </si>
  <si>
    <t>LILIANA ALEXANDRA QUINTERO MENDEZ</t>
  </si>
  <si>
    <t>UNIVERSIDAD DE SAN BUENAVENTURA</t>
  </si>
  <si>
    <t>MAGDA CRISTINA BURBANO NARVAEZ</t>
  </si>
  <si>
    <t>UNIVERSIDAD DEL VALLE</t>
  </si>
  <si>
    <t>PEDRO GIL DUARTE LOPEZ</t>
  </si>
  <si>
    <t>PSICOLOGO</t>
  </si>
  <si>
    <t>YENY NEIRA REYES MAIGUATAN</t>
  </si>
  <si>
    <t>30/10/2014 TERMINACION DE MATERIAS</t>
  </si>
  <si>
    <t>RUBIELA NIETO FAJARDO</t>
  </si>
  <si>
    <t>NO ADJUNTA DIPLOMA DE PREGRADO</t>
  </si>
  <si>
    <t>15/03/2013 - 15/12/2013</t>
  </si>
  <si>
    <t>PROFESIONAL DE APOYO PSICOSOCIAL EN LA MODALIDAD FAMILIAR</t>
  </si>
  <si>
    <t>FRANKLIN MILLER PALACIOS</t>
  </si>
  <si>
    <t>ADMINISTRADOR PUBLICO</t>
  </si>
  <si>
    <t>DORIS YENY MOSQUERA PANTOJA</t>
  </si>
  <si>
    <t>JENNY CRISTINA MAYA HERNANDEZ</t>
  </si>
  <si>
    <t>UNIVERSIDAD DE NARIÑO</t>
  </si>
  <si>
    <t>EYESENY EDITH YANURY GARCIA ROSERO</t>
  </si>
  <si>
    <t>UNIVERSIDAD MARIANA</t>
  </si>
  <si>
    <t>PATRICIA VERA REYES</t>
  </si>
  <si>
    <t>FUNDACION UNIVERSITARIA LUIS AMIGO</t>
  </si>
  <si>
    <t>LICENCIADA EN PEDAGOGIA REEDUCATIVA</t>
  </si>
  <si>
    <t>MISION SOCIAL COLOMBIA</t>
  </si>
  <si>
    <t>2005 AL 2013</t>
  </si>
  <si>
    <t>DIRECTORA Y ADMINISTRADORA</t>
  </si>
  <si>
    <t>CARMEN AMANDA ORTEGA</t>
  </si>
  <si>
    <t>LICENCIADA EN COMERCIO Y CONTADURIA</t>
  </si>
  <si>
    <t>COORDINADOR GENERAL</t>
  </si>
  <si>
    <t>TERESA DE JESUS HUELGAS PANTOJA</t>
  </si>
  <si>
    <t>COORDINADORA DE GARANTIA DE DERECHOS DEL PROGRAMA GENERACIONES CON BIENESTAR</t>
  </si>
  <si>
    <t>01/09/2012 - 15/12/2012 Y 24/07/2013 - 22/12/2013</t>
  </si>
  <si>
    <t>CLAUDIA MARCELA MOLINA OTAYA</t>
  </si>
  <si>
    <t>ADMINISTRADORA DE EMPRESAS Y NEGOCIOS INTERNACIONALES</t>
  </si>
  <si>
    <t>DEBE HABER UN COORDINADOR GENERAL POR CADA MIL CUPOS OFERTADOS O FRACCION INFERIOR, COMO EL NUMERO DE CUPOS OFERTADOS ES SUPERIOR A MIL, EL NUMERO DE COORDINADORES GENERALES OFERTADOS DEBEN SER DOS Y EN ESTE CASO SE OFERTAN TRES</t>
  </si>
  <si>
    <t xml:space="preserve">FUNDACION VILLA SOÑADA
CORPROGRESO
CORPROGRESO
SECRETARIA SALUD DEPARTAMENTAL
CONFAMILIAR DEL PUTMAYO
DIOCESIS MOCOA SIBUNDOY
FUNDACION LA FRATERNIDAD
FUNDACION FRATERNIDAD
CORPROGRESO
FUNDACION FRATERNIDAD
UNION TEMPORAL LAS CAJAS
DASALUD PUTUMAYO
UNIMAC
ICBF REGIONAL PUTUMAYO
</t>
  </si>
  <si>
    <t xml:space="preserve">20/03/2013-20/07/2014
1/01/2013-28/02/2013
24/05/2012-30/12/202
15/04/2011-14/01/2012
1/07/2011-30/12/2012
14/04/2011-26/09/2011
10/10/2010-30/12/2010
1/07/2010-30/12/2010
15/02/2010-14/09/2010
1/10/2009-30/12/2009
13/04/2009-30/06/2009
22/10/2008-31/12/2008
1/03/2008/30/05/2008
20/01/2007/24/12/2007
</t>
  </si>
  <si>
    <t xml:space="preserve">COORDINADORA CDI MODALIDAD FAMILIAR
PROFESIONAL DE CAPACIDACION ESTRATEGIA UNIDOS
PROFESIONAL DE CAPACIDACION ESTRATEGIA UNIDOS
PROFESIONAL DE SALUD MENTAL
PROFESIONAL PSICOSOCIAL
PSICOLOGA
COORDINADORA DE PROYECTO NUTRICIONAL
PROFESIONAL DE ACOMPAÑAMIENTO PSICOSOCIAL CLUBES JUVENILES
COORDINADORA LOCAL ESTRATEGIA UNIDOS
APOYO PSICOSOCIAL POLITICA HAZ PAZ
PROFESIONAL PSICOSOCIAL
PSICOLOGA PROYECTO ADULTO MAYOR
PSICOLOGA DE ATENCION CLINICA
PSICOLOGA MUNICIPIO VILLA GARZON
</t>
  </si>
  <si>
    <t>cordinadores</t>
  </si>
  <si>
    <t xml:space="preserve">apoyo psico </t>
  </si>
  <si>
    <t>EMPULEG
FUNDACION VILLA SOÑADA</t>
  </si>
  <si>
    <t>14/07/2014- LABORANDO
20/01/2013/20/07/204</t>
  </si>
  <si>
    <t>AUXILIAR TALENTO HUMANO
COORDINADORA ADMINISTRATIVA</t>
  </si>
  <si>
    <t xml:space="preserve">FUNDACION VILLASOÑADA
FUNDACION VILLASOÑADA
ICBF REGIONAL PUTUMAYO
ALCALDIA DE MOCOA
SELVASALUD
SELVASALUD
TESORERIA DEPARTAMENTAL DEL PUTUMAYO
</t>
  </si>
  <si>
    <t xml:space="preserve">08/07/2013 - 15/12/2013
20/01/2014 - 05/08/2014 Y 10/09/2014 10/10/2014
07/06/2012 - 08/04/2013
09/03/2011 - 31/12/2011
01/07/2010 - 11/08/2010
22/10/2009 - 30/06/2010
01/02/2007 - 31/12/2007
</t>
  </si>
  <si>
    <t xml:space="preserve">COORDINADORA GENERAL DEL PROGRAMA GENERACIONES CON BIENESTAR COORDINADORA METODOLOGICA DEL PROGRAMA GENERACIONES CON BIENESTAR
ENLACE DEL SISTEMA NACIONAL DE BIENESTAR FAMILIAR
PRESTACION DE SERVICIOS PROFESIONALES EN LA SECRETARIA FINANCIERA MUNICIPAL
PROFESIONAL UNIVERSITARIA DE TALENTO HUMANO
PROFESIONAL DE APOYO EN LA OFICINA DE PRESUPUESTO
PAGADORA DEPARTAMENTAL
</t>
  </si>
  <si>
    <t xml:space="preserve">CORPORACION INFANCIA Y DESARROLLO
SENA REGIONAL PUTUMAYO
SENA REGIONAL PUTUMAYO
ALCALDIA PUERTO ASIS
ALCALDIA PUERTO ASIS
ALCALDIA PUERTO ASIS
ALCALDIA PUERTO ASIS
INESUP FENIS CONVENIO OIM ACCION SOCIAL SALUD
ALCALDIA PUERTO ASIS
ALCALDIA PUERTO ASIS
UNION TEMPORAL SENDERO FUTURO
ALCALDIA MUNICIPAL CONVENIO IPS SERVICIOS MEDICOS INTEGRALES
ALCALDIA MUNICIPAL IPS CONVENIO PROSALUD
ALCALDIA MUNICIPAL ARGELIA CAUCA
</t>
  </si>
  <si>
    <t xml:space="preserve">1/11/2013 A LA FECHA
13/03/2012 -29/06/2012
16/07/2012-29/12/2012
2/05/2011-17/09/2011
18/03/201-31/12/2010
203/2009-31/12/2009
17/09/2008-31/12/2008
16/10/2007-31/12/2008
5/02/2008-21/05/2008
17/07/2007-7/12/2007
25/10/2006-9/04/2007
5/03/2006-5/09/2006
2/05/2005-30/12/200
15/06/2003-20/12/2003
</t>
  </si>
  <si>
    <t xml:space="preserve">PROFESIONAL COMPONENTE PVBG
ORIENTADORA POBLACION VICTIMA DESPLAZAMIENTO Y VULNERABLE
ORIENTADORA POBLACION VICTIMA DESPLAZAMIENTO Y VULNERABLE
COORDINADORA SALUD MENTAL POBLACION PSD
COORDINADORA SALUD MENTAL POBLACION PSD
COORDINADORA SALUD MENTAL POBLACION PSD
COORDINADORA SALUD MENTAL POBLACION PSD
DOCENTE
ASESORA PLAN DE SALUD TERRITORIAL
PSICOLOGA PLAN DE ATENCION BASICA
COORDINADORA AREA PSICOSOCIAL CON PSD
COORDINADORA PROYECTO SALUD MENTAL CON PSD
PSICOLOGA PLAN DE ATENCION BASICA
PSICOLOGA PLAN DE ATENCION BASICA
</t>
  </si>
  <si>
    <t xml:space="preserve">FUNDACION VILLA SOÑADA 
CORPROGRESO
COMFAMILIAR PUTUMAYO
FRATERNIDAD
</t>
  </si>
  <si>
    <t xml:space="preserve">15-01-2013/30-10-2014
01-02-2011 30-12-2012
1-07-2011 30-11-2011
16-10-2009 31-12-2010
</t>
  </si>
  <si>
    <t xml:space="preserve">PROFESIONAL DE APOYO PSICOSOCIAL
COGESTOR SOCIAL
PROFESIONAL DE ACOMPAÑAMIENTO
EDUCADOR FAMILIAR
</t>
  </si>
  <si>
    <t xml:space="preserve">CAJA DE COMPENSACION FAMILIAR COMFAMILIAR
VILLA SOÑADA
I.T.P
VILLA SOÑADA
VILLA SOÑADA
</t>
  </si>
  <si>
    <t xml:space="preserve">04/2013-05/2014
01/2014-03/2014
09/2013-11/2013
01/2013-11/2013
09/2012-12/2012
</t>
  </si>
  <si>
    <t xml:space="preserve">APOYO PSICOSOCIAL
APOYO PSICOSOCIAL
PSICOLOGA
APOYO PSICOSOCIAL
PROMOTORA DE DERECHOS
</t>
  </si>
  <si>
    <t xml:space="preserve">VILLA SOÑADA
COMISARIA DE FAMILIA PUERTO CAICEDO
FUNDACION FRATERNIDAD
HOSPITAL ALCIDES JIMENEZ PTO CAICEDO
</t>
  </si>
  <si>
    <t xml:space="preserve">03/03/2014-30/10/2014
04/03/2013-31/12/2013
01/06/2013-31/12/2013
10/09/2012-10/10/2012
</t>
  </si>
  <si>
    <t xml:space="preserve">APOYO PSICOSOCIAL
PSICOLOGA
AGENTE EDUCATIVO PROGRAMA FAMILIAS CON BIENESTAR
PSICOLOGA
</t>
  </si>
  <si>
    <t xml:space="preserve">FUNDACION VILLASOÑADA
MOVIMIENTO RUTA PCIFICA
IPS LA ORQUIDEA
HOSPITAL ALCIDES JIMENEZ PTO CAICEDO
EMPRESA DE ENERGIA DEL BAJO PUTUMAYO
ALCALDIA MUNICIPAL DE PTO CAICEDO
ALCALDIA MUNICIPAL DE PUERTO CAICEDO
ALCALDIA MUNICIPAL DE PUERTO CAICEDO
ALCALDIA MUNICIPAL DE PUERTO CAICEDO
CAMARA DE COMERCIO DEL PTUO
HOSPITAL ALCIDES JIMENEZ PTO CAICEDO
</t>
  </si>
  <si>
    <t xml:space="preserve">02/2014-10/2014
10/2013-04/2014
07/2013-11/2013
01/2012-08/2012
01/11/2011-12/12/2012
03/06/2009-31/01/2011
01/01/2009-01/04/2009
05/05/2009-03/06/2009
16/10/2008-23/10/2008
01-30/06/2008
06a12/2008
</t>
  </si>
  <si>
    <t xml:space="preserve">PSICOLOGA
PSICOLOGA
PSICOLOGA
COORDINADORA MEDICA PSICOLOGA
PSICOLOGA
SECRETARIA DE SALUD MUNICIPAL
PSICOLOGA
PSICOLOGA
PSICOLOGA
PSICOLOGA PROGRAMA GENERACION DE INGRESOS
PSICOLOGA
</t>
  </si>
  <si>
    <t>DIOCESIS MOCOA SIBUNDOY
SENA REGIONAL PUTUMAYO
FUNDACION VILLA SOÑADA</t>
  </si>
  <si>
    <t>06a12/2012
08 A 12 2012
01/2013 - 10/2014</t>
  </si>
  <si>
    <t>SPSICOLOGA PAIPI
TUTORA DE TECNICO EN ATENCION A LA PRIMERA INFANCIA
PSICOLOGA PROGRAMA DE CERO A SIEMPRE ENTORNO FAMILIAR</t>
  </si>
  <si>
    <t>INGENIERO ELMER ORLANDO MURIEL
FUNDACION VILLA SOÑADA</t>
  </si>
  <si>
    <t>08/10/2012 A LA FECHA
10/04/2013 - 30/7/2014</t>
  </si>
  <si>
    <t>PROFESIONAL DE APOYO EN LA FORMULACION DEL PLAN MUNICIPAL DE GESTION DEL RIESGO  MUNICIPIO PUERTO
PROFESIONAL DE APOYO PSICOSOCIAL</t>
  </si>
  <si>
    <t xml:space="preserve">FUNDACION VILLASOÑADA
FUNDACION VILLASOÑADA
SECRETARIA PLANEACION DEPARTAMENTAL
FUNDACION ESCUELA GALAN
CONSORCIO INTER-ICBF Y AIA
FUNDACION EMSSANAR
UNION TEMPORAL LAS CAJAS UT
CRUZ ROJA COLOMBIANA
EMPRESA DE ACUEDUCTO ALCATARILLADO Y ASEO DE PUERTO ASIS
WALTER ANTE POTES CONSULTOR
EMPRESA DE ACUEDUCTO ALCATARILLADO Y ASEO DE PUERTO ASIS
EMPRESA SOCIAL DEL ESTADO HOSPITAL SAN FRANCISCO DE ASIS
ALCALDIA DE PUERTO ASIS
SERVICIO AUTOMOTRIZ MUBER
</t>
  </si>
  <si>
    <t xml:space="preserve">27 DE AGOSTO AL 15 DE DICIEMBRE DE 2013
20-01-2014 AL 05-08-2014, 10 -08-2014 AL 10-10-2014
04-07-2013 AL 27-12-2014
15-11-2012 HASTA 31-07-2013
08-2009 A 31-12-2012
09-12-2008 A 24-10-2009
04-01-2009 AL 30-06-2009
01-09-2007 AL 14-12-2007
04-01-2008 AL 05-03-2008
01-03.2007 AL 1-07-2007
19-07-2007 AL 30-11-2007
07-09-2006 AL 22-02-2007
03-08-2005 AL 31-08-2006
09-09-2003 AL 15-09-2014
</t>
  </si>
  <si>
    <t xml:space="preserve">COORDINADOR METODOLOGICO
COORDINADOR METODOLOGICO
PROFESIONAL DE APOYO COMO ADMINISTRADOR DE EMPRESAS
GESTOR EMPRESARIAL
VISITADOR DE CAMPO
COGESTOR SOCIAL
DOCENTE
PROFESIONAL DE SEGUIMIENTO Y DE GENERACION DE OPORTUNIDADES DE INGRESOS APSD
GERENTE
CONSULTOR JUNIOR
JEFE DE CONTROL INTERNO Y RECUPERACION DE CARTERA
JEFE DE CONTROL INTERNO 
SECRETARIO DE GOBIERNO MUNICIPAL
ADMINISTRADOR
</t>
  </si>
  <si>
    <t xml:space="preserve">FUNDACION VILLASOÑADA
FUNDACION RESURGIR
PRESERVAR COLOMBIA
ALCALDIA DE SAN MIGUEL
FUNDACION RESURGIR
CORPROGRESO
</t>
  </si>
  <si>
    <t xml:space="preserve">15/07/2013 - 15/12/2013, 04/02/2014 - 05/08/2014 Y 10/09/2014 - 10/10/2014
02/2008 A 12/2008
01/04/2012 A 15/06/2012
13/09/2012 AL 13/11/2012
2/2010 - 11/2010
01/10/2012 - 24/12/2012
</t>
  </si>
  <si>
    <t xml:space="preserve">COORDINADOR METODOLOGICO PROGRAMA GENERACIONES CON BIENESTAR
SENSIBILIZADOR EN LEYES DE ADMINISTRACION PUBLICA A POBLACION VULNERABLE Y DESPLAZADA
FACILITADOR DEL RPOYECTO CELIN
PROFESIONAL DE APOYO PARA LA FORMULACION DEL PLAN DE ACCION TERRITORIAL PARA PSDV
PROFESIONAL DE APOYO MODALIDAD DE HOGARES COMUNITARIOS EN LOS MPIOS VALLE DEL GUAMUEZ, SAN MIGUEL Y ORITO
COGESTOR SOCIAL
</t>
  </si>
  <si>
    <t xml:space="preserve">FUNDACION VILLASOÑADA
RED UNIDAD MUNDIAL BRAZOS ABIERTOS
INNVICTUS
</t>
  </si>
  <si>
    <t xml:space="preserve">15/01/2014 AL 30/10/2014
01/02/2013 - 31/07/2013
01/01/2012 - 30/01/2013
</t>
  </si>
  <si>
    <t xml:space="preserve">COORDINADORA LOCAL PROGRAMA DE CERO A SIEMPRE MODALIDAD FAMILIAR
PSICOLOGA
PSICOLOGA EDUCATIVA Y DE SELECCIÓN
</t>
  </si>
  <si>
    <t xml:space="preserve">FUNDACION FRATERNIDAD
UNION TEMPORRAL ATEP-ARAWANA, SERVIAGRO,CPGA
MARIA MAURA MONTERO
SANDRA MARLEY BURBANO
</t>
  </si>
  <si>
    <t xml:space="preserve">01/06/2013 - 31/12/2013
01/01/2013 - 30/04/2013
20/02/2012 - 15/11/2012
06/2011 - 08/2011
</t>
  </si>
  <si>
    <t xml:space="preserve">AGENTE EDUCATIVO PROGRAMA FAMILIAS CON BIENESTAR
PSICOLOGA
ASISTENTE DE GESTION HUMANA
PROFESIONAL DE APOYO PARA VISITAS DOMICILIARIAS
</t>
  </si>
  <si>
    <t xml:space="preserve">FUNDACION VILLASOÑADA
FUNDACION FRATERNIDAD
INSTITUCION EDUCATIVA CIUDAD MOCOA
</t>
  </si>
  <si>
    <t xml:space="preserve">15/01/2013 - 15/12/2013 Y 15/01/2014 - 20/07/2014
01/06/2012 - 31-12-2012
02/2011 A 07/2011
</t>
  </si>
  <si>
    <t xml:space="preserve">PROFESIONAL DE APOYO PSICOSOCIAL
AGENTE EDUCATIVO PROGRAMA FAMILIAS CON BIENESTAR
APOYO A ORIENTACION ESCOLAR
</t>
  </si>
  <si>
    <t>FUNDACION VILLASOÑADA
PROSERVCO</t>
  </si>
  <si>
    <t>15/03/2013 AL 15/12/2013
01/02/2014 AL 31/10/2014</t>
  </si>
  <si>
    <t>DOCENTE PROGRAMA DE CERO A SIEMPRE
AGENTE EDUCATIVO MODALIDAD FAMILIAR</t>
  </si>
  <si>
    <t>FUNDACION VILLASOÑADA
CORPORACION OPCION LEGAL</t>
  </si>
  <si>
    <t>15/01/2013 - 15/12/2013, 15/01/2014 - 30/10/2014
15/01/2014 - 30/09/2014</t>
  </si>
  <si>
    <t>PROFESIONAL DE APOYO PSICOSOCIAL
PROFESIONAL DE APOYO PSICOSOCIAL</t>
  </si>
  <si>
    <t xml:space="preserve">Gobernación del Putumayo
ICBF
ICBF
ICBF
Gobernación del Putumayo
REDCOM
Interventoria Social Limitada
Interventoria Social Limitada
ICBF
ICBF
</t>
  </si>
  <si>
    <t xml:space="preserve">13/04/2011-12/01/2012
10/05/2011-30/06/2011
1/02/2010-15/07/2010
1/04/2009-30/11/2009
18/08/2010-17/0/2011
1/02/2010-31/12/2010
1/02/2009-30/11/2009
1/02/2008-30/11/2008
09/04/2007-8/07/2007
24/10/2006-23/02/2007
</t>
  </si>
  <si>
    <t xml:space="preserve">Psicóloga de Salud Mental
Psicóloga centro zonal Mocoa
Atención terapeutica centro zonal Puerto Asís
Psicologa Haz Paz Regional Putumayo
Psicóloga de Salud Mental
Interventora de campo
Supervisora de Campo
Supervisora de Campo
Técnico en Psicología
Técnico en Psicología
</t>
  </si>
  <si>
    <t xml:space="preserve">FUNDACION VILLASOÑADA
ICBF
FUNDACION FRATERNIDAD
SECRETARIADO NACIONAL DE PASTORAL SOCIAL
COOPERATIVA PROSPECTIVA
IPS REHABILITAR 
COOPERATIVA SERCOOP - HOSPITAL JOSE MARIA HERNANDEZ
COOPERATIVA SERCOOP - HOSPITAL JOSE MARIA HERNANDEZ
</t>
  </si>
  <si>
    <t xml:space="preserve">1/08/2012 - 30/11/2014
29/07/2010 - 28/12/2010
1/10/2009 - 30/12/2009
01/11/2008 - 30/06/2010
01/02/2008 - 31/10/2008
01/4/2001 - 19/09/2003
01/09/2003 - 31/12/2005
01/01/2004 - 31/12/2005
</t>
  </si>
  <si>
    <t xml:space="preserve">COORDINADORA PEDAGOGICA
PROFESIONAL DE APOYO PARA LA FORMULACION E IMPLEMENTACION DE LA POLITICA HAZ PAZ
APOYO PSICOSOCIAL
PSICOLOGA
SUPERVISORA E INTERVENTORA
PSICOLOGA CLINICA
PSICOLOGA CLINICA
TALLERISTA
</t>
  </si>
  <si>
    <t xml:space="preserve">FUNDACION VILLASOÑADA
FUNDACION FRATERNIDAD
HOSPITAL JORGE JULIO GUZMAN DE PTO GUZMAN
HOSPITAL JORGE JULIO GUZMAN DE PTO GUZMAN
HOSPITAL JORGE JULIO GUZMAN DE PTO GUZMAN
DASALUD
</t>
  </si>
  <si>
    <t xml:space="preserve">01/04/2014 - 15/06/2014
01/08/2012 - 31/12/2012
07/12/2007 - 31/03/2012
01/07/2007 - 30/09/2007
16/01/2006 - 16/04/2006
24/04/2006 - 24/11/2006
</t>
  </si>
  <si>
    <t xml:space="preserve">COORDINADORA PEDAGOGICA
EDUCADORA FAMILIAR MODALIDAD FAMILIAS CON BIENESTAR
GERENTE ADMINISTRATIVA
PSICOLOGA
PSICOLOGA
PSICOLOGA SALUD MENTAL
</t>
  </si>
  <si>
    <t xml:space="preserve">DEBE HABER UN COORDINADOR GENERAL POR CADA MIL CUPOS OFERTADOS O FRACCION INFERIOR, COMO EL NUMERO DE CUPOS OFERTADOS ES SUPERIOR A MIL, EL NUMERO DE COORDINADORES GENERALES OFERTADOS DEBEN SER DOS Y EN ESTE CASO SE OFERTAN TRES
</t>
  </si>
  <si>
    <t xml:space="preserve">ASOCIACION DE BACHILLERES DE LA COMUNIDAD PARROQUIAL SAN NICOLAS DE TOLENTINO
COOPERATIVA DE SERVICIOS DE MADRES COMUNITARIAS DE CERETÉ
UNION TEMPORAL AMOR POR LOS NIÑOS
FUNDACION ESPECIALIZADA PARA EL DESARROLLO SOCIAL Y COMUNITARIO DE CORDOBA TEDESCO
</t>
  </si>
  <si>
    <t xml:space="preserve">15/01/2014 - 31/07/2014
15/01/2012 - 31/12/2013
31/02/2008 - 31/12/2010
01/02/2011 - 31/12/2011
</t>
  </si>
  <si>
    <t xml:space="preserve">COORDINADORA DE LA ASOCIACION
COORDINADORA DEL CENTRO DE DESARROLLO INFANTIL SAHAGUN
COORDINADORA DEL HOGAR INFANTIL SAHAGUN
COORDINADORA INFANTIL DEL HOGAR SAHAGUN
</t>
  </si>
  <si>
    <t xml:space="preserve">FUNDACION VILLASOÑADA
ICBF
ICBF
DIOCESIS MOCOA SIBUNDOY
DIOCESIS MOCOA SIBUNDOY
JARDIN INFANTIL MIS PRIMERAS AVENTURAS
LICEO VICTORIA REGIA
</t>
  </si>
  <si>
    <t xml:space="preserve">30/01/2014 AL 30/10/2014
09/01/2013 - 31/12/2013
18/10/2012 - 31/10/2012
14/09/2012 - 14/10/2012
08/05/2012 - 28/08/2012
16/01/2010 - 30/11/2010 Y 16/01/2011 - 30/06/2011
01/02/2009 - 30/11/2009
</t>
  </si>
  <si>
    <t xml:space="preserve">COORDINADORA LOCAL PARA EL PROGRAMA DE CERO A SIEMPRE MODALIDAD FAMILIAR EN ORITO
ENLACE DE PRIMERA INFANCIA CZ PUERTO ASIS
ENLACE DE PRIMERA INFANCIA CZ PUERTO ASIS
AGENTE EDUCATIVA PAIPI
AGENTE EDUCATIVA PAIPI
DOCENTE NIVEL PREJARDIN
DOCENTE
</t>
  </si>
  <si>
    <t>PSICOSOCIALES</t>
  </si>
  <si>
    <t>NO CUMPLE LA EXPERIENCIA SOLICITADA EN LA CONVOCATORIA  CARGO COORDINADORA GENERAL MODALIDAD FAMILIAR SAN MIGUIEL</t>
  </si>
  <si>
    <t>COORDINADORA GENERAL MODALIDAD  FAMILIAR SAN MIGUEL</t>
  </si>
  <si>
    <t>5/1405</t>
  </si>
  <si>
    <t>9/1405</t>
  </si>
  <si>
    <t>GRUPO 8</t>
  </si>
  <si>
    <t>N.A</t>
  </si>
  <si>
    <t>NA</t>
  </si>
  <si>
    <t>La certificación aportada no corresponde ni en nombre ni en NIT a ninguno de los 2  integrantes del consorcio</t>
  </si>
  <si>
    <t>TOTAL PUNTAJE 
CRITERIO 2</t>
  </si>
  <si>
    <t>1/1000</t>
  </si>
  <si>
    <t>folio 818 en oficio de compromiso la presentan para coordinadora  pero la experiencia acreditada no es como profesional, por lo anterior no es válida.</t>
  </si>
  <si>
    <t>FUNDACION DESARROLLO INTEGRAL PARA NIÑOS JOVENES Y ADULTOS MAYORES</t>
  </si>
  <si>
    <t>1/5000</t>
  </si>
  <si>
    <t xml:space="preserve">COORDINADOR GENERAL </t>
  </si>
  <si>
    <t>2/1045</t>
  </si>
  <si>
    <t>1/5000.</t>
  </si>
  <si>
    <t xml:space="preserve">COORDINADORA PEDAGÓGICA </t>
  </si>
  <si>
    <t xml:space="preserve">PROFESIONAL FINANCIERO </t>
  </si>
  <si>
    <t>No</t>
  </si>
  <si>
    <t>GRUPO 9</t>
  </si>
  <si>
    <t>INSTITUTO COLOMBIANO DE BIENESTAR FAMILIAR - ICBF</t>
  </si>
  <si>
    <t>EL PROPONENTE CUMPLE __X__ NO CUMPLE _______</t>
  </si>
  <si>
    <t xml:space="preserve">COORDINADORA PEDAGÓGICA  </t>
  </si>
  <si>
    <t>CONVOCATORIA PÚBLICA DE APORTE No 003 DE 2014</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</si>
  <si>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educacioninicial y cuidado, </t>
    </r>
    <r>
      <rPr>
        <b/>
        <u/>
        <sz val="11"/>
        <color theme="1"/>
        <rFont val="Arial Narrow"/>
        <family val="2"/>
      </rPr>
      <t>en las modalidades Centros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Y  las directrises,  y parametros establecidos por el ICBF"</t>
    </r>
  </si>
  <si>
    <r>
      <t xml:space="preserve">8,9,10,11,12,13 y </t>
    </r>
    <r>
      <rPr>
        <sz val="10"/>
        <color theme="1"/>
        <rFont val="Arial Narrow"/>
        <family val="2"/>
      </rPr>
      <t xml:space="preserve">respectivos anversos </t>
    </r>
  </si>
  <si>
    <t xml:space="preserve">NO APLICA </t>
  </si>
  <si>
    <t xml:space="preserve">NO REQUIERE </t>
  </si>
  <si>
    <t>14, 15, 16, 17,18,19,20,21,22,23</t>
  </si>
  <si>
    <t>33, 39</t>
  </si>
  <si>
    <t xml:space="preserve">     x</t>
  </si>
  <si>
    <t>28, 30, 34, 36</t>
  </si>
  <si>
    <t>29, 31, 35,37</t>
  </si>
  <si>
    <t>32, 38</t>
  </si>
  <si>
    <r>
      <t xml:space="preserve">48 </t>
    </r>
    <r>
      <rPr>
        <sz val="10"/>
        <color theme="1"/>
        <rFont val="Arial Narrow"/>
        <family val="2"/>
      </rPr>
      <t>y anverso,</t>
    </r>
    <r>
      <rPr>
        <sz val="9"/>
        <color theme="1"/>
        <rFont val="Arial Narrow"/>
        <family val="2"/>
      </rPr>
      <t xml:space="preserve"> ,49,50,51,52</t>
    </r>
  </si>
  <si>
    <t>x</t>
  </si>
  <si>
    <t>42, 43</t>
  </si>
  <si>
    <t>24,25,26</t>
  </si>
  <si>
    <t xml:space="preserve"> X</t>
  </si>
  <si>
    <t>PROPONENTE:  UNION TEMPORAL ATENCIÓN PARA LA PRIMERA INFANCIA</t>
  </si>
  <si>
    <t>NUMERO DE NIT:</t>
  </si>
  <si>
    <t xml:space="preserve">CESAR:  GRUPOS 5-2-1 </t>
  </si>
  <si>
    <t>PUTUMAYO: GRUPOS 8-9</t>
  </si>
  <si>
    <t>CÓRDOBA: GRUPOS 47</t>
  </si>
  <si>
    <t xml:space="preserve"> NINGUNA</t>
  </si>
  <si>
    <t>NO SE ALLEGA HOJA DE VIDA PARA UN COORDINADOR -NO CUMPLE CON LA PROPIRCION REQUERIDA.</t>
  </si>
  <si>
    <t>ADMINISTRADORA DE MEPRESA</t>
  </si>
  <si>
    <t>DE 21 DE JULIO DE 2013 A 31 OCTUBRE DE 2014</t>
  </si>
  <si>
    <t xml:space="preserve">Coordinadora local de modalidad familiar en Puerto Leguizamo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</si>
</sst>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240A]#,##0.00"/>
  </numFmts>
  <fonts count="40"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u/>
      <sz val="11"/>
      <color theme="1"/>
      <name val="Arial Narrow"/>
      <family val="2"/>
    </font>
    <font>
      <sz val="9"/>
      <color indexed="81"/>
      <name val="Tahoma"/>
      <family val="2"/>
    </font>
    <font>
      <b/>
      <sz val="9"/>
      <color indexed="81"/>
      <name val="Tahoma"/>
      <family val="2"/>
    </font>
    <font>
      <b/>
      <sz val="11"/>
      <color rgb="FF000000"/>
      <name val="Arial"/>
      <family val="2"/>
    </font>
    <font>
      <sz val="11"/>
      <color rgb="FF000000"/>
      <name val="Arial"/>
      <family val="2"/>
    </font>
    <font>
      <b/>
      <sz val="11"/>
      <name val="Arial"/>
      <family val="2"/>
    </font>
    <font>
      <sz val="11"/>
      <color rgb="FF7030A0"/>
      <name val="Arial"/>
      <family val="2"/>
    </font>
    <font>
      <sz val="10"/>
      <color theme="1"/>
      <name val="Arial Narrow"/>
      <family val="2"/>
    </font>
    <font>
      <u/>
      <sz val="9"/>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35">
    <xf numFmtId="0" fontId="0" fillId="0" borderId="0" xfId="0"/>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1" fillId="2" borderId="5" xfId="0" applyFont="1" applyFill="1" applyBorder="1" applyAlignment="1">
      <alignment horizontal="center" wrapText="1"/>
    </xf>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0" borderId="0" xfId="0" applyFont="1"/>
    <xf numFmtId="2" fontId="18"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6" fontId="26" fillId="7" borderId="19" xfId="0" applyNumberFormat="1" applyFont="1" applyFill="1" applyBorder="1" applyAlignment="1">
      <alignment horizontal="center" vertical="center" wrapText="1"/>
    </xf>
    <xf numFmtId="3" fontId="0" fillId="3" borderId="1" xfId="0" applyNumberFormat="1" applyFill="1" applyBorder="1" applyAlignment="1">
      <alignment horizontal="right" vertical="center"/>
    </xf>
    <xf numFmtId="0" fontId="0" fillId="0" borderId="1" xfId="0" applyFill="1" applyBorder="1" applyAlignment="1">
      <alignment horizontal="center" wrapText="1"/>
    </xf>
    <xf numFmtId="0" fontId="0" fillId="0" borderId="0" xfId="0" applyAlignment="1">
      <alignment vertical="center" wrapText="1"/>
    </xf>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vertical="center" wrapText="1"/>
    </xf>
    <xf numFmtId="0" fontId="0" fillId="0" borderId="0" xfId="0" applyFill="1" applyAlignment="1">
      <alignment vertical="center" wrapText="1"/>
    </xf>
    <xf numFmtId="17" fontId="0" fillId="0" borderId="1" xfId="0" applyNumberFormat="1" applyFill="1" applyBorder="1" applyAlignment="1">
      <alignment wrapText="1"/>
    </xf>
    <xf numFmtId="0" fontId="0" fillId="0" borderId="13" xfId="0" applyFill="1" applyBorder="1" applyAlignment="1">
      <alignment wrapText="1"/>
    </xf>
    <xf numFmtId="14" fontId="0" fillId="0" borderId="1" xfId="0" applyNumberFormat="1" applyFill="1" applyBorder="1" applyAlignment="1">
      <alignment wrapText="1"/>
    </xf>
    <xf numFmtId="0" fontId="0" fillId="0" borderId="1" xfId="0" applyFill="1" applyBorder="1" applyAlignment="1">
      <alignment vertical="center" wrapText="1"/>
    </xf>
    <xf numFmtId="14" fontId="0" fillId="0" borderId="1" xfId="0" applyNumberFormat="1" applyFill="1" applyBorder="1" applyAlignment="1">
      <alignment vertical="center" wrapText="1"/>
    </xf>
    <xf numFmtId="0" fontId="0" fillId="0" borderId="12" xfId="0" applyFill="1" applyBorder="1" applyAlignment="1">
      <alignment wrapText="1"/>
    </xf>
    <xf numFmtId="14" fontId="0" fillId="0" borderId="13" xfId="0" applyNumberFormat="1" applyFill="1" applyBorder="1" applyAlignment="1">
      <alignment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70" fontId="1" fillId="0" borderId="0" xfId="0" applyNumberFormat="1" applyFont="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14" fillId="11" borderId="1" xfId="0" applyFont="1" applyFill="1" applyBorder="1" applyAlignment="1">
      <alignment horizontal="center" vertical="center" wrapText="1"/>
    </xf>
    <xf numFmtId="49" fontId="14" fillId="11" borderId="1" xfId="0" applyNumberFormat="1" applyFont="1" applyFill="1" applyBorder="1" applyAlignment="1" applyProtection="1">
      <alignment horizontal="center" vertical="center" wrapText="1"/>
      <protection locked="0"/>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14" fontId="13" fillId="11" borderId="1" xfId="0" applyNumberFormat="1" applyFont="1" applyFill="1" applyBorder="1" applyAlignment="1" applyProtection="1">
      <alignment horizontal="center" vertical="center" wrapText="1"/>
      <protection locked="0"/>
    </xf>
    <xf numFmtId="0" fontId="0" fillId="11" borderId="0" xfId="0" applyFill="1" applyAlignment="1">
      <alignment vertical="center"/>
    </xf>
    <xf numFmtId="0" fontId="0" fillId="11" borderId="1" xfId="0" applyFill="1" applyBorder="1" applyAlignment="1">
      <alignment vertical="center"/>
    </xf>
    <xf numFmtId="14" fontId="0" fillId="11" borderId="1" xfId="0" applyNumberFormat="1" applyFill="1" applyBorder="1" applyAlignment="1">
      <alignment vertical="center"/>
    </xf>
    <xf numFmtId="0" fontId="0" fillId="11" borderId="1" xfId="0" applyFill="1" applyBorder="1" applyAlignment="1">
      <alignment vertical="center" wrapText="1"/>
    </xf>
    <xf numFmtId="0" fontId="0" fillId="11" borderId="0" xfId="0" applyFill="1" applyAlignment="1">
      <alignment vertical="center" wrapText="1"/>
    </xf>
    <xf numFmtId="14" fontId="0" fillId="11" borderId="1" xfId="0" applyNumberFormat="1" applyFill="1" applyBorder="1" applyAlignment="1">
      <alignment vertical="center" wrapText="1"/>
    </xf>
    <xf numFmtId="0" fontId="0" fillId="11" borderId="1" xfId="0" applyFill="1" applyBorder="1" applyAlignment="1">
      <alignment wrapText="1"/>
    </xf>
    <xf numFmtId="0" fontId="0" fillId="11" borderId="13" xfId="0" applyFill="1" applyBorder="1" applyAlignment="1">
      <alignment wrapText="1"/>
    </xf>
    <xf numFmtId="14" fontId="0" fillId="11" borderId="1" xfId="0" applyNumberFormat="1" applyFill="1" applyBorder="1" applyAlignment="1">
      <alignment wrapText="1"/>
    </xf>
    <xf numFmtId="17" fontId="0" fillId="11" borderId="1" xfId="0" applyNumberFormat="1" applyFill="1" applyBorder="1" applyAlignment="1">
      <alignment wrapText="1"/>
    </xf>
    <xf numFmtId="15" fontId="0" fillId="11" borderId="1" xfId="0" applyNumberFormat="1" applyFill="1" applyBorder="1" applyAlignment="1">
      <alignment wrapText="1"/>
    </xf>
    <xf numFmtId="14" fontId="0" fillId="11" borderId="13" xfId="0" applyNumberFormat="1" applyFill="1" applyBorder="1" applyAlignment="1">
      <alignment wrapText="1"/>
    </xf>
    <xf numFmtId="0" fontId="24" fillId="0" borderId="0" xfId="0" applyFont="1" applyAlignment="1">
      <alignment horizontal="justify" vertical="center" wrapText="1"/>
    </xf>
    <xf numFmtId="0" fontId="25" fillId="6"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1" fillId="0" borderId="1" xfId="0" applyFont="1" applyBorder="1" applyAlignment="1">
      <alignment horizontal="center" vertical="center"/>
    </xf>
    <xf numFmtId="4" fontId="18" fillId="0" borderId="1"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4" fontId="13" fillId="11" borderId="1" xfId="0" applyNumberFormat="1" applyFont="1" applyFill="1" applyBorder="1" applyAlignment="1" applyProtection="1">
      <alignment horizontal="center" vertical="center" wrapText="1"/>
      <protection locked="0"/>
    </xf>
    <xf numFmtId="49" fontId="0" fillId="0" borderId="13" xfId="0" applyNumberFormat="1" applyFill="1" applyBorder="1" applyAlignment="1">
      <alignment wrapText="1"/>
    </xf>
    <xf numFmtId="0" fontId="2" fillId="0" borderId="0" xfId="0" applyFont="1"/>
    <xf numFmtId="0" fontId="2" fillId="0" borderId="25" xfId="0" applyFont="1" applyBorder="1"/>
    <xf numFmtId="0" fontId="34" fillId="7" borderId="27" xfId="0" applyFont="1" applyFill="1" applyBorder="1" applyAlignment="1">
      <alignment vertical="center"/>
    </xf>
    <xf numFmtId="0" fontId="34" fillId="7" borderId="28" xfId="0" applyFont="1" applyFill="1" applyBorder="1" applyAlignment="1">
      <alignment horizontal="center" vertical="center" wrapText="1"/>
    </xf>
    <xf numFmtId="0" fontId="35" fillId="0" borderId="29" xfId="0" applyFont="1" applyBorder="1" applyAlignment="1">
      <alignment vertical="center" wrapText="1"/>
    </xf>
    <xf numFmtId="0" fontId="35" fillId="0" borderId="28" xfId="0" applyFont="1" applyBorder="1" applyAlignment="1">
      <alignment vertical="center"/>
    </xf>
    <xf numFmtId="0" fontId="34" fillId="7" borderId="29" xfId="0" applyFont="1" applyFill="1" applyBorder="1" applyAlignment="1">
      <alignment vertical="center"/>
    </xf>
    <xf numFmtId="0" fontId="35" fillId="7" borderId="28" xfId="0" applyFont="1" applyFill="1" applyBorder="1" applyAlignment="1">
      <alignment vertical="center"/>
    </xf>
    <xf numFmtId="0" fontId="35" fillId="7" borderId="0" xfId="0" applyFont="1" applyFill="1" applyBorder="1" applyAlignment="1">
      <alignment vertical="center"/>
    </xf>
    <xf numFmtId="0" fontId="35" fillId="7" borderId="29" xfId="0" applyFont="1" applyFill="1" applyBorder="1" applyAlignment="1">
      <alignment vertical="center"/>
    </xf>
    <xf numFmtId="0" fontId="34" fillId="7" borderId="30" xfId="0" applyFont="1" applyFill="1" applyBorder="1" applyAlignment="1">
      <alignment vertical="center"/>
    </xf>
    <xf numFmtId="0" fontId="35" fillId="7" borderId="32" xfId="0" applyFont="1" applyFill="1" applyBorder="1" applyAlignment="1">
      <alignment vertical="center" wrapText="1"/>
    </xf>
    <xf numFmtId="0" fontId="35" fillId="7" borderId="31" xfId="0" applyFont="1" applyFill="1" applyBorder="1" applyAlignment="1">
      <alignment vertical="center" wrapText="1"/>
    </xf>
    <xf numFmtId="0" fontId="36" fillId="7" borderId="33" xfId="0" applyFont="1" applyFill="1" applyBorder="1" applyAlignment="1">
      <alignment vertical="center"/>
    </xf>
    <xf numFmtId="0" fontId="36" fillId="7" borderId="33" xfId="0" applyFont="1" applyFill="1" applyBorder="1" applyAlignment="1">
      <alignment horizontal="center" vertical="center"/>
    </xf>
    <xf numFmtId="0" fontId="36" fillId="7" borderId="33" xfId="0" applyFont="1" applyFill="1" applyBorder="1" applyAlignment="1">
      <alignment vertical="center" wrapText="1"/>
    </xf>
    <xf numFmtId="0" fontId="34" fillId="7" borderId="0" xfId="0" applyFont="1" applyFill="1" applyBorder="1" applyAlignment="1">
      <alignment horizontal="center" vertical="center"/>
    </xf>
    <xf numFmtId="0" fontId="34" fillId="7" borderId="29" xfId="0" applyFont="1" applyFill="1" applyBorder="1" applyAlignment="1">
      <alignment horizontal="center" vertical="center"/>
    </xf>
    <xf numFmtId="0" fontId="35" fillId="7" borderId="25" xfId="0" applyFont="1" applyFill="1" applyBorder="1" applyAlignment="1">
      <alignment vertical="center"/>
    </xf>
    <xf numFmtId="43" fontId="35" fillId="8" borderId="26" xfId="1" applyFont="1" applyFill="1" applyBorder="1" applyAlignment="1">
      <alignment vertical="center"/>
    </xf>
    <xf numFmtId="0" fontId="35" fillId="7" borderId="27" xfId="0" applyFont="1" applyFill="1" applyBorder="1" applyAlignment="1">
      <alignment vertical="center"/>
    </xf>
    <xf numFmtId="43" fontId="35" fillId="8" borderId="0" xfId="1" applyFont="1" applyFill="1" applyBorder="1" applyAlignment="1">
      <alignment vertical="center"/>
    </xf>
    <xf numFmtId="0" fontId="35" fillId="7" borderId="33" xfId="0" applyFont="1" applyFill="1" applyBorder="1" applyAlignment="1">
      <alignment vertical="center"/>
    </xf>
    <xf numFmtId="43" fontId="35" fillId="8" borderId="35" xfId="1" applyFont="1" applyFill="1" applyBorder="1" applyAlignment="1">
      <alignment vertical="center"/>
    </xf>
    <xf numFmtId="0" fontId="35" fillId="7" borderId="36" xfId="0" applyFont="1" applyFill="1" applyBorder="1" applyAlignment="1">
      <alignment vertical="center"/>
    </xf>
    <xf numFmtId="0" fontId="34" fillId="7" borderId="28" xfId="0" applyFont="1" applyFill="1" applyBorder="1" applyAlignment="1">
      <alignment vertical="center"/>
    </xf>
    <xf numFmtId="43" fontId="35" fillId="8" borderId="0" xfId="0" applyNumberFormat="1" applyFont="1" applyFill="1" applyBorder="1" applyAlignment="1">
      <alignment horizontal="center" vertical="center"/>
    </xf>
    <xf numFmtId="10" fontId="35" fillId="8" borderId="35" xfId="4" applyNumberFormat="1" applyFont="1" applyFill="1" applyBorder="1" applyAlignment="1">
      <alignment horizontal="right" vertical="center"/>
    </xf>
    <xf numFmtId="0" fontId="34" fillId="7" borderId="36" xfId="0" applyFont="1" applyFill="1" applyBorder="1" applyAlignment="1">
      <alignment horizontal="center" vertical="center"/>
    </xf>
    <xf numFmtId="0" fontId="34" fillId="7" borderId="0" xfId="0" applyFont="1" applyFill="1" applyBorder="1" applyAlignment="1">
      <alignment horizontal="right" vertical="center"/>
    </xf>
    <xf numFmtId="0" fontId="34" fillId="7" borderId="0" xfId="0" applyFont="1" applyFill="1" applyBorder="1" applyAlignment="1">
      <alignment vertical="center"/>
    </xf>
    <xf numFmtId="0" fontId="35" fillId="0" borderId="29" xfId="0" applyFont="1" applyBorder="1" applyAlignment="1">
      <alignment vertical="center"/>
    </xf>
    <xf numFmtId="0" fontId="34" fillId="7" borderId="33" xfId="0" applyFont="1" applyFill="1" applyBorder="1" applyAlignment="1">
      <alignment vertical="center"/>
    </xf>
    <xf numFmtId="0" fontId="35" fillId="7" borderId="35" xfId="0" applyFont="1" applyFill="1" applyBorder="1" applyAlignment="1">
      <alignment vertical="center" wrapText="1"/>
    </xf>
    <xf numFmtId="0" fontId="37" fillId="0" borderId="0" xfId="0" applyFont="1"/>
    <xf numFmtId="0" fontId="23" fillId="0" borderId="0" xfId="0" applyFont="1" applyAlignment="1">
      <alignment horizontal="center" vertical="center" wrapText="1"/>
    </xf>
    <xf numFmtId="0" fontId="28" fillId="0" borderId="0" xfId="0" applyFont="1" applyAlignment="1">
      <alignment horizontal="justify" vertical="center" wrapText="1"/>
    </xf>
    <xf numFmtId="0" fontId="26" fillId="0" borderId="22"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alignment horizontal="justify" vertical="center" wrapText="1"/>
    </xf>
    <xf numFmtId="0" fontId="14" fillId="12" borderId="1" xfId="0" applyFont="1" applyFill="1" applyBorder="1" applyAlignment="1">
      <alignment horizontal="center" vertical="center" wrapText="1"/>
    </xf>
    <xf numFmtId="49" fontId="14" fillId="12" borderId="1" xfId="0" applyNumberFormat="1"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9"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protection locked="0"/>
    </xf>
    <xf numFmtId="15" fontId="13" fillId="12" borderId="1" xfId="0" applyNumberFormat="1" applyFont="1" applyFill="1" applyBorder="1" applyAlignment="1" applyProtection="1">
      <alignment horizontal="center" vertical="center" wrapText="1"/>
      <protection locked="0"/>
    </xf>
    <xf numFmtId="2" fontId="13" fillId="12" borderId="1" xfId="0" applyNumberFormat="1" applyFont="1" applyFill="1" applyBorder="1" applyAlignment="1" applyProtection="1">
      <alignment horizontal="center" vertical="center" wrapText="1"/>
      <protection locked="0"/>
    </xf>
    <xf numFmtId="168" fontId="13" fillId="12" borderId="1" xfId="1" applyNumberFormat="1" applyFont="1" applyFill="1" applyBorder="1" applyAlignment="1">
      <alignment horizontal="right" vertical="center" wrapText="1"/>
    </xf>
    <xf numFmtId="0" fontId="11" fillId="12" borderId="1" xfId="0" applyFont="1" applyFill="1" applyBorder="1" applyAlignment="1">
      <alignment horizontal="left" vertical="center" wrapText="1"/>
    </xf>
    <xf numFmtId="0" fontId="11" fillId="12" borderId="0" xfId="0" applyFont="1" applyFill="1" applyBorder="1" applyAlignment="1">
      <alignment horizontal="left" vertical="center" wrapText="1"/>
    </xf>
    <xf numFmtId="0" fontId="14" fillId="12" borderId="0" xfId="0" applyFont="1" applyFill="1" applyAlignment="1">
      <alignment horizontal="left" vertical="center" wrapText="1"/>
    </xf>
    <xf numFmtId="0" fontId="0" fillId="12" borderId="0" xfId="0" applyFill="1" applyAlignment="1">
      <alignment vertical="center"/>
    </xf>
    <xf numFmtId="49" fontId="14" fillId="12" borderId="1" xfId="0" applyNumberFormat="1" applyFont="1" applyFill="1" applyBorder="1" applyAlignment="1" applyProtection="1">
      <alignment horizontal="left" vertical="center" wrapText="1"/>
      <protection locked="0"/>
    </xf>
    <xf numFmtId="49" fontId="18" fillId="12" borderId="1" xfId="0" applyNumberFormat="1" applyFont="1" applyFill="1" applyBorder="1" applyAlignment="1" applyProtection="1">
      <alignment horizontal="center" vertical="center" wrapText="1"/>
      <protection locked="0"/>
    </xf>
    <xf numFmtId="2" fontId="18" fillId="12" borderId="1" xfId="0" applyNumberFormat="1" applyFont="1" applyFill="1" applyBorder="1" applyAlignment="1" applyProtection="1">
      <alignment horizontal="center" vertical="center" wrapText="1"/>
      <protection locked="0"/>
    </xf>
    <xf numFmtId="0" fontId="14" fillId="12" borderId="1" xfId="0" applyFont="1" applyFill="1" applyBorder="1" applyAlignment="1">
      <alignment horizontal="left" vertical="center" wrapText="1"/>
    </xf>
    <xf numFmtId="0" fontId="0" fillId="12" borderId="3" xfId="0" applyFill="1" applyBorder="1" applyAlignment="1">
      <alignment horizontal="center" vertical="center"/>
    </xf>
    <xf numFmtId="0" fontId="0" fillId="12" borderId="1" xfId="0" applyFill="1" applyBorder="1" applyAlignment="1">
      <alignment horizontal="center" vertical="center"/>
    </xf>
    <xf numFmtId="0" fontId="0" fillId="12" borderId="1" xfId="0" applyFill="1" applyBorder="1" applyAlignment="1">
      <alignment vertical="center"/>
    </xf>
    <xf numFmtId="0" fontId="1" fillId="12" borderId="1" xfId="0" applyFont="1" applyFill="1" applyBorder="1" applyAlignment="1">
      <alignment horizontal="center" vertical="center"/>
    </xf>
    <xf numFmtId="0" fontId="0" fillId="12" borderId="1" xfId="0" applyFill="1" applyBorder="1" applyAlignment="1">
      <alignment wrapText="1"/>
    </xf>
    <xf numFmtId="0" fontId="0" fillId="12" borderId="1" xfId="0" applyFill="1" applyBorder="1" applyAlignment="1">
      <alignment vertical="center" wrapText="1"/>
    </xf>
    <xf numFmtId="14" fontId="0" fillId="12" borderId="1" xfId="0" applyNumberFormat="1" applyFill="1" applyBorder="1" applyAlignment="1">
      <alignment wrapText="1"/>
    </xf>
    <xf numFmtId="0" fontId="0" fillId="12" borderId="0" xfId="0" applyFill="1" applyAlignment="1">
      <alignment vertical="center" wrapText="1"/>
    </xf>
    <xf numFmtId="14" fontId="0" fillId="12" borderId="1" xfId="0" applyNumberFormat="1" applyFill="1" applyBorder="1" applyAlignment="1">
      <alignment vertical="center"/>
    </xf>
    <xf numFmtId="14" fontId="0" fillId="12" borderId="1" xfId="0" applyNumberFormat="1" applyFill="1" applyBorder="1" applyAlignment="1">
      <alignment vertical="center" wrapText="1"/>
    </xf>
    <xf numFmtId="2" fontId="39" fillId="0" borderId="1" xfId="0" applyNumberFormat="1" applyFont="1" applyFill="1" applyBorder="1" applyAlignment="1" applyProtection="1">
      <alignment horizontal="center" vertical="center" wrapText="1"/>
      <protection locked="0"/>
    </xf>
    <xf numFmtId="17" fontId="0" fillId="12" borderId="1" xfId="0" applyNumberFormat="1" applyFill="1" applyBorder="1" applyAlignment="1">
      <alignment wrapText="1"/>
    </xf>
    <xf numFmtId="0" fontId="0" fillId="13" borderId="1" xfId="0" applyFill="1" applyBorder="1" applyAlignment="1">
      <alignment wrapText="1"/>
    </xf>
    <xf numFmtId="0" fontId="30" fillId="10" borderId="0" xfId="0" applyFont="1"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vertical="center" wrapText="1"/>
    </xf>
    <xf numFmtId="0" fontId="25" fillId="0" borderId="1" xfId="0" applyFont="1" applyBorder="1" applyAlignment="1">
      <alignment horizontal="center" vertical="center" wrapText="1"/>
    </xf>
    <xf numFmtId="0" fontId="29" fillId="0" borderId="0" xfId="0" applyFont="1" applyAlignment="1">
      <alignment horizontal="center" vertical="center"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26" fillId="0" borderId="22" xfId="0" applyFont="1" applyBorder="1" applyAlignment="1">
      <alignment vertical="center" wrapText="1"/>
    </xf>
    <xf numFmtId="0" fontId="26" fillId="0" borderId="23" xfId="0" applyFont="1" applyBorder="1" applyAlignment="1">
      <alignment vertical="center" wrapText="1"/>
    </xf>
    <xf numFmtId="0" fontId="26" fillId="0" borderId="24" xfId="0" applyFont="1" applyBorder="1" applyAlignment="1">
      <alignment vertical="center" wrapText="1"/>
    </xf>
    <xf numFmtId="0" fontId="0" fillId="0" borderId="1" xfId="0" applyBorder="1" applyAlignment="1">
      <alignment horizontal="center"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9" fillId="0" borderId="0" xfId="0" applyFont="1" applyFill="1" applyBorder="1" applyAlignment="1">
      <alignment horizontal="center" vertical="center"/>
    </xf>
    <xf numFmtId="0" fontId="25" fillId="0" borderId="0" xfId="0" applyFont="1" applyFill="1" applyBorder="1" applyAlignment="1">
      <alignment horizontal="center" vertical="center" wrapText="1"/>
    </xf>
    <xf numFmtId="0" fontId="0" fillId="0" borderId="5" xfId="0" applyBorder="1" applyAlignment="1">
      <alignment horizontal="left" vertical="top" wrapText="1"/>
    </xf>
    <xf numFmtId="0" fontId="0" fillId="0" borderId="40" xfId="0" applyBorder="1" applyAlignment="1">
      <alignment horizontal="left" vertical="top" wrapText="1"/>
    </xf>
    <xf numFmtId="0" fontId="0" fillId="0" borderId="14" xfId="0" applyBorder="1" applyAlignment="1">
      <alignment horizontal="left" vertical="top" wrapText="1"/>
    </xf>
    <xf numFmtId="0" fontId="26" fillId="0" borderId="0" xfId="0" applyFont="1" applyFill="1" applyBorder="1" applyAlignment="1">
      <alignment horizontal="left" vertical="justify" wrapText="1"/>
    </xf>
    <xf numFmtId="0" fontId="0" fillId="0" borderId="0" xfId="0" applyFill="1" applyBorder="1" applyAlignment="1">
      <alignment horizontal="center"/>
    </xf>
    <xf numFmtId="0" fontId="0" fillId="0" borderId="5" xfId="0" applyFill="1" applyBorder="1" applyAlignment="1">
      <alignment horizontal="center" vertical="center" wrapText="1"/>
    </xf>
    <xf numFmtId="0" fontId="0" fillId="0" borderId="40" xfId="0" applyFill="1" applyBorder="1" applyAlignment="1">
      <alignment horizontal="center" vertical="center" wrapText="1"/>
    </xf>
    <xf numFmtId="0" fontId="0" fillId="0" borderId="14" xfId="0" applyFill="1" applyBorder="1" applyAlignment="1">
      <alignment horizontal="center" vertical="center" wrapText="1"/>
    </xf>
    <xf numFmtId="0" fontId="26" fillId="0" borderId="0" xfId="0" applyFont="1" applyFill="1" applyBorder="1" applyAlignment="1">
      <alignment horizontal="center" vertical="justify"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12" borderId="5" xfId="0" applyFont="1" applyFill="1" applyBorder="1" applyAlignment="1">
      <alignment horizontal="center" vertical="center" wrapText="1"/>
    </xf>
    <xf numFmtId="0" fontId="0" fillId="12" borderId="14" xfId="0" applyFont="1" applyFill="1" applyBorder="1" applyAlignment="1">
      <alignment horizontal="center" vertical="center" wrapText="1"/>
    </xf>
    <xf numFmtId="0" fontId="0" fillId="12" borderId="41" xfId="0" applyFill="1" applyBorder="1" applyAlignment="1">
      <alignment horizontal="center" vertical="center" wrapText="1"/>
    </xf>
    <xf numFmtId="0" fontId="0" fillId="12" borderId="42" xfId="0" applyFill="1" applyBorder="1" applyAlignment="1">
      <alignment horizontal="center" vertical="center" wrapText="1"/>
    </xf>
    <xf numFmtId="0" fontId="0" fillId="12" borderId="45" xfId="0" applyFill="1" applyBorder="1" applyAlignment="1">
      <alignment horizontal="center" vertical="center" wrapText="1"/>
    </xf>
    <xf numFmtId="0" fontId="0" fillId="12" borderId="46" xfId="0" applyFill="1" applyBorder="1" applyAlignment="1">
      <alignment horizontal="center" vertical="center" wrapText="1"/>
    </xf>
    <xf numFmtId="0" fontId="0" fillId="12" borderId="43" xfId="0" applyFill="1" applyBorder="1" applyAlignment="1">
      <alignment horizontal="center" vertical="center" wrapText="1"/>
    </xf>
    <xf numFmtId="0" fontId="0" fillId="12" borderId="44" xfId="0" applyFill="1" applyBorder="1" applyAlignment="1">
      <alignment horizontal="center" vertical="center" wrapText="1"/>
    </xf>
    <xf numFmtId="0" fontId="17" fillId="0" borderId="0" xfId="0" applyFont="1" applyFill="1" applyAlignment="1">
      <alignment horizontal="left"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4" fillId="11" borderId="41" xfId="0" applyFont="1" applyFill="1" applyBorder="1" applyAlignment="1">
      <alignment horizontal="center" vertical="center" wrapText="1"/>
    </xf>
    <xf numFmtId="0" fontId="14" fillId="11" borderId="42" xfId="0" applyFont="1" applyFill="1" applyBorder="1" applyAlignment="1">
      <alignment horizontal="center" vertical="center" wrapText="1"/>
    </xf>
    <xf numFmtId="0" fontId="0" fillId="12" borderId="16" xfId="0" applyFill="1" applyBorder="1" applyAlignment="1">
      <alignment horizontal="center" vertical="center"/>
    </xf>
    <xf numFmtId="0" fontId="0" fillId="12" borderId="12" xfId="0" applyFill="1" applyBorder="1" applyAlignment="1">
      <alignment horizontal="center" vertical="center"/>
    </xf>
    <xf numFmtId="0" fontId="0" fillId="12" borderId="17" xfId="0" applyFill="1" applyBorder="1" applyAlignment="1">
      <alignment horizontal="center" vertical="center"/>
    </xf>
    <xf numFmtId="0" fontId="1" fillId="12" borderId="13"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4" xfId="0" applyFont="1" applyFill="1" applyBorder="1" applyAlignment="1">
      <alignment horizontal="center" vertical="center"/>
    </xf>
    <xf numFmtId="0" fontId="0" fillId="11" borderId="5"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5" xfId="0" applyFill="1" applyBorder="1" applyAlignment="1">
      <alignment horizontal="center" vertical="center"/>
    </xf>
    <xf numFmtId="0" fontId="0" fillId="11" borderId="14" xfId="0" applyFill="1" applyBorder="1" applyAlignment="1">
      <alignment horizontal="center"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34" fillId="7" borderId="35" xfId="0" applyFont="1" applyFill="1" applyBorder="1" applyAlignment="1">
      <alignment vertical="center" wrapText="1"/>
    </xf>
    <xf numFmtId="0" fontId="34" fillId="7" borderId="34" xfId="0" applyFont="1" applyFill="1" applyBorder="1" applyAlignment="1">
      <alignment vertical="center" wrapText="1"/>
    </xf>
    <xf numFmtId="0" fontId="35" fillId="7" borderId="38" xfId="0" applyFont="1" applyFill="1" applyBorder="1" applyAlignment="1">
      <alignment vertical="center"/>
    </xf>
    <xf numFmtId="0" fontId="34" fillId="7" borderId="25" xfId="0" applyFont="1" applyFill="1" applyBorder="1" applyAlignment="1">
      <alignment vertical="center"/>
    </xf>
    <xf numFmtId="0" fontId="34" fillId="7" borderId="33" xfId="0" applyFont="1" applyFill="1" applyBorder="1" applyAlignment="1">
      <alignment vertical="center"/>
    </xf>
    <xf numFmtId="0" fontId="34" fillId="7" borderId="26" xfId="0" applyFont="1" applyFill="1" applyBorder="1" applyAlignment="1">
      <alignment vertical="center" wrapText="1"/>
    </xf>
    <xf numFmtId="0" fontId="34" fillId="7" borderId="37" xfId="0" applyFont="1" applyFill="1" applyBorder="1" applyAlignment="1">
      <alignment vertical="center" wrapText="1"/>
    </xf>
    <xf numFmtId="0" fontId="35" fillId="7" borderId="39" xfId="0" applyFont="1" applyFill="1" applyBorder="1" applyAlignment="1">
      <alignment vertical="center"/>
    </xf>
    <xf numFmtId="0" fontId="34" fillId="7" borderId="26"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xf numFmtId="0" fontId="34" fillId="7" borderId="0" xfId="0" applyFont="1" applyFill="1" applyBorder="1" applyAlignment="1">
      <alignment horizontal="center" vertical="center" wrapText="1"/>
    </xf>
    <xf numFmtId="0" fontId="34" fillId="9" borderId="30" xfId="0" applyFont="1" applyFill="1" applyBorder="1" applyAlignment="1">
      <alignment horizontal="center" vertical="center"/>
    </xf>
    <xf numFmtId="0" fontId="34" fillId="9" borderId="32" xfId="0" applyFont="1" applyFill="1" applyBorder="1" applyAlignment="1">
      <alignment horizontal="center" vertical="center"/>
    </xf>
    <xf numFmtId="0" fontId="34" fillId="9" borderId="31" xfId="0" applyFont="1" applyFill="1" applyBorder="1" applyAlignment="1">
      <alignment horizontal="center" vertical="center"/>
    </xf>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8"/>
  <sheetViews>
    <sheetView tabSelected="1" topLeftCell="A27" zoomScaleNormal="100" workbookViewId="0">
      <selection activeCell="H39" sqref="H39:L39"/>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25">
      <c r="A2" s="95"/>
      <c r="B2" s="95"/>
      <c r="C2" s="95"/>
      <c r="D2" s="95"/>
      <c r="E2" s="95"/>
      <c r="F2" s="95"/>
      <c r="G2" s="95"/>
      <c r="H2" s="95"/>
      <c r="I2" s="95"/>
      <c r="J2" s="95"/>
      <c r="K2" s="95"/>
      <c r="L2" s="95"/>
    </row>
    <row r="3" spans="1:12" ht="21" x14ac:dyDescent="0.25">
      <c r="A3" s="220" t="s">
        <v>86</v>
      </c>
      <c r="B3" s="220"/>
      <c r="C3" s="220"/>
      <c r="D3" s="220"/>
      <c r="E3" s="220"/>
      <c r="F3" s="220"/>
      <c r="G3" s="220"/>
      <c r="H3" s="220"/>
      <c r="I3" s="220"/>
      <c r="J3" s="220"/>
      <c r="K3" s="220"/>
      <c r="L3" s="220"/>
    </row>
    <row r="4" spans="1:12" x14ac:dyDescent="0.25">
      <c r="A4" s="95"/>
      <c r="B4" s="95"/>
      <c r="C4" s="95"/>
      <c r="D4" s="95"/>
      <c r="E4" s="95"/>
      <c r="F4" s="95"/>
      <c r="G4" s="95"/>
      <c r="H4" s="95"/>
      <c r="I4" s="95"/>
      <c r="J4" s="95"/>
      <c r="K4" s="95"/>
      <c r="L4" s="95"/>
    </row>
    <row r="5" spans="1:12" ht="16.5" x14ac:dyDescent="0.25">
      <c r="A5" s="221" t="s">
        <v>63</v>
      </c>
      <c r="B5" s="221"/>
      <c r="C5" s="221"/>
      <c r="D5" s="221"/>
      <c r="E5" s="221"/>
      <c r="F5" s="221"/>
      <c r="G5" s="221"/>
      <c r="H5" s="221"/>
      <c r="I5" s="221"/>
      <c r="J5" s="221"/>
      <c r="K5" s="221"/>
      <c r="L5" s="221"/>
    </row>
    <row r="6" spans="1:12" ht="16.5" x14ac:dyDescent="0.25">
      <c r="A6" s="183"/>
      <c r="B6" s="95"/>
      <c r="C6" s="95"/>
      <c r="D6" s="95"/>
      <c r="E6" s="95"/>
      <c r="F6" s="95"/>
      <c r="G6" s="95"/>
      <c r="H6" s="95"/>
      <c r="I6" s="95"/>
      <c r="J6" s="95"/>
      <c r="K6" s="95"/>
      <c r="L6" s="95"/>
    </row>
    <row r="7" spans="1:12" ht="16.5" x14ac:dyDescent="0.25">
      <c r="A7" s="221" t="s">
        <v>373</v>
      </c>
      <c r="B7" s="221"/>
      <c r="C7" s="221"/>
      <c r="D7" s="221"/>
      <c r="E7" s="221"/>
      <c r="F7" s="221"/>
      <c r="G7" s="221"/>
      <c r="H7" s="221"/>
      <c r="I7" s="221"/>
      <c r="J7" s="221"/>
      <c r="K7" s="221"/>
      <c r="L7" s="221"/>
    </row>
    <row r="8" spans="1:12" ht="109.5" customHeight="1" x14ac:dyDescent="0.25">
      <c r="A8" s="139"/>
      <c r="B8" s="95"/>
      <c r="C8" s="95"/>
      <c r="D8" s="95"/>
      <c r="E8" s="95"/>
      <c r="F8" s="95"/>
      <c r="G8" s="95"/>
      <c r="H8" s="95"/>
      <c r="I8" s="95"/>
      <c r="J8" s="95"/>
      <c r="K8" s="95"/>
      <c r="L8" s="95"/>
    </row>
    <row r="9" spans="1:12" ht="45.75" customHeight="1" x14ac:dyDescent="0.25">
      <c r="A9" s="222" t="s">
        <v>374</v>
      </c>
      <c r="B9" s="222"/>
      <c r="C9" s="222"/>
      <c r="D9" s="222"/>
      <c r="E9" s="222"/>
      <c r="F9" s="222"/>
      <c r="G9" s="222"/>
      <c r="H9" s="222"/>
      <c r="I9" s="222"/>
      <c r="J9" s="222"/>
      <c r="K9" s="222"/>
      <c r="L9" s="222"/>
    </row>
    <row r="10" spans="1:12" ht="28.5" customHeight="1" x14ac:dyDescent="0.25">
      <c r="A10" s="222"/>
      <c r="B10" s="222"/>
      <c r="C10" s="222"/>
      <c r="D10" s="222"/>
      <c r="E10" s="222"/>
      <c r="F10" s="222"/>
      <c r="G10" s="222"/>
      <c r="H10" s="222"/>
      <c r="I10" s="222"/>
      <c r="J10" s="222"/>
      <c r="K10" s="222"/>
      <c r="L10" s="222"/>
    </row>
    <row r="11" spans="1:12" ht="28.5" customHeight="1" x14ac:dyDescent="0.25">
      <c r="A11" s="222" t="s">
        <v>88</v>
      </c>
      <c r="B11" s="222"/>
      <c r="C11" s="222"/>
      <c r="D11" s="222"/>
      <c r="E11" s="222"/>
      <c r="F11" s="222"/>
      <c r="G11" s="222"/>
      <c r="H11" s="222"/>
      <c r="I11" s="222"/>
      <c r="J11" s="222"/>
      <c r="K11" s="222"/>
      <c r="L11" s="222"/>
    </row>
    <row r="12" spans="1:12" x14ac:dyDescent="0.25">
      <c r="A12" s="222"/>
      <c r="B12" s="222"/>
      <c r="C12" s="222"/>
      <c r="D12" s="222"/>
      <c r="E12" s="222"/>
      <c r="F12" s="222"/>
      <c r="G12" s="222"/>
      <c r="H12" s="222"/>
      <c r="I12" s="222"/>
      <c r="J12" s="222"/>
      <c r="K12" s="222"/>
      <c r="L12" s="222"/>
    </row>
    <row r="13" spans="1:12" ht="15.75" thickBot="1" x14ac:dyDescent="0.3">
      <c r="A13" s="95"/>
      <c r="B13" s="95"/>
      <c r="C13" s="95"/>
      <c r="D13" s="95"/>
      <c r="E13" s="95"/>
      <c r="F13" s="95"/>
      <c r="G13" s="95"/>
      <c r="H13" s="95"/>
      <c r="I13" s="95"/>
      <c r="J13" s="95"/>
      <c r="K13" s="95"/>
      <c r="L13" s="95"/>
    </row>
    <row r="14" spans="1:12" ht="15.75" customHeight="1" thickBot="1" x14ac:dyDescent="0.3">
      <c r="A14" s="53" t="s">
        <v>64</v>
      </c>
      <c r="B14" s="223" t="s">
        <v>85</v>
      </c>
      <c r="C14" s="224"/>
      <c r="D14" s="224"/>
      <c r="E14" s="224"/>
      <c r="F14" s="224"/>
      <c r="G14" s="224"/>
      <c r="H14" s="224"/>
      <c r="I14" s="224"/>
      <c r="J14" s="224"/>
      <c r="K14" s="224"/>
      <c r="L14" s="224"/>
    </row>
    <row r="15" spans="1:12" ht="15.75" customHeight="1" thickBot="1" x14ac:dyDescent="0.3">
      <c r="A15" s="54">
        <v>1</v>
      </c>
      <c r="B15" s="225" t="s">
        <v>152</v>
      </c>
      <c r="C15" s="225"/>
      <c r="D15" s="225"/>
      <c r="E15" s="225"/>
      <c r="F15" s="225"/>
      <c r="G15" s="225"/>
      <c r="H15" s="225"/>
      <c r="I15" s="225"/>
      <c r="J15" s="225"/>
      <c r="K15" s="225"/>
      <c r="L15" s="225"/>
    </row>
    <row r="16" spans="1:12" ht="15.75" customHeight="1" thickBot="1" x14ac:dyDescent="0.3">
      <c r="A16" s="54">
        <v>2</v>
      </c>
      <c r="B16" s="225" t="s">
        <v>148</v>
      </c>
      <c r="C16" s="225"/>
      <c r="D16" s="225"/>
      <c r="E16" s="225"/>
      <c r="F16" s="225"/>
      <c r="G16" s="225"/>
      <c r="H16" s="225"/>
      <c r="I16" s="225"/>
      <c r="J16" s="225"/>
      <c r="K16" s="225"/>
      <c r="L16" s="225"/>
    </row>
    <row r="17" spans="1:12" ht="15.75" customHeight="1" thickBot="1" x14ac:dyDescent="0.3">
      <c r="A17" s="54">
        <v>3</v>
      </c>
      <c r="B17" s="225" t="s">
        <v>149</v>
      </c>
      <c r="C17" s="225"/>
      <c r="D17" s="225"/>
      <c r="E17" s="225"/>
      <c r="F17" s="225"/>
      <c r="G17" s="225"/>
      <c r="H17" s="225"/>
      <c r="I17" s="225"/>
      <c r="J17" s="225"/>
      <c r="K17" s="225"/>
      <c r="L17" s="225"/>
    </row>
    <row r="18" spans="1:12" ht="15.75" customHeight="1" thickBot="1" x14ac:dyDescent="0.3">
      <c r="A18" s="54">
        <v>4</v>
      </c>
      <c r="B18" s="225" t="s">
        <v>150</v>
      </c>
      <c r="C18" s="225"/>
      <c r="D18" s="225"/>
      <c r="E18" s="225"/>
      <c r="F18" s="225"/>
      <c r="G18" s="225"/>
      <c r="H18" s="225"/>
      <c r="I18" s="225"/>
      <c r="J18" s="225"/>
      <c r="K18" s="225"/>
      <c r="L18" s="225"/>
    </row>
    <row r="19" spans="1:12" ht="15.75" thickBot="1" x14ac:dyDescent="0.3">
      <c r="A19" s="54">
        <v>5</v>
      </c>
      <c r="B19" s="225" t="s">
        <v>151</v>
      </c>
      <c r="C19" s="225"/>
      <c r="D19" s="225"/>
      <c r="E19" s="225"/>
      <c r="F19" s="225"/>
      <c r="G19" s="225"/>
      <c r="H19" s="225"/>
      <c r="I19" s="225"/>
      <c r="J19" s="225"/>
      <c r="K19" s="225"/>
      <c r="L19" s="225"/>
    </row>
    <row r="20" spans="1:12" x14ac:dyDescent="0.25">
      <c r="A20" s="59"/>
      <c r="B20" s="59"/>
      <c r="C20" s="59"/>
      <c r="D20" s="59"/>
      <c r="E20" s="59"/>
      <c r="F20" s="59"/>
      <c r="G20" s="59"/>
      <c r="H20" s="59"/>
      <c r="I20" s="59"/>
      <c r="J20" s="59"/>
      <c r="K20" s="59"/>
      <c r="L20" s="59"/>
    </row>
    <row r="21" spans="1:12" x14ac:dyDescent="0.25">
      <c r="A21" s="184"/>
      <c r="B21" s="59"/>
      <c r="C21" s="59"/>
      <c r="D21" s="59"/>
      <c r="E21" s="59"/>
      <c r="F21" s="59"/>
      <c r="G21" s="59"/>
      <c r="H21" s="59"/>
      <c r="I21" s="59"/>
      <c r="J21" s="59"/>
      <c r="K21" s="59"/>
      <c r="L21" s="59"/>
    </row>
    <row r="22" spans="1:12" x14ac:dyDescent="0.25">
      <c r="A22" s="226" t="s">
        <v>153</v>
      </c>
      <c r="B22" s="226"/>
      <c r="C22" s="226"/>
      <c r="D22" s="226"/>
      <c r="E22" s="226"/>
      <c r="F22" s="226"/>
      <c r="G22" s="226"/>
      <c r="H22" s="226"/>
      <c r="I22" s="226"/>
      <c r="J22" s="226"/>
      <c r="K22" s="226"/>
      <c r="L22" s="226"/>
    </row>
    <row r="23" spans="1:12" ht="27" customHeight="1" x14ac:dyDescent="0.25">
      <c r="A23" s="95"/>
      <c r="B23" s="95"/>
      <c r="C23" s="95"/>
      <c r="D23" s="95"/>
      <c r="E23" s="95"/>
      <c r="F23" s="95"/>
      <c r="G23" s="95"/>
      <c r="H23" s="95"/>
      <c r="I23" s="95"/>
      <c r="J23" s="95"/>
      <c r="K23" s="95"/>
      <c r="L23" s="95"/>
    </row>
    <row r="24" spans="1:12" ht="30.75" customHeight="1" x14ac:dyDescent="0.25">
      <c r="A24" s="227" t="s">
        <v>65</v>
      </c>
      <c r="B24" s="227"/>
      <c r="C24" s="227"/>
      <c r="D24" s="227"/>
      <c r="E24" s="55" t="s">
        <v>66</v>
      </c>
      <c r="F24" s="140" t="s">
        <v>67</v>
      </c>
      <c r="G24" s="140" t="s">
        <v>68</v>
      </c>
      <c r="H24" s="227" t="s">
        <v>3</v>
      </c>
      <c r="I24" s="227"/>
      <c r="J24" s="227"/>
      <c r="K24" s="227"/>
      <c r="L24" s="227"/>
    </row>
    <row r="25" spans="1:12" ht="35.25" customHeight="1" x14ac:dyDescent="0.25">
      <c r="A25" s="238" t="s">
        <v>91</v>
      </c>
      <c r="B25" s="239"/>
      <c r="C25" s="239"/>
      <c r="D25" s="240"/>
      <c r="E25" s="92" t="s">
        <v>154</v>
      </c>
      <c r="F25" s="50" t="s">
        <v>158</v>
      </c>
      <c r="G25" s="46"/>
      <c r="H25" s="237"/>
      <c r="I25" s="237"/>
      <c r="J25" s="237"/>
      <c r="K25" s="237"/>
      <c r="L25" s="237"/>
    </row>
    <row r="26" spans="1:12" ht="24.75" customHeight="1" x14ac:dyDescent="0.25">
      <c r="A26" s="241" t="s">
        <v>92</v>
      </c>
      <c r="B26" s="242"/>
      <c r="C26" s="242"/>
      <c r="D26" s="243"/>
      <c r="E26" s="56" t="s">
        <v>155</v>
      </c>
      <c r="F26" s="50" t="s">
        <v>156</v>
      </c>
      <c r="G26" s="46"/>
      <c r="H26" s="237"/>
      <c r="I26" s="237"/>
      <c r="J26" s="237"/>
      <c r="K26" s="237"/>
      <c r="L26" s="237"/>
    </row>
    <row r="27" spans="1:12" ht="27" customHeight="1" x14ac:dyDescent="0.25">
      <c r="A27" s="241" t="s">
        <v>124</v>
      </c>
      <c r="B27" s="242"/>
      <c r="C27" s="242"/>
      <c r="D27" s="243"/>
      <c r="E27" s="56" t="s">
        <v>157</v>
      </c>
      <c r="F27" s="50" t="s">
        <v>158</v>
      </c>
      <c r="G27" s="46"/>
      <c r="H27" s="237"/>
      <c r="I27" s="237"/>
      <c r="J27" s="237"/>
      <c r="K27" s="237"/>
      <c r="L27" s="237"/>
    </row>
    <row r="28" spans="1:12" ht="20.25" customHeight="1" x14ac:dyDescent="0.25">
      <c r="A28" s="234" t="s">
        <v>69</v>
      </c>
      <c r="B28" s="235"/>
      <c r="C28" s="235"/>
      <c r="D28" s="236"/>
      <c r="E28" s="57" t="s">
        <v>375</v>
      </c>
      <c r="F28" s="50" t="s">
        <v>158</v>
      </c>
      <c r="G28" s="46"/>
      <c r="H28" s="237"/>
      <c r="I28" s="237"/>
      <c r="J28" s="237"/>
      <c r="K28" s="237"/>
      <c r="L28" s="237"/>
    </row>
    <row r="29" spans="1:12" ht="28.5" customHeight="1" x14ac:dyDescent="0.25">
      <c r="A29" s="228" t="s">
        <v>87</v>
      </c>
      <c r="B29" s="229"/>
      <c r="C29" s="229"/>
      <c r="D29" s="230"/>
      <c r="E29" s="57"/>
      <c r="F29" s="50"/>
      <c r="G29" s="46"/>
      <c r="H29" s="231" t="s">
        <v>376</v>
      </c>
      <c r="I29" s="232"/>
      <c r="J29" s="232"/>
      <c r="K29" s="232"/>
      <c r="L29" s="233"/>
    </row>
    <row r="30" spans="1:12" ht="37.5" customHeight="1" x14ac:dyDescent="0.25">
      <c r="A30" s="228" t="s">
        <v>125</v>
      </c>
      <c r="B30" s="229"/>
      <c r="C30" s="229"/>
      <c r="D30" s="230"/>
      <c r="E30" s="57"/>
      <c r="F30" s="50"/>
      <c r="G30" s="46"/>
      <c r="H30" s="237" t="s">
        <v>377</v>
      </c>
      <c r="I30" s="237"/>
      <c r="J30" s="237"/>
      <c r="K30" s="237"/>
      <c r="L30" s="237"/>
    </row>
    <row r="31" spans="1:12" ht="25.5" customHeight="1" x14ac:dyDescent="0.25">
      <c r="A31" s="228" t="s">
        <v>90</v>
      </c>
      <c r="B31" s="229"/>
      <c r="C31" s="229"/>
      <c r="D31" s="230"/>
      <c r="E31" s="57"/>
      <c r="F31" s="50"/>
      <c r="G31" s="46"/>
      <c r="H31" s="231" t="s">
        <v>377</v>
      </c>
      <c r="I31" s="232"/>
      <c r="J31" s="232"/>
      <c r="K31" s="232"/>
      <c r="L31" s="233"/>
    </row>
    <row r="32" spans="1:12" ht="19.5" customHeight="1" x14ac:dyDescent="0.25">
      <c r="A32" s="241" t="s">
        <v>70</v>
      </c>
      <c r="B32" s="242"/>
      <c r="C32" s="242"/>
      <c r="D32" s="243"/>
      <c r="E32" s="56" t="s">
        <v>378</v>
      </c>
      <c r="F32" s="50" t="s">
        <v>158</v>
      </c>
      <c r="G32" s="46"/>
      <c r="H32" s="237"/>
      <c r="I32" s="237"/>
      <c r="J32" s="237"/>
      <c r="K32" s="237"/>
      <c r="L32" s="237"/>
    </row>
    <row r="33" spans="1:12" ht="27.75" customHeight="1" x14ac:dyDescent="0.25">
      <c r="A33" s="241" t="s">
        <v>71</v>
      </c>
      <c r="B33" s="242"/>
      <c r="C33" s="242"/>
      <c r="D33" s="243"/>
      <c r="E33" s="56" t="s">
        <v>379</v>
      </c>
      <c r="F33" s="50" t="s">
        <v>380</v>
      </c>
      <c r="G33" s="46"/>
      <c r="H33" s="237"/>
      <c r="I33" s="237"/>
      <c r="J33" s="237"/>
      <c r="K33" s="237"/>
      <c r="L33" s="237"/>
    </row>
    <row r="34" spans="1:12" ht="61.5" customHeight="1" x14ac:dyDescent="0.25">
      <c r="A34" s="241" t="s">
        <v>72</v>
      </c>
      <c r="B34" s="242"/>
      <c r="C34" s="242"/>
      <c r="D34" s="243"/>
      <c r="E34" s="56" t="s">
        <v>381</v>
      </c>
      <c r="F34" s="50"/>
      <c r="G34" s="46"/>
      <c r="H34" s="237"/>
      <c r="I34" s="237"/>
      <c r="J34" s="237"/>
      <c r="K34" s="237"/>
      <c r="L34" s="237"/>
    </row>
    <row r="35" spans="1:12" ht="17.25" customHeight="1" x14ac:dyDescent="0.25">
      <c r="A35" s="241" t="s">
        <v>73</v>
      </c>
      <c r="B35" s="242"/>
      <c r="C35" s="242"/>
      <c r="D35" s="243"/>
      <c r="E35" s="56" t="s">
        <v>382</v>
      </c>
      <c r="F35" s="50"/>
      <c r="G35" s="46"/>
      <c r="H35" s="237"/>
      <c r="I35" s="237"/>
      <c r="J35" s="237"/>
      <c r="K35" s="237"/>
      <c r="L35" s="237"/>
    </row>
    <row r="36" spans="1:12" ht="24" customHeight="1" x14ac:dyDescent="0.25">
      <c r="A36" s="241" t="s">
        <v>74</v>
      </c>
      <c r="B36" s="242"/>
      <c r="C36" s="242"/>
      <c r="D36" s="243"/>
      <c r="E36" s="56" t="s">
        <v>383</v>
      </c>
      <c r="F36" s="50"/>
      <c r="G36" s="46"/>
      <c r="H36" s="237"/>
      <c r="I36" s="237"/>
      <c r="J36" s="237"/>
      <c r="K36" s="237"/>
      <c r="L36" s="237"/>
    </row>
    <row r="37" spans="1:12" ht="24" customHeight="1" x14ac:dyDescent="0.25">
      <c r="A37" s="244" t="s">
        <v>89</v>
      </c>
      <c r="B37" s="245"/>
      <c r="C37" s="245"/>
      <c r="D37" s="246"/>
      <c r="E37" s="185" t="s">
        <v>384</v>
      </c>
      <c r="F37" s="186" t="s">
        <v>385</v>
      </c>
      <c r="G37" s="103"/>
      <c r="H37" s="254"/>
      <c r="I37" s="255"/>
      <c r="J37" s="255"/>
      <c r="K37" s="255"/>
      <c r="L37" s="256"/>
    </row>
    <row r="38" spans="1:12" ht="28.5" customHeight="1" x14ac:dyDescent="0.25">
      <c r="A38" s="241" t="s">
        <v>93</v>
      </c>
      <c r="B38" s="242"/>
      <c r="C38" s="242"/>
      <c r="D38" s="243"/>
      <c r="E38" s="56" t="s">
        <v>386</v>
      </c>
      <c r="F38" s="50" t="s">
        <v>385</v>
      </c>
      <c r="G38" s="46"/>
      <c r="H38" s="231"/>
      <c r="I38" s="232"/>
      <c r="J38" s="232"/>
      <c r="K38" s="232"/>
      <c r="L38" s="233"/>
    </row>
    <row r="39" spans="1:12" ht="45" customHeight="1" x14ac:dyDescent="0.25">
      <c r="A39" s="241" t="s">
        <v>94</v>
      </c>
      <c r="B39" s="242"/>
      <c r="C39" s="242"/>
      <c r="D39" s="243"/>
      <c r="E39" s="58" t="s">
        <v>387</v>
      </c>
      <c r="F39" s="50" t="s">
        <v>388</v>
      </c>
      <c r="G39" s="46"/>
      <c r="H39" s="249"/>
      <c r="I39" s="250"/>
      <c r="J39" s="250"/>
      <c r="K39" s="250"/>
      <c r="L39" s="251"/>
    </row>
    <row r="40" spans="1:12" x14ac:dyDescent="0.25">
      <c r="A40" s="95"/>
      <c r="B40" s="95"/>
      <c r="C40" s="95"/>
      <c r="D40" s="95"/>
      <c r="E40" s="95"/>
      <c r="F40" s="95"/>
      <c r="G40" s="95"/>
      <c r="H40" s="95"/>
      <c r="I40" s="95"/>
      <c r="J40" s="95"/>
      <c r="K40" s="95"/>
      <c r="L40" s="95"/>
    </row>
    <row r="41" spans="1:12" x14ac:dyDescent="0.25">
      <c r="A41" s="247"/>
      <c r="B41" s="247"/>
      <c r="C41" s="247"/>
      <c r="D41" s="247"/>
      <c r="E41" s="247"/>
      <c r="F41" s="247"/>
      <c r="G41" s="247"/>
      <c r="H41" s="247"/>
      <c r="I41" s="247"/>
      <c r="J41" s="247"/>
      <c r="K41" s="247"/>
      <c r="L41" s="247"/>
    </row>
    <row r="42" spans="1:12" x14ac:dyDescent="0.25">
      <c r="A42" s="187"/>
      <c r="B42" s="187"/>
      <c r="C42" s="187"/>
      <c r="D42" s="187"/>
      <c r="E42" s="187"/>
      <c r="F42" s="187"/>
      <c r="G42" s="187"/>
      <c r="H42" s="187"/>
      <c r="I42" s="187"/>
      <c r="J42" s="187"/>
      <c r="K42" s="187"/>
      <c r="L42" s="187"/>
    </row>
    <row r="43" spans="1:12" ht="15" customHeight="1" x14ac:dyDescent="0.25">
      <c r="A43" s="248"/>
      <c r="B43" s="248"/>
      <c r="C43" s="248"/>
      <c r="D43" s="248"/>
      <c r="E43" s="188"/>
      <c r="F43" s="188"/>
      <c r="G43" s="188"/>
      <c r="H43" s="248"/>
      <c r="I43" s="248"/>
      <c r="J43" s="248"/>
      <c r="K43" s="248"/>
      <c r="L43" s="248"/>
    </row>
    <row r="44" spans="1:12" ht="30" customHeight="1" x14ac:dyDescent="0.25">
      <c r="A44" s="252"/>
      <c r="B44" s="252"/>
      <c r="C44" s="252"/>
      <c r="D44" s="252"/>
      <c r="E44" s="189"/>
      <c r="F44" s="187"/>
      <c r="G44" s="187"/>
      <c r="H44" s="253"/>
      <c r="I44" s="253"/>
      <c r="J44" s="253"/>
      <c r="K44" s="253"/>
      <c r="L44" s="253"/>
    </row>
    <row r="45" spans="1:12" ht="15" customHeight="1" x14ac:dyDescent="0.25">
      <c r="A45" s="252"/>
      <c r="B45" s="252"/>
      <c r="C45" s="252"/>
      <c r="D45" s="252"/>
      <c r="E45" s="189"/>
      <c r="F45" s="187"/>
      <c r="G45" s="187"/>
      <c r="H45" s="253"/>
      <c r="I45" s="253"/>
      <c r="J45" s="253"/>
      <c r="K45" s="253"/>
      <c r="L45" s="253"/>
    </row>
    <row r="46" spans="1:12" ht="15" customHeight="1" x14ac:dyDescent="0.25">
      <c r="A46" s="252"/>
      <c r="B46" s="252"/>
      <c r="C46" s="252"/>
      <c r="D46" s="252"/>
      <c r="E46" s="189"/>
      <c r="F46" s="187"/>
      <c r="G46" s="187"/>
      <c r="H46" s="253"/>
      <c r="I46" s="253"/>
      <c r="J46" s="253"/>
      <c r="K46" s="253"/>
      <c r="L46" s="253"/>
    </row>
    <row r="47" spans="1:12" ht="15" customHeight="1" x14ac:dyDescent="0.25">
      <c r="A47" s="252"/>
      <c r="B47" s="252"/>
      <c r="C47" s="252"/>
      <c r="D47" s="252"/>
      <c r="E47" s="189"/>
      <c r="F47" s="187"/>
      <c r="G47" s="187"/>
      <c r="H47" s="253"/>
      <c r="I47" s="253"/>
      <c r="J47" s="253"/>
      <c r="K47" s="253"/>
      <c r="L47" s="253"/>
    </row>
    <row r="48" spans="1:12" ht="15" customHeight="1" x14ac:dyDescent="0.25">
      <c r="A48" s="252"/>
      <c r="B48" s="252"/>
      <c r="C48" s="252"/>
      <c r="D48" s="252"/>
      <c r="E48" s="189"/>
      <c r="F48" s="187"/>
      <c r="G48" s="187"/>
      <c r="H48" s="253"/>
      <c r="I48" s="253"/>
      <c r="J48" s="253"/>
      <c r="K48" s="253"/>
      <c r="L48" s="253"/>
    </row>
    <row r="49" spans="1:12" ht="37.5" customHeight="1" x14ac:dyDescent="0.25">
      <c r="A49" s="252"/>
      <c r="B49" s="252"/>
      <c r="C49" s="252"/>
      <c r="D49" s="252"/>
      <c r="E49" s="189"/>
      <c r="F49" s="187"/>
      <c r="G49" s="187"/>
      <c r="H49" s="253"/>
      <c r="I49" s="253"/>
      <c r="J49" s="253"/>
      <c r="K49" s="253"/>
      <c r="L49" s="253"/>
    </row>
    <row r="50" spans="1:12" ht="15" customHeight="1" x14ac:dyDescent="0.25">
      <c r="A50" s="252"/>
      <c r="B50" s="252"/>
      <c r="C50" s="252"/>
      <c r="D50" s="252"/>
      <c r="E50" s="189"/>
      <c r="F50" s="187"/>
      <c r="G50" s="187"/>
      <c r="H50" s="253"/>
      <c r="I50" s="253"/>
      <c r="J50" s="253"/>
      <c r="K50" s="253"/>
      <c r="L50" s="253"/>
    </row>
    <row r="51" spans="1:12" ht="15" customHeight="1" x14ac:dyDescent="0.25">
      <c r="A51" s="252"/>
      <c r="B51" s="252"/>
      <c r="C51" s="252"/>
      <c r="D51" s="252"/>
      <c r="E51" s="189"/>
      <c r="F51" s="187"/>
      <c r="G51" s="187"/>
      <c r="H51" s="253"/>
      <c r="I51" s="253"/>
      <c r="J51" s="253"/>
      <c r="K51" s="253"/>
      <c r="L51" s="253"/>
    </row>
    <row r="52" spans="1:12" ht="15" customHeight="1" x14ac:dyDescent="0.25">
      <c r="A52" s="252"/>
      <c r="B52" s="252"/>
      <c r="C52" s="252"/>
      <c r="D52" s="252"/>
      <c r="E52" s="189"/>
      <c r="F52" s="187"/>
      <c r="G52" s="187"/>
      <c r="H52" s="253"/>
      <c r="I52" s="253"/>
      <c r="J52" s="253"/>
      <c r="K52" s="253"/>
      <c r="L52" s="253"/>
    </row>
    <row r="53" spans="1:12" ht="15" customHeight="1" x14ac:dyDescent="0.25">
      <c r="A53" s="252"/>
      <c r="B53" s="252"/>
      <c r="C53" s="252"/>
      <c r="D53" s="252"/>
      <c r="E53" s="189"/>
      <c r="F53" s="187"/>
      <c r="G53" s="187"/>
      <c r="H53" s="253"/>
      <c r="I53" s="253"/>
      <c r="J53" s="253"/>
      <c r="K53" s="253"/>
      <c r="L53" s="253"/>
    </row>
    <row r="54" spans="1:12" ht="15" customHeight="1" x14ac:dyDescent="0.25">
      <c r="A54" s="252"/>
      <c r="B54" s="252"/>
      <c r="C54" s="252"/>
      <c r="D54" s="252"/>
      <c r="E54" s="189"/>
      <c r="F54" s="187"/>
      <c r="G54" s="187"/>
      <c r="H54" s="253"/>
      <c r="I54" s="253"/>
      <c r="J54" s="253"/>
      <c r="K54" s="253"/>
      <c r="L54" s="253"/>
    </row>
    <row r="55" spans="1:12" ht="15" customHeight="1" x14ac:dyDescent="0.25">
      <c r="A55" s="252"/>
      <c r="B55" s="252"/>
      <c r="C55" s="252"/>
      <c r="D55" s="252"/>
      <c r="E55" s="189"/>
      <c r="F55" s="187"/>
      <c r="G55" s="187"/>
      <c r="H55" s="253"/>
      <c r="I55" s="253"/>
      <c r="J55" s="253"/>
      <c r="K55" s="253"/>
      <c r="L55" s="253"/>
    </row>
    <row r="56" spans="1:12" ht="15" customHeight="1" x14ac:dyDescent="0.25">
      <c r="A56" s="257"/>
      <c r="B56" s="257"/>
      <c r="C56" s="257"/>
      <c r="D56" s="257"/>
      <c r="E56" s="189"/>
      <c r="F56" s="187"/>
      <c r="G56" s="187"/>
      <c r="H56" s="253"/>
      <c r="I56" s="253"/>
      <c r="J56" s="253"/>
      <c r="K56" s="253"/>
      <c r="L56" s="253"/>
    </row>
    <row r="57" spans="1:12" ht="15" customHeight="1" x14ac:dyDescent="0.25">
      <c r="A57" s="252"/>
      <c r="B57" s="252"/>
      <c r="C57" s="252"/>
      <c r="D57" s="252"/>
      <c r="E57" s="189"/>
      <c r="F57" s="187"/>
      <c r="G57" s="187"/>
      <c r="H57" s="253"/>
      <c r="I57" s="253"/>
      <c r="J57" s="253"/>
      <c r="K57" s="253"/>
      <c r="L57" s="253"/>
    </row>
    <row r="58" spans="1:12" ht="15" customHeight="1" x14ac:dyDescent="0.25">
      <c r="A58" s="252"/>
      <c r="B58" s="252"/>
      <c r="C58" s="252"/>
      <c r="D58" s="252"/>
      <c r="E58" s="190"/>
      <c r="F58" s="187"/>
      <c r="G58" s="187"/>
      <c r="H58" s="253"/>
      <c r="I58" s="253"/>
      <c r="J58" s="253"/>
      <c r="K58" s="253"/>
      <c r="L58" s="253"/>
    </row>
    <row r="59" spans="1:12" x14ac:dyDescent="0.25">
      <c r="A59" s="187"/>
      <c r="B59" s="187"/>
      <c r="C59" s="187"/>
      <c r="D59" s="187"/>
      <c r="E59" s="187"/>
      <c r="F59" s="187"/>
      <c r="G59" s="187"/>
      <c r="H59" s="187"/>
      <c r="I59" s="187"/>
      <c r="J59" s="187"/>
      <c r="K59" s="187"/>
      <c r="L59" s="187"/>
    </row>
    <row r="60" spans="1:12" x14ac:dyDescent="0.25">
      <c r="A60" s="187"/>
      <c r="B60" s="187"/>
      <c r="C60" s="187"/>
      <c r="D60" s="187"/>
      <c r="E60" s="187"/>
      <c r="F60" s="187"/>
      <c r="G60" s="187"/>
      <c r="H60" s="187"/>
      <c r="I60" s="187"/>
      <c r="J60" s="187"/>
      <c r="K60" s="187"/>
      <c r="L60" s="187"/>
    </row>
    <row r="61" spans="1:12" x14ac:dyDescent="0.25">
      <c r="A61" s="187"/>
      <c r="B61" s="187"/>
      <c r="C61" s="187"/>
      <c r="D61" s="187"/>
      <c r="E61" s="187"/>
      <c r="F61" s="187"/>
      <c r="G61" s="187"/>
      <c r="H61" s="187"/>
      <c r="I61" s="187"/>
      <c r="J61" s="187"/>
      <c r="K61" s="187"/>
      <c r="L61" s="187"/>
    </row>
    <row r="62" spans="1:12" x14ac:dyDescent="0.25">
      <c r="A62" s="187"/>
      <c r="B62" s="187"/>
      <c r="C62" s="187"/>
      <c r="D62" s="187"/>
      <c r="E62" s="187"/>
      <c r="F62" s="187"/>
      <c r="G62" s="187"/>
      <c r="H62" s="187"/>
      <c r="I62" s="187"/>
      <c r="J62" s="187"/>
      <c r="K62" s="187"/>
      <c r="L62" s="187"/>
    </row>
    <row r="63" spans="1:12" x14ac:dyDescent="0.25">
      <c r="A63" s="187"/>
      <c r="B63" s="187"/>
      <c r="C63" s="187"/>
      <c r="D63" s="187"/>
      <c r="E63" s="187"/>
      <c r="F63" s="187"/>
      <c r="G63" s="187"/>
      <c r="H63" s="187"/>
      <c r="I63" s="187"/>
      <c r="J63" s="187"/>
      <c r="K63" s="187"/>
      <c r="L63" s="187"/>
    </row>
    <row r="64" spans="1:12" x14ac:dyDescent="0.25">
      <c r="A64" s="187"/>
      <c r="B64" s="187"/>
      <c r="C64" s="187"/>
      <c r="D64" s="187"/>
      <c r="E64" s="187"/>
      <c r="F64" s="187"/>
      <c r="G64" s="187"/>
      <c r="H64" s="187"/>
      <c r="I64" s="187"/>
      <c r="J64" s="187"/>
      <c r="K64" s="187"/>
      <c r="L64" s="187"/>
    </row>
    <row r="65" spans="1:12" x14ac:dyDescent="0.25">
      <c r="A65" s="187"/>
      <c r="B65" s="187"/>
      <c r="C65" s="187"/>
      <c r="D65" s="187"/>
      <c r="E65" s="187"/>
      <c r="F65" s="187"/>
      <c r="G65" s="187"/>
      <c r="H65" s="187"/>
      <c r="I65" s="187"/>
      <c r="J65" s="187"/>
      <c r="K65" s="187"/>
      <c r="L65" s="187"/>
    </row>
    <row r="66" spans="1:12" x14ac:dyDescent="0.25">
      <c r="A66" s="187"/>
      <c r="B66" s="187"/>
      <c r="C66" s="187"/>
      <c r="D66" s="187"/>
      <c r="E66" s="187"/>
      <c r="F66" s="187"/>
      <c r="G66" s="187"/>
      <c r="H66" s="187"/>
      <c r="I66" s="187"/>
      <c r="J66" s="187"/>
      <c r="K66" s="187"/>
      <c r="L66" s="187"/>
    </row>
    <row r="67" spans="1:12" x14ac:dyDescent="0.25">
      <c r="A67" s="187"/>
      <c r="B67" s="187"/>
      <c r="C67" s="187"/>
      <c r="D67" s="187"/>
      <c r="E67" s="187"/>
      <c r="F67" s="187"/>
      <c r="G67" s="187"/>
      <c r="H67" s="187"/>
      <c r="I67" s="187"/>
      <c r="J67" s="187"/>
      <c r="K67" s="187"/>
      <c r="L67" s="187"/>
    </row>
    <row r="68" spans="1:12" x14ac:dyDescent="0.25">
      <c r="A68" s="187"/>
      <c r="B68" s="187"/>
      <c r="C68" s="187"/>
      <c r="D68" s="187"/>
      <c r="E68" s="187"/>
      <c r="F68" s="187"/>
      <c r="G68" s="187"/>
      <c r="H68" s="187"/>
      <c r="I68" s="187"/>
      <c r="J68" s="187"/>
      <c r="K68" s="187"/>
      <c r="L68" s="187"/>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A47:D47"/>
    <mergeCell ref="H47:L47"/>
    <mergeCell ref="H53:L53"/>
    <mergeCell ref="A48:D48"/>
    <mergeCell ref="H48:L48"/>
    <mergeCell ref="A49:D49"/>
    <mergeCell ref="H49:L49"/>
    <mergeCell ref="A50:D50"/>
    <mergeCell ref="H50:L50"/>
    <mergeCell ref="A44:D44"/>
    <mergeCell ref="H44:L44"/>
    <mergeCell ref="A45:D45"/>
    <mergeCell ref="H45:L45"/>
    <mergeCell ref="A46:D46"/>
    <mergeCell ref="H46:L46"/>
    <mergeCell ref="A41:L41"/>
    <mergeCell ref="A43:D43"/>
    <mergeCell ref="H43:L43"/>
    <mergeCell ref="A38:D38"/>
    <mergeCell ref="H38:L38"/>
    <mergeCell ref="A39:D39"/>
    <mergeCell ref="H39:L39"/>
    <mergeCell ref="H36:L36"/>
    <mergeCell ref="A36:D36"/>
    <mergeCell ref="A37:D37"/>
    <mergeCell ref="A30:D30"/>
    <mergeCell ref="H30:L30"/>
    <mergeCell ref="A31:D31"/>
    <mergeCell ref="A32:D32"/>
    <mergeCell ref="H31:L31"/>
    <mergeCell ref="H32:L32"/>
    <mergeCell ref="H33:L33"/>
    <mergeCell ref="H34:L34"/>
    <mergeCell ref="A33:D33"/>
    <mergeCell ref="A34:D34"/>
    <mergeCell ref="A35:D35"/>
    <mergeCell ref="H35:L35"/>
    <mergeCell ref="B19:L19"/>
    <mergeCell ref="A22:L22"/>
    <mergeCell ref="A24:D24"/>
    <mergeCell ref="H24:L24"/>
    <mergeCell ref="A29:D29"/>
    <mergeCell ref="H29:L29"/>
    <mergeCell ref="A28:D28"/>
    <mergeCell ref="H28:L28"/>
    <mergeCell ref="H25:L25"/>
    <mergeCell ref="H26:L26"/>
    <mergeCell ref="H27:L27"/>
    <mergeCell ref="A25:D25"/>
    <mergeCell ref="A26:D26"/>
    <mergeCell ref="A27:D27"/>
    <mergeCell ref="B14:L14"/>
    <mergeCell ref="B15:L15"/>
    <mergeCell ref="B16:L16"/>
    <mergeCell ref="B17:L17"/>
    <mergeCell ref="B18:L18"/>
    <mergeCell ref="A3:L3"/>
    <mergeCell ref="A5:L5"/>
    <mergeCell ref="A7:L7"/>
    <mergeCell ref="A9:L10"/>
    <mergeCell ref="A11:L12"/>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Z148"/>
  <sheetViews>
    <sheetView topLeftCell="A75" zoomScaleNormal="100" workbookViewId="0">
      <selection activeCell="D85" sqref="D85"/>
    </sheetView>
  </sheetViews>
  <sheetFormatPr baseColWidth="10" defaultRowHeight="15" x14ac:dyDescent="0.25"/>
  <cols>
    <col min="1" max="1" width="3.140625" style="2" bestFit="1" customWidth="1"/>
    <col min="2" max="2" width="58.5703125" style="2" customWidth="1"/>
    <col min="3" max="3" width="24.42578125" style="2" customWidth="1"/>
    <col min="4" max="4" width="22.28515625" style="2" customWidth="1"/>
    <col min="5" max="5" width="19.28515625" style="2" customWidth="1"/>
    <col min="6" max="6" width="23.140625" style="2" customWidth="1"/>
    <col min="7" max="7" width="29.7109375" style="2" customWidth="1"/>
    <col min="8" max="8" width="24.5703125" style="2" customWidth="1"/>
    <col min="9" max="9" width="24" style="2" customWidth="1"/>
    <col min="10" max="10" width="20.28515625" style="2" customWidth="1"/>
    <col min="11" max="11" width="16.7109375" style="2" bestFit="1" customWidth="1"/>
    <col min="12" max="13" width="18.7109375" style="2" customWidth="1"/>
    <col min="14" max="14" width="22.140625" style="2" customWidth="1"/>
    <col min="15" max="15" width="26.140625" style="2" customWidth="1"/>
    <col min="16" max="16" width="28.85546875" style="2" customWidth="1"/>
    <col min="17" max="17" width="27.855468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278" t="s">
        <v>61</v>
      </c>
      <c r="C2" s="279"/>
      <c r="D2" s="279"/>
      <c r="E2" s="279"/>
      <c r="F2" s="279"/>
      <c r="G2" s="279"/>
      <c r="H2" s="279"/>
      <c r="I2" s="279"/>
      <c r="J2" s="279"/>
      <c r="K2" s="279"/>
      <c r="L2" s="279"/>
      <c r="M2" s="279"/>
      <c r="N2" s="279"/>
      <c r="O2" s="279"/>
      <c r="P2" s="279"/>
    </row>
    <row r="4" spans="2:16" ht="26.25" x14ac:dyDescent="0.25">
      <c r="B4" s="278" t="s">
        <v>47</v>
      </c>
      <c r="C4" s="279"/>
      <c r="D4" s="279"/>
      <c r="E4" s="279"/>
      <c r="F4" s="279"/>
      <c r="G4" s="279"/>
      <c r="H4" s="279"/>
      <c r="I4" s="279"/>
      <c r="J4" s="279"/>
      <c r="K4" s="279"/>
      <c r="L4" s="279"/>
      <c r="M4" s="279"/>
      <c r="N4" s="279"/>
      <c r="O4" s="279"/>
      <c r="P4" s="279"/>
    </row>
    <row r="5" spans="2:16" ht="15.75" thickBot="1" x14ac:dyDescent="0.3"/>
    <row r="6" spans="2:16" ht="21.75" thickBot="1" x14ac:dyDescent="0.3">
      <c r="B6" s="4" t="s">
        <v>4</v>
      </c>
      <c r="C6" s="292" t="s">
        <v>159</v>
      </c>
      <c r="D6" s="292"/>
      <c r="E6" s="292"/>
      <c r="F6" s="292"/>
      <c r="G6" s="292"/>
      <c r="H6" s="292"/>
      <c r="I6" s="292"/>
      <c r="J6" s="292"/>
      <c r="K6" s="292"/>
      <c r="L6" s="292"/>
      <c r="M6" s="292"/>
      <c r="N6" s="293"/>
    </row>
    <row r="7" spans="2:16" ht="16.5" thickBot="1" x14ac:dyDescent="0.3">
      <c r="B7" s="5" t="s">
        <v>5</v>
      </c>
      <c r="C7" s="292" t="s">
        <v>160</v>
      </c>
      <c r="D7" s="292"/>
      <c r="E7" s="292"/>
      <c r="F7" s="292"/>
      <c r="G7" s="292"/>
      <c r="H7" s="292"/>
      <c r="I7" s="292"/>
      <c r="J7" s="292"/>
      <c r="K7" s="292"/>
      <c r="L7" s="292"/>
      <c r="M7" s="292"/>
      <c r="N7" s="293"/>
    </row>
    <row r="8" spans="2:16" ht="16.5" thickBot="1" x14ac:dyDescent="0.3">
      <c r="B8" s="5" t="s">
        <v>6</v>
      </c>
      <c r="C8" s="292" t="s">
        <v>161</v>
      </c>
      <c r="D8" s="292"/>
      <c r="E8" s="292"/>
      <c r="F8" s="292"/>
      <c r="G8" s="292"/>
      <c r="H8" s="292"/>
      <c r="I8" s="292"/>
      <c r="J8" s="292"/>
      <c r="K8" s="292"/>
      <c r="L8" s="292"/>
      <c r="M8" s="292"/>
      <c r="N8" s="293"/>
    </row>
    <row r="9" spans="2:16" ht="16.5" thickBot="1" x14ac:dyDescent="0.3">
      <c r="B9" s="5" t="s">
        <v>7</v>
      </c>
      <c r="C9" s="292"/>
      <c r="D9" s="292"/>
      <c r="E9" s="292"/>
      <c r="F9" s="292"/>
      <c r="G9" s="292"/>
      <c r="H9" s="292"/>
      <c r="I9" s="292"/>
      <c r="J9" s="292"/>
      <c r="K9" s="292"/>
      <c r="L9" s="292"/>
      <c r="M9" s="292"/>
      <c r="N9" s="293"/>
    </row>
    <row r="10" spans="2:16" ht="16.5" thickBot="1" x14ac:dyDescent="0.3">
      <c r="B10" s="5" t="s">
        <v>8</v>
      </c>
      <c r="C10" s="294" t="s">
        <v>354</v>
      </c>
      <c r="D10" s="294"/>
      <c r="E10" s="295"/>
      <c r="F10" s="21"/>
      <c r="G10" s="21"/>
      <c r="H10" s="21"/>
      <c r="I10" s="21"/>
      <c r="J10" s="21"/>
      <c r="K10" s="21"/>
      <c r="L10" s="21"/>
      <c r="M10" s="21"/>
      <c r="N10" s="22"/>
    </row>
    <row r="11" spans="2:16" ht="16.5" thickBot="1" x14ac:dyDescent="0.3">
      <c r="B11" s="7" t="s">
        <v>9</v>
      </c>
      <c r="C11" s="8">
        <v>41968</v>
      </c>
      <c r="D11" s="9"/>
      <c r="E11" s="9"/>
      <c r="F11" s="9"/>
      <c r="G11" s="9"/>
      <c r="H11" s="9"/>
      <c r="I11" s="9"/>
      <c r="J11" s="9"/>
      <c r="K11" s="9"/>
      <c r="L11" s="9"/>
      <c r="M11" s="9"/>
      <c r="N11" s="10"/>
    </row>
    <row r="12" spans="2:16" ht="15.75" x14ac:dyDescent="0.25">
      <c r="B12" s="6"/>
      <c r="C12" s="11"/>
      <c r="D12" s="12"/>
      <c r="E12" s="12"/>
      <c r="F12" s="12"/>
      <c r="G12" s="12"/>
      <c r="H12" s="12"/>
      <c r="I12" s="70"/>
      <c r="J12" s="70"/>
      <c r="K12" s="70"/>
      <c r="L12" s="70"/>
      <c r="M12" s="70"/>
      <c r="N12" s="12"/>
    </row>
    <row r="13" spans="2:16" x14ac:dyDescent="0.25">
      <c r="I13" s="70"/>
      <c r="J13" s="70"/>
      <c r="K13" s="70"/>
      <c r="L13" s="70"/>
      <c r="M13" s="70"/>
      <c r="N13" s="71"/>
    </row>
    <row r="14" spans="2:16" ht="45.75" customHeight="1" x14ac:dyDescent="0.25">
      <c r="B14" s="296" t="s">
        <v>95</v>
      </c>
      <c r="C14" s="296"/>
      <c r="D14" s="109" t="s">
        <v>12</v>
      </c>
      <c r="E14" s="109" t="s">
        <v>13</v>
      </c>
      <c r="F14" s="109" t="s">
        <v>29</v>
      </c>
      <c r="G14" s="141"/>
      <c r="I14" s="25"/>
      <c r="J14" s="25"/>
      <c r="K14" s="25"/>
      <c r="L14" s="25"/>
      <c r="M14" s="25"/>
      <c r="N14" s="71"/>
    </row>
    <row r="15" spans="2:16" x14ac:dyDescent="0.25">
      <c r="B15" s="296"/>
      <c r="C15" s="296"/>
      <c r="D15" s="109">
        <v>8</v>
      </c>
      <c r="E15" s="23">
        <v>3233311221</v>
      </c>
      <c r="F15" s="93">
        <f>1041+65+299</f>
        <v>1405</v>
      </c>
      <c r="G15" s="142"/>
      <c r="I15" s="26">
        <f>299+65</f>
        <v>364</v>
      </c>
      <c r="J15" s="26">
        <f>+I15/200</f>
        <v>1.82</v>
      </c>
      <c r="K15" s="26"/>
      <c r="L15" s="26">
        <v>1041</v>
      </c>
      <c r="M15" s="26">
        <f>+L15/300</f>
        <v>3.47</v>
      </c>
      <c r="N15" s="111">
        <f>+J15+M15</f>
        <v>5.29</v>
      </c>
      <c r="O15" s="2" t="s">
        <v>283</v>
      </c>
      <c r="P15" s="2">
        <v>5</v>
      </c>
    </row>
    <row r="16" spans="2:16" x14ac:dyDescent="0.25">
      <c r="B16" s="296"/>
      <c r="C16" s="296"/>
      <c r="D16" s="109"/>
      <c r="E16" s="23"/>
      <c r="F16" s="93"/>
      <c r="G16" s="142"/>
      <c r="I16" s="26">
        <v>182</v>
      </c>
      <c r="J16" s="26">
        <f>+J15</f>
        <v>1.82</v>
      </c>
      <c r="K16" s="26"/>
      <c r="L16" s="26"/>
      <c r="M16" s="26">
        <f>+M15*2</f>
        <v>6.94</v>
      </c>
      <c r="N16" s="111">
        <f>+J16+M16</f>
        <v>8.76</v>
      </c>
      <c r="O16" s="2" t="s">
        <v>284</v>
      </c>
      <c r="P16" s="2">
        <v>9</v>
      </c>
    </row>
    <row r="17" spans="1:14" x14ac:dyDescent="0.25">
      <c r="B17" s="296"/>
      <c r="C17" s="296"/>
      <c r="D17" s="109"/>
      <c r="E17" s="23"/>
      <c r="F17" s="93"/>
      <c r="G17" s="142"/>
      <c r="I17" s="26">
        <f>+I15+I16</f>
        <v>546</v>
      </c>
      <c r="J17" s="26">
        <f>+F22-I17</f>
        <v>859</v>
      </c>
      <c r="K17" s="26"/>
      <c r="L17" s="26"/>
      <c r="M17" s="26"/>
      <c r="N17" s="71"/>
    </row>
    <row r="18" spans="1:14" x14ac:dyDescent="0.25">
      <c r="B18" s="296"/>
      <c r="C18" s="296"/>
      <c r="D18" s="109"/>
      <c r="E18" s="24"/>
      <c r="F18" s="93"/>
      <c r="G18" s="142"/>
      <c r="H18" s="14"/>
      <c r="I18" s="26">
        <f>+I17/200</f>
        <v>2.73</v>
      </c>
      <c r="J18" s="26">
        <f>+J17/300</f>
        <v>2.8633333333333333</v>
      </c>
      <c r="K18" s="26">
        <v>8</v>
      </c>
      <c r="L18" s="26" t="s">
        <v>197</v>
      </c>
      <c r="M18" s="26"/>
      <c r="N18" s="13"/>
    </row>
    <row r="19" spans="1:14" x14ac:dyDescent="0.25">
      <c r="B19" s="296"/>
      <c r="C19" s="296"/>
      <c r="D19" s="109"/>
      <c r="E19" s="24"/>
      <c r="F19" s="93"/>
      <c r="G19" s="142"/>
      <c r="H19" s="14"/>
      <c r="I19" s="28">
        <v>6</v>
      </c>
      <c r="J19" s="28">
        <v>10</v>
      </c>
      <c r="K19" s="28">
        <v>16</v>
      </c>
      <c r="L19" s="28" t="s">
        <v>349</v>
      </c>
      <c r="M19" s="28"/>
      <c r="N19" s="13"/>
    </row>
    <row r="20" spans="1:14" x14ac:dyDescent="0.25">
      <c r="B20" s="296"/>
      <c r="C20" s="296"/>
      <c r="D20" s="109"/>
      <c r="E20" s="24"/>
      <c r="F20" s="93"/>
      <c r="G20" s="142"/>
      <c r="H20" s="14"/>
      <c r="I20" s="70"/>
      <c r="J20" s="70"/>
      <c r="K20" s="70"/>
      <c r="L20" s="70"/>
      <c r="M20" s="70"/>
      <c r="N20" s="13"/>
    </row>
    <row r="21" spans="1:14" x14ac:dyDescent="0.25">
      <c r="B21" s="296"/>
      <c r="C21" s="296"/>
      <c r="D21" s="109"/>
      <c r="E21" s="24"/>
      <c r="F21" s="93"/>
      <c r="G21" s="142"/>
      <c r="H21" s="14"/>
      <c r="I21" s="70"/>
      <c r="J21" s="70"/>
      <c r="K21" s="70"/>
      <c r="L21" s="70"/>
      <c r="M21" s="70"/>
      <c r="N21" s="13"/>
    </row>
    <row r="22" spans="1:14" ht="15.75" thickBot="1" x14ac:dyDescent="0.3">
      <c r="B22" s="297" t="s">
        <v>14</v>
      </c>
      <c r="C22" s="298"/>
      <c r="D22" s="109"/>
      <c r="E22" s="42">
        <f>SUM(E15:E21)</f>
        <v>3233311221</v>
      </c>
      <c r="F22" s="93">
        <f>SUM(F15:F21)</f>
        <v>1405</v>
      </c>
      <c r="G22" s="142"/>
      <c r="H22" s="14"/>
      <c r="I22" s="70"/>
      <c r="J22" s="70"/>
      <c r="K22" s="70"/>
      <c r="L22" s="70"/>
      <c r="M22" s="70"/>
      <c r="N22" s="13"/>
    </row>
    <row r="23" spans="1:14" ht="45.75" thickBot="1" x14ac:dyDescent="0.3">
      <c r="A23" s="30"/>
      <c r="B23" s="36" t="s">
        <v>15</v>
      </c>
      <c r="C23" s="36" t="s">
        <v>96</v>
      </c>
      <c r="E23" s="25"/>
      <c r="F23" s="25"/>
      <c r="G23" s="25"/>
      <c r="H23" s="25"/>
      <c r="I23" s="3"/>
      <c r="J23" s="3"/>
      <c r="K23" s="3"/>
      <c r="L23" s="3"/>
      <c r="M23" s="3"/>
    </row>
    <row r="24" spans="1:14" ht="15.75" thickBot="1" x14ac:dyDescent="0.3">
      <c r="A24" s="31">
        <v>1</v>
      </c>
      <c r="C24" s="33">
        <f>+F22*0.8</f>
        <v>1124</v>
      </c>
      <c r="D24" s="29"/>
      <c r="E24" s="32">
        <f>+E15</f>
        <v>3233311221</v>
      </c>
      <c r="F24" s="27"/>
      <c r="G24" s="27"/>
      <c r="H24" s="27"/>
      <c r="I24" s="15"/>
      <c r="J24" s="15"/>
      <c r="K24" s="15"/>
      <c r="L24" s="15"/>
      <c r="M24" s="15"/>
    </row>
    <row r="25" spans="1:14" x14ac:dyDescent="0.25">
      <c r="A25" s="62"/>
      <c r="C25" s="63"/>
      <c r="D25" s="26"/>
      <c r="E25" s="64"/>
      <c r="F25" s="27"/>
      <c r="G25" s="27"/>
      <c r="H25" s="27"/>
      <c r="I25" s="15"/>
      <c r="J25" s="15"/>
      <c r="K25" s="15"/>
      <c r="L25" s="15"/>
      <c r="M25" s="15"/>
    </row>
    <row r="26" spans="1:14" x14ac:dyDescent="0.25">
      <c r="A26" s="62"/>
      <c r="C26" s="63"/>
      <c r="D26" s="26"/>
      <c r="E26" s="64"/>
      <c r="F26" s="27"/>
      <c r="G26" s="27"/>
      <c r="H26" s="27"/>
      <c r="I26" s="15"/>
      <c r="J26" s="15"/>
      <c r="K26" s="15"/>
      <c r="L26" s="15"/>
      <c r="M26" s="15"/>
    </row>
    <row r="27" spans="1:14" x14ac:dyDescent="0.25">
      <c r="A27" s="62"/>
      <c r="B27" s="85" t="s">
        <v>163</v>
      </c>
      <c r="C27" s="67"/>
      <c r="D27" s="67"/>
      <c r="E27" s="67"/>
      <c r="F27" s="67"/>
      <c r="G27" s="67"/>
      <c r="H27" s="67"/>
      <c r="I27" s="70"/>
      <c r="J27" s="70"/>
      <c r="K27" s="70"/>
      <c r="L27" s="70"/>
      <c r="M27" s="70"/>
      <c r="N27" s="71"/>
    </row>
    <row r="28" spans="1:14" x14ac:dyDescent="0.25">
      <c r="A28" s="62"/>
      <c r="B28" s="67"/>
      <c r="C28" s="67"/>
      <c r="D28" s="67"/>
      <c r="E28" s="67"/>
      <c r="F28" s="67"/>
      <c r="G28" s="67"/>
      <c r="H28" s="67"/>
      <c r="I28" s="70"/>
      <c r="J28" s="70"/>
      <c r="K28" s="70"/>
      <c r="L28" s="70"/>
      <c r="M28" s="70"/>
      <c r="N28" s="71"/>
    </row>
    <row r="29" spans="1:14" x14ac:dyDescent="0.25">
      <c r="A29" s="62"/>
      <c r="B29" s="87" t="s">
        <v>33</v>
      </c>
      <c r="C29" s="87" t="s">
        <v>126</v>
      </c>
      <c r="D29" s="87" t="s">
        <v>127</v>
      </c>
      <c r="E29" s="67"/>
      <c r="F29" s="67"/>
      <c r="G29" s="67"/>
      <c r="H29" s="67"/>
      <c r="I29" s="70"/>
      <c r="J29" s="70"/>
      <c r="K29" s="70"/>
      <c r="L29" s="70"/>
      <c r="M29" s="70"/>
      <c r="N29" s="71"/>
    </row>
    <row r="30" spans="1:14" x14ac:dyDescent="0.25">
      <c r="A30" s="62"/>
      <c r="B30" s="209" t="s">
        <v>128</v>
      </c>
      <c r="C30" s="210" t="s">
        <v>162</v>
      </c>
      <c r="D30" s="210"/>
      <c r="E30" s="67"/>
      <c r="F30" s="67"/>
      <c r="G30" s="67"/>
      <c r="H30" s="67"/>
      <c r="I30" s="70"/>
      <c r="J30" s="70"/>
      <c r="K30" s="70"/>
      <c r="L30" s="70"/>
      <c r="M30" s="70"/>
      <c r="N30" s="71"/>
    </row>
    <row r="31" spans="1:14" x14ac:dyDescent="0.25">
      <c r="A31" s="62"/>
      <c r="B31" s="209" t="s">
        <v>129</v>
      </c>
      <c r="C31" s="210" t="s">
        <v>162</v>
      </c>
      <c r="D31" s="210"/>
      <c r="E31" s="67"/>
      <c r="F31" s="67"/>
      <c r="G31" s="67"/>
      <c r="H31" s="67"/>
      <c r="I31" s="70"/>
      <c r="J31" s="70"/>
      <c r="K31" s="70"/>
      <c r="L31" s="70"/>
      <c r="M31" s="70"/>
      <c r="N31" s="71"/>
    </row>
    <row r="32" spans="1:14" x14ac:dyDescent="0.25">
      <c r="A32" s="62"/>
      <c r="B32" s="84" t="s">
        <v>130</v>
      </c>
      <c r="C32" s="143" t="s">
        <v>162</v>
      </c>
      <c r="D32" s="143"/>
      <c r="E32" s="67"/>
      <c r="F32" s="67"/>
      <c r="G32" s="67"/>
      <c r="H32" s="67"/>
      <c r="I32" s="70"/>
      <c r="J32" s="70"/>
      <c r="K32" s="70"/>
      <c r="L32" s="70"/>
      <c r="M32" s="70"/>
      <c r="N32" s="71"/>
    </row>
    <row r="33" spans="1:26" x14ac:dyDescent="0.25">
      <c r="A33" s="62"/>
      <c r="B33" s="84" t="s">
        <v>131</v>
      </c>
      <c r="C33" s="143" t="s">
        <v>162</v>
      </c>
      <c r="D33" s="143"/>
      <c r="E33" s="67"/>
      <c r="F33" s="67"/>
      <c r="G33" s="67"/>
      <c r="H33" s="67"/>
      <c r="I33" s="70"/>
      <c r="J33" s="70"/>
      <c r="K33" s="70"/>
      <c r="L33" s="70"/>
      <c r="M33" s="70"/>
      <c r="N33" s="71"/>
    </row>
    <row r="34" spans="1:26" x14ac:dyDescent="0.25">
      <c r="A34" s="62"/>
      <c r="B34" s="67"/>
      <c r="C34" s="67"/>
      <c r="D34" s="67"/>
      <c r="E34" s="67"/>
      <c r="F34" s="67"/>
      <c r="G34" s="67"/>
      <c r="H34" s="67"/>
      <c r="I34" s="70"/>
      <c r="J34" s="70"/>
      <c r="K34" s="70"/>
      <c r="L34" s="70"/>
      <c r="M34" s="70"/>
      <c r="N34" s="71"/>
    </row>
    <row r="35" spans="1:26" x14ac:dyDescent="0.25">
      <c r="A35" s="62"/>
      <c r="B35" s="67"/>
      <c r="C35" s="67"/>
      <c r="D35" s="67"/>
      <c r="E35" s="67"/>
      <c r="F35" s="67"/>
      <c r="G35" s="67"/>
      <c r="H35" s="67"/>
      <c r="I35" s="70"/>
      <c r="J35" s="70"/>
      <c r="K35" s="70"/>
      <c r="L35" s="70"/>
      <c r="M35" s="70"/>
      <c r="N35" s="71"/>
    </row>
    <row r="36" spans="1:26" x14ac:dyDescent="0.25">
      <c r="A36" s="62"/>
      <c r="B36" s="85" t="s">
        <v>132</v>
      </c>
      <c r="C36" s="67"/>
      <c r="D36" s="67"/>
      <c r="E36" s="67"/>
      <c r="F36" s="67"/>
      <c r="G36" s="67"/>
      <c r="H36" s="67"/>
      <c r="I36" s="70"/>
      <c r="J36" s="70"/>
      <c r="K36" s="70"/>
      <c r="L36" s="70"/>
      <c r="M36" s="70"/>
      <c r="N36" s="71"/>
    </row>
    <row r="37" spans="1:26" x14ac:dyDescent="0.25">
      <c r="A37" s="62"/>
      <c r="B37" s="67"/>
      <c r="C37" s="67"/>
      <c r="D37" s="67"/>
      <c r="E37" s="67"/>
      <c r="F37" s="67"/>
      <c r="G37" s="67"/>
      <c r="H37" s="67"/>
      <c r="I37" s="70"/>
      <c r="J37" s="70"/>
      <c r="K37" s="70"/>
      <c r="L37" s="70"/>
      <c r="M37" s="70"/>
      <c r="N37" s="71"/>
    </row>
    <row r="38" spans="1:26" x14ac:dyDescent="0.25">
      <c r="B38" s="67"/>
      <c r="C38" s="67"/>
      <c r="D38" s="67"/>
      <c r="E38" s="67"/>
      <c r="F38" s="67"/>
      <c r="G38" s="67"/>
      <c r="H38" s="67"/>
      <c r="I38" s="70"/>
      <c r="J38" s="70"/>
      <c r="K38" s="70"/>
      <c r="L38" s="70"/>
      <c r="M38" s="70"/>
      <c r="N38" s="71"/>
    </row>
    <row r="39" spans="1:26" x14ac:dyDescent="0.25">
      <c r="B39" s="87" t="s">
        <v>33</v>
      </c>
      <c r="C39" s="87" t="s">
        <v>56</v>
      </c>
      <c r="D39" s="86" t="s">
        <v>50</v>
      </c>
      <c r="E39" s="86" t="s">
        <v>16</v>
      </c>
      <c r="F39" s="67"/>
      <c r="G39" s="67"/>
      <c r="H39" s="67"/>
      <c r="I39" s="70"/>
      <c r="J39" s="70"/>
      <c r="K39" s="70"/>
      <c r="L39" s="70"/>
      <c r="M39" s="70"/>
      <c r="N39" s="71"/>
    </row>
    <row r="40" spans="1:26" ht="42.75" x14ac:dyDescent="0.25">
      <c r="B40" s="68" t="s">
        <v>133</v>
      </c>
      <c r="C40" s="69">
        <v>40</v>
      </c>
      <c r="D40" s="108">
        <v>40</v>
      </c>
      <c r="E40" s="299">
        <f>+D40+D41</f>
        <v>100</v>
      </c>
      <c r="F40" s="67"/>
      <c r="G40" s="67"/>
      <c r="H40" s="67"/>
      <c r="I40" s="70"/>
      <c r="J40" s="70"/>
      <c r="K40" s="70"/>
      <c r="L40" s="70"/>
      <c r="M40" s="70"/>
      <c r="N40" s="71"/>
    </row>
    <row r="41" spans="1:26" s="70" customFormat="1" ht="109.5" customHeight="1" x14ac:dyDescent="0.25">
      <c r="B41" s="68" t="s">
        <v>134</v>
      </c>
      <c r="C41" s="69">
        <v>60</v>
      </c>
      <c r="D41" s="108">
        <v>60</v>
      </c>
      <c r="E41" s="300"/>
      <c r="F41" s="67"/>
      <c r="G41" s="67"/>
      <c r="H41" s="67"/>
      <c r="N41" s="71"/>
      <c r="O41" s="2"/>
      <c r="P41" s="2"/>
      <c r="Q41" s="2"/>
    </row>
    <row r="42" spans="1:26" s="76" customFormat="1" x14ac:dyDescent="0.25">
      <c r="A42" s="34">
        <v>1</v>
      </c>
      <c r="B42" s="2"/>
      <c r="C42" s="63"/>
      <c r="D42" s="26"/>
      <c r="E42" s="64"/>
      <c r="F42" s="27"/>
      <c r="G42" s="27"/>
      <c r="H42" s="27"/>
      <c r="I42" s="15"/>
      <c r="J42" s="15"/>
      <c r="K42" s="15"/>
      <c r="L42" s="15"/>
      <c r="M42" s="15"/>
      <c r="N42" s="2"/>
      <c r="O42" s="2"/>
      <c r="P42" s="2"/>
      <c r="Q42" s="2"/>
      <c r="R42" s="75"/>
      <c r="S42" s="75"/>
      <c r="T42" s="75"/>
      <c r="U42" s="75"/>
      <c r="V42" s="75"/>
      <c r="W42" s="75"/>
      <c r="X42" s="75"/>
      <c r="Y42" s="75"/>
      <c r="Z42" s="75"/>
    </row>
    <row r="43" spans="1:26" s="76" customFormat="1" x14ac:dyDescent="0.25">
      <c r="A43" s="34">
        <f>+A42+1</f>
        <v>2</v>
      </c>
      <c r="B43" s="2"/>
      <c r="C43" s="63"/>
      <c r="D43" s="26"/>
      <c r="E43" s="64"/>
      <c r="F43" s="27"/>
      <c r="G43" s="27"/>
      <c r="H43" s="27"/>
      <c r="I43" s="15"/>
      <c r="J43" s="15"/>
      <c r="K43" s="15"/>
      <c r="L43" s="15"/>
      <c r="M43" s="15"/>
      <c r="N43" s="2"/>
      <c r="O43" s="2"/>
      <c r="P43" s="2"/>
      <c r="Q43" s="2"/>
      <c r="R43" s="75"/>
      <c r="S43" s="75"/>
      <c r="T43" s="75"/>
      <c r="U43" s="75"/>
      <c r="V43" s="75"/>
      <c r="W43" s="75"/>
      <c r="X43" s="75"/>
      <c r="Y43" s="75"/>
      <c r="Z43" s="75"/>
    </row>
    <row r="44" spans="1:26" s="76" customFormat="1" x14ac:dyDescent="0.25">
      <c r="A44" s="34">
        <f t="shared" ref="A44:A49" si="0">+A43+1</f>
        <v>3</v>
      </c>
      <c r="B44" s="2"/>
      <c r="C44" s="63"/>
      <c r="D44" s="26"/>
      <c r="E44" s="64"/>
      <c r="F44" s="27"/>
      <c r="G44" s="27"/>
      <c r="H44" s="27"/>
      <c r="I44" s="15"/>
      <c r="J44" s="15"/>
      <c r="K44" s="15"/>
      <c r="L44" s="15"/>
      <c r="M44" s="15"/>
      <c r="N44" s="2"/>
      <c r="O44" s="2"/>
      <c r="P44" s="2"/>
      <c r="Q44" s="2"/>
      <c r="R44" s="75"/>
      <c r="S44" s="75"/>
      <c r="T44" s="75"/>
      <c r="U44" s="75"/>
      <c r="V44" s="75"/>
      <c r="W44" s="75"/>
      <c r="X44" s="75"/>
      <c r="Y44" s="75"/>
      <c r="Z44" s="75"/>
    </row>
    <row r="45" spans="1:26" s="76" customFormat="1" ht="15.75" thickBot="1" x14ac:dyDescent="0.3">
      <c r="A45" s="34">
        <f t="shared" si="0"/>
        <v>4</v>
      </c>
      <c r="B45" s="2"/>
      <c r="C45" s="2"/>
      <c r="D45" s="2"/>
      <c r="E45" s="2"/>
      <c r="F45" s="2"/>
      <c r="G45" s="2"/>
      <c r="H45" s="2"/>
      <c r="I45" s="2"/>
      <c r="J45" s="2"/>
      <c r="K45" s="2"/>
      <c r="L45" s="2"/>
      <c r="M45" s="301" t="s">
        <v>35</v>
      </c>
      <c r="N45" s="301"/>
      <c r="O45" s="2"/>
      <c r="P45" s="2"/>
      <c r="Q45" s="2"/>
      <c r="R45" s="75"/>
      <c r="S45" s="75"/>
      <c r="T45" s="75"/>
      <c r="U45" s="75"/>
      <c r="V45" s="75"/>
      <c r="W45" s="75"/>
      <c r="X45" s="75"/>
      <c r="Y45" s="75"/>
      <c r="Z45" s="75"/>
    </row>
    <row r="46" spans="1:26" s="76" customFormat="1" x14ac:dyDescent="0.25">
      <c r="A46" s="34">
        <f t="shared" si="0"/>
        <v>5</v>
      </c>
      <c r="B46" s="85" t="s">
        <v>30</v>
      </c>
      <c r="C46" s="2"/>
      <c r="D46" s="2"/>
      <c r="E46" s="2"/>
      <c r="F46" s="2"/>
      <c r="G46" s="2"/>
      <c r="H46" s="2"/>
      <c r="I46" s="2"/>
      <c r="J46" s="2"/>
      <c r="K46" s="2"/>
      <c r="L46" s="2"/>
      <c r="M46" s="43"/>
      <c r="N46" s="43"/>
      <c r="O46" s="2"/>
      <c r="P46" s="2"/>
      <c r="Q46" s="2"/>
      <c r="R46" s="75"/>
      <c r="S46" s="75"/>
      <c r="T46" s="75"/>
      <c r="U46" s="75"/>
      <c r="V46" s="75"/>
      <c r="W46" s="75"/>
      <c r="X46" s="75"/>
      <c r="Y46" s="75"/>
      <c r="Z46" s="75"/>
    </row>
    <row r="47" spans="1:26" s="76" customFormat="1" ht="15.75" thickBot="1" x14ac:dyDescent="0.3">
      <c r="A47" s="34">
        <f t="shared" si="0"/>
        <v>6</v>
      </c>
      <c r="B47" s="2"/>
      <c r="C47" s="2"/>
      <c r="D47" s="2"/>
      <c r="E47" s="2"/>
      <c r="F47" s="2"/>
      <c r="G47" s="2"/>
      <c r="H47" s="2"/>
      <c r="I47" s="2"/>
      <c r="J47" s="2"/>
      <c r="K47" s="2"/>
      <c r="L47" s="2"/>
      <c r="M47" s="43"/>
      <c r="N47" s="43"/>
      <c r="O47" s="2"/>
      <c r="P47" s="2"/>
      <c r="Q47" s="2"/>
      <c r="R47" s="75"/>
      <c r="S47" s="75"/>
      <c r="T47" s="75"/>
      <c r="U47" s="75"/>
      <c r="V47" s="75"/>
      <c r="W47" s="75"/>
      <c r="X47" s="75"/>
      <c r="Y47" s="75"/>
      <c r="Z47" s="75"/>
    </row>
    <row r="48" spans="1:26" s="76" customFormat="1" ht="69.75" customHeight="1" x14ac:dyDescent="0.25">
      <c r="A48" s="34">
        <f t="shared" si="0"/>
        <v>7</v>
      </c>
      <c r="B48" s="81" t="s">
        <v>135</v>
      </c>
      <c r="C48" s="81" t="s">
        <v>136</v>
      </c>
      <c r="D48" s="81" t="s">
        <v>137</v>
      </c>
      <c r="E48" s="81" t="s">
        <v>44</v>
      </c>
      <c r="F48" s="81" t="s">
        <v>22</v>
      </c>
      <c r="G48" s="81" t="s">
        <v>97</v>
      </c>
      <c r="H48" s="81" t="s">
        <v>17</v>
      </c>
      <c r="I48" s="81" t="s">
        <v>10</v>
      </c>
      <c r="J48" s="81" t="s">
        <v>31</v>
      </c>
      <c r="K48" s="81" t="s">
        <v>59</v>
      </c>
      <c r="L48" s="81" t="s">
        <v>20</v>
      </c>
      <c r="M48" s="66" t="s">
        <v>26</v>
      </c>
      <c r="N48" s="81" t="s">
        <v>138</v>
      </c>
      <c r="O48" s="81" t="s">
        <v>36</v>
      </c>
      <c r="P48" s="82" t="s">
        <v>11</v>
      </c>
      <c r="Q48" s="82" t="s">
        <v>19</v>
      </c>
      <c r="R48" s="75"/>
      <c r="S48" s="75"/>
      <c r="T48" s="75"/>
      <c r="U48" s="75"/>
      <c r="V48" s="75"/>
      <c r="W48" s="75"/>
      <c r="X48" s="75"/>
      <c r="Y48" s="75"/>
      <c r="Z48" s="75"/>
    </row>
    <row r="49" spans="1:26" s="125" customFormat="1" ht="60" customHeight="1" x14ac:dyDescent="0.25">
      <c r="A49" s="114">
        <f t="shared" si="0"/>
        <v>8</v>
      </c>
      <c r="B49" s="115" t="s">
        <v>166</v>
      </c>
      <c r="C49" s="115" t="s">
        <v>166</v>
      </c>
      <c r="D49" s="116" t="s">
        <v>167</v>
      </c>
      <c r="E49" s="117" t="s">
        <v>168</v>
      </c>
      <c r="F49" s="118" t="s">
        <v>126</v>
      </c>
      <c r="G49" s="119"/>
      <c r="H49" s="120">
        <v>40644</v>
      </c>
      <c r="I49" s="120">
        <v>40694</v>
      </c>
      <c r="J49" s="120" t="s">
        <v>24</v>
      </c>
      <c r="K49" s="121">
        <v>1.6</v>
      </c>
      <c r="L49" s="121">
        <v>0</v>
      </c>
      <c r="M49" s="121">
        <v>980</v>
      </c>
      <c r="N49" s="121">
        <v>0</v>
      </c>
      <c r="O49" s="122">
        <v>197077044</v>
      </c>
      <c r="P49" s="122" t="s">
        <v>169</v>
      </c>
      <c r="Q49" s="123" t="s">
        <v>174</v>
      </c>
      <c r="R49" s="124"/>
      <c r="S49" s="124"/>
      <c r="T49" s="124"/>
      <c r="U49" s="124"/>
      <c r="V49" s="124"/>
      <c r="W49" s="124"/>
      <c r="X49" s="124"/>
      <c r="Y49" s="124"/>
      <c r="Z49" s="124"/>
    </row>
    <row r="50" spans="1:26" s="125" customFormat="1" ht="44.25" customHeight="1" x14ac:dyDescent="0.25">
      <c r="A50" s="114"/>
      <c r="B50" s="115" t="s">
        <v>165</v>
      </c>
      <c r="C50" s="116" t="s">
        <v>165</v>
      </c>
      <c r="D50" s="115" t="s">
        <v>170</v>
      </c>
      <c r="E50" s="117" t="s">
        <v>171</v>
      </c>
      <c r="F50" s="118" t="s">
        <v>126</v>
      </c>
      <c r="G50" s="118"/>
      <c r="H50" s="126">
        <v>41254</v>
      </c>
      <c r="I50" s="120">
        <v>41943</v>
      </c>
      <c r="J50" s="120" t="s">
        <v>24</v>
      </c>
      <c r="K50" s="146">
        <v>22.6</v>
      </c>
      <c r="L50" s="121">
        <v>0</v>
      </c>
      <c r="M50" s="121">
        <v>878</v>
      </c>
      <c r="N50" s="121">
        <v>100</v>
      </c>
      <c r="O50" s="122">
        <v>3265559444</v>
      </c>
      <c r="P50" s="122" t="s">
        <v>173</v>
      </c>
      <c r="Q50" s="123" t="s">
        <v>174</v>
      </c>
    </row>
    <row r="51" spans="1:26" s="17" customFormat="1" x14ac:dyDescent="0.25">
      <c r="B51" s="77"/>
      <c r="C51" s="78"/>
      <c r="D51" s="77"/>
      <c r="E51" s="72"/>
      <c r="F51" s="73"/>
      <c r="G51" s="73"/>
      <c r="H51" s="73"/>
      <c r="I51" s="74"/>
      <c r="J51" s="74"/>
      <c r="K51" s="65"/>
      <c r="L51" s="65"/>
      <c r="M51" s="65"/>
      <c r="N51" s="65"/>
      <c r="O51" s="16"/>
      <c r="P51" s="16"/>
      <c r="Q51" s="90"/>
    </row>
    <row r="52" spans="1:26" ht="28.15" customHeight="1" x14ac:dyDescent="0.25">
      <c r="B52" s="35" t="s">
        <v>16</v>
      </c>
      <c r="C52" s="78"/>
      <c r="D52" s="77"/>
      <c r="E52" s="72"/>
      <c r="F52" s="73"/>
      <c r="G52" s="73"/>
      <c r="H52" s="73"/>
      <c r="I52" s="74"/>
      <c r="J52" s="74"/>
      <c r="K52" s="144">
        <f>SUM(K49:K51)</f>
        <v>24.200000000000003</v>
      </c>
      <c r="L52" s="79">
        <f>SUM(L49:L51)</f>
        <v>0</v>
      </c>
      <c r="M52" s="89">
        <f>SUM(M49:M51)</f>
        <v>1858</v>
      </c>
      <c r="N52" s="79">
        <f>SUM(N49:N51)</f>
        <v>100</v>
      </c>
      <c r="O52" s="16"/>
      <c r="P52" s="16"/>
      <c r="Q52" s="91"/>
    </row>
    <row r="53" spans="1:26" x14ac:dyDescent="0.25">
      <c r="B53" s="17"/>
      <c r="C53" s="17"/>
      <c r="D53" s="17"/>
      <c r="E53" s="18"/>
      <c r="F53" s="17"/>
      <c r="G53" s="17"/>
      <c r="H53" s="17"/>
      <c r="I53" s="17"/>
      <c r="J53" s="17"/>
      <c r="K53" s="145"/>
      <c r="L53" s="17"/>
      <c r="M53" s="17"/>
      <c r="N53" s="17"/>
      <c r="O53" s="17"/>
      <c r="P53" s="17"/>
      <c r="Q53" s="17"/>
    </row>
    <row r="54" spans="1:26" x14ac:dyDescent="0.25">
      <c r="B54" s="289" t="s">
        <v>28</v>
      </c>
      <c r="C54" s="289" t="s">
        <v>27</v>
      </c>
      <c r="D54" s="291" t="s">
        <v>34</v>
      </c>
      <c r="E54" s="291"/>
      <c r="F54" s="17"/>
      <c r="G54" s="17"/>
      <c r="H54" s="17"/>
      <c r="I54" s="17"/>
      <c r="J54" s="17"/>
      <c r="K54" s="17"/>
      <c r="L54" s="17"/>
      <c r="M54" s="17"/>
      <c r="N54" s="17"/>
      <c r="O54" s="17"/>
      <c r="P54" s="17"/>
      <c r="Q54" s="17"/>
    </row>
    <row r="55" spans="1:26" x14ac:dyDescent="0.25">
      <c r="B55" s="290"/>
      <c r="C55" s="290"/>
      <c r="D55" s="110" t="s">
        <v>23</v>
      </c>
      <c r="E55" s="41" t="s">
        <v>24</v>
      </c>
      <c r="F55" s="17"/>
      <c r="G55" s="17"/>
      <c r="H55" s="17"/>
      <c r="I55" s="17"/>
      <c r="J55" s="17"/>
      <c r="K55" s="17"/>
      <c r="L55" s="17"/>
      <c r="M55" s="17"/>
      <c r="N55" s="17"/>
      <c r="O55" s="17"/>
      <c r="P55" s="17"/>
      <c r="Q55" s="17"/>
    </row>
    <row r="56" spans="1:26" ht="109.5" customHeight="1" x14ac:dyDescent="0.25">
      <c r="B56" s="39" t="s">
        <v>21</v>
      </c>
      <c r="C56" s="40">
        <f>+K52</f>
        <v>24.200000000000003</v>
      </c>
      <c r="D56" s="38"/>
      <c r="E56" s="112" t="s">
        <v>162</v>
      </c>
      <c r="F56" s="19"/>
      <c r="G56" s="19"/>
      <c r="H56" s="19"/>
      <c r="I56" s="19"/>
      <c r="J56" s="19"/>
      <c r="K56" s="19"/>
      <c r="L56" s="19"/>
      <c r="M56" s="19"/>
      <c r="N56" s="17"/>
      <c r="O56" s="17"/>
      <c r="P56" s="17"/>
      <c r="Q56" s="17"/>
    </row>
    <row r="57" spans="1:26" x14ac:dyDescent="0.25">
      <c r="B57" s="39" t="s">
        <v>25</v>
      </c>
      <c r="C57" s="40">
        <f>+M52</f>
        <v>1858</v>
      </c>
      <c r="D57" s="38"/>
      <c r="E57" s="112" t="s">
        <v>162</v>
      </c>
      <c r="F57" s="17"/>
      <c r="G57" s="17"/>
      <c r="H57" s="17"/>
      <c r="I57" s="17"/>
      <c r="J57" s="17"/>
      <c r="K57" s="17"/>
      <c r="L57" s="17"/>
      <c r="M57" s="17"/>
      <c r="N57" s="17"/>
      <c r="O57" s="17"/>
      <c r="P57" s="17"/>
      <c r="Q57" s="17"/>
    </row>
    <row r="58" spans="1:26" x14ac:dyDescent="0.25">
      <c r="B58" s="20"/>
      <c r="C58" s="288"/>
      <c r="D58" s="288"/>
      <c r="E58" s="288"/>
      <c r="F58" s="288"/>
      <c r="G58" s="288"/>
      <c r="H58" s="288"/>
      <c r="I58" s="288"/>
      <c r="J58" s="288"/>
      <c r="K58" s="288"/>
      <c r="L58" s="288"/>
      <c r="M58" s="288"/>
      <c r="N58" s="288"/>
      <c r="O58" s="17"/>
      <c r="P58" s="17"/>
      <c r="Q58" s="17"/>
    </row>
    <row r="59" spans="1:26" ht="15.75" thickBot="1" x14ac:dyDescent="0.3"/>
    <row r="60" spans="1:26" ht="27" thickBot="1" x14ac:dyDescent="0.3">
      <c r="B60" s="258" t="s">
        <v>98</v>
      </c>
      <c r="C60" s="259"/>
      <c r="D60" s="259"/>
      <c r="E60" s="259"/>
      <c r="F60" s="259"/>
      <c r="G60" s="259"/>
      <c r="H60" s="259"/>
      <c r="I60" s="259"/>
      <c r="J60" s="259"/>
      <c r="K60" s="259"/>
      <c r="L60" s="259"/>
      <c r="M60" s="259"/>
      <c r="N60" s="260"/>
    </row>
    <row r="63" spans="1:26" ht="105" x14ac:dyDescent="0.25">
      <c r="B63" s="83" t="s">
        <v>139</v>
      </c>
      <c r="C63" s="45" t="s">
        <v>2</v>
      </c>
      <c r="D63" s="45" t="s">
        <v>100</v>
      </c>
      <c r="E63" s="45" t="s">
        <v>99</v>
      </c>
      <c r="F63" s="45" t="s">
        <v>101</v>
      </c>
      <c r="G63" s="45" t="s">
        <v>102</v>
      </c>
      <c r="H63" s="45" t="s">
        <v>103</v>
      </c>
      <c r="I63" s="45" t="s">
        <v>104</v>
      </c>
      <c r="J63" s="45" t="s">
        <v>105</v>
      </c>
      <c r="K63" s="45" t="s">
        <v>106</v>
      </c>
      <c r="L63" s="45" t="s">
        <v>107</v>
      </c>
      <c r="M63" s="60" t="s">
        <v>108</v>
      </c>
      <c r="N63" s="60" t="s">
        <v>109</v>
      </c>
      <c r="O63" s="261" t="s">
        <v>3</v>
      </c>
      <c r="P63" s="263"/>
      <c r="Q63" s="45" t="s">
        <v>18</v>
      </c>
    </row>
    <row r="64" spans="1:26" s="95" customFormat="1" ht="30" customHeight="1" x14ac:dyDescent="0.25">
      <c r="B64" s="107" t="s">
        <v>185</v>
      </c>
      <c r="C64" s="107" t="s">
        <v>186</v>
      </c>
      <c r="D64" s="61" t="s">
        <v>187</v>
      </c>
      <c r="E64" s="61">
        <v>120</v>
      </c>
      <c r="F64" s="94" t="s">
        <v>355</v>
      </c>
      <c r="G64" s="94" t="s">
        <v>188</v>
      </c>
      <c r="H64" s="94"/>
      <c r="I64" s="61" t="s">
        <v>355</v>
      </c>
      <c r="J64" s="61" t="s">
        <v>126</v>
      </c>
      <c r="K64" s="46" t="s">
        <v>126</v>
      </c>
      <c r="L64" s="46" t="s">
        <v>126</v>
      </c>
      <c r="M64" s="46" t="s">
        <v>126</v>
      </c>
      <c r="N64" s="46" t="s">
        <v>126</v>
      </c>
      <c r="O64" s="231" t="s">
        <v>189</v>
      </c>
      <c r="P64" s="233"/>
      <c r="Q64" s="46" t="s">
        <v>126</v>
      </c>
    </row>
    <row r="65" spans="2:17" s="95" customFormat="1" ht="30" customHeight="1" x14ac:dyDescent="0.25">
      <c r="B65" s="107" t="s">
        <v>185</v>
      </c>
      <c r="C65" s="107" t="s">
        <v>186</v>
      </c>
      <c r="D65" s="61" t="s">
        <v>187</v>
      </c>
      <c r="E65" s="61">
        <v>89</v>
      </c>
      <c r="F65" s="94" t="s">
        <v>355</v>
      </c>
      <c r="G65" s="94" t="s">
        <v>188</v>
      </c>
      <c r="H65" s="94"/>
      <c r="I65" s="61" t="s">
        <v>355</v>
      </c>
      <c r="J65" s="61" t="s">
        <v>126</v>
      </c>
      <c r="K65" s="46" t="s">
        <v>126</v>
      </c>
      <c r="L65" s="46" t="s">
        <v>126</v>
      </c>
      <c r="M65" s="46" t="s">
        <v>126</v>
      </c>
      <c r="N65" s="46" t="s">
        <v>126</v>
      </c>
      <c r="O65" s="231" t="s">
        <v>189</v>
      </c>
      <c r="P65" s="233"/>
      <c r="Q65" s="46" t="s">
        <v>126</v>
      </c>
    </row>
    <row r="66" spans="2:17" s="95" customFormat="1" ht="24.75" customHeight="1" x14ac:dyDescent="0.25">
      <c r="B66" s="107" t="s">
        <v>185</v>
      </c>
      <c r="C66" s="107" t="s">
        <v>186</v>
      </c>
      <c r="D66" s="61" t="s">
        <v>187</v>
      </c>
      <c r="E66" s="61">
        <v>90</v>
      </c>
      <c r="F66" s="94" t="s">
        <v>355</v>
      </c>
      <c r="G66" s="94" t="s">
        <v>188</v>
      </c>
      <c r="H66" s="94"/>
      <c r="I66" s="61" t="s">
        <v>355</v>
      </c>
      <c r="J66" s="61" t="s">
        <v>126</v>
      </c>
      <c r="K66" s="46" t="s">
        <v>126</v>
      </c>
      <c r="L66" s="46" t="s">
        <v>126</v>
      </c>
      <c r="M66" s="46" t="s">
        <v>126</v>
      </c>
      <c r="N66" s="46" t="s">
        <v>126</v>
      </c>
      <c r="O66" s="231" t="s">
        <v>189</v>
      </c>
      <c r="P66" s="233"/>
      <c r="Q66" s="46" t="s">
        <v>126</v>
      </c>
    </row>
    <row r="67" spans="2:17" s="95" customFormat="1" ht="30" customHeight="1" x14ac:dyDescent="0.25">
      <c r="B67" s="107" t="s">
        <v>192</v>
      </c>
      <c r="C67" s="107" t="s">
        <v>186</v>
      </c>
      <c r="D67" s="61" t="s">
        <v>190</v>
      </c>
      <c r="E67" s="61">
        <v>65</v>
      </c>
      <c r="F67" s="94" t="s">
        <v>355</v>
      </c>
      <c r="G67" s="94"/>
      <c r="H67" s="94" t="s">
        <v>191</v>
      </c>
      <c r="I67" s="61" t="s">
        <v>356</v>
      </c>
      <c r="J67" s="61" t="s">
        <v>126</v>
      </c>
      <c r="K67" s="46" t="s">
        <v>126</v>
      </c>
      <c r="L67" s="46" t="s">
        <v>126</v>
      </c>
      <c r="M67" s="46" t="s">
        <v>126</v>
      </c>
      <c r="N67" s="46" t="s">
        <v>126</v>
      </c>
      <c r="O67" s="231" t="s">
        <v>193</v>
      </c>
      <c r="P67" s="233"/>
      <c r="Q67" s="46" t="s">
        <v>126</v>
      </c>
    </row>
    <row r="68" spans="2:17" s="95" customFormat="1" x14ac:dyDescent="0.25">
      <c r="B68" s="46"/>
      <c r="C68" s="46"/>
      <c r="D68" s="46"/>
      <c r="E68" s="46"/>
      <c r="F68" s="46"/>
      <c r="G68" s="46"/>
      <c r="H68" s="46"/>
      <c r="I68" s="46"/>
      <c r="J68" s="46"/>
      <c r="K68" s="46"/>
      <c r="L68" s="46"/>
      <c r="M68" s="46"/>
      <c r="N68" s="46"/>
      <c r="O68" s="231"/>
      <c r="P68" s="233"/>
      <c r="Q68" s="46"/>
    </row>
    <row r="69" spans="2:17" x14ac:dyDescent="0.25">
      <c r="B69" s="2" t="s">
        <v>1</v>
      </c>
    </row>
    <row r="70" spans="2:17" x14ac:dyDescent="0.25">
      <c r="B70" s="2" t="s">
        <v>37</v>
      </c>
    </row>
    <row r="71" spans="2:17" x14ac:dyDescent="0.25">
      <c r="B71" s="2" t="s">
        <v>60</v>
      </c>
    </row>
    <row r="72" spans="2:17" ht="38.25" customHeight="1" x14ac:dyDescent="0.25"/>
    <row r="73" spans="2:17" ht="60.75" customHeight="1" thickBot="1" x14ac:dyDescent="0.3"/>
    <row r="74" spans="2:17" ht="33.6" customHeight="1" thickBot="1" x14ac:dyDescent="0.3">
      <c r="B74" s="258" t="s">
        <v>38</v>
      </c>
      <c r="C74" s="259"/>
      <c r="D74" s="259"/>
      <c r="E74" s="259"/>
      <c r="F74" s="259"/>
      <c r="G74" s="259"/>
      <c r="H74" s="259"/>
      <c r="I74" s="259"/>
      <c r="J74" s="259"/>
      <c r="K74" s="259"/>
      <c r="L74" s="259"/>
      <c r="M74" s="259"/>
      <c r="N74" s="260"/>
    </row>
    <row r="79" spans="2:17" ht="75" x14ac:dyDescent="0.25">
      <c r="B79" s="83" t="s">
        <v>0</v>
      </c>
      <c r="C79" s="83" t="s">
        <v>39</v>
      </c>
      <c r="D79" s="83" t="s">
        <v>40</v>
      </c>
      <c r="E79" s="83" t="s">
        <v>110</v>
      </c>
      <c r="F79" s="83" t="s">
        <v>112</v>
      </c>
      <c r="G79" s="83" t="s">
        <v>113</v>
      </c>
      <c r="H79" s="83" t="s">
        <v>114</v>
      </c>
      <c r="I79" s="83" t="s">
        <v>111</v>
      </c>
      <c r="J79" s="261" t="s">
        <v>115</v>
      </c>
      <c r="K79" s="262"/>
      <c r="L79" s="263"/>
      <c r="M79" s="83" t="s">
        <v>116</v>
      </c>
      <c r="N79" s="83" t="s">
        <v>41</v>
      </c>
      <c r="O79" s="83" t="s">
        <v>42</v>
      </c>
      <c r="P79" s="261" t="s">
        <v>3</v>
      </c>
      <c r="Q79" s="263"/>
    </row>
    <row r="80" spans="2:17" s="99" customFormat="1" ht="24.75" customHeight="1" x14ac:dyDescent="0.25">
      <c r="B80" s="61" t="s">
        <v>197</v>
      </c>
      <c r="C80" s="100" t="s">
        <v>352</v>
      </c>
      <c r="D80" s="101" t="s">
        <v>198</v>
      </c>
      <c r="E80" s="61">
        <v>69021041</v>
      </c>
      <c r="F80" s="61" t="s">
        <v>196</v>
      </c>
      <c r="G80" s="61" t="s">
        <v>199</v>
      </c>
      <c r="H80" s="102">
        <v>39063</v>
      </c>
      <c r="I80" s="61" t="s">
        <v>126</v>
      </c>
      <c r="J80" s="61" t="s">
        <v>280</v>
      </c>
      <c r="K80" s="61" t="s">
        <v>281</v>
      </c>
      <c r="L80" s="61" t="s">
        <v>282</v>
      </c>
      <c r="M80" s="103" t="s">
        <v>126</v>
      </c>
      <c r="N80" s="103" t="s">
        <v>126</v>
      </c>
      <c r="O80" s="103" t="s">
        <v>126</v>
      </c>
      <c r="P80" s="273" t="s">
        <v>394</v>
      </c>
      <c r="Q80" s="274"/>
    </row>
    <row r="81" spans="2:17" s="99" customFormat="1" ht="24.75" customHeight="1" x14ac:dyDescent="0.25">
      <c r="B81" s="61" t="s">
        <v>43</v>
      </c>
      <c r="C81" s="100" t="s">
        <v>352</v>
      </c>
      <c r="D81" s="101" t="s">
        <v>200</v>
      </c>
      <c r="E81" s="61">
        <v>39841262</v>
      </c>
      <c r="F81" s="61" t="s">
        <v>201</v>
      </c>
      <c r="G81" s="61" t="s">
        <v>202</v>
      </c>
      <c r="H81" s="102">
        <v>40627</v>
      </c>
      <c r="I81" s="61" t="s">
        <v>126</v>
      </c>
      <c r="J81" s="61" t="s">
        <v>161</v>
      </c>
      <c r="K81" s="61" t="s">
        <v>203</v>
      </c>
      <c r="L81" s="61" t="s">
        <v>204</v>
      </c>
      <c r="M81" s="103" t="s">
        <v>126</v>
      </c>
      <c r="N81" s="103" t="s">
        <v>126</v>
      </c>
      <c r="O81" s="103" t="s">
        <v>126</v>
      </c>
      <c r="P81" s="273" t="s">
        <v>174</v>
      </c>
      <c r="Q81" s="274"/>
    </row>
    <row r="82" spans="2:17" s="99" customFormat="1" ht="24.75" customHeight="1" x14ac:dyDescent="0.25">
      <c r="B82" s="61" t="s">
        <v>43</v>
      </c>
      <c r="C82" s="100" t="s">
        <v>352</v>
      </c>
      <c r="D82" s="61" t="s">
        <v>205</v>
      </c>
      <c r="E82" s="61">
        <v>1122725778</v>
      </c>
      <c r="F82" s="61" t="s">
        <v>206</v>
      </c>
      <c r="G82" s="61" t="s">
        <v>207</v>
      </c>
      <c r="H82" s="102">
        <v>41026</v>
      </c>
      <c r="I82" s="61" t="s">
        <v>126</v>
      </c>
      <c r="J82" s="61" t="s">
        <v>285</v>
      </c>
      <c r="K82" s="102" t="s">
        <v>286</v>
      </c>
      <c r="L82" s="61" t="s">
        <v>287</v>
      </c>
      <c r="M82" s="103" t="s">
        <v>126</v>
      </c>
      <c r="N82" s="103" t="s">
        <v>126</v>
      </c>
      <c r="O82" s="103" t="s">
        <v>126</v>
      </c>
      <c r="P82" s="275" t="s">
        <v>174</v>
      </c>
      <c r="Q82" s="276"/>
    </row>
    <row r="83" spans="2:17" s="214" customFormat="1" ht="24.75" customHeight="1" x14ac:dyDescent="0.25">
      <c r="B83" s="211" t="s">
        <v>43</v>
      </c>
      <c r="C83" s="218" t="s">
        <v>352</v>
      </c>
      <c r="D83" s="211" t="s">
        <v>208</v>
      </c>
      <c r="E83" s="211">
        <v>52969233</v>
      </c>
      <c r="F83" s="211" t="s">
        <v>396</v>
      </c>
      <c r="G83" s="211" t="s">
        <v>209</v>
      </c>
      <c r="H83" s="213">
        <v>41603</v>
      </c>
      <c r="I83" s="211" t="s">
        <v>127</v>
      </c>
      <c r="J83" s="211" t="s">
        <v>161</v>
      </c>
      <c r="K83" s="211" t="s">
        <v>397</v>
      </c>
      <c r="L83" s="211" t="s">
        <v>398</v>
      </c>
      <c r="M83" s="212" t="s">
        <v>126</v>
      </c>
      <c r="N83" s="212" t="s">
        <v>126</v>
      </c>
      <c r="O83" s="212"/>
      <c r="P83" s="280" t="s">
        <v>174</v>
      </c>
      <c r="Q83" s="281"/>
    </row>
    <row r="84" spans="2:17" s="99" customFormat="1" ht="24.75" customHeight="1" x14ac:dyDescent="0.25">
      <c r="B84" s="103" t="s">
        <v>43</v>
      </c>
      <c r="C84" s="100" t="s">
        <v>352</v>
      </c>
      <c r="D84" s="103" t="s">
        <v>229</v>
      </c>
      <c r="E84" s="103">
        <v>18126761</v>
      </c>
      <c r="F84" s="103" t="s">
        <v>230</v>
      </c>
      <c r="G84" s="103" t="s">
        <v>231</v>
      </c>
      <c r="H84" s="104">
        <v>37799</v>
      </c>
      <c r="I84" s="103" t="s">
        <v>126</v>
      </c>
      <c r="J84" s="103" t="s">
        <v>312</v>
      </c>
      <c r="K84" s="103" t="s">
        <v>313</v>
      </c>
      <c r="L84" s="103" t="s">
        <v>314</v>
      </c>
      <c r="M84" s="103" t="s">
        <v>126</v>
      </c>
      <c r="N84" s="103" t="s">
        <v>126</v>
      </c>
      <c r="O84" s="103" t="s">
        <v>126</v>
      </c>
      <c r="P84" s="275" t="s">
        <v>174</v>
      </c>
      <c r="Q84" s="276"/>
    </row>
    <row r="85" spans="2:17" s="99" customFormat="1" ht="47.25" customHeight="1" x14ac:dyDescent="0.25">
      <c r="B85" s="103" t="s">
        <v>43</v>
      </c>
      <c r="C85" s="100" t="s">
        <v>352</v>
      </c>
      <c r="D85" s="103" t="s">
        <v>232</v>
      </c>
      <c r="E85" s="103">
        <v>1122337102</v>
      </c>
      <c r="F85" s="103" t="s">
        <v>196</v>
      </c>
      <c r="G85" s="103" t="s">
        <v>211</v>
      </c>
      <c r="H85" s="104">
        <v>41811</v>
      </c>
      <c r="I85" s="103"/>
      <c r="J85" s="103"/>
      <c r="K85" s="103"/>
      <c r="L85" s="103"/>
      <c r="M85" s="103" t="s">
        <v>126</v>
      </c>
      <c r="N85" s="103" t="s">
        <v>127</v>
      </c>
      <c r="O85" s="103"/>
      <c r="P85" s="275" t="s">
        <v>360</v>
      </c>
      <c r="Q85" s="276"/>
    </row>
    <row r="86" spans="2:17" s="99" customFormat="1" ht="24.75" customHeight="1" x14ac:dyDescent="0.25">
      <c r="B86" s="103" t="s">
        <v>213</v>
      </c>
      <c r="C86" s="100" t="s">
        <v>352</v>
      </c>
      <c r="D86" s="103" t="s">
        <v>233</v>
      </c>
      <c r="E86" s="103">
        <v>108526084</v>
      </c>
      <c r="F86" s="103" t="s">
        <v>196</v>
      </c>
      <c r="G86" s="103" t="s">
        <v>223</v>
      </c>
      <c r="H86" s="104">
        <v>41082</v>
      </c>
      <c r="I86" s="103" t="s">
        <v>126</v>
      </c>
      <c r="J86" s="103" t="s">
        <v>227</v>
      </c>
      <c r="K86" s="103" t="s">
        <v>234</v>
      </c>
      <c r="L86" s="103" t="s">
        <v>213</v>
      </c>
      <c r="M86" s="103" t="s">
        <v>126</v>
      </c>
      <c r="N86" s="103" t="s">
        <v>126</v>
      </c>
      <c r="O86" s="103" t="s">
        <v>126</v>
      </c>
      <c r="P86" s="275" t="s">
        <v>174</v>
      </c>
      <c r="Q86" s="276"/>
    </row>
    <row r="87" spans="2:17" s="99" customFormat="1" ht="24.75" customHeight="1" x14ac:dyDescent="0.25">
      <c r="B87" s="211" t="s">
        <v>213</v>
      </c>
      <c r="C87" s="211" t="s">
        <v>353</v>
      </c>
      <c r="D87" s="211" t="s">
        <v>210</v>
      </c>
      <c r="E87" s="211">
        <v>69008084</v>
      </c>
      <c r="F87" s="211" t="s">
        <v>196</v>
      </c>
      <c r="G87" s="211" t="s">
        <v>211</v>
      </c>
      <c r="H87" s="211" t="s">
        <v>212</v>
      </c>
      <c r="I87" s="211" t="s">
        <v>126</v>
      </c>
      <c r="J87" s="211" t="s">
        <v>309</v>
      </c>
      <c r="K87" s="211" t="s">
        <v>310</v>
      </c>
      <c r="L87" s="211" t="s">
        <v>311</v>
      </c>
      <c r="M87" s="212" t="s">
        <v>126</v>
      </c>
      <c r="N87" s="212" t="s">
        <v>126</v>
      </c>
      <c r="O87" s="212" t="s">
        <v>126</v>
      </c>
      <c r="P87" s="282" t="s">
        <v>174</v>
      </c>
      <c r="Q87" s="283"/>
    </row>
    <row r="88" spans="2:17" s="99" customFormat="1" ht="24.75" customHeight="1" x14ac:dyDescent="0.25">
      <c r="B88" s="211" t="s">
        <v>213</v>
      </c>
      <c r="C88" s="211" t="s">
        <v>353</v>
      </c>
      <c r="D88" s="211" t="s">
        <v>214</v>
      </c>
      <c r="E88" s="211">
        <v>25273242</v>
      </c>
      <c r="F88" s="211" t="s">
        <v>196</v>
      </c>
      <c r="G88" s="211" t="s">
        <v>215</v>
      </c>
      <c r="H88" s="213">
        <v>37802</v>
      </c>
      <c r="I88" s="211" t="s">
        <v>126</v>
      </c>
      <c r="J88" s="211" t="s">
        <v>291</v>
      </c>
      <c r="K88" s="211" t="s">
        <v>292</v>
      </c>
      <c r="L88" s="211" t="s">
        <v>293</v>
      </c>
      <c r="M88" s="212" t="s">
        <v>126</v>
      </c>
      <c r="N88" s="212" t="s">
        <v>126</v>
      </c>
      <c r="O88" s="212" t="s">
        <v>126</v>
      </c>
      <c r="P88" s="284"/>
      <c r="Q88" s="285"/>
    </row>
    <row r="89" spans="2:17" s="99" customFormat="1" ht="24.75" customHeight="1" x14ac:dyDescent="0.25">
      <c r="B89" s="211" t="s">
        <v>213</v>
      </c>
      <c r="C89" s="211" t="s">
        <v>353</v>
      </c>
      <c r="D89" s="211" t="s">
        <v>216</v>
      </c>
      <c r="E89" s="211">
        <v>1124312729</v>
      </c>
      <c r="F89" s="211" t="s">
        <v>196</v>
      </c>
      <c r="G89" s="211" t="s">
        <v>217</v>
      </c>
      <c r="H89" s="213">
        <v>41201</v>
      </c>
      <c r="I89" s="211" t="s">
        <v>127</v>
      </c>
      <c r="J89" s="211" t="s">
        <v>165</v>
      </c>
      <c r="K89" s="213" t="s">
        <v>221</v>
      </c>
      <c r="L89" s="213" t="s">
        <v>218</v>
      </c>
      <c r="M89" s="212" t="s">
        <v>126</v>
      </c>
      <c r="N89" s="212" t="s">
        <v>126</v>
      </c>
      <c r="O89" s="212" t="s">
        <v>126</v>
      </c>
      <c r="P89" s="284"/>
      <c r="Q89" s="285"/>
    </row>
    <row r="90" spans="2:17" s="99" customFormat="1" ht="24.75" customHeight="1" x14ac:dyDescent="0.25">
      <c r="B90" s="211" t="s">
        <v>213</v>
      </c>
      <c r="C90" s="211" t="s">
        <v>353</v>
      </c>
      <c r="D90" s="211" t="s">
        <v>219</v>
      </c>
      <c r="E90" s="214">
        <v>12983729</v>
      </c>
      <c r="F90" s="211" t="s">
        <v>220</v>
      </c>
      <c r="G90" s="211" t="s">
        <v>211</v>
      </c>
      <c r="H90" s="213">
        <v>39991</v>
      </c>
      <c r="I90" s="211" t="s">
        <v>126</v>
      </c>
      <c r="J90" s="211" t="s">
        <v>294</v>
      </c>
      <c r="K90" s="211" t="s">
        <v>295</v>
      </c>
      <c r="L90" s="211" t="s">
        <v>296</v>
      </c>
      <c r="M90" s="212" t="s">
        <v>126</v>
      </c>
      <c r="N90" s="212" t="s">
        <v>126</v>
      </c>
      <c r="O90" s="212" t="s">
        <v>126</v>
      </c>
      <c r="P90" s="284"/>
      <c r="Q90" s="285"/>
    </row>
    <row r="91" spans="2:17" s="99" customFormat="1" ht="24.75" customHeight="1" x14ac:dyDescent="0.25">
      <c r="B91" s="211" t="s">
        <v>213</v>
      </c>
      <c r="C91" s="211" t="s">
        <v>353</v>
      </c>
      <c r="D91" s="211" t="s">
        <v>222</v>
      </c>
      <c r="E91" s="211">
        <v>1085257554</v>
      </c>
      <c r="F91" s="211" t="s">
        <v>196</v>
      </c>
      <c r="G91" s="211" t="s">
        <v>223</v>
      </c>
      <c r="H91" s="213">
        <v>40718</v>
      </c>
      <c r="I91" s="211" t="s">
        <v>126</v>
      </c>
      <c r="J91" s="211" t="s">
        <v>297</v>
      </c>
      <c r="K91" s="211" t="s">
        <v>298</v>
      </c>
      <c r="L91" s="211" t="s">
        <v>299</v>
      </c>
      <c r="M91" s="212" t="s">
        <v>126</v>
      </c>
      <c r="N91" s="212" t="s">
        <v>126</v>
      </c>
      <c r="O91" s="212" t="s">
        <v>126</v>
      </c>
      <c r="P91" s="284"/>
      <c r="Q91" s="285"/>
    </row>
    <row r="92" spans="2:17" s="99" customFormat="1" ht="24.75" customHeight="1" x14ac:dyDescent="0.25">
      <c r="B92" s="211" t="s">
        <v>213</v>
      </c>
      <c r="C92" s="211" t="s">
        <v>353</v>
      </c>
      <c r="D92" s="211" t="s">
        <v>224</v>
      </c>
      <c r="E92" s="211">
        <v>1144129278</v>
      </c>
      <c r="F92" s="211" t="s">
        <v>196</v>
      </c>
      <c r="G92" s="211" t="s">
        <v>225</v>
      </c>
      <c r="H92" s="213">
        <v>40161</v>
      </c>
      <c r="I92" s="211" t="s">
        <v>126</v>
      </c>
      <c r="J92" s="211" t="s">
        <v>300</v>
      </c>
      <c r="K92" s="211" t="s">
        <v>301</v>
      </c>
      <c r="L92" s="211" t="s">
        <v>302</v>
      </c>
      <c r="M92" s="212" t="s">
        <v>126</v>
      </c>
      <c r="N92" s="212" t="s">
        <v>126</v>
      </c>
      <c r="O92" s="212" t="s">
        <v>126</v>
      </c>
      <c r="P92" s="284"/>
      <c r="Q92" s="285"/>
    </row>
    <row r="93" spans="2:17" s="17" customFormat="1" ht="24.75" customHeight="1" x14ac:dyDescent="0.25">
      <c r="B93" s="211" t="s">
        <v>213</v>
      </c>
      <c r="C93" s="211" t="s">
        <v>353</v>
      </c>
      <c r="D93" s="209" t="s">
        <v>226</v>
      </c>
      <c r="E93" s="209">
        <v>25291113</v>
      </c>
      <c r="F93" s="209" t="s">
        <v>196</v>
      </c>
      <c r="G93" s="215" t="s">
        <v>211</v>
      </c>
      <c r="H93" s="215">
        <v>39437</v>
      </c>
      <c r="I93" s="209" t="s">
        <v>126</v>
      </c>
      <c r="J93" s="212" t="s">
        <v>303</v>
      </c>
      <c r="K93" s="212" t="s">
        <v>304</v>
      </c>
      <c r="L93" s="212" t="s">
        <v>305</v>
      </c>
      <c r="M93" s="209" t="s">
        <v>126</v>
      </c>
      <c r="N93" s="209" t="s">
        <v>126</v>
      </c>
      <c r="O93" s="212" t="s">
        <v>126</v>
      </c>
      <c r="P93" s="284"/>
      <c r="Q93" s="285"/>
    </row>
    <row r="94" spans="2:17" s="17" customFormat="1" ht="24.75" customHeight="1" x14ac:dyDescent="0.25">
      <c r="B94" s="211" t="s">
        <v>213</v>
      </c>
      <c r="C94" s="211" t="s">
        <v>353</v>
      </c>
      <c r="D94" s="212" t="s">
        <v>228</v>
      </c>
      <c r="E94" s="209">
        <v>69009871</v>
      </c>
      <c r="F94" s="209" t="s">
        <v>196</v>
      </c>
      <c r="G94" s="215" t="s">
        <v>223</v>
      </c>
      <c r="H94" s="215">
        <v>41082</v>
      </c>
      <c r="I94" s="209" t="s">
        <v>126</v>
      </c>
      <c r="J94" s="212" t="s">
        <v>306</v>
      </c>
      <c r="K94" s="216" t="s">
        <v>307</v>
      </c>
      <c r="L94" s="212" t="s">
        <v>308</v>
      </c>
      <c r="M94" s="209" t="s">
        <v>126</v>
      </c>
      <c r="N94" s="209" t="s">
        <v>126</v>
      </c>
      <c r="O94" s="212" t="s">
        <v>126</v>
      </c>
      <c r="P94" s="284"/>
      <c r="Q94" s="285"/>
    </row>
    <row r="95" spans="2:17" s="17" customFormat="1" ht="24.75" customHeight="1" x14ac:dyDescent="0.25">
      <c r="B95" s="209" t="s">
        <v>213</v>
      </c>
      <c r="C95" s="211" t="s">
        <v>353</v>
      </c>
      <c r="D95" s="209" t="s">
        <v>246</v>
      </c>
      <c r="E95" s="209">
        <v>1018408245</v>
      </c>
      <c r="F95" s="209" t="s">
        <v>196</v>
      </c>
      <c r="G95" s="209" t="s">
        <v>247</v>
      </c>
      <c r="H95" s="215">
        <v>40991</v>
      </c>
      <c r="I95" s="209" t="s">
        <v>126</v>
      </c>
      <c r="J95" s="212" t="s">
        <v>318</v>
      </c>
      <c r="K95" s="212" t="s">
        <v>319</v>
      </c>
      <c r="L95" s="212" t="s">
        <v>320</v>
      </c>
      <c r="M95" s="209" t="s">
        <v>126</v>
      </c>
      <c r="N95" s="209" t="s">
        <v>126</v>
      </c>
      <c r="O95" s="212" t="s">
        <v>126</v>
      </c>
      <c r="P95" s="286"/>
      <c r="Q95" s="287"/>
    </row>
    <row r="96" spans="2:17" s="17" customFormat="1" x14ac:dyDescent="0.25">
      <c r="B96" s="38"/>
      <c r="C96" s="38"/>
      <c r="D96" s="38"/>
      <c r="E96" s="38"/>
      <c r="F96" s="38"/>
      <c r="G96" s="38"/>
      <c r="H96" s="38"/>
      <c r="I96" s="38"/>
      <c r="J96" s="103"/>
      <c r="K96" s="103"/>
      <c r="L96" s="103"/>
      <c r="M96" s="38"/>
      <c r="N96" s="38"/>
      <c r="O96" s="38"/>
      <c r="P96" s="268"/>
      <c r="Q96" s="269"/>
    </row>
    <row r="97" spans="1:26" ht="15.75" thickBot="1" x14ac:dyDescent="0.3">
      <c r="B97" s="96"/>
      <c r="C97" s="96"/>
      <c r="D97" s="96"/>
      <c r="E97" s="96"/>
      <c r="F97" s="96"/>
      <c r="G97" s="96"/>
      <c r="H97" s="96"/>
      <c r="I97" s="97"/>
      <c r="J97" s="97"/>
      <c r="K97" s="97"/>
      <c r="L97" s="97"/>
      <c r="M97" s="98"/>
      <c r="N97" s="98"/>
      <c r="O97" s="98"/>
      <c r="P97" s="62"/>
      <c r="Q97" s="62"/>
    </row>
    <row r="98" spans="1:26" ht="27" thickBot="1" x14ac:dyDescent="0.3">
      <c r="B98" s="258" t="s">
        <v>45</v>
      </c>
      <c r="C98" s="259"/>
      <c r="D98" s="259"/>
      <c r="E98" s="259"/>
      <c r="F98" s="259"/>
      <c r="G98" s="259"/>
      <c r="H98" s="259"/>
      <c r="I98" s="259"/>
      <c r="J98" s="259"/>
      <c r="K98" s="259"/>
      <c r="L98" s="259"/>
      <c r="M98" s="259"/>
      <c r="N98" s="260"/>
    </row>
    <row r="101" spans="1:26" ht="30" x14ac:dyDescent="0.25">
      <c r="B101" s="45" t="s">
        <v>33</v>
      </c>
      <c r="C101" s="45" t="s">
        <v>46</v>
      </c>
      <c r="D101" s="261" t="s">
        <v>3</v>
      </c>
      <c r="E101" s="263"/>
    </row>
    <row r="102" spans="1:26" ht="30" x14ac:dyDescent="0.25">
      <c r="B102" s="46" t="s">
        <v>117</v>
      </c>
      <c r="C102" s="84" t="s">
        <v>126</v>
      </c>
      <c r="D102" s="277"/>
      <c r="E102" s="277"/>
    </row>
    <row r="104" spans="1:26" s="70" customFormat="1" ht="109.5" customHeight="1" x14ac:dyDescent="0.25">
      <c r="B104" s="2"/>
      <c r="C104" s="2"/>
      <c r="D104" s="2"/>
      <c r="E104" s="2"/>
      <c r="F104" s="2"/>
      <c r="G104" s="2"/>
      <c r="H104" s="2"/>
      <c r="I104" s="2"/>
      <c r="J104" s="2"/>
      <c r="K104" s="2"/>
      <c r="L104" s="2"/>
      <c r="M104" s="2"/>
      <c r="N104" s="2"/>
      <c r="O104" s="2"/>
      <c r="P104" s="2"/>
      <c r="Q104" s="2"/>
    </row>
    <row r="105" spans="1:26" s="76" customFormat="1" ht="26.25" x14ac:dyDescent="0.25">
      <c r="A105" s="34">
        <v>1</v>
      </c>
      <c r="B105" s="278" t="s">
        <v>62</v>
      </c>
      <c r="C105" s="279"/>
      <c r="D105" s="279"/>
      <c r="E105" s="279"/>
      <c r="F105" s="279"/>
      <c r="G105" s="279"/>
      <c r="H105" s="279"/>
      <c r="I105" s="279"/>
      <c r="J105" s="279"/>
      <c r="K105" s="279"/>
      <c r="L105" s="279"/>
      <c r="M105" s="279"/>
      <c r="N105" s="279"/>
      <c r="O105" s="279"/>
      <c r="P105" s="279"/>
      <c r="Q105" s="2"/>
      <c r="R105" s="75"/>
      <c r="S105" s="75"/>
      <c r="T105" s="75"/>
      <c r="U105" s="75"/>
      <c r="V105" s="75"/>
      <c r="W105" s="75"/>
      <c r="X105" s="75"/>
      <c r="Y105" s="75"/>
      <c r="Z105" s="75"/>
    </row>
    <row r="106" spans="1:26" s="76" customFormat="1" x14ac:dyDescent="0.25">
      <c r="A106" s="34">
        <f>+A105+1</f>
        <v>2</v>
      </c>
      <c r="B106" s="2"/>
      <c r="C106" s="2"/>
      <c r="D106" s="2"/>
      <c r="E106" s="2"/>
      <c r="F106" s="2"/>
      <c r="G106" s="2"/>
      <c r="H106" s="2"/>
      <c r="I106" s="2"/>
      <c r="J106" s="2"/>
      <c r="K106" s="2"/>
      <c r="L106" s="2"/>
      <c r="M106" s="2"/>
      <c r="N106" s="2"/>
      <c r="O106" s="2"/>
      <c r="P106" s="2"/>
      <c r="Q106" s="2"/>
      <c r="R106" s="75"/>
      <c r="S106" s="75"/>
      <c r="T106" s="75"/>
      <c r="U106" s="75"/>
      <c r="V106" s="75"/>
      <c r="W106" s="75"/>
      <c r="X106" s="75"/>
      <c r="Y106" s="75"/>
      <c r="Z106" s="75"/>
    </row>
    <row r="107" spans="1:26" s="76" customFormat="1" ht="15.75" thickBot="1" x14ac:dyDescent="0.3">
      <c r="A107" s="34">
        <f t="shared" ref="A107:A112" si="1">+A106+1</f>
        <v>3</v>
      </c>
      <c r="B107" s="2"/>
      <c r="C107" s="2"/>
      <c r="D107" s="2"/>
      <c r="E107" s="2"/>
      <c r="F107" s="2"/>
      <c r="G107" s="2"/>
      <c r="H107" s="2"/>
      <c r="I107" s="2"/>
      <c r="J107" s="2"/>
      <c r="K107" s="2"/>
      <c r="L107" s="2"/>
      <c r="M107" s="2"/>
      <c r="N107" s="2"/>
      <c r="O107" s="2"/>
      <c r="P107" s="2"/>
      <c r="Q107" s="2"/>
      <c r="R107" s="75"/>
      <c r="S107" s="75"/>
      <c r="T107" s="75"/>
      <c r="U107" s="75"/>
      <c r="V107" s="75"/>
      <c r="W107" s="75"/>
      <c r="X107" s="75"/>
      <c r="Y107" s="75"/>
      <c r="Z107" s="75"/>
    </row>
    <row r="108" spans="1:26" s="76" customFormat="1" ht="27" thickBot="1" x14ac:dyDescent="0.3">
      <c r="A108" s="34">
        <f t="shared" si="1"/>
        <v>4</v>
      </c>
      <c r="B108" s="258" t="s">
        <v>53</v>
      </c>
      <c r="C108" s="259"/>
      <c r="D108" s="259"/>
      <c r="E108" s="259"/>
      <c r="F108" s="259"/>
      <c r="G108" s="259"/>
      <c r="H108" s="259"/>
      <c r="I108" s="259"/>
      <c r="J108" s="259"/>
      <c r="K108" s="259"/>
      <c r="L108" s="259"/>
      <c r="M108" s="259"/>
      <c r="N108" s="260"/>
      <c r="O108" s="2"/>
      <c r="P108" s="2"/>
      <c r="Q108" s="2"/>
      <c r="R108" s="75"/>
      <c r="S108" s="75"/>
      <c r="T108" s="75"/>
      <c r="U108" s="75"/>
      <c r="V108" s="75"/>
      <c r="W108" s="75"/>
      <c r="X108" s="75"/>
      <c r="Y108" s="75"/>
      <c r="Z108" s="75"/>
    </row>
    <row r="109" spans="1:26" s="76" customFormat="1" x14ac:dyDescent="0.25">
      <c r="A109" s="34">
        <f t="shared" si="1"/>
        <v>5</v>
      </c>
      <c r="B109" s="2"/>
      <c r="C109" s="2"/>
      <c r="D109" s="2"/>
      <c r="E109" s="2"/>
      <c r="F109" s="2"/>
      <c r="G109" s="2"/>
      <c r="H109" s="2"/>
      <c r="I109" s="2"/>
      <c r="J109" s="2"/>
      <c r="K109" s="2"/>
      <c r="L109" s="2"/>
      <c r="M109" s="2"/>
      <c r="N109" s="2"/>
      <c r="O109" s="2"/>
      <c r="P109" s="2"/>
      <c r="Q109" s="2"/>
      <c r="R109" s="75"/>
      <c r="S109" s="75"/>
      <c r="T109" s="75"/>
      <c r="U109" s="75"/>
      <c r="V109" s="75"/>
      <c r="W109" s="75"/>
      <c r="X109" s="75"/>
      <c r="Y109" s="75"/>
      <c r="Z109" s="75"/>
    </row>
    <row r="110" spans="1:26" s="76" customFormat="1" ht="15.75" thickBot="1" x14ac:dyDescent="0.3">
      <c r="A110" s="34">
        <f t="shared" si="1"/>
        <v>6</v>
      </c>
      <c r="B110" s="2"/>
      <c r="C110" s="2"/>
      <c r="D110" s="2"/>
      <c r="E110" s="2"/>
      <c r="F110" s="2"/>
      <c r="G110" s="2"/>
      <c r="H110" s="2"/>
      <c r="I110" s="2"/>
      <c r="J110" s="2"/>
      <c r="K110" s="2"/>
      <c r="L110" s="2"/>
      <c r="M110" s="43"/>
      <c r="N110" s="43"/>
      <c r="O110" s="2"/>
      <c r="P110" s="2"/>
      <c r="Q110" s="2"/>
      <c r="R110" s="75"/>
      <c r="S110" s="75"/>
      <c r="T110" s="75"/>
      <c r="U110" s="75"/>
      <c r="V110" s="75"/>
      <c r="W110" s="75"/>
      <c r="X110" s="75"/>
      <c r="Y110" s="75"/>
      <c r="Z110" s="75"/>
    </row>
    <row r="111" spans="1:26" s="76" customFormat="1" ht="75" x14ac:dyDescent="0.25">
      <c r="A111" s="34">
        <f t="shared" si="1"/>
        <v>7</v>
      </c>
      <c r="B111" s="81" t="s">
        <v>135</v>
      </c>
      <c r="C111" s="81" t="s">
        <v>136</v>
      </c>
      <c r="D111" s="81" t="s">
        <v>137</v>
      </c>
      <c r="E111" s="81" t="s">
        <v>44</v>
      </c>
      <c r="F111" s="81" t="s">
        <v>22</v>
      </c>
      <c r="G111" s="81" t="s">
        <v>97</v>
      </c>
      <c r="H111" s="81" t="s">
        <v>17</v>
      </c>
      <c r="I111" s="81" t="s">
        <v>10</v>
      </c>
      <c r="J111" s="81" t="s">
        <v>31</v>
      </c>
      <c r="K111" s="81" t="s">
        <v>59</v>
      </c>
      <c r="L111" s="81" t="s">
        <v>20</v>
      </c>
      <c r="M111" s="66" t="s">
        <v>26</v>
      </c>
      <c r="N111" s="81" t="s">
        <v>138</v>
      </c>
      <c r="O111" s="81" t="s">
        <v>36</v>
      </c>
      <c r="P111" s="82" t="s">
        <v>11</v>
      </c>
      <c r="Q111" s="82" t="s">
        <v>19</v>
      </c>
      <c r="R111" s="75"/>
      <c r="S111" s="75"/>
      <c r="T111" s="75"/>
      <c r="U111" s="75"/>
      <c r="V111" s="75"/>
      <c r="W111" s="75"/>
      <c r="X111" s="75"/>
      <c r="Y111" s="75"/>
      <c r="Z111" s="75"/>
    </row>
    <row r="112" spans="1:26" s="76" customFormat="1" ht="41.25" customHeight="1" x14ac:dyDescent="0.25">
      <c r="A112" s="34">
        <f t="shared" si="1"/>
        <v>8</v>
      </c>
      <c r="B112" s="77" t="s">
        <v>165</v>
      </c>
      <c r="C112" s="77" t="s">
        <v>166</v>
      </c>
      <c r="D112" s="78" t="s">
        <v>167</v>
      </c>
      <c r="E112" s="72" t="s">
        <v>172</v>
      </c>
      <c r="F112" s="73" t="s">
        <v>126</v>
      </c>
      <c r="G112" s="73"/>
      <c r="H112" s="80">
        <v>40148</v>
      </c>
      <c r="I112" s="74">
        <v>40527</v>
      </c>
      <c r="J112" s="74" t="s">
        <v>24</v>
      </c>
      <c r="K112" s="65">
        <v>12</v>
      </c>
      <c r="L112" s="217">
        <v>12.5</v>
      </c>
      <c r="M112" s="65">
        <v>0</v>
      </c>
      <c r="N112" s="65">
        <v>0</v>
      </c>
      <c r="O112" s="16">
        <v>7194939937</v>
      </c>
      <c r="P112" s="16" t="s">
        <v>175</v>
      </c>
      <c r="Q112" s="90" t="s">
        <v>357</v>
      </c>
      <c r="R112" s="75"/>
      <c r="S112" s="75"/>
      <c r="T112" s="75"/>
      <c r="U112" s="75"/>
      <c r="V112" s="75"/>
      <c r="W112" s="75"/>
      <c r="X112" s="75"/>
      <c r="Y112" s="75"/>
      <c r="Z112" s="75"/>
    </row>
    <row r="113" spans="1:17" s="76" customFormat="1" ht="44.25" customHeight="1" x14ac:dyDescent="0.25">
      <c r="A113" s="34"/>
      <c r="B113" s="77" t="s">
        <v>165</v>
      </c>
      <c r="C113" s="77" t="s">
        <v>166</v>
      </c>
      <c r="D113" s="77" t="s">
        <v>176</v>
      </c>
      <c r="E113" s="72" t="s">
        <v>179</v>
      </c>
      <c r="F113" s="73" t="s">
        <v>126</v>
      </c>
      <c r="G113" s="73"/>
      <c r="H113" s="74">
        <v>41003</v>
      </c>
      <c r="I113" s="74">
        <v>41265</v>
      </c>
      <c r="J113" s="74" t="s">
        <v>24</v>
      </c>
      <c r="K113" s="65">
        <v>8</v>
      </c>
      <c r="L113" s="65">
        <v>8.6</v>
      </c>
      <c r="M113" s="65">
        <v>0</v>
      </c>
      <c r="N113" s="65">
        <v>0</v>
      </c>
      <c r="O113" s="16">
        <v>579717421</v>
      </c>
      <c r="P113" s="16" t="s">
        <v>177</v>
      </c>
      <c r="Q113" s="90" t="s">
        <v>357</v>
      </c>
    </row>
    <row r="114" spans="1:17" x14ac:dyDescent="0.25">
      <c r="B114" s="77"/>
      <c r="C114" s="78"/>
      <c r="D114" s="77"/>
      <c r="E114" s="72"/>
      <c r="F114" s="73"/>
      <c r="G114" s="73"/>
      <c r="H114" s="73"/>
      <c r="I114" s="74"/>
      <c r="J114" s="74"/>
      <c r="K114" s="74"/>
      <c r="L114" s="74"/>
      <c r="M114" s="65"/>
      <c r="N114" s="65"/>
      <c r="O114" s="16"/>
      <c r="P114" s="16"/>
      <c r="Q114" s="90"/>
    </row>
    <row r="115" spans="1:17" ht="41.45" customHeight="1" x14ac:dyDescent="0.25">
      <c r="B115" s="77"/>
      <c r="C115" s="78"/>
      <c r="D115" s="77"/>
      <c r="E115" s="72"/>
      <c r="F115" s="73"/>
      <c r="G115" s="73"/>
      <c r="H115" s="73"/>
      <c r="I115" s="74"/>
      <c r="J115" s="74"/>
      <c r="K115" s="74"/>
      <c r="L115" s="74"/>
      <c r="M115" s="65"/>
      <c r="N115" s="65"/>
      <c r="O115" s="16"/>
      <c r="P115" s="16"/>
      <c r="Q115" s="90"/>
    </row>
    <row r="116" spans="1:17" x14ac:dyDescent="0.25">
      <c r="B116" s="35" t="s">
        <v>16</v>
      </c>
      <c r="C116" s="78"/>
      <c r="D116" s="77"/>
      <c r="E116" s="72"/>
      <c r="F116" s="73"/>
      <c r="G116" s="73"/>
      <c r="H116" s="73"/>
      <c r="I116" s="74"/>
      <c r="J116" s="74"/>
      <c r="K116" s="79">
        <f>SUM(K112:K115)</f>
        <v>20</v>
      </c>
      <c r="L116" s="79">
        <f>SUM(L112:L115)</f>
        <v>21.1</v>
      </c>
      <c r="M116" s="89">
        <f>SUM(M112:M115)</f>
        <v>0</v>
      </c>
      <c r="N116" s="79">
        <f>SUM(N112:N115)</f>
        <v>0</v>
      </c>
      <c r="O116" s="16"/>
      <c r="P116" s="16"/>
      <c r="Q116" s="91"/>
    </row>
    <row r="117" spans="1:17" x14ac:dyDescent="0.25">
      <c r="B117" s="17"/>
      <c r="C117" s="17"/>
      <c r="D117" s="17"/>
      <c r="E117" s="18"/>
      <c r="F117" s="17"/>
      <c r="G117" s="17"/>
      <c r="H117" s="17"/>
      <c r="I117" s="17"/>
      <c r="J117" s="17"/>
      <c r="K117" s="17"/>
      <c r="L117" s="17"/>
      <c r="M117" s="17"/>
      <c r="N117" s="17"/>
      <c r="O117" s="17"/>
      <c r="P117" s="17"/>
    </row>
    <row r="118" spans="1:17" ht="18.75" x14ac:dyDescent="0.25">
      <c r="B118" s="39" t="s">
        <v>32</v>
      </c>
      <c r="C118" s="49">
        <f>+K116</f>
        <v>20</v>
      </c>
      <c r="H118" s="19"/>
      <c r="I118" s="19"/>
      <c r="J118" s="19"/>
      <c r="K118" s="19"/>
      <c r="L118" s="19"/>
      <c r="M118" s="19"/>
      <c r="N118" s="17"/>
      <c r="O118" s="17"/>
      <c r="P118" s="17"/>
    </row>
    <row r="120" spans="1:17" ht="15.75" thickBot="1" x14ac:dyDescent="0.3"/>
    <row r="121" spans="1:17" ht="30.75" thickBot="1" x14ac:dyDescent="0.3">
      <c r="B121" s="51" t="s">
        <v>48</v>
      </c>
      <c r="C121" s="52" t="s">
        <v>49</v>
      </c>
      <c r="D121" s="51" t="s">
        <v>50</v>
      </c>
      <c r="E121" s="52" t="s">
        <v>54</v>
      </c>
    </row>
    <row r="122" spans="1:17" ht="34.5" customHeight="1" x14ac:dyDescent="0.25">
      <c r="B122" s="44" t="s">
        <v>118</v>
      </c>
      <c r="C122" s="47">
        <v>20</v>
      </c>
      <c r="D122" s="47">
        <v>0</v>
      </c>
      <c r="E122" s="270">
        <f>+D122+D123+D124</f>
        <v>40</v>
      </c>
    </row>
    <row r="123" spans="1:17" ht="31.5" customHeight="1" x14ac:dyDescent="0.25">
      <c r="B123" s="44" t="s">
        <v>119</v>
      </c>
      <c r="C123" s="37">
        <v>30</v>
      </c>
      <c r="D123" s="108">
        <v>0</v>
      </c>
      <c r="E123" s="271"/>
    </row>
    <row r="124" spans="1:17" ht="25.5" customHeight="1" thickBot="1" x14ac:dyDescent="0.3">
      <c r="B124" s="44" t="s">
        <v>120</v>
      </c>
      <c r="C124" s="48">
        <v>40</v>
      </c>
      <c r="D124" s="48">
        <v>40</v>
      </c>
      <c r="E124" s="272"/>
    </row>
    <row r="125" spans="1:17" ht="33.6" customHeight="1" x14ac:dyDescent="0.25"/>
    <row r="126" spans="1:17" ht="15.75" thickBot="1" x14ac:dyDescent="0.3"/>
    <row r="127" spans="1:17" ht="27" thickBot="1" x14ac:dyDescent="0.3">
      <c r="B127" s="258" t="s">
        <v>51</v>
      </c>
      <c r="C127" s="259"/>
      <c r="D127" s="259"/>
      <c r="E127" s="259"/>
      <c r="F127" s="259"/>
      <c r="G127" s="259"/>
      <c r="H127" s="259"/>
      <c r="I127" s="259"/>
      <c r="J127" s="259"/>
      <c r="K127" s="259"/>
      <c r="L127" s="259"/>
      <c r="M127" s="259"/>
      <c r="N127" s="260"/>
    </row>
    <row r="129" spans="2:17" ht="54" customHeight="1" x14ac:dyDescent="0.25">
      <c r="B129" s="83" t="s">
        <v>0</v>
      </c>
      <c r="C129" s="83" t="s">
        <v>39</v>
      </c>
      <c r="D129" s="83" t="s">
        <v>40</v>
      </c>
      <c r="E129" s="83" t="s">
        <v>110</v>
      </c>
      <c r="F129" s="83" t="s">
        <v>112</v>
      </c>
      <c r="G129" s="83" t="s">
        <v>113</v>
      </c>
      <c r="H129" s="83" t="s">
        <v>114</v>
      </c>
      <c r="I129" s="83" t="s">
        <v>111</v>
      </c>
      <c r="J129" s="261" t="s">
        <v>115</v>
      </c>
      <c r="K129" s="262"/>
      <c r="L129" s="263"/>
      <c r="M129" s="83" t="s">
        <v>116</v>
      </c>
      <c r="N129" s="83" t="s">
        <v>41</v>
      </c>
      <c r="O129" s="83" t="s">
        <v>42</v>
      </c>
      <c r="P129" s="261" t="s">
        <v>3</v>
      </c>
      <c r="Q129" s="263"/>
    </row>
    <row r="130" spans="2:17" s="17" customFormat="1" ht="17.25" customHeight="1" x14ac:dyDescent="0.25">
      <c r="B130" s="61" t="s">
        <v>363</v>
      </c>
      <c r="C130" s="101" t="s">
        <v>359</v>
      </c>
      <c r="D130" s="101" t="s">
        <v>261</v>
      </c>
      <c r="E130" s="101">
        <v>30740556</v>
      </c>
      <c r="F130" s="101" t="s">
        <v>196</v>
      </c>
      <c r="G130" s="101" t="s">
        <v>262</v>
      </c>
      <c r="H130" s="106">
        <v>36707</v>
      </c>
      <c r="I130" s="101" t="s">
        <v>126</v>
      </c>
      <c r="J130" s="101" t="s">
        <v>336</v>
      </c>
      <c r="K130" s="101" t="s">
        <v>337</v>
      </c>
      <c r="L130" s="106" t="s">
        <v>338</v>
      </c>
      <c r="M130" s="38" t="s">
        <v>126</v>
      </c>
      <c r="N130" s="38" t="s">
        <v>126</v>
      </c>
      <c r="O130" s="38" t="s">
        <v>23</v>
      </c>
      <c r="P130" s="268"/>
      <c r="Q130" s="269"/>
    </row>
    <row r="131" spans="2:17" s="17" customFormat="1" ht="50.25" customHeight="1" x14ac:dyDescent="0.25">
      <c r="B131" s="61" t="s">
        <v>363</v>
      </c>
      <c r="C131" s="101" t="s">
        <v>359</v>
      </c>
      <c r="D131" s="101" t="s">
        <v>263</v>
      </c>
      <c r="E131" s="101">
        <v>27090150</v>
      </c>
      <c r="F131" s="101" t="s">
        <v>196</v>
      </c>
      <c r="G131" s="101" t="s">
        <v>264</v>
      </c>
      <c r="H131" s="106">
        <v>38688</v>
      </c>
      <c r="I131" s="101" t="s">
        <v>126</v>
      </c>
      <c r="J131" s="101" t="s">
        <v>339</v>
      </c>
      <c r="K131" s="101" t="s">
        <v>340</v>
      </c>
      <c r="L131" s="106" t="s">
        <v>341</v>
      </c>
      <c r="M131" s="38" t="s">
        <v>126</v>
      </c>
      <c r="N131" s="38" t="s">
        <v>126</v>
      </c>
      <c r="O131" s="38" t="s">
        <v>23</v>
      </c>
      <c r="P131" s="268" t="s">
        <v>342</v>
      </c>
      <c r="Q131" s="269"/>
    </row>
    <row r="132" spans="2:17" s="17" customFormat="1" ht="17.25" customHeight="1" x14ac:dyDescent="0.25">
      <c r="B132" s="61" t="s">
        <v>366</v>
      </c>
      <c r="C132" s="101" t="s">
        <v>359</v>
      </c>
      <c r="D132" s="101" t="s">
        <v>265</v>
      </c>
      <c r="E132" s="101">
        <v>52080175</v>
      </c>
      <c r="F132" s="101" t="s">
        <v>267</v>
      </c>
      <c r="G132" s="101" t="s">
        <v>266</v>
      </c>
      <c r="H132" s="106">
        <v>39422</v>
      </c>
      <c r="I132" s="101" t="s">
        <v>127</v>
      </c>
      <c r="J132" s="38" t="s">
        <v>268</v>
      </c>
      <c r="K132" s="38" t="s">
        <v>269</v>
      </c>
      <c r="L132" s="38" t="s">
        <v>270</v>
      </c>
      <c r="M132" s="38" t="s">
        <v>126</v>
      </c>
      <c r="N132" s="38" t="s">
        <v>126</v>
      </c>
      <c r="O132" s="38" t="s">
        <v>23</v>
      </c>
      <c r="P132" s="268"/>
      <c r="Q132" s="269"/>
    </row>
    <row r="133" spans="2:17" s="17" customFormat="1" ht="17.25" customHeight="1" x14ac:dyDescent="0.25">
      <c r="B133" s="61" t="s">
        <v>372</v>
      </c>
      <c r="C133" s="101" t="s">
        <v>359</v>
      </c>
      <c r="D133" s="101" t="s">
        <v>271</v>
      </c>
      <c r="E133" s="101">
        <v>27355281</v>
      </c>
      <c r="F133" s="101" t="s">
        <v>272</v>
      </c>
      <c r="G133" s="101" t="s">
        <v>264</v>
      </c>
      <c r="H133" s="106">
        <v>31939</v>
      </c>
      <c r="I133" s="101" t="s">
        <v>127</v>
      </c>
      <c r="J133" s="103" t="s">
        <v>346</v>
      </c>
      <c r="K133" s="103" t="s">
        <v>347</v>
      </c>
      <c r="L133" s="103" t="s">
        <v>348</v>
      </c>
      <c r="M133" s="38" t="s">
        <v>126</v>
      </c>
      <c r="N133" s="38" t="s">
        <v>126</v>
      </c>
      <c r="O133" s="38" t="s">
        <v>23</v>
      </c>
      <c r="P133" s="268"/>
      <c r="Q133" s="269"/>
    </row>
    <row r="134" spans="2:17" s="17" customFormat="1" ht="34.5" customHeight="1" x14ac:dyDescent="0.25">
      <c r="B134" s="61" t="s">
        <v>240</v>
      </c>
      <c r="C134" s="147" t="s">
        <v>362</v>
      </c>
      <c r="D134" s="101" t="s">
        <v>241</v>
      </c>
      <c r="E134" s="101">
        <v>40076755</v>
      </c>
      <c r="F134" s="101" t="s">
        <v>242</v>
      </c>
      <c r="G134" s="101" t="s">
        <v>243</v>
      </c>
      <c r="H134" s="106">
        <v>40158</v>
      </c>
      <c r="I134" s="101" t="s">
        <v>126</v>
      </c>
      <c r="J134" s="38" t="s">
        <v>227</v>
      </c>
      <c r="K134" s="103" t="s">
        <v>244</v>
      </c>
      <c r="L134" s="38" t="s">
        <v>245</v>
      </c>
      <c r="M134" s="38" t="s">
        <v>126</v>
      </c>
      <c r="N134" s="38" t="s">
        <v>126</v>
      </c>
      <c r="O134" s="38" t="s">
        <v>126</v>
      </c>
      <c r="P134" s="268"/>
      <c r="Q134" s="269"/>
    </row>
    <row r="135" spans="2:17" s="17" customFormat="1" x14ac:dyDescent="0.25">
      <c r="B135" s="61"/>
      <c r="C135" s="61"/>
      <c r="D135" s="61"/>
      <c r="E135" s="61"/>
      <c r="F135" s="61"/>
      <c r="G135" s="61"/>
      <c r="H135" s="102"/>
      <c r="I135" s="61"/>
      <c r="J135" s="38"/>
      <c r="K135" s="38"/>
      <c r="L135" s="38"/>
      <c r="M135" s="38"/>
      <c r="N135" s="38"/>
      <c r="O135" s="38"/>
      <c r="P135" s="268"/>
      <c r="Q135" s="269"/>
    </row>
    <row r="136" spans="2:17" x14ac:dyDescent="0.25">
      <c r="B136" s="3"/>
      <c r="C136" s="3"/>
      <c r="D136" s="97"/>
      <c r="E136" s="3"/>
    </row>
    <row r="137" spans="2:17" ht="15.75" thickBot="1" x14ac:dyDescent="0.3">
      <c r="B137" s="3"/>
      <c r="C137" s="3"/>
      <c r="D137" s="97"/>
      <c r="E137" s="3"/>
    </row>
    <row r="138" spans="2:17" ht="30" x14ac:dyDescent="0.25">
      <c r="B138" s="86" t="s">
        <v>33</v>
      </c>
      <c r="C138" s="86" t="s">
        <v>48</v>
      </c>
      <c r="D138" s="83" t="s">
        <v>49</v>
      </c>
      <c r="E138" s="86" t="s">
        <v>50</v>
      </c>
      <c r="F138" s="52" t="s">
        <v>358</v>
      </c>
    </row>
    <row r="139" spans="2:17" ht="132" x14ac:dyDescent="0.2">
      <c r="B139" s="264" t="s">
        <v>52</v>
      </c>
      <c r="C139" s="1" t="s">
        <v>121</v>
      </c>
      <c r="D139" s="113">
        <v>25</v>
      </c>
      <c r="E139" s="113">
        <v>25</v>
      </c>
      <c r="F139" s="265">
        <f>+E139+E140+E141</f>
        <v>60</v>
      </c>
    </row>
    <row r="140" spans="2:17" ht="108" x14ac:dyDescent="0.2">
      <c r="B140" s="264"/>
      <c r="C140" s="1" t="s">
        <v>122</v>
      </c>
      <c r="D140" s="50">
        <v>25</v>
      </c>
      <c r="E140" s="113">
        <v>25</v>
      </c>
      <c r="F140" s="266"/>
    </row>
    <row r="141" spans="2:17" ht="84" x14ac:dyDescent="0.2">
      <c r="B141" s="264"/>
      <c r="C141" s="1" t="s">
        <v>123</v>
      </c>
      <c r="D141" s="113">
        <v>10</v>
      </c>
      <c r="E141" s="113">
        <v>10</v>
      </c>
      <c r="F141" s="267"/>
    </row>
    <row r="142" spans="2:17" x14ac:dyDescent="0.25">
      <c r="B142" s="3"/>
      <c r="C142" s="3"/>
      <c r="D142" s="97"/>
      <c r="E142" s="3"/>
    </row>
    <row r="143" spans="2:17" x14ac:dyDescent="0.25">
      <c r="B143" s="85" t="s">
        <v>55</v>
      </c>
    </row>
    <row r="146" spans="2:4" x14ac:dyDescent="0.25">
      <c r="B146" s="87" t="s">
        <v>33</v>
      </c>
      <c r="C146" s="87" t="s">
        <v>56</v>
      </c>
      <c r="D146" s="86" t="s">
        <v>50</v>
      </c>
    </row>
    <row r="147" spans="2:4" ht="42.75" x14ac:dyDescent="0.25">
      <c r="B147" s="68" t="s">
        <v>57</v>
      </c>
      <c r="C147" s="69">
        <v>40</v>
      </c>
      <c r="D147" s="108">
        <f>+E122</f>
        <v>40</v>
      </c>
    </row>
    <row r="148" spans="2:4" ht="71.25" x14ac:dyDescent="0.25">
      <c r="B148" s="68" t="s">
        <v>58</v>
      </c>
      <c r="C148" s="69">
        <v>60</v>
      </c>
      <c r="D148" s="108">
        <f>F139</f>
        <v>60</v>
      </c>
    </row>
  </sheetData>
  <mergeCells count="51">
    <mergeCell ref="B54:B55"/>
    <mergeCell ref="C54:C55"/>
    <mergeCell ref="D54:E54"/>
    <mergeCell ref="B2:P2"/>
    <mergeCell ref="B4:P4"/>
    <mergeCell ref="C6:N6"/>
    <mergeCell ref="C7:N7"/>
    <mergeCell ref="C8:N8"/>
    <mergeCell ref="C9:N9"/>
    <mergeCell ref="C10:E10"/>
    <mergeCell ref="B14:C21"/>
    <mergeCell ref="B22:C22"/>
    <mergeCell ref="E40:E41"/>
    <mergeCell ref="M45:N45"/>
    <mergeCell ref="J79:L79"/>
    <mergeCell ref="P79:Q79"/>
    <mergeCell ref="C58:N58"/>
    <mergeCell ref="B60:N60"/>
    <mergeCell ref="O63:P63"/>
    <mergeCell ref="O64:P64"/>
    <mergeCell ref="O65:P65"/>
    <mergeCell ref="O66:P66"/>
    <mergeCell ref="O67:P67"/>
    <mergeCell ref="O68:P68"/>
    <mergeCell ref="B74:N74"/>
    <mergeCell ref="E122:E124"/>
    <mergeCell ref="P80:Q80"/>
    <mergeCell ref="P81:Q81"/>
    <mergeCell ref="P85:Q85"/>
    <mergeCell ref="P96:Q96"/>
    <mergeCell ref="B98:N98"/>
    <mergeCell ref="D101:E101"/>
    <mergeCell ref="D102:E102"/>
    <mergeCell ref="B105:P105"/>
    <mergeCell ref="B108:N108"/>
    <mergeCell ref="P82:Q82"/>
    <mergeCell ref="P83:Q83"/>
    <mergeCell ref="P84:Q84"/>
    <mergeCell ref="P86:Q86"/>
    <mergeCell ref="P87:Q95"/>
    <mergeCell ref="B127:N127"/>
    <mergeCell ref="J129:L129"/>
    <mergeCell ref="P129:Q129"/>
    <mergeCell ref="B139:B141"/>
    <mergeCell ref="F139:F141"/>
    <mergeCell ref="P130:Q130"/>
    <mergeCell ref="P131:Q131"/>
    <mergeCell ref="P132:Q132"/>
    <mergeCell ref="P133:Q133"/>
    <mergeCell ref="P134:Q134"/>
    <mergeCell ref="P135:Q135"/>
  </mergeCells>
  <dataValidations count="2">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4:WVE37 WLI24:WLI37 WBM24:WBM37 VRQ24:VRQ37 VHU24:VHU37 UXY24:UXY37 UOC24:UOC37 UEG24:UEG37 TUK24:TUK37 TKO24:TKO37 TAS24:TAS37 SQW24:SQW37 SHA24:SHA37 RXE24:RXE37 RNI24:RNI37 RDM24:RDM37 QTQ24:QTQ37 QJU24:QJU37 PZY24:PZY37 PQC24:PQC37 PGG24:PGG37 OWK24:OWK37 OMO24:OMO37 OCS24:OCS37 NSW24:NSW37 NJA24:NJA37 MZE24:MZE37 MPI24:MPI37 MFM24:MFM37 LVQ24:LVQ37 LLU24:LLU37 LBY24:LBY37 KSC24:KSC37 KIG24:KIG37 JYK24:JYK37 JOO24:JOO37 JES24:JES37 IUW24:IUW37 ILA24:ILA37 IBE24:IBE37 HRI24:HRI37 HHM24:HHM37 GXQ24:GXQ37 GNU24:GNU37 GDY24:GDY37 FUC24:FUC37 FKG24:FKG37 FAK24:FAK37 EQO24:EQO37 EGS24:EGS37 DWW24:DWW37 DNA24:DNA37 DDE24:DDE37 CTI24:CTI37 CJM24:CJM37 BZQ24:BZQ37 BPU24:BPU37 BFY24:BFY37 AWC24:AWC37 AMG24:AMG37 ACK24:ACK37 SO24:SO37 IS24:IS37 A24:A37">
      <formula1>"1,2,3,4,5"</formula1>
    </dataValidation>
    <dataValidation type="decimal" allowBlank="1" showInputMessage="1" showErrorMessage="1" sqref="WVH983046 WLL983046 C65560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96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32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68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704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40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76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312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48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84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20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56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92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28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64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4:WVH37 WLL24:WLL37 WBP24:WBP37 VRT24:VRT37 VHX24:VHX37 UYB24:UYB37 UOF24:UOF37 UEJ24:UEJ37 TUN24:TUN37 TKR24:TKR37 TAV24:TAV37 SQZ24:SQZ37 SHD24:SHD37 RXH24:RXH37 RNL24:RNL37 RDP24:RDP37 QTT24:QTT37 QJX24:QJX37 QAB24:QAB37 PQF24:PQF37 PGJ24:PGJ37 OWN24:OWN37 OMR24:OMR37 OCV24:OCV37 NSZ24:NSZ37 NJD24:NJD37 MZH24:MZH37 MPL24:MPL37 MFP24:MFP37 LVT24:LVT37 LLX24:LLX37 LCB24:LCB37 KSF24:KSF37 KIJ24:KIJ37 JYN24:JYN37 JOR24:JOR37 JEV24:JEV37 IUZ24:IUZ37 ILD24:ILD37 IBH24:IBH37 HRL24:HRL37 HHP24:HHP37 GXT24:GXT37 GNX24:GNX37 GEB24:GEB37 FUF24:FUF37 FKJ24:FKJ37 FAN24:FAN37 EQR24:EQR37 EGV24:EGV37 DWZ24:DWZ37 DND24:DND37 DDH24:DDH37 CTL24:CTL37 CJP24:CJP37 BZT24:BZT37 BPX24:BPX37 BGB24:BGB37 AWF24:AWF37 AMJ24:AMJ37 ACN24:ACN37 SR24:SR37 IV24:IV37">
      <formula1>0</formula1>
      <formula2>1</formula2>
    </dataValidation>
  </dataValidations>
  <pageMargins left="0.70866141732283472" right="0.70866141732283472" top="0.74803149606299213" bottom="0.74803149606299213" header="0.31496062992125984" footer="0.31496062992125984"/>
  <pageSetup scale="60" orientation="landscape" horizontalDpi="4294967295" verticalDpi="4294967295"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Z128"/>
  <sheetViews>
    <sheetView topLeftCell="A14" zoomScale="80" zoomScaleNormal="80" workbookViewId="0">
      <selection activeCell="C40" sqref="C40"/>
    </sheetView>
  </sheetViews>
  <sheetFormatPr baseColWidth="10" defaultRowHeight="15" x14ac:dyDescent="0.25"/>
  <cols>
    <col min="1" max="1" width="3.140625" style="2" bestFit="1" customWidth="1"/>
    <col min="2" max="2" width="102.7109375" style="2" bestFit="1"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16.7109375" style="2" bestFit="1" customWidth="1"/>
    <col min="12" max="13" width="18.7109375" style="2" customWidth="1"/>
    <col min="14" max="14" width="22.140625" style="2" customWidth="1"/>
    <col min="15" max="15" width="26.140625" style="2" customWidth="1"/>
    <col min="16" max="16" width="28.85546875" style="2" customWidth="1"/>
    <col min="17" max="17" width="28"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278" t="s">
        <v>61</v>
      </c>
      <c r="C2" s="279"/>
      <c r="D2" s="279"/>
      <c r="E2" s="279"/>
      <c r="F2" s="279"/>
      <c r="G2" s="279"/>
      <c r="H2" s="279"/>
      <c r="I2" s="279"/>
      <c r="J2" s="279"/>
      <c r="K2" s="279"/>
      <c r="L2" s="279"/>
      <c r="M2" s="279"/>
      <c r="N2" s="279"/>
      <c r="O2" s="279"/>
      <c r="P2" s="279"/>
    </row>
    <row r="4" spans="2:16" ht="26.25" x14ac:dyDescent="0.25">
      <c r="B4" s="278" t="s">
        <v>47</v>
      </c>
      <c r="C4" s="279"/>
      <c r="D4" s="279"/>
      <c r="E4" s="279"/>
      <c r="F4" s="279"/>
      <c r="G4" s="279"/>
      <c r="H4" s="279"/>
      <c r="I4" s="279"/>
      <c r="J4" s="279"/>
      <c r="K4" s="279"/>
      <c r="L4" s="279"/>
      <c r="M4" s="279"/>
      <c r="N4" s="279"/>
      <c r="O4" s="279"/>
      <c r="P4" s="279"/>
    </row>
    <row r="5" spans="2:16" ht="15.75" thickBot="1" x14ac:dyDescent="0.3"/>
    <row r="6" spans="2:16" ht="21.75" thickBot="1" x14ac:dyDescent="0.3">
      <c r="B6" s="4" t="s">
        <v>4</v>
      </c>
      <c r="C6" s="292" t="s">
        <v>159</v>
      </c>
      <c r="D6" s="292"/>
      <c r="E6" s="292"/>
      <c r="F6" s="292"/>
      <c r="G6" s="292"/>
      <c r="H6" s="292"/>
      <c r="I6" s="292"/>
      <c r="J6" s="292"/>
      <c r="K6" s="292"/>
      <c r="L6" s="292"/>
      <c r="M6" s="292"/>
      <c r="N6" s="293"/>
    </row>
    <row r="7" spans="2:16" ht="16.5" thickBot="1" x14ac:dyDescent="0.3">
      <c r="B7" s="5" t="s">
        <v>5</v>
      </c>
      <c r="C7" s="292" t="s">
        <v>361</v>
      </c>
      <c r="D7" s="292"/>
      <c r="E7" s="292"/>
      <c r="F7" s="292"/>
      <c r="G7" s="292"/>
      <c r="H7" s="292"/>
      <c r="I7" s="292"/>
      <c r="J7" s="292"/>
      <c r="K7" s="292"/>
      <c r="L7" s="292"/>
      <c r="M7" s="292"/>
      <c r="N7" s="293"/>
    </row>
    <row r="8" spans="2:16" ht="16.5" thickBot="1" x14ac:dyDescent="0.3">
      <c r="B8" s="5" t="s">
        <v>6</v>
      </c>
      <c r="C8" s="292" t="s">
        <v>161</v>
      </c>
      <c r="D8" s="292"/>
      <c r="E8" s="292"/>
      <c r="F8" s="292"/>
      <c r="G8" s="292"/>
      <c r="H8" s="292"/>
      <c r="I8" s="292"/>
      <c r="J8" s="292"/>
      <c r="K8" s="292"/>
      <c r="L8" s="292"/>
      <c r="M8" s="292"/>
      <c r="N8" s="293"/>
    </row>
    <row r="9" spans="2:16" ht="16.5" thickBot="1" x14ac:dyDescent="0.3">
      <c r="B9" s="5" t="s">
        <v>7</v>
      </c>
      <c r="C9" s="292"/>
      <c r="D9" s="292"/>
      <c r="E9" s="292"/>
      <c r="F9" s="292"/>
      <c r="G9" s="292"/>
      <c r="H9" s="292"/>
      <c r="I9" s="292"/>
      <c r="J9" s="292"/>
      <c r="K9" s="292"/>
      <c r="L9" s="292"/>
      <c r="M9" s="292"/>
      <c r="N9" s="293"/>
    </row>
    <row r="10" spans="2:16" ht="16.5" thickBot="1" x14ac:dyDescent="0.3">
      <c r="B10" s="5" t="s">
        <v>8</v>
      </c>
      <c r="C10" s="314" t="s">
        <v>369</v>
      </c>
      <c r="D10" s="314"/>
      <c r="E10" s="315"/>
      <c r="F10" s="21"/>
      <c r="G10" s="21"/>
      <c r="H10" s="21"/>
      <c r="I10" s="21"/>
      <c r="J10" s="21"/>
      <c r="K10" s="21"/>
      <c r="L10" s="21"/>
      <c r="M10" s="21"/>
      <c r="N10" s="22"/>
    </row>
    <row r="11" spans="2:16" ht="16.5" thickBot="1" x14ac:dyDescent="0.3">
      <c r="B11" s="7" t="s">
        <v>9</v>
      </c>
      <c r="C11" s="8">
        <v>41968</v>
      </c>
      <c r="D11" s="9"/>
      <c r="E11" s="9"/>
      <c r="F11" s="9"/>
      <c r="G11" s="9"/>
      <c r="H11" s="9"/>
      <c r="I11" s="9"/>
      <c r="J11" s="9"/>
      <c r="K11" s="9"/>
      <c r="L11" s="9"/>
      <c r="M11" s="9"/>
      <c r="N11" s="10"/>
    </row>
    <row r="12" spans="2:16" ht="15.75" x14ac:dyDescent="0.25">
      <c r="B12" s="6"/>
      <c r="C12" s="11"/>
      <c r="D12" s="12"/>
      <c r="E12" s="12"/>
      <c r="F12" s="12"/>
      <c r="G12" s="12"/>
      <c r="H12" s="12"/>
      <c r="I12" s="70"/>
      <c r="J12" s="70"/>
      <c r="K12" s="70"/>
      <c r="L12" s="70"/>
      <c r="M12" s="70"/>
      <c r="N12" s="12"/>
    </row>
    <row r="13" spans="2:16" x14ac:dyDescent="0.25">
      <c r="I13" s="70"/>
      <c r="J13" s="70"/>
      <c r="K13" s="70"/>
      <c r="L13" s="70"/>
      <c r="M13" s="70"/>
      <c r="N13" s="71"/>
    </row>
    <row r="14" spans="2:16" ht="45.75" customHeight="1" x14ac:dyDescent="0.25">
      <c r="B14" s="296" t="s">
        <v>95</v>
      </c>
      <c r="C14" s="296"/>
      <c r="D14" s="109" t="s">
        <v>12</v>
      </c>
      <c r="E14" s="109" t="s">
        <v>13</v>
      </c>
      <c r="F14" s="109" t="s">
        <v>29</v>
      </c>
      <c r="G14" s="141"/>
      <c r="I14" s="25"/>
      <c r="J14" s="25"/>
      <c r="K14" s="25"/>
      <c r="L14" s="25"/>
      <c r="M14" s="25"/>
      <c r="N14" s="71"/>
    </row>
    <row r="15" spans="2:16" x14ac:dyDescent="0.25">
      <c r="B15" s="296"/>
      <c r="C15" s="296"/>
      <c r="D15" s="109"/>
      <c r="E15" s="23"/>
      <c r="F15" s="93"/>
      <c r="G15" s="142"/>
      <c r="I15" s="26">
        <v>182</v>
      </c>
      <c r="J15" s="26">
        <f>+I15/200</f>
        <v>0.91</v>
      </c>
      <c r="K15" s="26"/>
      <c r="L15" s="26">
        <v>458</v>
      </c>
      <c r="M15" s="26">
        <f>+L15/300</f>
        <v>1.5266666666666666</v>
      </c>
      <c r="N15" s="111">
        <f>+J15+M15</f>
        <v>2.4366666666666665</v>
      </c>
      <c r="O15" s="2" t="s">
        <v>283</v>
      </c>
    </row>
    <row r="16" spans="2:16" x14ac:dyDescent="0.25">
      <c r="B16" s="296"/>
      <c r="C16" s="296"/>
      <c r="D16" s="109">
        <v>9</v>
      </c>
      <c r="E16" s="23">
        <v>1451607014</v>
      </c>
      <c r="F16" s="93">
        <f>182+458</f>
        <v>640</v>
      </c>
      <c r="G16" s="142"/>
      <c r="I16" s="26"/>
      <c r="J16" s="26">
        <f>+J15</f>
        <v>0.91</v>
      </c>
      <c r="K16" s="26"/>
      <c r="L16" s="26"/>
      <c r="M16" s="26">
        <f>+M15*2</f>
        <v>3.0533333333333332</v>
      </c>
      <c r="N16" s="111">
        <f>+J16+M16</f>
        <v>3.9633333333333334</v>
      </c>
      <c r="O16" s="2" t="s">
        <v>284</v>
      </c>
    </row>
    <row r="17" spans="1:14" x14ac:dyDescent="0.25">
      <c r="B17" s="296"/>
      <c r="C17" s="296"/>
      <c r="D17" s="109"/>
      <c r="E17" s="23"/>
      <c r="F17" s="93"/>
      <c r="G17" s="142"/>
      <c r="I17" s="26"/>
      <c r="J17" s="26"/>
      <c r="K17" s="26"/>
      <c r="L17" s="26"/>
      <c r="M17" s="26"/>
      <c r="N17" s="71"/>
    </row>
    <row r="18" spans="1:14" x14ac:dyDescent="0.25">
      <c r="B18" s="296"/>
      <c r="C18" s="296"/>
      <c r="D18" s="109"/>
      <c r="E18" s="24"/>
      <c r="F18" s="93"/>
      <c r="G18" s="142"/>
      <c r="H18" s="14"/>
      <c r="I18" s="26"/>
      <c r="J18" s="26"/>
      <c r="K18" s="26"/>
      <c r="L18" s="26"/>
      <c r="M18" s="26"/>
      <c r="N18" s="13"/>
    </row>
    <row r="19" spans="1:14" x14ac:dyDescent="0.25">
      <c r="B19" s="296"/>
      <c r="C19" s="296"/>
      <c r="D19" s="109"/>
      <c r="E19" s="24"/>
      <c r="F19" s="93"/>
      <c r="G19" s="142"/>
      <c r="H19" s="14"/>
      <c r="I19" s="28"/>
      <c r="J19" s="28"/>
      <c r="K19" s="28"/>
      <c r="L19" s="28"/>
      <c r="M19" s="28"/>
      <c r="N19" s="13"/>
    </row>
    <row r="20" spans="1:14" x14ac:dyDescent="0.25">
      <c r="B20" s="296"/>
      <c r="C20" s="296"/>
      <c r="D20" s="109"/>
      <c r="E20" s="24"/>
      <c r="F20" s="93"/>
      <c r="G20" s="142"/>
      <c r="H20" s="14"/>
      <c r="I20" s="70"/>
      <c r="J20" s="70"/>
      <c r="K20" s="70"/>
      <c r="L20" s="70"/>
      <c r="M20" s="70"/>
      <c r="N20" s="13"/>
    </row>
    <row r="21" spans="1:14" x14ac:dyDescent="0.25">
      <c r="B21" s="296"/>
      <c r="C21" s="296"/>
      <c r="D21" s="109"/>
      <c r="E21" s="24"/>
      <c r="F21" s="93"/>
      <c r="G21" s="142"/>
      <c r="H21" s="14"/>
      <c r="I21" s="70"/>
      <c r="J21" s="70"/>
      <c r="K21" s="70"/>
      <c r="L21" s="70"/>
      <c r="M21" s="70"/>
      <c r="N21" s="13"/>
    </row>
    <row r="22" spans="1:14" ht="15.75" thickBot="1" x14ac:dyDescent="0.3">
      <c r="B22" s="297" t="s">
        <v>14</v>
      </c>
      <c r="C22" s="298"/>
      <c r="D22" s="109"/>
      <c r="E22" s="42">
        <f>SUM(E15:E21)</f>
        <v>1451607014</v>
      </c>
      <c r="F22" s="93">
        <f>SUM(F15:F21)</f>
        <v>640</v>
      </c>
      <c r="G22" s="142"/>
      <c r="H22" s="14"/>
      <c r="I22" s="70"/>
      <c r="J22" s="70"/>
      <c r="K22" s="70"/>
      <c r="L22" s="70"/>
      <c r="M22" s="70"/>
      <c r="N22" s="13"/>
    </row>
    <row r="23" spans="1:14" ht="45.75" thickBot="1" x14ac:dyDescent="0.3">
      <c r="A23" s="30"/>
      <c r="B23" s="36" t="s">
        <v>15</v>
      </c>
      <c r="C23" s="36" t="s">
        <v>96</v>
      </c>
      <c r="E23" s="25"/>
      <c r="F23" s="25"/>
      <c r="G23" s="25"/>
      <c r="H23" s="25"/>
      <c r="I23" s="3"/>
      <c r="J23" s="3"/>
      <c r="K23" s="3"/>
      <c r="L23" s="3"/>
      <c r="M23" s="3"/>
    </row>
    <row r="24" spans="1:14" ht="15.75" thickBot="1" x14ac:dyDescent="0.3">
      <c r="A24" s="31"/>
      <c r="C24" s="33">
        <f>+F22*0.8</f>
        <v>512</v>
      </c>
      <c r="D24" s="29"/>
      <c r="E24" s="32">
        <f>+E22</f>
        <v>1451607014</v>
      </c>
      <c r="F24" s="27"/>
      <c r="G24" s="27"/>
      <c r="H24" s="27"/>
      <c r="I24" s="15"/>
      <c r="J24" s="15"/>
      <c r="K24" s="15"/>
      <c r="L24" s="15"/>
      <c r="M24" s="15"/>
    </row>
    <row r="25" spans="1:14" x14ac:dyDescent="0.25">
      <c r="A25" s="62"/>
      <c r="C25" s="63"/>
      <c r="D25" s="26"/>
      <c r="E25" s="64"/>
      <c r="F25" s="27"/>
      <c r="G25" s="27"/>
      <c r="H25" s="27"/>
      <c r="I25" s="15"/>
      <c r="J25" s="15"/>
      <c r="K25" s="15"/>
      <c r="L25" s="15"/>
      <c r="M25" s="15"/>
    </row>
    <row r="26" spans="1:14" x14ac:dyDescent="0.25">
      <c r="A26" s="62"/>
      <c r="B26" s="67"/>
      <c r="C26" s="67"/>
      <c r="D26" s="67"/>
      <c r="E26" s="67"/>
      <c r="F26" s="67"/>
      <c r="G26" s="67"/>
      <c r="H26" s="67"/>
      <c r="I26" s="70"/>
      <c r="J26" s="70"/>
      <c r="K26" s="70"/>
      <c r="L26" s="70"/>
      <c r="M26" s="70"/>
      <c r="N26" s="71"/>
    </row>
    <row r="27" spans="1:14" x14ac:dyDescent="0.25">
      <c r="A27" s="62"/>
      <c r="B27" s="85" t="s">
        <v>164</v>
      </c>
      <c r="C27" s="67"/>
      <c r="D27" s="67"/>
      <c r="E27" s="67"/>
      <c r="F27" s="67"/>
      <c r="G27" s="67"/>
      <c r="H27" s="67"/>
      <c r="I27" s="70"/>
      <c r="J27" s="70"/>
      <c r="K27" s="70"/>
      <c r="L27" s="70"/>
      <c r="M27" s="70"/>
      <c r="N27" s="71"/>
    </row>
    <row r="28" spans="1:14" x14ac:dyDescent="0.25">
      <c r="A28" s="62"/>
      <c r="B28" s="67"/>
      <c r="C28" s="67"/>
      <c r="D28" s="67"/>
      <c r="E28" s="67"/>
      <c r="F28" s="67"/>
      <c r="G28" s="67"/>
      <c r="H28" s="67"/>
      <c r="I28" s="70"/>
      <c r="J28" s="70"/>
      <c r="K28" s="70"/>
      <c r="L28" s="70"/>
      <c r="M28" s="70"/>
      <c r="N28" s="71"/>
    </row>
    <row r="29" spans="1:14" x14ac:dyDescent="0.25">
      <c r="A29" s="62"/>
      <c r="B29" s="87" t="s">
        <v>33</v>
      </c>
      <c r="C29" s="87" t="s">
        <v>126</v>
      </c>
      <c r="D29" s="87" t="s">
        <v>127</v>
      </c>
      <c r="E29" s="67"/>
      <c r="F29" s="67"/>
      <c r="G29" s="67"/>
      <c r="H29" s="67"/>
      <c r="I29" s="70"/>
      <c r="J29" s="70"/>
      <c r="K29" s="70"/>
      <c r="L29" s="70"/>
      <c r="M29" s="70"/>
      <c r="N29" s="71"/>
    </row>
    <row r="30" spans="1:14" x14ac:dyDescent="0.25">
      <c r="A30" s="62"/>
      <c r="B30" s="209" t="s">
        <v>128</v>
      </c>
      <c r="C30" s="210" t="s">
        <v>162</v>
      </c>
      <c r="D30" s="210"/>
      <c r="E30" s="67"/>
      <c r="F30" s="67"/>
      <c r="G30" s="67"/>
      <c r="H30" s="67"/>
      <c r="I30" s="70"/>
      <c r="J30" s="70"/>
      <c r="K30" s="70"/>
      <c r="L30" s="70"/>
      <c r="M30" s="70"/>
      <c r="N30" s="71"/>
    </row>
    <row r="31" spans="1:14" x14ac:dyDescent="0.25">
      <c r="A31" s="62"/>
      <c r="B31" s="209" t="s">
        <v>129</v>
      </c>
      <c r="C31" s="210" t="s">
        <v>162</v>
      </c>
      <c r="D31" s="210"/>
      <c r="E31" s="67"/>
      <c r="F31" s="67"/>
      <c r="G31" s="67"/>
      <c r="H31" s="67"/>
      <c r="I31" s="70"/>
      <c r="J31" s="70"/>
      <c r="K31" s="70"/>
      <c r="L31" s="70"/>
      <c r="M31" s="70"/>
      <c r="N31" s="71"/>
    </row>
    <row r="32" spans="1:14" x14ac:dyDescent="0.25">
      <c r="A32" s="62"/>
      <c r="B32" s="84" t="s">
        <v>130</v>
      </c>
      <c r="C32" s="143" t="s">
        <v>162</v>
      </c>
      <c r="D32" s="143"/>
      <c r="E32" s="67"/>
      <c r="F32" s="67"/>
      <c r="G32" s="67"/>
      <c r="H32" s="67"/>
      <c r="I32" s="70"/>
      <c r="J32" s="70"/>
      <c r="K32" s="70"/>
      <c r="L32" s="70"/>
      <c r="M32" s="70"/>
      <c r="N32" s="71"/>
    </row>
    <row r="33" spans="1:26" x14ac:dyDescent="0.25">
      <c r="A33" s="62"/>
      <c r="B33" s="84" t="s">
        <v>131</v>
      </c>
      <c r="C33" s="143" t="s">
        <v>162</v>
      </c>
      <c r="D33" s="143"/>
      <c r="E33" s="67"/>
      <c r="F33" s="67"/>
      <c r="G33" s="67"/>
      <c r="H33" s="67"/>
      <c r="I33" s="70"/>
      <c r="J33" s="70"/>
      <c r="K33" s="70"/>
      <c r="L33" s="70"/>
      <c r="M33" s="70"/>
      <c r="N33" s="71"/>
    </row>
    <row r="34" spans="1:26" x14ac:dyDescent="0.25">
      <c r="A34" s="62"/>
      <c r="B34" s="67"/>
      <c r="C34" s="67"/>
      <c r="D34" s="67"/>
      <c r="E34" s="67"/>
      <c r="F34" s="67"/>
      <c r="G34" s="67"/>
      <c r="H34" s="67"/>
      <c r="I34" s="70"/>
      <c r="J34" s="70"/>
      <c r="K34" s="70"/>
      <c r="L34" s="70"/>
      <c r="M34" s="70"/>
      <c r="N34" s="71"/>
    </row>
    <row r="35" spans="1:26" x14ac:dyDescent="0.25">
      <c r="A35" s="62"/>
      <c r="B35" s="85" t="s">
        <v>132</v>
      </c>
      <c r="C35" s="67"/>
      <c r="D35" s="67"/>
      <c r="E35" s="67"/>
      <c r="F35" s="67"/>
      <c r="G35" s="67"/>
      <c r="H35" s="67"/>
      <c r="I35" s="70"/>
      <c r="J35" s="70"/>
      <c r="K35" s="70"/>
      <c r="L35" s="70"/>
      <c r="M35" s="70"/>
      <c r="N35" s="71"/>
    </row>
    <row r="36" spans="1:26" x14ac:dyDescent="0.25">
      <c r="A36" s="62"/>
      <c r="B36" s="67"/>
      <c r="C36" s="67"/>
      <c r="D36" s="67"/>
      <c r="E36" s="67"/>
      <c r="F36" s="67"/>
      <c r="G36" s="67"/>
      <c r="H36" s="67"/>
      <c r="I36" s="70"/>
      <c r="J36" s="70"/>
      <c r="K36" s="70"/>
      <c r="L36" s="70"/>
      <c r="M36" s="70"/>
      <c r="N36" s="71"/>
    </row>
    <row r="37" spans="1:26" x14ac:dyDescent="0.25">
      <c r="B37" s="67"/>
      <c r="C37" s="67"/>
      <c r="D37" s="67"/>
      <c r="E37" s="67"/>
      <c r="F37" s="67"/>
      <c r="G37" s="67"/>
      <c r="H37" s="67"/>
      <c r="I37" s="70"/>
      <c r="J37" s="70"/>
      <c r="K37" s="70"/>
      <c r="L37" s="70"/>
      <c r="M37" s="70"/>
      <c r="N37" s="71"/>
    </row>
    <row r="38" spans="1:26" x14ac:dyDescent="0.25">
      <c r="B38" s="87" t="s">
        <v>33</v>
      </c>
      <c r="C38" s="87" t="s">
        <v>56</v>
      </c>
      <c r="D38" s="86" t="s">
        <v>50</v>
      </c>
      <c r="E38" s="86" t="s">
        <v>16</v>
      </c>
      <c r="F38" s="67"/>
      <c r="G38" s="67"/>
      <c r="H38" s="67"/>
      <c r="I38" s="70"/>
      <c r="J38" s="70"/>
      <c r="K38" s="70"/>
      <c r="L38" s="70"/>
      <c r="M38" s="70"/>
      <c r="N38" s="71"/>
    </row>
    <row r="39" spans="1:26" ht="28.5" x14ac:dyDescent="0.25">
      <c r="B39" s="68" t="s">
        <v>133</v>
      </c>
      <c r="C39" s="69">
        <v>40</v>
      </c>
      <c r="D39" s="108">
        <v>40</v>
      </c>
      <c r="E39" s="299">
        <f>+D39+D40</f>
        <v>100</v>
      </c>
      <c r="F39" s="67"/>
      <c r="G39" s="67"/>
      <c r="H39" s="67"/>
      <c r="I39" s="70"/>
      <c r="J39" s="70"/>
      <c r="K39" s="70"/>
      <c r="L39" s="70"/>
      <c r="M39" s="70"/>
      <c r="N39" s="71"/>
    </row>
    <row r="40" spans="1:26" s="70" customFormat="1" ht="77.25" customHeight="1" x14ac:dyDescent="0.25">
      <c r="B40" s="68" t="s">
        <v>134</v>
      </c>
      <c r="C40" s="69">
        <v>60</v>
      </c>
      <c r="D40" s="108">
        <v>60</v>
      </c>
      <c r="E40" s="300"/>
      <c r="F40" s="67"/>
      <c r="G40" s="67"/>
      <c r="H40" s="67"/>
      <c r="N40" s="71"/>
      <c r="O40" s="2"/>
      <c r="P40" s="2"/>
      <c r="Q40" s="2"/>
    </row>
    <row r="41" spans="1:26" s="76" customFormat="1" x14ac:dyDescent="0.25">
      <c r="A41" s="34"/>
      <c r="B41" s="2"/>
      <c r="C41" s="63"/>
      <c r="D41" s="26"/>
      <c r="E41" s="64"/>
      <c r="F41" s="27"/>
      <c r="G41" s="27"/>
      <c r="H41" s="27"/>
      <c r="I41" s="15"/>
      <c r="J41" s="15"/>
      <c r="K41" s="15"/>
      <c r="L41" s="15"/>
      <c r="M41" s="15"/>
      <c r="N41" s="2"/>
      <c r="O41" s="2"/>
      <c r="P41" s="2"/>
      <c r="Q41" s="2"/>
      <c r="R41" s="75"/>
      <c r="S41" s="75"/>
      <c r="T41" s="75"/>
      <c r="U41" s="75"/>
      <c r="V41" s="75"/>
      <c r="W41" s="75"/>
      <c r="X41" s="75"/>
      <c r="Y41" s="75"/>
      <c r="Z41" s="75"/>
    </row>
    <row r="42" spans="1:26" s="76" customFormat="1" x14ac:dyDescent="0.25">
      <c r="A42" s="34"/>
      <c r="B42" s="2"/>
      <c r="C42" s="63"/>
      <c r="D42" s="26"/>
      <c r="E42" s="64"/>
      <c r="F42" s="27"/>
      <c r="G42" s="27"/>
      <c r="H42" s="27"/>
      <c r="I42" s="15"/>
      <c r="J42" s="15"/>
      <c r="K42" s="15"/>
      <c r="L42" s="15"/>
      <c r="M42" s="15"/>
      <c r="N42" s="2"/>
      <c r="O42" s="2"/>
      <c r="P42" s="2"/>
      <c r="Q42" s="2"/>
      <c r="R42" s="75"/>
      <c r="S42" s="75"/>
      <c r="T42" s="75"/>
      <c r="U42" s="75"/>
      <c r="V42" s="75"/>
      <c r="W42" s="75"/>
      <c r="X42" s="75"/>
      <c r="Y42" s="75"/>
      <c r="Z42" s="75"/>
    </row>
    <row r="43" spans="1:26" s="76" customFormat="1" x14ac:dyDescent="0.25">
      <c r="A43" s="34"/>
      <c r="B43" s="2"/>
      <c r="C43" s="63"/>
      <c r="D43" s="26"/>
      <c r="E43" s="64"/>
      <c r="F43" s="27"/>
      <c r="G43" s="27"/>
      <c r="H43" s="27"/>
      <c r="I43" s="15"/>
      <c r="J43" s="15"/>
      <c r="K43" s="15"/>
      <c r="L43" s="15"/>
      <c r="M43" s="15"/>
      <c r="N43" s="2"/>
      <c r="O43" s="2"/>
      <c r="P43" s="2"/>
      <c r="Q43" s="2"/>
      <c r="R43" s="75"/>
      <c r="S43" s="75"/>
      <c r="T43" s="75"/>
      <c r="U43" s="75"/>
      <c r="V43" s="75"/>
      <c r="W43" s="75"/>
      <c r="X43" s="75"/>
      <c r="Y43" s="75"/>
      <c r="Z43" s="75"/>
    </row>
    <row r="44" spans="1:26" s="76" customFormat="1" ht="15.75" thickBot="1" x14ac:dyDescent="0.3">
      <c r="A44" s="34"/>
      <c r="B44" s="2"/>
      <c r="C44" s="2"/>
      <c r="D44" s="2"/>
      <c r="E44" s="2"/>
      <c r="F44" s="2"/>
      <c r="G44" s="2"/>
      <c r="H44" s="2"/>
      <c r="I44" s="2"/>
      <c r="J44" s="2"/>
      <c r="K44" s="2"/>
      <c r="L44" s="2"/>
      <c r="M44" s="301" t="s">
        <v>35</v>
      </c>
      <c r="N44" s="301"/>
      <c r="O44" s="2"/>
      <c r="P44" s="2"/>
      <c r="Q44" s="2"/>
      <c r="R44" s="75"/>
      <c r="S44" s="75"/>
      <c r="T44" s="75"/>
      <c r="U44" s="75"/>
      <c r="V44" s="75"/>
      <c r="W44" s="75"/>
      <c r="X44" s="75"/>
      <c r="Y44" s="75"/>
      <c r="Z44" s="75"/>
    </row>
    <row r="45" spans="1:26" s="76" customFormat="1" x14ac:dyDescent="0.25">
      <c r="A45" s="34"/>
      <c r="B45" s="85" t="s">
        <v>30</v>
      </c>
      <c r="C45" s="2"/>
      <c r="D45" s="2"/>
      <c r="E45" s="2"/>
      <c r="F45" s="2"/>
      <c r="G45" s="2"/>
      <c r="H45" s="2"/>
      <c r="I45" s="2"/>
      <c r="J45" s="2"/>
      <c r="K45" s="2"/>
      <c r="L45" s="2"/>
      <c r="M45" s="43"/>
      <c r="N45" s="43"/>
      <c r="O45" s="2"/>
      <c r="P45" s="2"/>
      <c r="Q45" s="2"/>
      <c r="R45" s="75"/>
      <c r="S45" s="75"/>
      <c r="T45" s="75"/>
      <c r="U45" s="75"/>
      <c r="V45" s="75"/>
      <c r="W45" s="75"/>
      <c r="X45" s="75"/>
      <c r="Y45" s="75"/>
      <c r="Z45" s="75"/>
    </row>
    <row r="46" spans="1:26" s="76" customFormat="1" ht="15.75" thickBot="1" x14ac:dyDescent="0.3">
      <c r="A46" s="34"/>
      <c r="B46" s="2"/>
      <c r="C46" s="2"/>
      <c r="D46" s="2"/>
      <c r="E46" s="2"/>
      <c r="F46" s="2"/>
      <c r="G46" s="2"/>
      <c r="H46" s="2"/>
      <c r="I46" s="2"/>
      <c r="J46" s="2"/>
      <c r="K46" s="2"/>
      <c r="L46" s="2"/>
      <c r="M46" s="43"/>
      <c r="N46" s="43"/>
      <c r="O46" s="2"/>
      <c r="P46" s="2"/>
      <c r="Q46" s="2"/>
      <c r="R46" s="75"/>
      <c r="S46" s="75"/>
      <c r="T46" s="75"/>
      <c r="U46" s="75"/>
      <c r="V46" s="75"/>
      <c r="W46" s="75"/>
      <c r="X46" s="75"/>
      <c r="Y46" s="75"/>
      <c r="Z46" s="75"/>
    </row>
    <row r="47" spans="1:26" s="76" customFormat="1" ht="60" x14ac:dyDescent="0.25">
      <c r="A47" s="34">
        <f t="shared" ref="A47" si="0">+A46+1</f>
        <v>1</v>
      </c>
      <c r="B47" s="81" t="s">
        <v>135</v>
      </c>
      <c r="C47" s="81" t="s">
        <v>136</v>
      </c>
      <c r="D47" s="81" t="s">
        <v>137</v>
      </c>
      <c r="E47" s="81" t="s">
        <v>44</v>
      </c>
      <c r="F47" s="81" t="s">
        <v>22</v>
      </c>
      <c r="G47" s="81" t="s">
        <v>97</v>
      </c>
      <c r="H47" s="81" t="s">
        <v>17</v>
      </c>
      <c r="I47" s="81" t="s">
        <v>10</v>
      </c>
      <c r="J47" s="81" t="s">
        <v>31</v>
      </c>
      <c r="K47" s="81" t="s">
        <v>59</v>
      </c>
      <c r="L47" s="81" t="s">
        <v>20</v>
      </c>
      <c r="M47" s="66" t="s">
        <v>26</v>
      </c>
      <c r="N47" s="81" t="s">
        <v>138</v>
      </c>
      <c r="O47" s="81" t="s">
        <v>36</v>
      </c>
      <c r="P47" s="82" t="s">
        <v>11</v>
      </c>
      <c r="Q47" s="82" t="s">
        <v>19</v>
      </c>
      <c r="R47" s="75"/>
      <c r="S47" s="75"/>
      <c r="T47" s="75"/>
      <c r="U47" s="75"/>
      <c r="V47" s="75"/>
      <c r="W47" s="75"/>
      <c r="X47" s="75"/>
      <c r="Y47" s="75"/>
      <c r="Z47" s="75"/>
    </row>
    <row r="48" spans="1:26" s="127" customFormat="1" ht="40.5" customHeight="1" x14ac:dyDescent="0.25">
      <c r="B48" s="192" t="s">
        <v>165</v>
      </c>
      <c r="C48" s="192" t="s">
        <v>166</v>
      </c>
      <c r="D48" s="192" t="s">
        <v>176</v>
      </c>
      <c r="E48" s="194" t="s">
        <v>178</v>
      </c>
      <c r="F48" s="195" t="s">
        <v>126</v>
      </c>
      <c r="G48" s="195"/>
      <c r="H48" s="196">
        <v>41003</v>
      </c>
      <c r="I48" s="196">
        <v>41175</v>
      </c>
      <c r="J48" s="196" t="s">
        <v>127</v>
      </c>
      <c r="K48" s="197">
        <v>5.6</v>
      </c>
      <c r="L48" s="197">
        <v>0</v>
      </c>
      <c r="M48" s="197">
        <v>1157</v>
      </c>
      <c r="N48" s="197">
        <v>100</v>
      </c>
      <c r="O48" s="198">
        <v>712179086</v>
      </c>
      <c r="P48" s="198" t="s">
        <v>180</v>
      </c>
      <c r="Q48" s="199" t="s">
        <v>174</v>
      </c>
    </row>
    <row r="49" spans="2:17" s="127" customFormat="1" ht="30.6" customHeight="1" x14ac:dyDescent="0.25">
      <c r="B49" s="115" t="s">
        <v>165</v>
      </c>
      <c r="C49" s="116" t="s">
        <v>165</v>
      </c>
      <c r="D49" s="115" t="s">
        <v>170</v>
      </c>
      <c r="E49" s="117" t="s">
        <v>181</v>
      </c>
      <c r="F49" s="118" t="s">
        <v>126</v>
      </c>
      <c r="G49" s="118"/>
      <c r="H49" s="74">
        <v>41250</v>
      </c>
      <c r="I49" s="74">
        <v>41943</v>
      </c>
      <c r="J49" s="120" t="s">
        <v>127</v>
      </c>
      <c r="K49" s="121">
        <v>22.8</v>
      </c>
      <c r="L49" s="121">
        <v>0</v>
      </c>
      <c r="M49" s="121">
        <v>468</v>
      </c>
      <c r="N49" s="121">
        <v>100</v>
      </c>
      <c r="O49" s="122">
        <v>1724091476</v>
      </c>
      <c r="P49" s="122" t="s">
        <v>182</v>
      </c>
      <c r="Q49" s="123" t="s">
        <v>174</v>
      </c>
    </row>
    <row r="50" spans="2:17" ht="28.15" customHeight="1" x14ac:dyDescent="0.25">
      <c r="B50" s="35" t="s">
        <v>16</v>
      </c>
      <c r="C50" s="78"/>
      <c r="D50" s="77"/>
      <c r="E50" s="72"/>
      <c r="F50" s="73"/>
      <c r="G50" s="73"/>
      <c r="H50" s="73"/>
      <c r="I50" s="74"/>
      <c r="J50" s="74"/>
      <c r="K50" s="204">
        <f>SUM(K48:K49)</f>
        <v>28.4</v>
      </c>
      <c r="L50" s="79">
        <f>SUM(L48:L49)</f>
        <v>0</v>
      </c>
      <c r="M50" s="89">
        <f>SUM(M48:M49)</f>
        <v>1625</v>
      </c>
      <c r="N50" s="79">
        <f>SUM(N48:N49)</f>
        <v>200</v>
      </c>
      <c r="O50" s="16"/>
      <c r="P50" s="16"/>
      <c r="Q50" s="91"/>
    </row>
    <row r="51" spans="2:17" x14ac:dyDescent="0.25">
      <c r="B51" s="17"/>
      <c r="C51" s="17"/>
      <c r="D51" s="17"/>
      <c r="E51" s="18"/>
      <c r="F51" s="17"/>
      <c r="G51" s="17"/>
      <c r="H51" s="17"/>
      <c r="I51" s="17"/>
      <c r="J51" s="17"/>
      <c r="K51" s="17"/>
      <c r="L51" s="17"/>
      <c r="M51" s="17"/>
      <c r="N51" s="17"/>
      <c r="O51" s="17"/>
      <c r="P51" s="17"/>
      <c r="Q51" s="17"/>
    </row>
    <row r="52" spans="2:17" x14ac:dyDescent="0.25">
      <c r="B52" s="289" t="s">
        <v>28</v>
      </c>
      <c r="C52" s="289" t="s">
        <v>27</v>
      </c>
      <c r="D52" s="291" t="s">
        <v>34</v>
      </c>
      <c r="E52" s="291"/>
      <c r="F52" s="17"/>
      <c r="G52" s="17"/>
      <c r="H52" s="17"/>
      <c r="I52" s="17"/>
      <c r="J52" s="17"/>
      <c r="K52" s="17"/>
      <c r="L52" s="17"/>
      <c r="M52" s="17"/>
      <c r="N52" s="17"/>
      <c r="O52" s="17"/>
      <c r="P52" s="17"/>
      <c r="Q52" s="17"/>
    </row>
    <row r="53" spans="2:17" x14ac:dyDescent="0.25">
      <c r="B53" s="290"/>
      <c r="C53" s="290"/>
      <c r="D53" s="110" t="s">
        <v>23</v>
      </c>
      <c r="E53" s="41" t="s">
        <v>24</v>
      </c>
      <c r="F53" s="17"/>
      <c r="G53" s="17"/>
      <c r="H53" s="17"/>
      <c r="I53" s="17"/>
      <c r="J53" s="17"/>
      <c r="K53" s="17"/>
      <c r="L53" s="17"/>
      <c r="M53" s="17"/>
      <c r="N53" s="17"/>
      <c r="O53" s="17"/>
      <c r="P53" s="17"/>
      <c r="Q53" s="17"/>
    </row>
    <row r="54" spans="2:17" ht="109.5" customHeight="1" x14ac:dyDescent="0.25">
      <c r="B54" s="39" t="s">
        <v>21</v>
      </c>
      <c r="C54" s="40">
        <f>+K50</f>
        <v>28.4</v>
      </c>
      <c r="D54" s="38" t="s">
        <v>162</v>
      </c>
      <c r="E54" s="112"/>
      <c r="F54" s="19"/>
      <c r="G54" s="19"/>
      <c r="H54" s="19"/>
      <c r="I54" s="19"/>
      <c r="J54" s="19"/>
      <c r="K54" s="19"/>
      <c r="L54" s="19"/>
      <c r="M54" s="19"/>
      <c r="N54" s="17"/>
      <c r="O54" s="17"/>
      <c r="P54" s="17"/>
      <c r="Q54" s="17"/>
    </row>
    <row r="55" spans="2:17" x14ac:dyDescent="0.25">
      <c r="B55" s="39" t="s">
        <v>25</v>
      </c>
      <c r="C55" s="40">
        <f>+M50</f>
        <v>1625</v>
      </c>
      <c r="D55" s="38" t="s">
        <v>162</v>
      </c>
      <c r="E55" s="112"/>
      <c r="F55" s="17"/>
      <c r="G55" s="17"/>
      <c r="H55" s="17"/>
      <c r="I55" s="17"/>
      <c r="J55" s="17"/>
      <c r="K55" s="17"/>
      <c r="L55" s="17"/>
      <c r="M55" s="17"/>
      <c r="N55" s="17"/>
      <c r="O55" s="17"/>
      <c r="P55" s="17"/>
      <c r="Q55" s="17"/>
    </row>
    <row r="56" spans="2:17" x14ac:dyDescent="0.25">
      <c r="B56" s="20"/>
      <c r="C56" s="288"/>
      <c r="D56" s="288"/>
      <c r="E56" s="288"/>
      <c r="F56" s="288"/>
      <c r="G56" s="288"/>
      <c r="H56" s="288"/>
      <c r="I56" s="288"/>
      <c r="J56" s="288"/>
      <c r="K56" s="288"/>
      <c r="L56" s="288"/>
      <c r="M56" s="288"/>
      <c r="N56" s="288"/>
      <c r="O56" s="17"/>
      <c r="P56" s="17"/>
      <c r="Q56" s="17"/>
    </row>
    <row r="57" spans="2:17" ht="15.75" thickBot="1" x14ac:dyDescent="0.3"/>
    <row r="58" spans="2:17" ht="27" thickBot="1" x14ac:dyDescent="0.3">
      <c r="B58" s="258" t="s">
        <v>98</v>
      </c>
      <c r="C58" s="259"/>
      <c r="D58" s="259"/>
      <c r="E58" s="259"/>
      <c r="F58" s="259"/>
      <c r="G58" s="259"/>
      <c r="H58" s="259"/>
      <c r="I58" s="259"/>
      <c r="J58" s="259"/>
      <c r="K58" s="259"/>
      <c r="L58" s="259"/>
      <c r="M58" s="259"/>
      <c r="N58" s="260"/>
    </row>
    <row r="61" spans="2:17" ht="105" x14ac:dyDescent="0.25">
      <c r="B61" s="83" t="s">
        <v>139</v>
      </c>
      <c r="C61" s="45" t="s">
        <v>2</v>
      </c>
      <c r="D61" s="45" t="s">
        <v>100</v>
      </c>
      <c r="E61" s="45" t="s">
        <v>99</v>
      </c>
      <c r="F61" s="45" t="s">
        <v>101</v>
      </c>
      <c r="G61" s="45" t="s">
        <v>102</v>
      </c>
      <c r="H61" s="45" t="s">
        <v>103</v>
      </c>
      <c r="I61" s="45" t="s">
        <v>104</v>
      </c>
      <c r="J61" s="45" t="s">
        <v>105</v>
      </c>
      <c r="K61" s="45" t="s">
        <v>106</v>
      </c>
      <c r="L61" s="45" t="s">
        <v>107</v>
      </c>
      <c r="M61" s="60" t="s">
        <v>108</v>
      </c>
      <c r="N61" s="60" t="s">
        <v>109</v>
      </c>
      <c r="O61" s="261" t="s">
        <v>3</v>
      </c>
      <c r="P61" s="263"/>
      <c r="Q61" s="45" t="s">
        <v>18</v>
      </c>
    </row>
    <row r="62" spans="2:17" s="95" customFormat="1" ht="48" customHeight="1" x14ac:dyDescent="0.25">
      <c r="B62" s="107" t="s">
        <v>192</v>
      </c>
      <c r="C62" s="107" t="s">
        <v>186</v>
      </c>
      <c r="D62" s="61" t="s">
        <v>194</v>
      </c>
      <c r="E62" s="61">
        <v>122</v>
      </c>
      <c r="F62" s="94" t="s">
        <v>355</v>
      </c>
      <c r="G62" s="94" t="s">
        <v>126</v>
      </c>
      <c r="H62" s="94" t="s">
        <v>191</v>
      </c>
      <c r="I62" s="61" t="s">
        <v>355</v>
      </c>
      <c r="J62" s="61" t="s">
        <v>126</v>
      </c>
      <c r="K62" s="46" t="s">
        <v>126</v>
      </c>
      <c r="L62" s="46" t="s">
        <v>126</v>
      </c>
      <c r="M62" s="46" t="s">
        <v>126</v>
      </c>
      <c r="N62" s="46" t="s">
        <v>126</v>
      </c>
      <c r="O62" s="231" t="s">
        <v>193</v>
      </c>
      <c r="P62" s="233"/>
      <c r="Q62" s="46" t="s">
        <v>126</v>
      </c>
    </row>
    <row r="63" spans="2:17" s="95" customFormat="1" ht="61.5" customHeight="1" x14ac:dyDescent="0.25">
      <c r="B63" s="107" t="s">
        <v>192</v>
      </c>
      <c r="C63" s="107" t="s">
        <v>186</v>
      </c>
      <c r="D63" s="61" t="s">
        <v>195</v>
      </c>
      <c r="E63" s="61">
        <v>60</v>
      </c>
      <c r="F63" s="94" t="s">
        <v>355</v>
      </c>
      <c r="G63" s="94" t="s">
        <v>126</v>
      </c>
      <c r="H63" s="94" t="s">
        <v>191</v>
      </c>
      <c r="I63" s="61" t="s">
        <v>355</v>
      </c>
      <c r="J63" s="61" t="s">
        <v>126</v>
      </c>
      <c r="K63" s="46" t="s">
        <v>126</v>
      </c>
      <c r="L63" s="46" t="s">
        <v>126</v>
      </c>
      <c r="M63" s="46" t="s">
        <v>126</v>
      </c>
      <c r="N63" s="46" t="s">
        <v>126</v>
      </c>
      <c r="O63" s="231" t="s">
        <v>193</v>
      </c>
      <c r="P63" s="233"/>
      <c r="Q63" s="46" t="s">
        <v>126</v>
      </c>
    </row>
    <row r="64" spans="2:17" s="95" customFormat="1" x14ac:dyDescent="0.25">
      <c r="B64" s="46"/>
      <c r="C64" s="46"/>
      <c r="D64" s="46"/>
      <c r="E64" s="46"/>
      <c r="F64" s="46"/>
      <c r="G64" s="46"/>
      <c r="H64" s="46"/>
      <c r="I64" s="46"/>
      <c r="J64" s="46"/>
      <c r="K64" s="46"/>
      <c r="L64" s="46"/>
      <c r="M64" s="46"/>
      <c r="N64" s="46"/>
      <c r="O64" s="231"/>
      <c r="P64" s="233"/>
      <c r="Q64" s="46"/>
    </row>
    <row r="65" spans="2:17" x14ac:dyDescent="0.25">
      <c r="B65" s="2" t="s">
        <v>1</v>
      </c>
    </row>
    <row r="66" spans="2:17" x14ac:dyDescent="0.25">
      <c r="B66" s="2" t="s">
        <v>37</v>
      </c>
    </row>
    <row r="67" spans="2:17" x14ac:dyDescent="0.25">
      <c r="B67" s="2" t="s">
        <v>60</v>
      </c>
    </row>
    <row r="68" spans="2:17" ht="32.25" customHeight="1" x14ac:dyDescent="0.25"/>
    <row r="69" spans="2:17" ht="33" customHeight="1" thickBot="1" x14ac:dyDescent="0.3"/>
    <row r="70" spans="2:17" ht="33.6" customHeight="1" thickBot="1" x14ac:dyDescent="0.3">
      <c r="B70" s="258" t="s">
        <v>38</v>
      </c>
      <c r="C70" s="259"/>
      <c r="D70" s="259"/>
      <c r="E70" s="259"/>
      <c r="F70" s="259"/>
      <c r="G70" s="259"/>
      <c r="H70" s="259"/>
      <c r="I70" s="259"/>
      <c r="J70" s="259"/>
      <c r="K70" s="259"/>
      <c r="L70" s="259"/>
      <c r="M70" s="259"/>
      <c r="N70" s="260"/>
    </row>
    <row r="72" spans="2:17" ht="75" x14ac:dyDescent="0.25">
      <c r="B72" s="83" t="s">
        <v>0</v>
      </c>
      <c r="C72" s="83" t="s">
        <v>39</v>
      </c>
      <c r="D72" s="83" t="s">
        <v>40</v>
      </c>
      <c r="E72" s="83" t="s">
        <v>110</v>
      </c>
      <c r="F72" s="83" t="s">
        <v>112</v>
      </c>
      <c r="G72" s="83" t="s">
        <v>113</v>
      </c>
      <c r="H72" s="83" t="s">
        <v>114</v>
      </c>
      <c r="I72" s="83" t="s">
        <v>111</v>
      </c>
      <c r="J72" s="261" t="s">
        <v>115</v>
      </c>
      <c r="K72" s="262"/>
      <c r="L72" s="263"/>
      <c r="M72" s="83" t="s">
        <v>116</v>
      </c>
      <c r="N72" s="83" t="s">
        <v>41</v>
      </c>
      <c r="O72" s="83" t="s">
        <v>42</v>
      </c>
      <c r="P72" s="261" t="s">
        <v>3</v>
      </c>
      <c r="Q72" s="263"/>
    </row>
    <row r="73" spans="2:17" s="127" customFormat="1" ht="73.5" customHeight="1" x14ac:dyDescent="0.25">
      <c r="B73" s="128" t="s">
        <v>213</v>
      </c>
      <c r="C73" s="128"/>
      <c r="D73" s="128" t="s">
        <v>248</v>
      </c>
      <c r="E73" s="128">
        <v>41170602</v>
      </c>
      <c r="F73" s="128" t="s">
        <v>196</v>
      </c>
      <c r="G73" s="128" t="s">
        <v>249</v>
      </c>
      <c r="H73" s="129">
        <v>41216</v>
      </c>
      <c r="I73" s="128" t="s">
        <v>126</v>
      </c>
      <c r="J73" s="130" t="s">
        <v>321</v>
      </c>
      <c r="K73" s="130" t="s">
        <v>322</v>
      </c>
      <c r="L73" s="130" t="s">
        <v>323</v>
      </c>
      <c r="M73" s="128" t="s">
        <v>126</v>
      </c>
      <c r="N73" s="128" t="s">
        <v>126</v>
      </c>
      <c r="O73" s="128" t="s">
        <v>126</v>
      </c>
      <c r="P73" s="282" t="s">
        <v>395</v>
      </c>
      <c r="Q73" s="283"/>
    </row>
    <row r="74" spans="2:17" s="127" customFormat="1" ht="81" customHeight="1" x14ac:dyDescent="0.25">
      <c r="B74" s="128" t="s">
        <v>213</v>
      </c>
      <c r="C74" s="128"/>
      <c r="D74" s="128" t="s">
        <v>250</v>
      </c>
      <c r="E74" s="128">
        <v>18123432</v>
      </c>
      <c r="F74" s="128" t="s">
        <v>251</v>
      </c>
      <c r="G74" s="128" t="s">
        <v>211</v>
      </c>
      <c r="H74" s="129">
        <v>40893</v>
      </c>
      <c r="I74" s="128" t="s">
        <v>126</v>
      </c>
      <c r="J74" s="130" t="s">
        <v>324</v>
      </c>
      <c r="K74" s="130" t="s">
        <v>325</v>
      </c>
      <c r="L74" s="130" t="s">
        <v>326</v>
      </c>
      <c r="M74" s="128" t="s">
        <v>126</v>
      </c>
      <c r="N74" s="128" t="s">
        <v>126</v>
      </c>
      <c r="O74" s="128" t="s">
        <v>126</v>
      </c>
      <c r="P74" s="284"/>
      <c r="Q74" s="285"/>
    </row>
    <row r="75" spans="2:17" s="127" customFormat="1" ht="60" customHeight="1" x14ac:dyDescent="0.25">
      <c r="B75" s="128" t="s">
        <v>213</v>
      </c>
      <c r="C75" s="128"/>
      <c r="D75" s="128" t="s">
        <v>252</v>
      </c>
      <c r="E75" s="128">
        <v>1122339015</v>
      </c>
      <c r="F75" s="128" t="s">
        <v>196</v>
      </c>
      <c r="G75" s="128" t="s">
        <v>211</v>
      </c>
      <c r="H75" s="129" t="s">
        <v>253</v>
      </c>
      <c r="I75" s="128" t="s">
        <v>127</v>
      </c>
      <c r="J75" s="130" t="s">
        <v>327</v>
      </c>
      <c r="K75" s="130" t="s">
        <v>328</v>
      </c>
      <c r="L75" s="130" t="s">
        <v>329</v>
      </c>
      <c r="M75" s="128" t="s">
        <v>126</v>
      </c>
      <c r="N75" s="128" t="s">
        <v>126</v>
      </c>
      <c r="O75" s="128" t="s">
        <v>126</v>
      </c>
      <c r="P75" s="284"/>
      <c r="Q75" s="285"/>
    </row>
    <row r="76" spans="2:17" s="127" customFormat="1" ht="48.75" customHeight="1" x14ac:dyDescent="0.25">
      <c r="B76" s="128" t="s">
        <v>213</v>
      </c>
      <c r="C76" s="128"/>
      <c r="D76" s="128" t="s">
        <v>254</v>
      </c>
      <c r="E76" s="128">
        <v>26631948</v>
      </c>
      <c r="F76" s="128" t="s">
        <v>196</v>
      </c>
      <c r="G76" s="128" t="s">
        <v>211</v>
      </c>
      <c r="H76" s="128" t="s">
        <v>255</v>
      </c>
      <c r="I76" s="128" t="s">
        <v>126</v>
      </c>
      <c r="J76" s="130" t="s">
        <v>227</v>
      </c>
      <c r="K76" s="130" t="s">
        <v>256</v>
      </c>
      <c r="L76" s="130" t="s">
        <v>257</v>
      </c>
      <c r="M76" s="128" t="s">
        <v>126</v>
      </c>
      <c r="N76" s="128" t="s">
        <v>126</v>
      </c>
      <c r="O76" s="128" t="s">
        <v>126</v>
      </c>
      <c r="P76" s="284"/>
      <c r="Q76" s="285"/>
    </row>
    <row r="77" spans="2:17" s="127" customFormat="1" ht="48" customHeight="1" x14ac:dyDescent="0.25">
      <c r="B77" s="128" t="s">
        <v>213</v>
      </c>
      <c r="C77" s="128"/>
      <c r="D77" s="128" t="s">
        <v>260</v>
      </c>
      <c r="E77" s="128">
        <v>41116556</v>
      </c>
      <c r="F77" s="128" t="s">
        <v>196</v>
      </c>
      <c r="G77" s="128" t="s">
        <v>211</v>
      </c>
      <c r="H77" s="129">
        <v>41544</v>
      </c>
      <c r="I77" s="128" t="s">
        <v>126</v>
      </c>
      <c r="J77" s="130" t="s">
        <v>330</v>
      </c>
      <c r="K77" s="130" t="s">
        <v>331</v>
      </c>
      <c r="L77" s="130" t="s">
        <v>332</v>
      </c>
      <c r="M77" s="128" t="s">
        <v>126</v>
      </c>
      <c r="N77" s="128" t="s">
        <v>126</v>
      </c>
      <c r="O77" s="128" t="s">
        <v>126</v>
      </c>
      <c r="P77" s="284"/>
      <c r="Q77" s="285"/>
    </row>
    <row r="78" spans="2:17" s="131" customFormat="1" ht="65.25" customHeight="1" x14ac:dyDescent="0.25">
      <c r="B78" s="130" t="s">
        <v>43</v>
      </c>
      <c r="C78" s="130"/>
      <c r="D78" s="130" t="s">
        <v>258</v>
      </c>
      <c r="E78" s="130">
        <v>18155248</v>
      </c>
      <c r="F78" s="130" t="s">
        <v>259</v>
      </c>
      <c r="G78" s="130" t="s">
        <v>202</v>
      </c>
      <c r="H78" s="132">
        <v>39530</v>
      </c>
      <c r="I78" s="130" t="s">
        <v>127</v>
      </c>
      <c r="J78" s="130" t="s">
        <v>315</v>
      </c>
      <c r="K78" s="130" t="s">
        <v>316</v>
      </c>
      <c r="L78" s="130" t="s">
        <v>317</v>
      </c>
      <c r="M78" s="130" t="s">
        <v>126</v>
      </c>
      <c r="N78" s="130" t="s">
        <v>126</v>
      </c>
      <c r="O78" s="128" t="s">
        <v>126</v>
      </c>
      <c r="P78" s="286"/>
      <c r="Q78" s="287"/>
    </row>
    <row r="79" spans="2:17" ht="15.75" thickBot="1" x14ac:dyDescent="0.3">
      <c r="B79" s="96"/>
      <c r="C79" s="96"/>
      <c r="D79" s="96"/>
      <c r="E79" s="96"/>
      <c r="F79" s="96"/>
      <c r="G79" s="96"/>
      <c r="H79" s="96"/>
      <c r="I79" s="97"/>
      <c r="J79" s="97"/>
      <c r="K79" s="97"/>
      <c r="L79" s="97"/>
      <c r="M79" s="98"/>
      <c r="N79" s="98"/>
      <c r="O79" s="98"/>
      <c r="P79" s="62"/>
      <c r="Q79" s="62"/>
    </row>
    <row r="80" spans="2:17" ht="27" thickBot="1" x14ac:dyDescent="0.3">
      <c r="B80" s="258" t="s">
        <v>45</v>
      </c>
      <c r="C80" s="259"/>
      <c r="D80" s="259"/>
      <c r="E80" s="259"/>
      <c r="F80" s="259"/>
      <c r="G80" s="259"/>
      <c r="H80" s="259"/>
      <c r="I80" s="259"/>
      <c r="J80" s="259"/>
      <c r="K80" s="259"/>
      <c r="L80" s="259"/>
      <c r="M80" s="259"/>
      <c r="N80" s="260"/>
    </row>
    <row r="83" spans="1:26" ht="30" x14ac:dyDescent="0.25">
      <c r="B83" s="45" t="s">
        <v>33</v>
      </c>
      <c r="C83" s="45" t="s">
        <v>46</v>
      </c>
      <c r="D83" s="261" t="s">
        <v>3</v>
      </c>
      <c r="E83" s="263"/>
    </row>
    <row r="84" spans="1:26" x14ac:dyDescent="0.25">
      <c r="B84" s="46" t="s">
        <v>117</v>
      </c>
      <c r="C84" s="84" t="s">
        <v>126</v>
      </c>
      <c r="D84" s="277"/>
      <c r="E84" s="277"/>
    </row>
    <row r="86" spans="1:26" s="70" customFormat="1" ht="109.5" customHeight="1" x14ac:dyDescent="0.25">
      <c r="B86" s="2"/>
      <c r="C86" s="2"/>
      <c r="D86" s="2"/>
      <c r="E86" s="2"/>
      <c r="F86" s="2"/>
      <c r="G86" s="2"/>
      <c r="H86" s="2"/>
      <c r="I86" s="2"/>
      <c r="J86" s="2"/>
      <c r="K86" s="2"/>
      <c r="L86" s="2"/>
      <c r="M86" s="2"/>
      <c r="N86" s="2"/>
      <c r="O86" s="2"/>
      <c r="P86" s="2"/>
      <c r="Q86" s="2"/>
    </row>
    <row r="87" spans="1:26" s="76" customFormat="1" ht="26.25" x14ac:dyDescent="0.25">
      <c r="A87" s="34">
        <v>1</v>
      </c>
      <c r="B87" s="278" t="s">
        <v>62</v>
      </c>
      <c r="C87" s="279"/>
      <c r="D87" s="279"/>
      <c r="E87" s="279"/>
      <c r="F87" s="279"/>
      <c r="G87" s="279"/>
      <c r="H87" s="279"/>
      <c r="I87" s="279"/>
      <c r="J87" s="279"/>
      <c r="K87" s="279"/>
      <c r="L87" s="279"/>
      <c r="M87" s="279"/>
      <c r="N87" s="279"/>
      <c r="O87" s="279"/>
      <c r="P87" s="279"/>
      <c r="Q87" s="2"/>
      <c r="R87" s="75"/>
      <c r="S87" s="75"/>
      <c r="T87" s="75"/>
      <c r="U87" s="75"/>
      <c r="V87" s="75"/>
      <c r="W87" s="75"/>
      <c r="X87" s="75"/>
      <c r="Y87" s="75"/>
      <c r="Z87" s="75"/>
    </row>
    <row r="88" spans="1:26" s="76" customFormat="1" x14ac:dyDescent="0.25">
      <c r="A88" s="34">
        <f>+A87+1</f>
        <v>2</v>
      </c>
      <c r="B88" s="2"/>
      <c r="C88" s="2"/>
      <c r="D88" s="2"/>
      <c r="E88" s="2"/>
      <c r="F88" s="2"/>
      <c r="G88" s="2"/>
      <c r="H88" s="2"/>
      <c r="I88" s="2"/>
      <c r="J88" s="2"/>
      <c r="K88" s="2"/>
      <c r="L88" s="2"/>
      <c r="M88" s="2"/>
      <c r="N88" s="2"/>
      <c r="O88" s="2"/>
      <c r="P88" s="2"/>
      <c r="Q88" s="2"/>
      <c r="R88" s="75"/>
      <c r="S88" s="75"/>
      <c r="T88" s="75"/>
      <c r="U88" s="75"/>
      <c r="V88" s="75"/>
      <c r="W88" s="75"/>
      <c r="X88" s="75"/>
      <c r="Y88" s="75"/>
      <c r="Z88" s="75"/>
    </row>
    <row r="89" spans="1:26" s="76" customFormat="1" ht="15.75" thickBot="1" x14ac:dyDescent="0.3">
      <c r="A89" s="34">
        <f t="shared" ref="A89:A94" si="1">+A88+1</f>
        <v>3</v>
      </c>
      <c r="B89" s="2"/>
      <c r="C89" s="2"/>
      <c r="D89" s="2"/>
      <c r="E89" s="2"/>
      <c r="F89" s="2"/>
      <c r="G89" s="2"/>
      <c r="H89" s="2"/>
      <c r="I89" s="2"/>
      <c r="J89" s="2"/>
      <c r="K89" s="2"/>
      <c r="L89" s="2"/>
      <c r="M89" s="2"/>
      <c r="N89" s="2"/>
      <c r="O89" s="2"/>
      <c r="P89" s="2"/>
      <c r="Q89" s="2"/>
      <c r="R89" s="75"/>
      <c r="S89" s="75"/>
      <c r="T89" s="75"/>
      <c r="U89" s="75"/>
      <c r="V89" s="75"/>
      <c r="W89" s="75"/>
      <c r="X89" s="75"/>
      <c r="Y89" s="75"/>
      <c r="Z89" s="75"/>
    </row>
    <row r="90" spans="1:26" s="76" customFormat="1" ht="27" thickBot="1" x14ac:dyDescent="0.3">
      <c r="A90" s="34">
        <f t="shared" si="1"/>
        <v>4</v>
      </c>
      <c r="B90" s="258" t="s">
        <v>53</v>
      </c>
      <c r="C90" s="259"/>
      <c r="D90" s="259"/>
      <c r="E90" s="259"/>
      <c r="F90" s="259"/>
      <c r="G90" s="259"/>
      <c r="H90" s="259"/>
      <c r="I90" s="259"/>
      <c r="J90" s="259"/>
      <c r="K90" s="259"/>
      <c r="L90" s="259"/>
      <c r="M90" s="259"/>
      <c r="N90" s="260"/>
      <c r="O90" s="2"/>
      <c r="P90" s="2"/>
      <c r="Q90" s="2"/>
      <c r="R90" s="75"/>
      <c r="S90" s="75"/>
      <c r="T90" s="75"/>
      <c r="U90" s="75"/>
      <c r="V90" s="75"/>
      <c r="W90" s="75"/>
      <c r="X90" s="75"/>
      <c r="Y90" s="75"/>
      <c r="Z90" s="75"/>
    </row>
    <row r="91" spans="1:26" s="76" customFormat="1" x14ac:dyDescent="0.25">
      <c r="A91" s="34">
        <f t="shared" si="1"/>
        <v>5</v>
      </c>
      <c r="B91" s="2"/>
      <c r="C91" s="2"/>
      <c r="D91" s="2"/>
      <c r="E91" s="2"/>
      <c r="F91" s="2"/>
      <c r="G91" s="2"/>
      <c r="H91" s="2"/>
      <c r="I91" s="2"/>
      <c r="J91" s="2"/>
      <c r="K91" s="2"/>
      <c r="L91" s="2"/>
      <c r="M91" s="2"/>
      <c r="N91" s="2"/>
      <c r="O91" s="2"/>
      <c r="P91" s="2"/>
      <c r="Q91" s="2"/>
      <c r="R91" s="75"/>
      <c r="S91" s="75"/>
      <c r="T91" s="75"/>
      <c r="U91" s="75"/>
      <c r="V91" s="75"/>
      <c r="W91" s="75"/>
      <c r="X91" s="75"/>
      <c r="Y91" s="75"/>
      <c r="Z91" s="75"/>
    </row>
    <row r="92" spans="1:26" s="76" customFormat="1" ht="15.75" thickBot="1" x14ac:dyDescent="0.3">
      <c r="A92" s="34">
        <f t="shared" si="1"/>
        <v>6</v>
      </c>
      <c r="B92" s="2"/>
      <c r="C92" s="2"/>
      <c r="D92" s="2"/>
      <c r="E92" s="2"/>
      <c r="F92" s="2"/>
      <c r="G92" s="2"/>
      <c r="H92" s="2"/>
      <c r="I92" s="2"/>
      <c r="J92" s="2"/>
      <c r="K92" s="2"/>
      <c r="L92" s="2"/>
      <c r="M92" s="43"/>
      <c r="N92" s="43"/>
      <c r="O92" s="2"/>
      <c r="P92" s="2"/>
      <c r="Q92" s="2"/>
      <c r="R92" s="75"/>
      <c r="S92" s="75"/>
      <c r="T92" s="75"/>
      <c r="U92" s="75"/>
      <c r="V92" s="75"/>
      <c r="W92" s="75"/>
      <c r="X92" s="75"/>
      <c r="Y92" s="75"/>
      <c r="Z92" s="75"/>
    </row>
    <row r="93" spans="1:26" s="76" customFormat="1" ht="60" x14ac:dyDescent="0.25">
      <c r="A93" s="34">
        <f t="shared" si="1"/>
        <v>7</v>
      </c>
      <c r="B93" s="81" t="s">
        <v>135</v>
      </c>
      <c r="C93" s="81" t="s">
        <v>136</v>
      </c>
      <c r="D93" s="81" t="s">
        <v>137</v>
      </c>
      <c r="E93" s="81" t="s">
        <v>44</v>
      </c>
      <c r="F93" s="81" t="s">
        <v>22</v>
      </c>
      <c r="G93" s="81" t="s">
        <v>97</v>
      </c>
      <c r="H93" s="81" t="s">
        <v>17</v>
      </c>
      <c r="I93" s="81" t="s">
        <v>10</v>
      </c>
      <c r="J93" s="81" t="s">
        <v>31</v>
      </c>
      <c r="K93" s="81" t="s">
        <v>59</v>
      </c>
      <c r="L93" s="81" t="s">
        <v>20</v>
      </c>
      <c r="M93" s="66" t="s">
        <v>26</v>
      </c>
      <c r="N93" s="81" t="s">
        <v>138</v>
      </c>
      <c r="O93" s="81" t="s">
        <v>36</v>
      </c>
      <c r="P93" s="82" t="s">
        <v>11</v>
      </c>
      <c r="Q93" s="82" t="s">
        <v>19</v>
      </c>
      <c r="R93" s="75"/>
      <c r="S93" s="75"/>
      <c r="T93" s="75"/>
      <c r="U93" s="75"/>
      <c r="V93" s="75"/>
      <c r="W93" s="75"/>
      <c r="X93" s="75"/>
      <c r="Y93" s="75"/>
      <c r="Z93" s="75"/>
    </row>
    <row r="94" spans="1:26" s="201" customFormat="1" x14ac:dyDescent="0.25">
      <c r="A94" s="191">
        <f t="shared" si="1"/>
        <v>8</v>
      </c>
      <c r="B94" s="192" t="s">
        <v>165</v>
      </c>
      <c r="C94" s="193" t="s">
        <v>165</v>
      </c>
      <c r="D94" s="192" t="s">
        <v>170</v>
      </c>
      <c r="E94" s="194" t="s">
        <v>183</v>
      </c>
      <c r="F94" s="195" t="s">
        <v>126</v>
      </c>
      <c r="G94" s="195"/>
      <c r="H94" s="196">
        <v>41255</v>
      </c>
      <c r="I94" s="196">
        <v>41943</v>
      </c>
      <c r="J94" s="196" t="s">
        <v>127</v>
      </c>
      <c r="K94" s="197">
        <v>22.6</v>
      </c>
      <c r="L94" s="197">
        <v>0</v>
      </c>
      <c r="M94" s="197">
        <v>150</v>
      </c>
      <c r="N94" s="197">
        <v>100</v>
      </c>
      <c r="O94" s="198">
        <v>140352320</v>
      </c>
      <c r="P94" s="198" t="s">
        <v>184</v>
      </c>
      <c r="Q94" s="199" t="s">
        <v>174</v>
      </c>
      <c r="R94" s="200"/>
      <c r="S94" s="200"/>
      <c r="T94" s="200"/>
      <c r="U94" s="200"/>
      <c r="V94" s="200"/>
      <c r="W94" s="200"/>
      <c r="X94" s="200"/>
      <c r="Y94" s="200"/>
      <c r="Z94" s="200"/>
    </row>
    <row r="95" spans="1:26" s="202" customFormat="1" x14ac:dyDescent="0.25">
      <c r="B95" s="203" t="s">
        <v>16</v>
      </c>
      <c r="C95" s="193"/>
      <c r="D95" s="192"/>
      <c r="E95" s="194"/>
      <c r="F95" s="195"/>
      <c r="G95" s="195"/>
      <c r="H95" s="195"/>
      <c r="I95" s="196"/>
      <c r="J95" s="196"/>
      <c r="K95" s="204">
        <f>SUM(K94:K94)</f>
        <v>22.6</v>
      </c>
      <c r="L95" s="204">
        <f>SUM(L94:L94)</f>
        <v>0</v>
      </c>
      <c r="M95" s="205">
        <f>SUM(M94:M94)</f>
        <v>150</v>
      </c>
      <c r="N95" s="204">
        <f>SUM(N94:N94)</f>
        <v>100</v>
      </c>
      <c r="O95" s="198"/>
      <c r="P95" s="198"/>
      <c r="Q95" s="206"/>
    </row>
    <row r="96" spans="1:26" x14ac:dyDescent="0.25">
      <c r="B96" s="17"/>
      <c r="C96" s="17"/>
      <c r="D96" s="17"/>
      <c r="E96" s="18"/>
      <c r="F96" s="17"/>
      <c r="G96" s="17"/>
      <c r="H96" s="17"/>
      <c r="I96" s="17"/>
      <c r="J96" s="17"/>
      <c r="K96" s="17"/>
      <c r="L96" s="17"/>
      <c r="M96" s="17"/>
      <c r="N96" s="17"/>
      <c r="O96" s="17"/>
      <c r="P96" s="17"/>
    </row>
    <row r="97" spans="2:17" ht="18.75" x14ac:dyDescent="0.25">
      <c r="B97" s="39" t="s">
        <v>32</v>
      </c>
      <c r="C97" s="49">
        <f>+K95</f>
        <v>22.6</v>
      </c>
      <c r="H97" s="19"/>
      <c r="I97" s="19"/>
      <c r="J97" s="19"/>
      <c r="K97" s="19"/>
      <c r="L97" s="19"/>
      <c r="M97" s="19"/>
      <c r="N97" s="17"/>
      <c r="O97" s="17"/>
      <c r="P97" s="17"/>
    </row>
    <row r="99" spans="2:17" ht="15.75" thickBot="1" x14ac:dyDescent="0.3"/>
    <row r="100" spans="2:17" ht="30.75" thickBot="1" x14ac:dyDescent="0.3">
      <c r="B100" s="51" t="s">
        <v>48</v>
      </c>
      <c r="C100" s="52" t="s">
        <v>49</v>
      </c>
      <c r="D100" s="51" t="s">
        <v>50</v>
      </c>
      <c r="E100" s="52" t="s">
        <v>54</v>
      </c>
    </row>
    <row r="101" spans="2:17" ht="76.5" customHeight="1" x14ac:dyDescent="0.25">
      <c r="B101" s="44" t="s">
        <v>118</v>
      </c>
      <c r="C101" s="47">
        <v>20</v>
      </c>
      <c r="D101" s="47">
        <v>0</v>
      </c>
      <c r="E101" s="304">
        <f>+D101+D102+D103</f>
        <v>40</v>
      </c>
    </row>
    <row r="102" spans="2:17" ht="60.75" customHeight="1" x14ac:dyDescent="0.25">
      <c r="B102" s="44" t="s">
        <v>119</v>
      </c>
      <c r="C102" s="37">
        <v>30</v>
      </c>
      <c r="D102" s="108">
        <v>0</v>
      </c>
      <c r="E102" s="305"/>
    </row>
    <row r="103" spans="2:17" ht="60.75" customHeight="1" thickBot="1" x14ac:dyDescent="0.3">
      <c r="B103" s="44" t="s">
        <v>120</v>
      </c>
      <c r="C103" s="48">
        <v>40</v>
      </c>
      <c r="D103" s="207">
        <v>40</v>
      </c>
      <c r="E103" s="306"/>
    </row>
    <row r="104" spans="2:17" ht="33.6" customHeight="1" x14ac:dyDescent="0.25"/>
    <row r="105" spans="2:17" ht="15.75" thickBot="1" x14ac:dyDescent="0.3"/>
    <row r="106" spans="2:17" ht="27" thickBot="1" x14ac:dyDescent="0.3">
      <c r="B106" s="258" t="s">
        <v>51</v>
      </c>
      <c r="C106" s="259"/>
      <c r="D106" s="259"/>
      <c r="E106" s="259"/>
      <c r="F106" s="259"/>
      <c r="G106" s="259"/>
      <c r="H106" s="259"/>
      <c r="I106" s="259"/>
      <c r="J106" s="259"/>
      <c r="K106" s="259"/>
      <c r="L106" s="259"/>
      <c r="M106" s="259"/>
      <c r="N106" s="260"/>
    </row>
    <row r="108" spans="2:17" ht="54" customHeight="1" x14ac:dyDescent="0.25">
      <c r="B108" s="83" t="s">
        <v>0</v>
      </c>
      <c r="C108" s="83" t="s">
        <v>39</v>
      </c>
      <c r="D108" s="83" t="s">
        <v>40</v>
      </c>
      <c r="E108" s="83" t="s">
        <v>110</v>
      </c>
      <c r="F108" s="83" t="s">
        <v>112</v>
      </c>
      <c r="G108" s="83" t="s">
        <v>113</v>
      </c>
      <c r="H108" s="83" t="s">
        <v>114</v>
      </c>
      <c r="I108" s="83" t="s">
        <v>111</v>
      </c>
      <c r="J108" s="261" t="s">
        <v>115</v>
      </c>
      <c r="K108" s="262"/>
      <c r="L108" s="263"/>
      <c r="M108" s="83" t="s">
        <v>116</v>
      </c>
      <c r="N108" s="83" t="s">
        <v>41</v>
      </c>
      <c r="O108" s="83" t="s">
        <v>42</v>
      </c>
      <c r="P108" s="261" t="s">
        <v>3</v>
      </c>
      <c r="Q108" s="263"/>
    </row>
    <row r="109" spans="2:17" s="127" customFormat="1" ht="137.25" customHeight="1" x14ac:dyDescent="0.25">
      <c r="B109" s="133" t="s">
        <v>363</v>
      </c>
      <c r="C109" s="133" t="s">
        <v>364</v>
      </c>
      <c r="D109" s="134" t="s">
        <v>235</v>
      </c>
      <c r="E109" s="133">
        <v>69007843</v>
      </c>
      <c r="F109" s="133" t="s">
        <v>196</v>
      </c>
      <c r="G109" s="133" t="s">
        <v>236</v>
      </c>
      <c r="H109" s="135">
        <v>39563</v>
      </c>
      <c r="I109" s="133" t="s">
        <v>127</v>
      </c>
      <c r="J109" s="133" t="s">
        <v>333</v>
      </c>
      <c r="K109" s="133" t="s">
        <v>334</v>
      </c>
      <c r="L109" s="133" t="s">
        <v>335</v>
      </c>
      <c r="M109" s="128" t="s">
        <v>126</v>
      </c>
      <c r="N109" s="128" t="s">
        <v>126</v>
      </c>
      <c r="O109" s="128" t="s">
        <v>126</v>
      </c>
      <c r="P109" s="302" t="s">
        <v>279</v>
      </c>
      <c r="Q109" s="303"/>
    </row>
    <row r="110" spans="2:17" s="131" customFormat="1" ht="58.5" customHeight="1" x14ac:dyDescent="0.25">
      <c r="B110" s="133" t="s">
        <v>273</v>
      </c>
      <c r="C110" s="136" t="s">
        <v>364</v>
      </c>
      <c r="D110" s="219" t="s">
        <v>274</v>
      </c>
      <c r="E110" s="133">
        <v>27354483</v>
      </c>
      <c r="F110" s="133" t="s">
        <v>201</v>
      </c>
      <c r="G110" s="133" t="s">
        <v>202</v>
      </c>
      <c r="H110" s="135">
        <v>40816</v>
      </c>
      <c r="I110" s="133" t="s">
        <v>126</v>
      </c>
      <c r="J110" s="133" t="s">
        <v>227</v>
      </c>
      <c r="K110" s="133" t="s">
        <v>276</v>
      </c>
      <c r="L110" s="133" t="s">
        <v>275</v>
      </c>
      <c r="M110" s="130" t="s">
        <v>126</v>
      </c>
      <c r="N110" s="130" t="s">
        <v>127</v>
      </c>
      <c r="O110" s="130" t="s">
        <v>368</v>
      </c>
      <c r="P110" s="310" t="s">
        <v>350</v>
      </c>
      <c r="Q110" s="311"/>
    </row>
    <row r="111" spans="2:17" s="131" customFormat="1" ht="72.75" customHeight="1" x14ac:dyDescent="0.25">
      <c r="B111" s="133" t="s">
        <v>273</v>
      </c>
      <c r="C111" s="136" t="s">
        <v>364</v>
      </c>
      <c r="D111" s="133" t="s">
        <v>277</v>
      </c>
      <c r="E111" s="133">
        <v>60393094</v>
      </c>
      <c r="F111" s="133" t="s">
        <v>278</v>
      </c>
      <c r="G111" s="133" t="s">
        <v>223</v>
      </c>
      <c r="H111" s="135">
        <v>38983</v>
      </c>
      <c r="I111" s="133" t="s">
        <v>126</v>
      </c>
      <c r="J111" s="133" t="s">
        <v>288</v>
      </c>
      <c r="K111" s="137" t="s">
        <v>289</v>
      </c>
      <c r="L111" s="137" t="s">
        <v>290</v>
      </c>
      <c r="M111" s="130" t="s">
        <v>126</v>
      </c>
      <c r="N111" s="130" t="s">
        <v>126</v>
      </c>
      <c r="O111" s="130" t="s">
        <v>23</v>
      </c>
      <c r="P111" s="310" t="s">
        <v>351</v>
      </c>
      <c r="Q111" s="311"/>
    </row>
    <row r="112" spans="2:17" s="127" customFormat="1" ht="165" customHeight="1" x14ac:dyDescent="0.25">
      <c r="B112" s="133" t="s">
        <v>366</v>
      </c>
      <c r="C112" s="134" t="s">
        <v>359</v>
      </c>
      <c r="D112" s="134" t="s">
        <v>237</v>
      </c>
      <c r="E112" s="134">
        <v>30575572</v>
      </c>
      <c r="F112" s="134" t="s">
        <v>238</v>
      </c>
      <c r="G112" s="134" t="s">
        <v>239</v>
      </c>
      <c r="H112" s="138">
        <v>37197</v>
      </c>
      <c r="I112" s="134"/>
      <c r="J112" s="134" t="s">
        <v>343</v>
      </c>
      <c r="K112" s="134" t="s">
        <v>344</v>
      </c>
      <c r="L112" s="138" t="s">
        <v>345</v>
      </c>
      <c r="M112" s="128" t="s">
        <v>126</v>
      </c>
      <c r="N112" s="128" t="s">
        <v>126</v>
      </c>
      <c r="O112" s="128" t="s">
        <v>23</v>
      </c>
      <c r="P112" s="312" t="s">
        <v>174</v>
      </c>
      <c r="Q112" s="313"/>
    </row>
    <row r="113" spans="2:17" s="127" customFormat="1" ht="60" x14ac:dyDescent="0.25">
      <c r="B113" s="133" t="s">
        <v>367</v>
      </c>
      <c r="C113" s="133" t="s">
        <v>365</v>
      </c>
      <c r="D113" s="133" t="s">
        <v>241</v>
      </c>
      <c r="E113" s="133">
        <v>40076755</v>
      </c>
      <c r="F113" s="133" t="s">
        <v>242</v>
      </c>
      <c r="G113" s="133" t="s">
        <v>243</v>
      </c>
      <c r="H113" s="135">
        <v>40158</v>
      </c>
      <c r="I113" s="133" t="s">
        <v>126</v>
      </c>
      <c r="J113" s="128" t="s">
        <v>227</v>
      </c>
      <c r="K113" s="130" t="s">
        <v>244</v>
      </c>
      <c r="L113" s="128" t="s">
        <v>245</v>
      </c>
      <c r="M113" s="128" t="s">
        <v>126</v>
      </c>
      <c r="N113" s="128" t="s">
        <v>126</v>
      </c>
      <c r="O113" s="128" t="s">
        <v>126</v>
      </c>
      <c r="P113" s="312" t="s">
        <v>174</v>
      </c>
      <c r="Q113" s="313"/>
    </row>
    <row r="114" spans="2:17" x14ac:dyDescent="0.25">
      <c r="D114" s="105"/>
    </row>
    <row r="115" spans="2:17" ht="15.75" thickBot="1" x14ac:dyDescent="0.3">
      <c r="D115" s="105"/>
    </row>
    <row r="116" spans="2:17" ht="30" x14ac:dyDescent="0.25">
      <c r="B116" s="86" t="s">
        <v>33</v>
      </c>
      <c r="C116" s="86" t="s">
        <v>48</v>
      </c>
      <c r="D116" s="83" t="s">
        <v>49</v>
      </c>
      <c r="E116" s="86" t="s">
        <v>50</v>
      </c>
      <c r="F116" s="52" t="s">
        <v>358</v>
      </c>
    </row>
    <row r="117" spans="2:17" ht="108" x14ac:dyDescent="0.2">
      <c r="B117" s="264" t="s">
        <v>52</v>
      </c>
      <c r="C117" s="1" t="s">
        <v>121</v>
      </c>
      <c r="D117" s="113">
        <v>25</v>
      </c>
      <c r="E117" s="208">
        <v>25</v>
      </c>
      <c r="F117" s="307">
        <f>+E117+E118+E119</f>
        <v>60</v>
      </c>
    </row>
    <row r="118" spans="2:17" ht="96" x14ac:dyDescent="0.2">
      <c r="B118" s="264"/>
      <c r="C118" s="1" t="s">
        <v>122</v>
      </c>
      <c r="D118" s="50">
        <v>25</v>
      </c>
      <c r="E118" s="113">
        <v>25</v>
      </c>
      <c r="F118" s="308"/>
    </row>
    <row r="119" spans="2:17" ht="60" x14ac:dyDescent="0.2">
      <c r="B119" s="264"/>
      <c r="C119" s="1" t="s">
        <v>123</v>
      </c>
      <c r="D119" s="113">
        <v>10</v>
      </c>
      <c r="E119" s="113">
        <v>10</v>
      </c>
      <c r="F119" s="309"/>
    </row>
    <row r="120" spans="2:17" x14ac:dyDescent="0.25">
      <c r="C120" s="67"/>
    </row>
    <row r="123" spans="2:17" x14ac:dyDescent="0.25">
      <c r="B123" s="85" t="s">
        <v>55</v>
      </c>
    </row>
    <row r="126" spans="2:17" x14ac:dyDescent="0.25">
      <c r="B126" s="87" t="s">
        <v>33</v>
      </c>
      <c r="C126" s="87" t="s">
        <v>56</v>
      </c>
      <c r="D126" s="86" t="s">
        <v>50</v>
      </c>
      <c r="E126" s="86" t="s">
        <v>16</v>
      </c>
    </row>
    <row r="127" spans="2:17" ht="28.5" x14ac:dyDescent="0.25">
      <c r="B127" s="68" t="s">
        <v>57</v>
      </c>
      <c r="C127" s="69">
        <v>40</v>
      </c>
      <c r="D127" s="113">
        <f>+E102</f>
        <v>0</v>
      </c>
      <c r="E127" s="299">
        <f>+D127+D128</f>
        <v>60</v>
      </c>
    </row>
    <row r="128" spans="2:17" ht="42.75" x14ac:dyDescent="0.25">
      <c r="B128" s="68" t="s">
        <v>58</v>
      </c>
      <c r="C128" s="69">
        <v>60</v>
      </c>
      <c r="D128" s="113">
        <f>+F117</f>
        <v>60</v>
      </c>
      <c r="E128" s="300"/>
    </row>
  </sheetData>
  <mergeCells count="41">
    <mergeCell ref="C9:N9"/>
    <mergeCell ref="F117:F119"/>
    <mergeCell ref="E127:E128"/>
    <mergeCell ref="P73:Q78"/>
    <mergeCell ref="P110:Q110"/>
    <mergeCell ref="P111:Q111"/>
    <mergeCell ref="P112:Q112"/>
    <mergeCell ref="P113:Q113"/>
    <mergeCell ref="C56:N56"/>
    <mergeCell ref="B58:N58"/>
    <mergeCell ref="O61:P61"/>
    <mergeCell ref="C10:E10"/>
    <mergeCell ref="B14:C21"/>
    <mergeCell ref="B22:C22"/>
    <mergeCell ref="E39:E40"/>
    <mergeCell ref="M44:N44"/>
    <mergeCell ref="B2:P2"/>
    <mergeCell ref="B4:P4"/>
    <mergeCell ref="C6:N6"/>
    <mergeCell ref="C7:N7"/>
    <mergeCell ref="C8:N8"/>
    <mergeCell ref="B52:B53"/>
    <mergeCell ref="C52:C53"/>
    <mergeCell ref="D52:E52"/>
    <mergeCell ref="E101:E103"/>
    <mergeCell ref="O62:P62"/>
    <mergeCell ref="O63:P63"/>
    <mergeCell ref="O64:P64"/>
    <mergeCell ref="B70:N70"/>
    <mergeCell ref="J72:L72"/>
    <mergeCell ref="P72:Q72"/>
    <mergeCell ref="B80:N80"/>
    <mergeCell ref="D83:E83"/>
    <mergeCell ref="D84:E84"/>
    <mergeCell ref="B87:P87"/>
    <mergeCell ref="B90:N90"/>
    <mergeCell ref="B106:N106"/>
    <mergeCell ref="J108:L108"/>
    <mergeCell ref="P108:Q108"/>
    <mergeCell ref="P109:Q109"/>
    <mergeCell ref="B117:B119"/>
  </mergeCells>
  <dataValidations count="2">
    <dataValidation type="list" allowBlank="1" showInputMessage="1" showErrorMessage="1" sqref="WVE983026 A65522 IS65522 SO65522 ACK65522 AMG65522 AWC65522 BFY65522 BPU65522 BZQ65522 CJM65522 CTI65522 DDE65522 DNA65522 DWW65522 EGS65522 EQO65522 FAK65522 FKG65522 FUC65522 GDY65522 GNU65522 GXQ65522 HHM65522 HRI65522 IBE65522 ILA65522 IUW65522 JES65522 JOO65522 JYK65522 KIG65522 KSC65522 LBY65522 LLU65522 LVQ65522 MFM65522 MPI65522 MZE65522 NJA65522 NSW65522 OCS65522 OMO65522 OWK65522 PGG65522 PQC65522 PZY65522 QJU65522 QTQ65522 RDM65522 RNI65522 RXE65522 SHA65522 SQW65522 TAS65522 TKO65522 TUK65522 UEG65522 UOC65522 UXY65522 VHU65522 VRQ65522 WBM65522 WLI65522 WVE65522 A131058 IS131058 SO131058 ACK131058 AMG131058 AWC131058 BFY131058 BPU131058 BZQ131058 CJM131058 CTI131058 DDE131058 DNA131058 DWW131058 EGS131058 EQO131058 FAK131058 FKG131058 FUC131058 GDY131058 GNU131058 GXQ131058 HHM131058 HRI131058 IBE131058 ILA131058 IUW131058 JES131058 JOO131058 JYK131058 KIG131058 KSC131058 LBY131058 LLU131058 LVQ131058 MFM131058 MPI131058 MZE131058 NJA131058 NSW131058 OCS131058 OMO131058 OWK131058 PGG131058 PQC131058 PZY131058 QJU131058 QTQ131058 RDM131058 RNI131058 RXE131058 SHA131058 SQW131058 TAS131058 TKO131058 TUK131058 UEG131058 UOC131058 UXY131058 VHU131058 VRQ131058 WBM131058 WLI131058 WVE131058 A196594 IS196594 SO196594 ACK196594 AMG196594 AWC196594 BFY196594 BPU196594 BZQ196594 CJM196594 CTI196594 DDE196594 DNA196594 DWW196594 EGS196594 EQO196594 FAK196594 FKG196594 FUC196594 GDY196594 GNU196594 GXQ196594 HHM196594 HRI196594 IBE196594 ILA196594 IUW196594 JES196594 JOO196594 JYK196594 KIG196594 KSC196594 LBY196594 LLU196594 LVQ196594 MFM196594 MPI196594 MZE196594 NJA196594 NSW196594 OCS196594 OMO196594 OWK196594 PGG196594 PQC196594 PZY196594 QJU196594 QTQ196594 RDM196594 RNI196594 RXE196594 SHA196594 SQW196594 TAS196594 TKO196594 TUK196594 UEG196594 UOC196594 UXY196594 VHU196594 VRQ196594 WBM196594 WLI196594 WVE196594 A262130 IS262130 SO262130 ACK262130 AMG262130 AWC262130 BFY262130 BPU262130 BZQ262130 CJM262130 CTI262130 DDE262130 DNA262130 DWW262130 EGS262130 EQO262130 FAK262130 FKG262130 FUC262130 GDY262130 GNU262130 GXQ262130 HHM262130 HRI262130 IBE262130 ILA262130 IUW262130 JES262130 JOO262130 JYK262130 KIG262130 KSC262130 LBY262130 LLU262130 LVQ262130 MFM262130 MPI262130 MZE262130 NJA262130 NSW262130 OCS262130 OMO262130 OWK262130 PGG262130 PQC262130 PZY262130 QJU262130 QTQ262130 RDM262130 RNI262130 RXE262130 SHA262130 SQW262130 TAS262130 TKO262130 TUK262130 UEG262130 UOC262130 UXY262130 VHU262130 VRQ262130 WBM262130 WLI262130 WVE262130 A327666 IS327666 SO327666 ACK327666 AMG327666 AWC327666 BFY327666 BPU327666 BZQ327666 CJM327666 CTI327666 DDE327666 DNA327666 DWW327666 EGS327666 EQO327666 FAK327666 FKG327666 FUC327666 GDY327666 GNU327666 GXQ327666 HHM327666 HRI327666 IBE327666 ILA327666 IUW327666 JES327666 JOO327666 JYK327666 KIG327666 KSC327666 LBY327666 LLU327666 LVQ327666 MFM327666 MPI327666 MZE327666 NJA327666 NSW327666 OCS327666 OMO327666 OWK327666 PGG327666 PQC327666 PZY327666 QJU327666 QTQ327666 RDM327666 RNI327666 RXE327666 SHA327666 SQW327666 TAS327666 TKO327666 TUK327666 UEG327666 UOC327666 UXY327666 VHU327666 VRQ327666 WBM327666 WLI327666 WVE327666 A393202 IS393202 SO393202 ACK393202 AMG393202 AWC393202 BFY393202 BPU393202 BZQ393202 CJM393202 CTI393202 DDE393202 DNA393202 DWW393202 EGS393202 EQO393202 FAK393202 FKG393202 FUC393202 GDY393202 GNU393202 GXQ393202 HHM393202 HRI393202 IBE393202 ILA393202 IUW393202 JES393202 JOO393202 JYK393202 KIG393202 KSC393202 LBY393202 LLU393202 LVQ393202 MFM393202 MPI393202 MZE393202 NJA393202 NSW393202 OCS393202 OMO393202 OWK393202 PGG393202 PQC393202 PZY393202 QJU393202 QTQ393202 RDM393202 RNI393202 RXE393202 SHA393202 SQW393202 TAS393202 TKO393202 TUK393202 UEG393202 UOC393202 UXY393202 VHU393202 VRQ393202 WBM393202 WLI393202 WVE393202 A458738 IS458738 SO458738 ACK458738 AMG458738 AWC458738 BFY458738 BPU458738 BZQ458738 CJM458738 CTI458738 DDE458738 DNA458738 DWW458738 EGS458738 EQO458738 FAK458738 FKG458738 FUC458738 GDY458738 GNU458738 GXQ458738 HHM458738 HRI458738 IBE458738 ILA458738 IUW458738 JES458738 JOO458738 JYK458738 KIG458738 KSC458738 LBY458738 LLU458738 LVQ458738 MFM458738 MPI458738 MZE458738 NJA458738 NSW458738 OCS458738 OMO458738 OWK458738 PGG458738 PQC458738 PZY458738 QJU458738 QTQ458738 RDM458738 RNI458738 RXE458738 SHA458738 SQW458738 TAS458738 TKO458738 TUK458738 UEG458738 UOC458738 UXY458738 VHU458738 VRQ458738 WBM458738 WLI458738 WVE458738 A524274 IS524274 SO524274 ACK524274 AMG524274 AWC524274 BFY524274 BPU524274 BZQ524274 CJM524274 CTI524274 DDE524274 DNA524274 DWW524274 EGS524274 EQO524274 FAK524274 FKG524274 FUC524274 GDY524274 GNU524274 GXQ524274 HHM524274 HRI524274 IBE524274 ILA524274 IUW524274 JES524274 JOO524274 JYK524274 KIG524274 KSC524274 LBY524274 LLU524274 LVQ524274 MFM524274 MPI524274 MZE524274 NJA524274 NSW524274 OCS524274 OMO524274 OWK524274 PGG524274 PQC524274 PZY524274 QJU524274 QTQ524274 RDM524274 RNI524274 RXE524274 SHA524274 SQW524274 TAS524274 TKO524274 TUK524274 UEG524274 UOC524274 UXY524274 VHU524274 VRQ524274 WBM524274 WLI524274 WVE524274 A589810 IS589810 SO589810 ACK589810 AMG589810 AWC589810 BFY589810 BPU589810 BZQ589810 CJM589810 CTI589810 DDE589810 DNA589810 DWW589810 EGS589810 EQO589810 FAK589810 FKG589810 FUC589810 GDY589810 GNU589810 GXQ589810 HHM589810 HRI589810 IBE589810 ILA589810 IUW589810 JES589810 JOO589810 JYK589810 KIG589810 KSC589810 LBY589810 LLU589810 LVQ589810 MFM589810 MPI589810 MZE589810 NJA589810 NSW589810 OCS589810 OMO589810 OWK589810 PGG589810 PQC589810 PZY589810 QJU589810 QTQ589810 RDM589810 RNI589810 RXE589810 SHA589810 SQW589810 TAS589810 TKO589810 TUK589810 UEG589810 UOC589810 UXY589810 VHU589810 VRQ589810 WBM589810 WLI589810 WVE589810 A655346 IS655346 SO655346 ACK655346 AMG655346 AWC655346 BFY655346 BPU655346 BZQ655346 CJM655346 CTI655346 DDE655346 DNA655346 DWW655346 EGS655346 EQO655346 FAK655346 FKG655346 FUC655346 GDY655346 GNU655346 GXQ655346 HHM655346 HRI655346 IBE655346 ILA655346 IUW655346 JES655346 JOO655346 JYK655346 KIG655346 KSC655346 LBY655346 LLU655346 LVQ655346 MFM655346 MPI655346 MZE655346 NJA655346 NSW655346 OCS655346 OMO655346 OWK655346 PGG655346 PQC655346 PZY655346 QJU655346 QTQ655346 RDM655346 RNI655346 RXE655346 SHA655346 SQW655346 TAS655346 TKO655346 TUK655346 UEG655346 UOC655346 UXY655346 VHU655346 VRQ655346 WBM655346 WLI655346 WVE655346 A720882 IS720882 SO720882 ACK720882 AMG720882 AWC720882 BFY720882 BPU720882 BZQ720882 CJM720882 CTI720882 DDE720882 DNA720882 DWW720882 EGS720882 EQO720882 FAK720882 FKG720882 FUC720882 GDY720882 GNU720882 GXQ720882 HHM720882 HRI720882 IBE720882 ILA720882 IUW720882 JES720882 JOO720882 JYK720882 KIG720882 KSC720882 LBY720882 LLU720882 LVQ720882 MFM720882 MPI720882 MZE720882 NJA720882 NSW720882 OCS720882 OMO720882 OWK720882 PGG720882 PQC720882 PZY720882 QJU720882 QTQ720882 RDM720882 RNI720882 RXE720882 SHA720882 SQW720882 TAS720882 TKO720882 TUK720882 UEG720882 UOC720882 UXY720882 VHU720882 VRQ720882 WBM720882 WLI720882 WVE720882 A786418 IS786418 SO786418 ACK786418 AMG786418 AWC786418 BFY786418 BPU786418 BZQ786418 CJM786418 CTI786418 DDE786418 DNA786418 DWW786418 EGS786418 EQO786418 FAK786418 FKG786418 FUC786418 GDY786418 GNU786418 GXQ786418 HHM786418 HRI786418 IBE786418 ILA786418 IUW786418 JES786418 JOO786418 JYK786418 KIG786418 KSC786418 LBY786418 LLU786418 LVQ786418 MFM786418 MPI786418 MZE786418 NJA786418 NSW786418 OCS786418 OMO786418 OWK786418 PGG786418 PQC786418 PZY786418 QJU786418 QTQ786418 RDM786418 RNI786418 RXE786418 SHA786418 SQW786418 TAS786418 TKO786418 TUK786418 UEG786418 UOC786418 UXY786418 VHU786418 VRQ786418 WBM786418 WLI786418 WVE786418 A851954 IS851954 SO851954 ACK851954 AMG851954 AWC851954 BFY851954 BPU851954 BZQ851954 CJM851954 CTI851954 DDE851954 DNA851954 DWW851954 EGS851954 EQO851954 FAK851954 FKG851954 FUC851954 GDY851954 GNU851954 GXQ851954 HHM851954 HRI851954 IBE851954 ILA851954 IUW851954 JES851954 JOO851954 JYK851954 KIG851954 KSC851954 LBY851954 LLU851954 LVQ851954 MFM851954 MPI851954 MZE851954 NJA851954 NSW851954 OCS851954 OMO851954 OWK851954 PGG851954 PQC851954 PZY851954 QJU851954 QTQ851954 RDM851954 RNI851954 RXE851954 SHA851954 SQW851954 TAS851954 TKO851954 TUK851954 UEG851954 UOC851954 UXY851954 VHU851954 VRQ851954 WBM851954 WLI851954 WVE851954 A917490 IS917490 SO917490 ACK917490 AMG917490 AWC917490 BFY917490 BPU917490 BZQ917490 CJM917490 CTI917490 DDE917490 DNA917490 DWW917490 EGS917490 EQO917490 FAK917490 FKG917490 FUC917490 GDY917490 GNU917490 GXQ917490 HHM917490 HRI917490 IBE917490 ILA917490 IUW917490 JES917490 JOO917490 JYK917490 KIG917490 KSC917490 LBY917490 LLU917490 LVQ917490 MFM917490 MPI917490 MZE917490 NJA917490 NSW917490 OCS917490 OMO917490 OWK917490 PGG917490 PQC917490 PZY917490 QJU917490 QTQ917490 RDM917490 RNI917490 RXE917490 SHA917490 SQW917490 TAS917490 TKO917490 TUK917490 UEG917490 UOC917490 UXY917490 VHU917490 VRQ917490 WBM917490 WLI917490 WVE917490 A983026 IS983026 SO983026 ACK983026 AMG983026 AWC983026 BFY983026 BPU983026 BZQ983026 CJM983026 CTI983026 DDE983026 DNA983026 DWW983026 EGS983026 EQO983026 FAK983026 FKG983026 FUC983026 GDY983026 GNU983026 GXQ983026 HHM983026 HRI983026 IBE983026 ILA983026 IUW983026 JES983026 JOO983026 JYK983026 KIG983026 KSC983026 LBY983026 LLU983026 LVQ983026 MFM983026 MPI983026 MZE983026 NJA983026 NSW983026 OCS983026 OMO983026 OWK983026 PGG983026 PQC983026 PZY983026 QJU983026 QTQ983026 RDM983026 RNI983026 RXE983026 SHA983026 SQW983026 TAS983026 TKO983026 TUK983026 UEG983026 UOC983026 UXY983026 VHU983026 VRQ983026 WBM983026 WLI983026 A24:A36 IS24:IS36 SO24:SO36 ACK24:ACK36 AMG24:AMG36 AWC24:AWC36 BFY24:BFY36 BPU24:BPU36 BZQ24:BZQ36 CJM24:CJM36 CTI24:CTI36 DDE24:DDE36 DNA24:DNA36 DWW24:DWW36 EGS24:EGS36 EQO24:EQO36 FAK24:FAK36 FKG24:FKG36 FUC24:FUC36 GDY24:GDY36 GNU24:GNU36 GXQ24:GXQ36 HHM24:HHM36 HRI24:HRI36 IBE24:IBE36 ILA24:ILA36 IUW24:IUW36 JES24:JES36 JOO24:JOO36 JYK24:JYK36 KIG24:KIG36 KSC24:KSC36 LBY24:LBY36 LLU24:LLU36 LVQ24:LVQ36 MFM24:MFM36 MPI24:MPI36 MZE24:MZE36 NJA24:NJA36 NSW24:NSW36 OCS24:OCS36 OMO24:OMO36 OWK24:OWK36 PGG24:PGG36 PQC24:PQC36 PZY24:PZY36 QJU24:QJU36 QTQ24:QTQ36 RDM24:RDM36 RNI24:RNI36 RXE24:RXE36 SHA24:SHA36 SQW24:SQW36 TAS24:TAS36 TKO24:TKO36 TUK24:TUK36 UEG24:UEG36 UOC24:UOC36 UXY24:UXY36 VHU24:VHU36 VRQ24:VRQ36 WBM24:WBM36 WLI24:WLI36 WVE24:WVE36">
      <formula1>"1,2,3,4,5"</formula1>
    </dataValidation>
    <dataValidation type="decimal" allowBlank="1" showInputMessage="1" showErrorMessage="1" sqref="WVH983026 WLL983026 C65540 IV65522 SR65522 ACN65522 AMJ65522 AWF65522 BGB65522 BPX65522 BZT65522 CJP65522 CTL65522 DDH65522 DND65522 DWZ65522 EGV65522 EQR65522 FAN65522 FKJ65522 FUF65522 GEB65522 GNX65522 GXT65522 HHP65522 HRL65522 IBH65522 ILD65522 IUZ65522 JEV65522 JOR65522 JYN65522 KIJ65522 KSF65522 LCB65522 LLX65522 LVT65522 MFP65522 MPL65522 MZH65522 NJD65522 NSZ65522 OCV65522 OMR65522 OWN65522 PGJ65522 PQF65522 QAB65522 QJX65522 QTT65522 RDP65522 RNL65522 RXH65522 SHD65522 SQZ65522 TAV65522 TKR65522 TUN65522 UEJ65522 UOF65522 UYB65522 VHX65522 VRT65522 WBP65522 WLL65522 WVH65522 C131076 IV131058 SR131058 ACN131058 AMJ131058 AWF131058 BGB131058 BPX131058 BZT131058 CJP131058 CTL131058 DDH131058 DND131058 DWZ131058 EGV131058 EQR131058 FAN131058 FKJ131058 FUF131058 GEB131058 GNX131058 GXT131058 HHP131058 HRL131058 IBH131058 ILD131058 IUZ131058 JEV131058 JOR131058 JYN131058 KIJ131058 KSF131058 LCB131058 LLX131058 LVT131058 MFP131058 MPL131058 MZH131058 NJD131058 NSZ131058 OCV131058 OMR131058 OWN131058 PGJ131058 PQF131058 QAB131058 QJX131058 QTT131058 RDP131058 RNL131058 RXH131058 SHD131058 SQZ131058 TAV131058 TKR131058 TUN131058 UEJ131058 UOF131058 UYB131058 VHX131058 VRT131058 WBP131058 WLL131058 WVH131058 C196612 IV196594 SR196594 ACN196594 AMJ196594 AWF196594 BGB196594 BPX196594 BZT196594 CJP196594 CTL196594 DDH196594 DND196594 DWZ196594 EGV196594 EQR196594 FAN196594 FKJ196594 FUF196594 GEB196594 GNX196594 GXT196594 HHP196594 HRL196594 IBH196594 ILD196594 IUZ196594 JEV196594 JOR196594 JYN196594 KIJ196594 KSF196594 LCB196594 LLX196594 LVT196594 MFP196594 MPL196594 MZH196594 NJD196594 NSZ196594 OCV196594 OMR196594 OWN196594 PGJ196594 PQF196594 QAB196594 QJX196594 QTT196594 RDP196594 RNL196594 RXH196594 SHD196594 SQZ196594 TAV196594 TKR196594 TUN196594 UEJ196594 UOF196594 UYB196594 VHX196594 VRT196594 WBP196594 WLL196594 WVH196594 C262148 IV262130 SR262130 ACN262130 AMJ262130 AWF262130 BGB262130 BPX262130 BZT262130 CJP262130 CTL262130 DDH262130 DND262130 DWZ262130 EGV262130 EQR262130 FAN262130 FKJ262130 FUF262130 GEB262130 GNX262130 GXT262130 HHP262130 HRL262130 IBH262130 ILD262130 IUZ262130 JEV262130 JOR262130 JYN262130 KIJ262130 KSF262130 LCB262130 LLX262130 LVT262130 MFP262130 MPL262130 MZH262130 NJD262130 NSZ262130 OCV262130 OMR262130 OWN262130 PGJ262130 PQF262130 QAB262130 QJX262130 QTT262130 RDP262130 RNL262130 RXH262130 SHD262130 SQZ262130 TAV262130 TKR262130 TUN262130 UEJ262130 UOF262130 UYB262130 VHX262130 VRT262130 WBP262130 WLL262130 WVH262130 C327684 IV327666 SR327666 ACN327666 AMJ327666 AWF327666 BGB327666 BPX327666 BZT327666 CJP327666 CTL327666 DDH327666 DND327666 DWZ327666 EGV327666 EQR327666 FAN327666 FKJ327666 FUF327666 GEB327666 GNX327666 GXT327666 HHP327666 HRL327666 IBH327666 ILD327666 IUZ327666 JEV327666 JOR327666 JYN327666 KIJ327666 KSF327666 LCB327666 LLX327666 LVT327666 MFP327666 MPL327666 MZH327666 NJD327666 NSZ327666 OCV327666 OMR327666 OWN327666 PGJ327666 PQF327666 QAB327666 QJX327666 QTT327666 RDP327666 RNL327666 RXH327666 SHD327666 SQZ327666 TAV327666 TKR327666 TUN327666 UEJ327666 UOF327666 UYB327666 VHX327666 VRT327666 WBP327666 WLL327666 WVH327666 C393220 IV393202 SR393202 ACN393202 AMJ393202 AWF393202 BGB393202 BPX393202 BZT393202 CJP393202 CTL393202 DDH393202 DND393202 DWZ393202 EGV393202 EQR393202 FAN393202 FKJ393202 FUF393202 GEB393202 GNX393202 GXT393202 HHP393202 HRL393202 IBH393202 ILD393202 IUZ393202 JEV393202 JOR393202 JYN393202 KIJ393202 KSF393202 LCB393202 LLX393202 LVT393202 MFP393202 MPL393202 MZH393202 NJD393202 NSZ393202 OCV393202 OMR393202 OWN393202 PGJ393202 PQF393202 QAB393202 QJX393202 QTT393202 RDP393202 RNL393202 RXH393202 SHD393202 SQZ393202 TAV393202 TKR393202 TUN393202 UEJ393202 UOF393202 UYB393202 VHX393202 VRT393202 WBP393202 WLL393202 WVH393202 C458756 IV458738 SR458738 ACN458738 AMJ458738 AWF458738 BGB458738 BPX458738 BZT458738 CJP458738 CTL458738 DDH458738 DND458738 DWZ458738 EGV458738 EQR458738 FAN458738 FKJ458738 FUF458738 GEB458738 GNX458738 GXT458738 HHP458738 HRL458738 IBH458738 ILD458738 IUZ458738 JEV458738 JOR458738 JYN458738 KIJ458738 KSF458738 LCB458738 LLX458738 LVT458738 MFP458738 MPL458738 MZH458738 NJD458738 NSZ458738 OCV458738 OMR458738 OWN458738 PGJ458738 PQF458738 QAB458738 QJX458738 QTT458738 RDP458738 RNL458738 RXH458738 SHD458738 SQZ458738 TAV458738 TKR458738 TUN458738 UEJ458738 UOF458738 UYB458738 VHX458738 VRT458738 WBP458738 WLL458738 WVH458738 C524292 IV524274 SR524274 ACN524274 AMJ524274 AWF524274 BGB524274 BPX524274 BZT524274 CJP524274 CTL524274 DDH524274 DND524274 DWZ524274 EGV524274 EQR524274 FAN524274 FKJ524274 FUF524274 GEB524274 GNX524274 GXT524274 HHP524274 HRL524274 IBH524274 ILD524274 IUZ524274 JEV524274 JOR524274 JYN524274 KIJ524274 KSF524274 LCB524274 LLX524274 LVT524274 MFP524274 MPL524274 MZH524274 NJD524274 NSZ524274 OCV524274 OMR524274 OWN524274 PGJ524274 PQF524274 QAB524274 QJX524274 QTT524274 RDP524274 RNL524274 RXH524274 SHD524274 SQZ524274 TAV524274 TKR524274 TUN524274 UEJ524274 UOF524274 UYB524274 VHX524274 VRT524274 WBP524274 WLL524274 WVH524274 C589828 IV589810 SR589810 ACN589810 AMJ589810 AWF589810 BGB589810 BPX589810 BZT589810 CJP589810 CTL589810 DDH589810 DND589810 DWZ589810 EGV589810 EQR589810 FAN589810 FKJ589810 FUF589810 GEB589810 GNX589810 GXT589810 HHP589810 HRL589810 IBH589810 ILD589810 IUZ589810 JEV589810 JOR589810 JYN589810 KIJ589810 KSF589810 LCB589810 LLX589810 LVT589810 MFP589810 MPL589810 MZH589810 NJD589810 NSZ589810 OCV589810 OMR589810 OWN589810 PGJ589810 PQF589810 QAB589810 QJX589810 QTT589810 RDP589810 RNL589810 RXH589810 SHD589810 SQZ589810 TAV589810 TKR589810 TUN589810 UEJ589810 UOF589810 UYB589810 VHX589810 VRT589810 WBP589810 WLL589810 WVH589810 C655364 IV655346 SR655346 ACN655346 AMJ655346 AWF655346 BGB655346 BPX655346 BZT655346 CJP655346 CTL655346 DDH655346 DND655346 DWZ655346 EGV655346 EQR655346 FAN655346 FKJ655346 FUF655346 GEB655346 GNX655346 GXT655346 HHP655346 HRL655346 IBH655346 ILD655346 IUZ655346 JEV655346 JOR655346 JYN655346 KIJ655346 KSF655346 LCB655346 LLX655346 LVT655346 MFP655346 MPL655346 MZH655346 NJD655346 NSZ655346 OCV655346 OMR655346 OWN655346 PGJ655346 PQF655346 QAB655346 QJX655346 QTT655346 RDP655346 RNL655346 RXH655346 SHD655346 SQZ655346 TAV655346 TKR655346 TUN655346 UEJ655346 UOF655346 UYB655346 VHX655346 VRT655346 WBP655346 WLL655346 WVH655346 C720900 IV720882 SR720882 ACN720882 AMJ720882 AWF720882 BGB720882 BPX720882 BZT720882 CJP720882 CTL720882 DDH720882 DND720882 DWZ720882 EGV720882 EQR720882 FAN720882 FKJ720882 FUF720882 GEB720882 GNX720882 GXT720882 HHP720882 HRL720882 IBH720882 ILD720882 IUZ720882 JEV720882 JOR720882 JYN720882 KIJ720882 KSF720882 LCB720882 LLX720882 LVT720882 MFP720882 MPL720882 MZH720882 NJD720882 NSZ720882 OCV720882 OMR720882 OWN720882 PGJ720882 PQF720882 QAB720882 QJX720882 QTT720882 RDP720882 RNL720882 RXH720882 SHD720882 SQZ720882 TAV720882 TKR720882 TUN720882 UEJ720882 UOF720882 UYB720882 VHX720882 VRT720882 WBP720882 WLL720882 WVH720882 C786436 IV786418 SR786418 ACN786418 AMJ786418 AWF786418 BGB786418 BPX786418 BZT786418 CJP786418 CTL786418 DDH786418 DND786418 DWZ786418 EGV786418 EQR786418 FAN786418 FKJ786418 FUF786418 GEB786418 GNX786418 GXT786418 HHP786418 HRL786418 IBH786418 ILD786418 IUZ786418 JEV786418 JOR786418 JYN786418 KIJ786418 KSF786418 LCB786418 LLX786418 LVT786418 MFP786418 MPL786418 MZH786418 NJD786418 NSZ786418 OCV786418 OMR786418 OWN786418 PGJ786418 PQF786418 QAB786418 QJX786418 QTT786418 RDP786418 RNL786418 RXH786418 SHD786418 SQZ786418 TAV786418 TKR786418 TUN786418 UEJ786418 UOF786418 UYB786418 VHX786418 VRT786418 WBP786418 WLL786418 WVH786418 C851972 IV851954 SR851954 ACN851954 AMJ851954 AWF851954 BGB851954 BPX851954 BZT851954 CJP851954 CTL851954 DDH851954 DND851954 DWZ851954 EGV851954 EQR851954 FAN851954 FKJ851954 FUF851954 GEB851954 GNX851954 GXT851954 HHP851954 HRL851954 IBH851954 ILD851954 IUZ851954 JEV851954 JOR851954 JYN851954 KIJ851954 KSF851954 LCB851954 LLX851954 LVT851954 MFP851954 MPL851954 MZH851954 NJD851954 NSZ851954 OCV851954 OMR851954 OWN851954 PGJ851954 PQF851954 QAB851954 QJX851954 QTT851954 RDP851954 RNL851954 RXH851954 SHD851954 SQZ851954 TAV851954 TKR851954 TUN851954 UEJ851954 UOF851954 UYB851954 VHX851954 VRT851954 WBP851954 WLL851954 WVH851954 C917508 IV917490 SR917490 ACN917490 AMJ917490 AWF917490 BGB917490 BPX917490 BZT917490 CJP917490 CTL917490 DDH917490 DND917490 DWZ917490 EGV917490 EQR917490 FAN917490 FKJ917490 FUF917490 GEB917490 GNX917490 GXT917490 HHP917490 HRL917490 IBH917490 ILD917490 IUZ917490 JEV917490 JOR917490 JYN917490 KIJ917490 KSF917490 LCB917490 LLX917490 LVT917490 MFP917490 MPL917490 MZH917490 NJD917490 NSZ917490 OCV917490 OMR917490 OWN917490 PGJ917490 PQF917490 QAB917490 QJX917490 QTT917490 RDP917490 RNL917490 RXH917490 SHD917490 SQZ917490 TAV917490 TKR917490 TUN917490 UEJ917490 UOF917490 UYB917490 VHX917490 VRT917490 WBP917490 WLL917490 WVH917490 C983044 IV983026 SR983026 ACN983026 AMJ983026 AWF983026 BGB983026 BPX983026 BZT983026 CJP983026 CTL983026 DDH983026 DND983026 DWZ983026 EGV983026 EQR983026 FAN983026 FKJ983026 FUF983026 GEB983026 GNX983026 GXT983026 HHP983026 HRL983026 IBH983026 ILD983026 IUZ983026 JEV983026 JOR983026 JYN983026 KIJ983026 KSF983026 LCB983026 LLX983026 LVT983026 MFP983026 MPL983026 MZH983026 NJD983026 NSZ983026 OCV983026 OMR983026 OWN983026 PGJ983026 PQF983026 QAB983026 QJX983026 QTT983026 RDP983026 RNL983026 RXH983026 SHD983026 SQZ983026 TAV983026 TKR983026 TUN983026 UEJ983026 UOF983026 UYB983026 VHX983026 VRT983026 WBP983026 IV24:IV36 SR24:SR36 ACN24:ACN36 AMJ24:AMJ36 AWF24:AWF36 BGB24:BGB36 BPX24:BPX36 BZT24:BZT36 CJP24:CJP36 CTL24:CTL36 DDH24:DDH36 DND24:DND36 DWZ24:DWZ36 EGV24:EGV36 EQR24:EQR36 FAN24:FAN36 FKJ24:FKJ36 FUF24:FUF36 GEB24:GEB36 GNX24:GNX36 GXT24:GXT36 HHP24:HHP36 HRL24:HRL36 IBH24:IBH36 ILD24:ILD36 IUZ24:IUZ36 JEV24:JEV36 JOR24:JOR36 JYN24:JYN36 KIJ24:KIJ36 KSF24:KSF36 LCB24:LCB36 LLX24:LLX36 LVT24:LVT36 MFP24:MFP36 MPL24:MPL36 MZH24:MZH36 NJD24:NJD36 NSZ24:NSZ36 OCV24:OCV36 OMR24:OMR36 OWN24:OWN36 PGJ24:PGJ36 PQF24:PQF36 QAB24:QAB36 QJX24:QJX36 QTT24:QTT36 RDP24:RDP36 RNL24:RNL36 RXH24:RXH36 SHD24:SHD36 SQZ24:SQZ36 TAV24:TAV36 TKR24:TKR36 TUN24:TUN36 UEJ24:UEJ36 UOF24:UOF36 UYB24:UYB36 VHX24:VHX36 VRT24:VRT36 WBP24:WBP36 WLL24:WLL36 WVH24:WVH36">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opLeftCell="A31" zoomScale="86" zoomScaleNormal="86" workbookViewId="0">
      <selection activeCell="E32" sqref="E32"/>
    </sheetView>
  </sheetViews>
  <sheetFormatPr baseColWidth="10" defaultRowHeight="15.75" x14ac:dyDescent="0.25"/>
  <cols>
    <col min="1" max="1" width="11.42578125" style="88"/>
    <col min="2" max="2" width="33" style="88" customWidth="1"/>
    <col min="3" max="3" width="28.85546875" style="88" customWidth="1"/>
    <col min="4" max="4" width="77.5703125" style="88" customWidth="1"/>
    <col min="5" max="5" width="17.5703125" style="88" customWidth="1"/>
    <col min="6" max="16384" width="11.42578125" style="67"/>
  </cols>
  <sheetData>
    <row r="1" spans="1:5" ht="15" x14ac:dyDescent="0.25">
      <c r="A1" s="149"/>
      <c r="B1" s="324" t="s">
        <v>370</v>
      </c>
      <c r="C1" s="324"/>
      <c r="D1" s="324"/>
      <c r="E1" s="150"/>
    </row>
    <row r="2" spans="1:5" ht="15" x14ac:dyDescent="0.25">
      <c r="A2" s="151"/>
      <c r="B2" s="327" t="s">
        <v>75</v>
      </c>
      <c r="C2" s="327"/>
      <c r="D2" s="327"/>
      <c r="E2" s="152"/>
    </row>
    <row r="3" spans="1:5" ht="15" x14ac:dyDescent="0.25">
      <c r="A3" s="153"/>
      <c r="B3" s="327" t="s">
        <v>140</v>
      </c>
      <c r="C3" s="327"/>
      <c r="D3" s="327"/>
      <c r="E3" s="154"/>
    </row>
    <row r="4" spans="1:5" thickBot="1" x14ac:dyDescent="0.3">
      <c r="A4" s="155"/>
      <c r="B4" s="156"/>
      <c r="C4" s="156"/>
      <c r="D4" s="156"/>
      <c r="E4" s="157"/>
    </row>
    <row r="5" spans="1:5" thickBot="1" x14ac:dyDescent="0.3">
      <c r="A5" s="155"/>
      <c r="B5" s="158" t="s">
        <v>389</v>
      </c>
      <c r="C5" s="159"/>
      <c r="D5" s="160"/>
      <c r="E5" s="157"/>
    </row>
    <row r="6" spans="1:5" thickBot="1" x14ac:dyDescent="0.3">
      <c r="A6" s="155"/>
      <c r="B6" s="161" t="s">
        <v>390</v>
      </c>
      <c r="C6" s="325"/>
      <c r="D6" s="326"/>
      <c r="E6" s="157"/>
    </row>
    <row r="7" spans="1:5" thickBot="1" x14ac:dyDescent="0.3">
      <c r="A7" s="155"/>
      <c r="B7" s="161" t="s">
        <v>141</v>
      </c>
      <c r="C7" s="333" t="s">
        <v>142</v>
      </c>
      <c r="D7" s="334"/>
      <c r="E7" s="157"/>
    </row>
    <row r="8" spans="1:5" thickBot="1" x14ac:dyDescent="0.3">
      <c r="A8" s="155"/>
      <c r="B8" s="162" t="s">
        <v>391</v>
      </c>
      <c r="C8" s="331">
        <v>5640446981</v>
      </c>
      <c r="D8" s="332"/>
      <c r="E8" s="157"/>
    </row>
    <row r="9" spans="1:5" thickBot="1" x14ac:dyDescent="0.3">
      <c r="A9" s="155"/>
      <c r="B9" s="162" t="s">
        <v>392</v>
      </c>
      <c r="C9" s="331">
        <v>4674918325</v>
      </c>
      <c r="D9" s="332"/>
      <c r="E9" s="157"/>
    </row>
    <row r="10" spans="1:5" thickBot="1" x14ac:dyDescent="0.3">
      <c r="A10" s="155"/>
      <c r="B10" s="162" t="s">
        <v>393</v>
      </c>
      <c r="C10" s="331">
        <v>1773739831</v>
      </c>
      <c r="D10" s="332"/>
      <c r="E10" s="157"/>
    </row>
    <row r="11" spans="1:5" ht="66" customHeight="1" thickBot="1" x14ac:dyDescent="0.3">
      <c r="A11" s="155"/>
      <c r="B11" s="163" t="s">
        <v>143</v>
      </c>
      <c r="C11" s="331">
        <f>SUM(C8:D10)</f>
        <v>12089105137</v>
      </c>
      <c r="D11" s="332"/>
      <c r="E11" s="157"/>
    </row>
    <row r="12" spans="1:5" ht="80.25" customHeight="1" thickBot="1" x14ac:dyDescent="0.3">
      <c r="A12" s="155"/>
      <c r="B12" s="163" t="s">
        <v>144</v>
      </c>
      <c r="C12" s="331">
        <f>+C11/616000</f>
        <v>19625.170676948052</v>
      </c>
      <c r="D12" s="332"/>
      <c r="E12" s="157"/>
    </row>
    <row r="13" spans="1:5" ht="15" x14ac:dyDescent="0.25">
      <c r="A13" s="155"/>
      <c r="B13" s="156"/>
      <c r="C13" s="164"/>
      <c r="D13" s="165"/>
      <c r="E13" s="157"/>
    </row>
    <row r="14" spans="1:5" thickBot="1" x14ac:dyDescent="0.3">
      <c r="A14" s="155"/>
      <c r="B14" s="156" t="s">
        <v>145</v>
      </c>
      <c r="C14" s="164"/>
      <c r="D14" s="165"/>
      <c r="E14" s="157"/>
    </row>
    <row r="15" spans="1:5" ht="15" x14ac:dyDescent="0.25">
      <c r="A15" s="155"/>
      <c r="B15" s="166" t="s">
        <v>76</v>
      </c>
      <c r="C15" s="167">
        <v>3271559137</v>
      </c>
      <c r="D15" s="168"/>
      <c r="E15" s="157"/>
    </row>
    <row r="16" spans="1:5" ht="15" x14ac:dyDescent="0.25">
      <c r="A16" s="155"/>
      <c r="B16" s="155" t="s">
        <v>77</v>
      </c>
      <c r="C16" s="169">
        <v>3383655002</v>
      </c>
      <c r="D16" s="157"/>
      <c r="E16" s="157"/>
    </row>
    <row r="17" spans="1:5" ht="15" x14ac:dyDescent="0.25">
      <c r="A17" s="155"/>
      <c r="B17" s="155" t="s">
        <v>78</v>
      </c>
      <c r="C17" s="169">
        <v>123000260</v>
      </c>
      <c r="D17" s="157"/>
      <c r="E17" s="157"/>
    </row>
    <row r="18" spans="1:5" thickBot="1" x14ac:dyDescent="0.3">
      <c r="A18" s="155"/>
      <c r="B18" s="170" t="s">
        <v>79</v>
      </c>
      <c r="C18" s="171">
        <v>704355274</v>
      </c>
      <c r="D18" s="172"/>
      <c r="E18" s="157"/>
    </row>
    <row r="19" spans="1:5" thickBot="1" x14ac:dyDescent="0.3">
      <c r="A19" s="155"/>
      <c r="B19" s="328" t="s">
        <v>80</v>
      </c>
      <c r="C19" s="329"/>
      <c r="D19" s="330"/>
      <c r="E19" s="157"/>
    </row>
    <row r="20" spans="1:5" thickBot="1" x14ac:dyDescent="0.3">
      <c r="A20" s="155"/>
      <c r="B20" s="328" t="s">
        <v>81</v>
      </c>
      <c r="C20" s="329"/>
      <c r="D20" s="330"/>
      <c r="E20" s="157"/>
    </row>
    <row r="21" spans="1:5" ht="15" x14ac:dyDescent="0.25">
      <c r="A21" s="155"/>
      <c r="B21" s="173" t="s">
        <v>146</v>
      </c>
      <c r="C21" s="174">
        <f>+C15/C17</f>
        <v>26.597985540843574</v>
      </c>
      <c r="D21" s="165" t="s">
        <v>67</v>
      </c>
      <c r="E21" s="157"/>
    </row>
    <row r="22" spans="1:5" thickBot="1" x14ac:dyDescent="0.3">
      <c r="A22" s="155"/>
      <c r="B22" s="180" t="s">
        <v>82</v>
      </c>
      <c r="C22" s="175">
        <f>+C18/C16</f>
        <v>0.20816403373974945</v>
      </c>
      <c r="D22" s="176" t="s">
        <v>67</v>
      </c>
      <c r="E22" s="157"/>
    </row>
    <row r="23" spans="1:5" thickBot="1" x14ac:dyDescent="0.3">
      <c r="A23" s="155"/>
      <c r="B23" s="177"/>
      <c r="C23" s="178"/>
      <c r="D23" s="156"/>
      <c r="E23" s="179"/>
    </row>
    <row r="24" spans="1:5" ht="15" x14ac:dyDescent="0.25">
      <c r="A24" s="318"/>
      <c r="B24" s="319" t="s">
        <v>83</v>
      </c>
      <c r="C24" s="321" t="s">
        <v>371</v>
      </c>
      <c r="D24" s="322"/>
      <c r="E24" s="323"/>
    </row>
    <row r="25" spans="1:5" thickBot="1" x14ac:dyDescent="0.3">
      <c r="A25" s="318"/>
      <c r="B25" s="320"/>
      <c r="C25" s="316" t="s">
        <v>84</v>
      </c>
      <c r="D25" s="317"/>
      <c r="E25" s="323"/>
    </row>
    <row r="26" spans="1:5" thickBot="1" x14ac:dyDescent="0.3">
      <c r="A26" s="170"/>
      <c r="B26" s="181"/>
      <c r="C26" s="181"/>
      <c r="D26" s="181"/>
      <c r="E26" s="172"/>
    </row>
    <row r="27" spans="1:5" ht="15" x14ac:dyDescent="0.25">
      <c r="A27" s="148"/>
      <c r="B27" s="182" t="s">
        <v>147</v>
      </c>
      <c r="C27" s="148"/>
      <c r="D27" s="148"/>
      <c r="E27" s="148"/>
    </row>
  </sheetData>
  <mergeCells count="17">
    <mergeCell ref="B1:D1"/>
    <mergeCell ref="C6:D6"/>
    <mergeCell ref="B2:D2"/>
    <mergeCell ref="B3:D3"/>
    <mergeCell ref="B20:D20"/>
    <mergeCell ref="C8:D8"/>
    <mergeCell ref="C7:D7"/>
    <mergeCell ref="C9:D9"/>
    <mergeCell ref="C10:D10"/>
    <mergeCell ref="C11:D11"/>
    <mergeCell ref="C12:D12"/>
    <mergeCell ref="B19:D19"/>
    <mergeCell ref="C25:D25"/>
    <mergeCell ref="A24:A25"/>
    <mergeCell ref="B24:B25"/>
    <mergeCell ref="C24:D24"/>
    <mergeCell ref="E24:E25"/>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JURIDICA</vt:lpstr>
      <vt:lpstr>TECNICA 8 orito</vt:lpstr>
      <vt:lpstr>TECNICA 9 san miguel</vt:lpstr>
      <vt:lpstr>FINANCIERA</vt:lpstr>
      <vt:lpstr>'TECNICA 8 orito'!Área_de_impresión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cp:lastPrinted>2014-12-02T23:02:38Z</cp:lastPrinted>
  <dcterms:created xsi:type="dcterms:W3CDTF">2014-10-22T15:49:24Z</dcterms:created>
  <dcterms:modified xsi:type="dcterms:W3CDTF">2014-12-11T18:49:09Z</dcterms:modified>
</cp:coreProperties>
</file>