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EVALUACIONES TÉCNICAS\EVALUACIONES TECNICAS FINALES\"/>
    </mc:Choice>
  </mc:AlternateContent>
  <bookViews>
    <workbookView xWindow="120" yWindow="135" windowWidth="15480" windowHeight="6660" tabRatio="598" activeTab="1"/>
  </bookViews>
  <sheets>
    <sheet name="JURIDICA" sheetId="9" r:id="rId1"/>
    <sheet name="TECNICA" sheetId="8" r:id="rId2"/>
    <sheet name="FINANCIERA" sheetId="10" r:id="rId3"/>
    <sheet name="Hoja2" sheetId="12" r:id="rId4"/>
  </sheets>
  <calcPr calcId="152511"/>
</workbook>
</file>

<file path=xl/calcChain.xml><?xml version="1.0" encoding="utf-8"?>
<calcChain xmlns="http://schemas.openxmlformats.org/spreadsheetml/2006/main">
  <c r="L294" i="8" l="1"/>
  <c r="F283" i="8"/>
  <c r="G283" i="8" s="1"/>
  <c r="F384" i="8" l="1"/>
  <c r="D395" i="8" s="1"/>
  <c r="E360" i="8"/>
  <c r="D394" i="8" s="1"/>
  <c r="A350" i="8"/>
  <c r="A351" i="8" s="1"/>
  <c r="A352" i="8" s="1"/>
  <c r="A353" i="8" s="1"/>
  <c r="N294" i="8"/>
  <c r="M294" i="8"/>
  <c r="K294" i="8"/>
  <c r="O291" i="8"/>
  <c r="O290" i="8"/>
  <c r="O289" i="8"/>
  <c r="A287" i="8"/>
  <c r="A288" i="8" s="1"/>
  <c r="A289" i="8" s="1"/>
  <c r="A290" i="8" s="1"/>
  <c r="A291" i="8" s="1"/>
  <c r="A292" i="8" s="1"/>
  <c r="A293" i="8" s="1"/>
  <c r="O286" i="8"/>
  <c r="O170" i="8"/>
  <c r="L174" i="8"/>
  <c r="O166" i="8"/>
  <c r="F266" i="8"/>
  <c r="D277" i="8" s="1"/>
  <c r="E250" i="8"/>
  <c r="D276" i="8" s="1"/>
  <c r="N244" i="8"/>
  <c r="O243" i="8"/>
  <c r="O242" i="8"/>
  <c r="O241" i="8"/>
  <c r="O240" i="8"/>
  <c r="A240" i="8"/>
  <c r="A241" i="8" s="1"/>
  <c r="A242" i="8" s="1"/>
  <c r="A243" i="8" s="1"/>
  <c r="O239" i="8"/>
  <c r="N174" i="8"/>
  <c r="M174" i="8"/>
  <c r="K174" i="8"/>
  <c r="O173" i="8"/>
  <c r="O172" i="8"/>
  <c r="O171" i="8"/>
  <c r="O169" i="8"/>
  <c r="A167" i="8"/>
  <c r="A168" i="8" s="1"/>
  <c r="A169" i="8" s="1"/>
  <c r="A170" i="8" s="1"/>
  <c r="A171" i="8" s="1"/>
  <c r="A172" i="8" s="1"/>
  <c r="A173" i="8" s="1"/>
  <c r="E276" i="8" l="1"/>
  <c r="E394" i="8"/>
  <c r="O294" i="8"/>
  <c r="O244" i="8"/>
  <c r="O174" i="8"/>
  <c r="G18" i="8"/>
  <c r="G19" i="8"/>
  <c r="G20" i="8"/>
  <c r="G21" i="8"/>
  <c r="E22" i="8"/>
  <c r="F17" i="8"/>
  <c r="G17" i="8" s="1"/>
  <c r="F16" i="8"/>
  <c r="G16" i="8" s="1"/>
  <c r="F15" i="8"/>
  <c r="F22" i="8" l="1"/>
  <c r="G22" i="8" s="1"/>
  <c r="C24" i="8" s="1"/>
  <c r="G15" i="8"/>
  <c r="O116" i="8"/>
  <c r="O117" i="8"/>
  <c r="O118" i="8"/>
  <c r="O119" i="8"/>
  <c r="O120" i="8"/>
  <c r="O121" i="8"/>
  <c r="O50" i="8" l="1"/>
  <c r="O52" i="8"/>
  <c r="O53" i="8"/>
  <c r="O54" i="8"/>
  <c r="O55" i="8"/>
  <c r="O56" i="8"/>
  <c r="J41" i="8"/>
  <c r="C12" i="10" l="1"/>
  <c r="C13" i="10" s="1"/>
  <c r="N123" i="8"/>
  <c r="A116" i="8"/>
  <c r="A117" i="8" s="1"/>
  <c r="A118" i="8" s="1"/>
  <c r="A119" i="8" s="1"/>
  <c r="A120" i="8" s="1"/>
  <c r="A121" i="8" s="1"/>
  <c r="A122" i="8" s="1"/>
  <c r="O115" i="8"/>
  <c r="O123" i="8" s="1"/>
  <c r="O57" i="8"/>
  <c r="D41" i="8"/>
  <c r="E40" i="8" s="1"/>
  <c r="E129" i="8" l="1"/>
  <c r="D155" i="8" s="1"/>
  <c r="F145" i="8"/>
  <c r="D156" i="8" s="1"/>
  <c r="E155" i="8" l="1"/>
  <c r="C125" i="8" l="1"/>
  <c r="N57" i="8"/>
  <c r="C62" i="8" s="1"/>
  <c r="M57" i="8"/>
  <c r="K57" i="8"/>
  <c r="A50" i="8"/>
  <c r="A51" i="8" l="1"/>
  <c r="A52" i="8" s="1"/>
  <c r="A53" i="8" s="1"/>
  <c r="A54" i="8" s="1"/>
  <c r="A55" i="8" s="1"/>
  <c r="A56" i="8" s="1"/>
</calcChain>
</file>

<file path=xl/sharedStrings.xml><?xml version="1.0" encoding="utf-8"?>
<sst xmlns="http://schemas.openxmlformats.org/spreadsheetml/2006/main" count="1308" uniqueCount="438">
  <si>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</si>
  <si>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</si>
  <si>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</si>
  <si>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</si>
  <si>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</si>
  <si>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</si>
  <si>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</si>
  <si>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</si>
  <si>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</si>
  <si>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</si>
  <si>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</si>
  <si>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</si>
  <si>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</si>
  <si>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</si>
  <si>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</si>
  <si>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</si>
  <si>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</si>
  <si>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</si>
  <si>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</si>
  <si>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</si>
  <si>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</si>
  <si>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</si>
  <si>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</si>
  <si>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</si>
  <si>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</si>
  <si>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</si>
  <si>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</si>
  <si>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</si>
  <si>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</si>
  <si>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</si>
  <si>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</si>
  <si>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</si>
  <si>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</si>
  <si>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</si>
  <si>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</si>
  <si>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</si>
  <si>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</si>
  <si>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</si>
  <si>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</si>
  <si>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</si>
  <si>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</si>
  <si>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</si>
  <si>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</si>
  <si>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PROFESIONAL DE APOYO PSICOSOCIAL</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</si>
  <si>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</si>
  <si>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</si>
  <si>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</si>
  <si>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</si>
  <si>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</si>
  <si>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</si>
  <si>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</si>
  <si>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</si>
  <si>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</si>
  <si>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</si>
  <si>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</si>
  <si>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</si>
  <si>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</si>
  <si>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</si>
  <si>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</si>
  <si>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</si>
  <si>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</si>
  <si>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</si>
  <si>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</si>
  <si>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</si>
  <si>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</si>
  <si>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CONVOCATORIA PÚBLICA DE APORTE No XX DE 2014</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</si>
  <si>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</si>
  <si>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</si>
  <si>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</si>
  <si>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</si>
  <si>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</si>
  <si>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</si>
  <si>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</si>
  <si>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</si>
  <si>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</si>
  <si>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</si>
  <si>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</si>
  <si>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</si>
  <si>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 xml:space="preserve">PROPONENTE: </t>
  </si>
  <si>
    <t>NUMERO DE NIT</t>
  </si>
  <si>
    <t>ACTIVO CORRIENTE</t>
  </si>
  <si>
    <t xml:space="preserve">ACTIVO TOTAL </t>
  </si>
  <si>
    <t xml:space="preserve">PASIVO CORRIENTE </t>
  </si>
  <si>
    <t>PASIVO TOTAL</t>
  </si>
  <si>
    <t>INDICADORES FINANCIEROS DEL PROPONENTE</t>
  </si>
  <si>
    <t>Capacidad Financiera</t>
  </si>
  <si>
    <t>CUMPLE - NO CUMPLE</t>
  </si>
  <si>
    <t>NIVEL DE ENDEUDAMIENTO</t>
  </si>
  <si>
    <t>CONSOLIDADO GENERAL:</t>
  </si>
  <si>
    <t>EL PROPONENTE CUMPLE ______ NO CUMPLE _______</t>
  </si>
  <si>
    <t xml:space="preserve">CON LA CAPACIDAD FINANCIERA </t>
  </si>
  <si>
    <t>PROPONENTE</t>
  </si>
  <si>
    <t>NOTA EXPLICATIVA: Este formato se debe diligenciarse cuantas veces sea necesario de acuerdo al numero de oferentes.</t>
  </si>
  <si>
    <t xml:space="preserve">                                                 INSTITUTO COLOMBIANO DE BIENESTAR FAMILIAR - ICBF</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</si>
  <si>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</si>
  <si>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</si>
  <si>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</si>
  <si>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</si>
  <si>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PROPONENTE No. 2. xxxxxxxxxxx</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</si>
  <si>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</si>
  <si>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</si>
  <si>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</si>
  <si>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</si>
  <si>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</si>
  <si>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</si>
  <si>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</si>
  <si>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</si>
  <si>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</si>
  <si>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</si>
  <si>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</si>
  <si>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</si>
  <si>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</si>
  <si>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</si>
  <si>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</si>
  <si>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</si>
  <si>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</si>
  <si>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</si>
  <si>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</si>
  <si>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</si>
  <si>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</si>
  <si>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</si>
  <si>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</si>
  <si>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</si>
  <si>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</si>
  <si>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EMPRESA</t>
  </si>
  <si>
    <t>FECHA DE INICIO Y TERMINACIÓN</t>
  </si>
  <si>
    <t xml:space="preserve">FUNCIONES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</si>
  <si>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</si>
  <si>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</si>
  <si>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</si>
  <si>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</si>
  <si>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</si>
  <si>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</si>
  <si>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</si>
  <si>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</si>
  <si>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</si>
  <si>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</si>
  <si>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</si>
  <si>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</si>
  <si>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</si>
  <si>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</si>
  <si>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</si>
  <si>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</si>
  <si>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</si>
  <si>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</si>
  <si>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</si>
  <si>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</si>
  <si>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</si>
  <si>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</si>
  <si>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</si>
  <si>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</si>
  <si>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</si>
  <si>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</si>
  <si>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No DEL GRUPO AL QUE SE PRESENTA</t>
  </si>
  <si>
    <t>VALOR DEL PRESUPUESTO OFICIAL</t>
  </si>
  <si>
    <t>N</t>
  </si>
  <si>
    <t>VALOR TOTAL DEL PRESUPUESTO OFICIAL DE LOS GRUPOS A LOS QUE SE PRESENTA:</t>
  </si>
  <si>
    <t>VALOR TOTAL DEL PRESUPUESTO DE LOS GRUPOS A LOS QUE SE PRESENTA EN SMMLV:</t>
  </si>
  <si>
    <t>INFORMACION A 31 DE DICIEMBRE DE 2013</t>
  </si>
  <si>
    <t>LIQUIDEZ*</t>
  </si>
  <si>
    <t>* VER NOTA 5 DEL NUMERAL 3.18</t>
  </si>
  <si>
    <r>
      <t xml:space="preserve">En Cartagena, a los </t>
    </r>
    <r>
      <rPr>
        <b/>
        <sz val="11"/>
        <color theme="1"/>
        <rFont val="Arial Narrow"/>
        <family val="2"/>
      </rPr>
      <t xml:space="preserve">2 dias de Diciembre  </t>
    </r>
    <r>
      <rPr>
        <sz val="11"/>
        <color theme="1"/>
        <rFont val="Arial Narrow"/>
        <family val="2"/>
      </rPr>
      <t>de 2014, en las instalaciones del Instituto Colombiano de Bienestar Familiar –ICBF- de la Regional Bolivar</t>
    </r>
    <r>
      <rPr>
        <b/>
        <sz val="11"/>
        <color theme="1"/>
        <rFont val="Arial Narrow"/>
        <family val="2"/>
      </rPr>
      <t xml:space="preserve"> </t>
    </r>
    <r>
      <rPr>
        <sz val="11"/>
        <color theme="1"/>
        <rFont val="Arial Narrow"/>
        <family val="2"/>
      </rPr>
      <t>se reunieron los integrantes del Comité Evaluador, a saber: Estudio Técnico</t>
    </r>
    <r>
      <rPr>
        <b/>
        <sz val="11"/>
        <color theme="1"/>
        <rFont val="Arial Narrow"/>
        <family val="2"/>
      </rPr>
      <t xml:space="preserve">: </t>
    </r>
    <r>
      <rPr>
        <sz val="11"/>
        <color theme="1"/>
        <rFont val="Arial Narrow"/>
        <family val="2"/>
      </rPr>
      <t>____________________________; ______________________Estudio Financiero</t>
    </r>
    <r>
      <rPr>
        <b/>
        <sz val="11"/>
        <color theme="1"/>
        <rFont val="Arial Narrow"/>
        <family val="2"/>
      </rPr>
      <t>:</t>
    </r>
    <r>
      <rPr>
        <sz val="11"/>
        <color theme="1"/>
        <rFont val="Arial Narrow"/>
        <family val="2"/>
      </rPr>
      <t xml:space="preserve"> _______________________; y Estudio Jurídico</t>
    </r>
    <r>
      <rPr>
        <b/>
        <sz val="11"/>
        <color theme="1"/>
        <rFont val="Arial Narrow"/>
        <family val="2"/>
      </rPr>
      <t>:</t>
    </r>
    <r>
      <rPr>
        <sz val="11"/>
        <color theme="1"/>
        <rFont val="Arial Narrow"/>
        <family val="2"/>
      </rPr>
      <t xml:space="preserve"> ________________con el fin de estudiar y evaluar las propuestas presentadas con ocasión de la Convocatoria Pública de aporte No.004 de 2014, cuyo objeto consiste en</t>
    </r>
    <r>
      <rPr>
        <b/>
        <sz val="11"/>
        <color theme="1"/>
        <rFont val="Arial Narrow"/>
        <family val="2"/>
      </rPr>
      <t>: XXXXXXX</t>
    </r>
  </si>
  <si>
    <t xml:space="preserve">UNION TEMPORAL PRIMERA INFANCIA SAN JUAN </t>
  </si>
  <si>
    <t>X</t>
  </si>
  <si>
    <t>NA</t>
  </si>
  <si>
    <t>INSTITUCIONAL</t>
  </si>
  <si>
    <t>ICBF</t>
  </si>
  <si>
    <t>PROPONENTE No. 1.</t>
  </si>
  <si>
    <t>experiencia
acreditada
validada
(en días)</t>
  </si>
  <si>
    <t>"</t>
  </si>
  <si>
    <t>288-2013</t>
  </si>
  <si>
    <t>251-2011</t>
  </si>
  <si>
    <t>211-2010</t>
  </si>
  <si>
    <t>PROACTIVAR</t>
  </si>
  <si>
    <t>FAMILIAR</t>
  </si>
  <si>
    <t>CDI CON ARRIENDO</t>
  </si>
  <si>
    <t>S</t>
  </si>
  <si>
    <t>PSICOLOGA</t>
  </si>
  <si>
    <t>NO APORTA</t>
  </si>
  <si>
    <t>SI CUMPLE</t>
  </si>
  <si>
    <t>NO APORTA TARJETA PROFESIONAL</t>
  </si>
  <si>
    <t>PSICOLOGO</t>
  </si>
  <si>
    <t>TRABAJADORA SOCIAL</t>
  </si>
  <si>
    <t>383-2012</t>
  </si>
  <si>
    <t>experiencia
acreditada
validada
(en dias)</t>
  </si>
  <si>
    <t>280-2010</t>
  </si>
  <si>
    <t>CORPORACION VIDA</t>
  </si>
  <si>
    <t>16-17-24</t>
  </si>
  <si>
    <t>Experiencia mínima a acreditar por grupo (80% de los cupos)</t>
  </si>
  <si>
    <t>EVALUACION GRUPO 16 MAGANGUE</t>
  </si>
  <si>
    <t>LICEO CANDELARIO OBESO</t>
  </si>
  <si>
    <t>003 DEL 27-12-2010</t>
  </si>
  <si>
    <t>62-67</t>
  </si>
  <si>
    <t>FONADE</t>
  </si>
  <si>
    <t>1, Se allega mininuta del contrato, mas no una certificacion de cumplimiento de contrato, o recibo a satisfaccion
2,El objeto del contrato es de arrendamiento, en las obligaciones del desarrollo del proyecto educativo cita el "sumionistro del servicio de de enseñanza en los niveles de preescolar y primaria manejando el numero de 30 cupos por salon".
3, El valor del contrato corresponde a canon mensual de arrendamiento, no a l pago del servicio de atencion  a la primera infancia o a la "enseñanaza en los niveles de preescolar..... "
4. La secretaria de educacion del Municipio de Mompox da constancia de las matriculas que tuvo LICEO CANDELARIO OBESO para para los años 2011 y 2012, pero no especifica autorizacion de funcionamiento como establecimiento educativo en el SIMAT a CORPORACION VIDA , ni los cupos autorizados.
5. en el formato 6. Experiencia habilitante, no se encuentra la note que especifica si los contratos recionados en el mismo fueron o no obejto de imposicion de multas y O sanciones. 
6. En ningun documento se evidencian los cupos certificados.
7. en el formato 6, experiencia habilitante relacionan mayor cantidad de cupos acreditados a los certificados.</t>
  </si>
  <si>
    <t>En el formato 6. Experiencia habilitante, no se especifica si el contrato fue o no objeto de multas.</t>
  </si>
  <si>
    <t>CDI SIN ARRIENDO</t>
  </si>
  <si>
    <t>CDI FAMILIAR</t>
  </si>
  <si>
    <t>CDY RAYITO DE LUZ SC BARRIO CORDOBA CALLE PADILLA 6A 106 1</t>
  </si>
  <si>
    <t>LA PROPUESTA PRESENTA TRES DOCUMENTOS DIFERENTES  PARA MANIFESTAR LA GARANTIA DE LA INFRAESTRUCTURA, AUN CUANDO LA UBICACIÓN DONDE PRETENDE ADELANTARLO ES LA MISMA PARA LA TRES MODALIDADES, SE ENCUENTRAN INCONSITENCIAS EN LA INFORMACION.</t>
  </si>
  <si>
    <t>MAGANGUE INSTITUCIONAL 1/256</t>
  </si>
  <si>
    <t>MAGANGUE FAMILIAR 1/350</t>
  </si>
  <si>
    <t>MAGANGUE FAMILIAR 2/350</t>
  </si>
  <si>
    <t>LOURDES DE JESUS GARCIA ALARCON</t>
  </si>
  <si>
    <t>UNIVERSIDAD METROPOLITANA</t>
  </si>
  <si>
    <t>23/08/1191</t>
  </si>
  <si>
    <t>SECRETARIA DE SALUD DE MAGANGUE</t>
  </si>
  <si>
    <t>10/01/2012-28-11-2014</t>
  </si>
  <si>
    <t>ACIONES DE EDUCACION ALIMENTARIA Y NUTRICIONAL A LAS FAMILIAS</t>
  </si>
  <si>
    <t xml:space="preserve">NEIBYS DEL CARMEN ESCALANTE SABALZA </t>
  </si>
  <si>
    <t>LICENCIADA EN PEDAGOGIA INFANTIL</t>
  </si>
  <si>
    <t>UNIVERSIDAD DEL TOLIMA</t>
  </si>
  <si>
    <t>NO REQUIERE</t>
  </si>
  <si>
    <t xml:space="preserve">COLEGIO NUESTRA SEÑORA DEL ROSARIO </t>
  </si>
  <si>
    <t>1/02/2006-30/04/2007</t>
  </si>
  <si>
    <t>CORDINADORA DE BASICA PRIMARIA</t>
  </si>
  <si>
    <t>LA EXPERIENCIA ES ANTERIOR A LA ACREDITACION DE PROFESIONAL</t>
  </si>
  <si>
    <t xml:space="preserve">MARIA DEL CARMEN DRAGO AREVALO </t>
  </si>
  <si>
    <t>LICENCIADA EN EDUCACION  INFANTIL</t>
  </si>
  <si>
    <t>CORPORACION UNIVERSUITARIA DEL CARIBE CECAR</t>
  </si>
  <si>
    <t>JARDIN INFANTIL PILATUNAS DEL SABER</t>
  </si>
  <si>
    <t>1/06/2003 - 1/06/2006</t>
  </si>
  <si>
    <t xml:space="preserve">CORDINADORA </t>
  </si>
  <si>
    <t xml:space="preserve">FAYRUTH GARCIA ROJAS </t>
  </si>
  <si>
    <t>UNIVERSIDAD DE PAMPLONA</t>
  </si>
  <si>
    <t>FUNDACION EDUCATIVA NUEVO MILENIO</t>
  </si>
  <si>
    <t>1/02/2013-30/11/2013</t>
  </si>
  <si>
    <t>JESUSITA GUZMAN JARAVANA</t>
  </si>
  <si>
    <t>LICENCIADA PSICOPEDAGOGIA</t>
  </si>
  <si>
    <t>CORPORACION UNIVERSITARIA DE LA COSTA</t>
  </si>
  <si>
    <t>INSTITUCION EDUCATIVA SIMON BOLIVAR</t>
  </si>
  <si>
    <t>10/01/2008-20-11-2014</t>
  </si>
  <si>
    <t>DOCENTE EN NIVEL PREESCOLAR</t>
  </si>
  <si>
    <t>457-2012</t>
  </si>
  <si>
    <t>28//06/2013</t>
  </si>
  <si>
    <t>1 MES 14 DIAS</t>
  </si>
  <si>
    <t>1 mes 1 dia</t>
  </si>
  <si>
    <t>ESTA CERTIFICACION SE TRASLAPA CON LA CERTIFICACION PROPUESTA PARA LA EXPERIENCIA HABILITANTE</t>
  </si>
  <si>
    <t>12</t>
  </si>
  <si>
    <t>GRUPO 16 MAGANGUE</t>
  </si>
  <si>
    <t>GRUPO 17 MARIA  LA BAJA</t>
  </si>
  <si>
    <t>BARRANCO DE LOBA</t>
  </si>
  <si>
    <t>MINISTERIO DE EDUCACION NACIONAL</t>
  </si>
  <si>
    <t>13118/2009</t>
  </si>
  <si>
    <t>13725 DE 2012</t>
  </si>
  <si>
    <t>EL FORMATO NO INDICA NOTA DE IMPOSICION O  NO IMPOSICION DE MULTAS Y SANCIONES</t>
  </si>
  <si>
    <t>MARIA LA BAJA BARRIO MONTECARLO CALLE PRINCIPAL Y PUERTO SANTANDER; CETRO ZONAL TURBACO CDI SUEÑOS Y VIVENCIAS-</t>
  </si>
  <si>
    <t>MARIA LA BAJA ZONAL TURBACO -CDI SUEÑOS Y VIVENCIAS-</t>
  </si>
  <si>
    <t>ADJUNTA EL MISMO COMPROMISO PARA TODA LA MODALIDAD FAMILIAR</t>
  </si>
  <si>
    <t>MARIA LA BAJA SAN JOSE DEL PLAYON ZONAL TURBACO</t>
  </si>
  <si>
    <t>MARIA LA BAJA ZONAL TURBACO WINDY MARIA LA BAJA</t>
  </si>
  <si>
    <t>MARIA LA BAJA ZONAL TURBACO  UT MARIA LA BAJA 1</t>
  </si>
  <si>
    <t>MARIA LA BAJA INSTITUCIONA: 1/195</t>
  </si>
  <si>
    <t>MARIA LA BAJA FAMILIAR: 5/1300</t>
  </si>
  <si>
    <t>MARIA LA BAJA FAMILIAR: 9/1300</t>
  </si>
  <si>
    <t>DILSA JOSEFA VARELA GENES</t>
  </si>
  <si>
    <t>LICENCIADA EN EDUCACION CON ENFASIS EN SOCIALES Y CULTURA</t>
  </si>
  <si>
    <t>UNIIVERSIDAD DE LA GUAJIRA</t>
  </si>
  <si>
    <t>INSTITUCION EDUCATIVA TECNICA AGROPECUARIA</t>
  </si>
  <si>
    <t>23/01/2006-31-10-2007</t>
  </si>
  <si>
    <t>KARINA LUZ JULIO PEREZ</t>
  </si>
  <si>
    <t>UNIVERSIDAD SIMON BOLIVAR</t>
  </si>
  <si>
    <t xml:space="preserve">CORPORACION COMUNITARIA WINDY </t>
  </si>
  <si>
    <t>17/02/2014-30-11-2014</t>
  </si>
  <si>
    <t>APORYO PSICOSOCIAL MODALIDAD FAMILIAR</t>
  </si>
  <si>
    <t>TUTINA PATRICIA MORENO HERRERA</t>
  </si>
  <si>
    <t>MIYIRIS HERNANDEZ ZAMBRANO</t>
  </si>
  <si>
    <t>FUNDACION RAYOS DE LUZ</t>
  </si>
  <si>
    <t>10/02/2009-22-11-2011</t>
  </si>
  <si>
    <t>COORDINADORA DE EQUIPO INTERDISCIPLINARIO DE ESTIMULLACION TEMPRANA</t>
  </si>
  <si>
    <t>MARIA DEL CARMEN PEREZ GUTIERRZ</t>
  </si>
  <si>
    <t>CORPORACION UNIVERSITARI REGIONAL DEL CARIBE</t>
  </si>
  <si>
    <t>JARDIN GRANDES INOCENTES</t>
  </si>
  <si>
    <t>7/01/2011-14-12-2012</t>
  </si>
  <si>
    <t>CORDINADORA DE LA INSTITUCION</t>
  </si>
  <si>
    <t>CORPORACION SOCIAL EDUCATIVA SAGRADO CORAZON DE JESUSU</t>
  </si>
  <si>
    <t>COORDINADORA ACADEMICA EN EDUCACION BASICA PRIMARIA</t>
  </si>
  <si>
    <t>AMERIA CUESTA MESA</t>
  </si>
  <si>
    <t>LICENCIADA EN EDUCACION PREESCOLAR Y BASICA PRIMARIA</t>
  </si>
  <si>
    <t>CORPORACION DE EDUCACIOON SUPERIOR INSTIITUTO DE ADMINISTRACION Y FINANZAS</t>
  </si>
  <si>
    <t>1/04/2010-15/12/2010
15/05/2011-30/08/2011
1/06/2012-15-12-2012</t>
  </si>
  <si>
    <t>COORDINADORA PEDAGOGICA</t>
  </si>
  <si>
    <t>ANDRES VIDAL DIAZ MENDEZ</t>
  </si>
  <si>
    <t>HISTORIADOR</t>
  </si>
  <si>
    <t>UNIVERSIDAD DEL ATLANTIC</t>
  </si>
  <si>
    <t>1/06/2011-15-12-2011
15-07-2012-15/12/2012</t>
  </si>
  <si>
    <t>CORDINADOR PEDAGOGICO</t>
  </si>
  <si>
    <t xml:space="preserve">JOSEFA MATILDE MENDOZA CARCAMO </t>
  </si>
  <si>
    <t>UNIVERSIDAD DE CARTAGENA</t>
  </si>
  <si>
    <t>FUNDACION PLAN</t>
  </si>
  <si>
    <t>14/05/2011-30/01/2005</t>
  </si>
  <si>
    <t>ASISTENTE COMUNITARIA</t>
  </si>
  <si>
    <t>TAITH DEL ROSARIO SUAREZ CASTILLO</t>
  </si>
  <si>
    <t>CORPORACION EDUCATIVA MAYOR DE DESARROLLO SIMON BOLIVAR</t>
  </si>
  <si>
    <t>FUNDACION SOCIAL MUJERES EN ACCION</t>
  </si>
  <si>
    <t>30/01/2005 -30/06/2007</t>
  </si>
  <si>
    <t>PROYECTOS DIRIGIDOS A PUBLACION VULNERABLE , MADRES  JEFES DE HOGA,  TERCERA EDAD Y DESPLAZADA</t>
  </si>
  <si>
    <t>CANDERLARIA DEL CARMEN CUETO ALARCON</t>
  </si>
  <si>
    <t xml:space="preserve">CORPORACION EDUATIVA MAYOR DEL DESARROLLO SIMON BOLIVAR </t>
  </si>
  <si>
    <t>124123314-1</t>
  </si>
  <si>
    <t>1/08/2011-31/12/2012</t>
  </si>
  <si>
    <t>ORGANIZACIÓN TIEMPOS DE PAZ</t>
  </si>
  <si>
    <t>TRABAJADORA SOCIAL PROGRAMA NUIÑOS NIÑAS Y ADOLESCENTES VICTIMAS DE ABUSO</t>
  </si>
  <si>
    <t xml:space="preserve">NIXON GARCIA LOPEZ </t>
  </si>
  <si>
    <t xml:space="preserve">ALCALDIA  TALAIGUA NUEVO </t>
  </si>
  <si>
    <t>6/02/2013/30/068/2013
9/07/2013-30/11-2013
1/12/2013-31-12-2013
20/01/2014-5/05/2014
1/07/2014-31/08/2014</t>
  </si>
  <si>
    <t>PSICOLOGO COMISARIA DE FAMILIA</t>
  </si>
  <si>
    <t>LUZ DEL CARMEN GLORIA PEREZ</t>
  </si>
  <si>
    <t>223474506-1</t>
  </si>
  <si>
    <t>WENDY JHOANA GRANADILLO BALDOVINO</t>
  </si>
  <si>
    <t>178881014-I</t>
  </si>
  <si>
    <t>LA FUNDACION CENTRO DE CULTURA AFORCARIBE</t>
  </si>
  <si>
    <t>FEBRERO DE 2006 A 2008</t>
  </si>
  <si>
    <t>PRESTACION DE SERVICIOS PROFESIONLAES EN LA EJECUCION DE PROYECTOS RELAIONADSO CON EL DESARROLLO DE NIÑOS Y NIÑAS, COMO TALLERISAT Y FACILITADOR</t>
  </si>
  <si>
    <t>ORGANIZACIÓN VIVA LA GENTE</t>
  </si>
  <si>
    <t>1/02/2011-30/01/2012</t>
  </si>
  <si>
    <t>COORDINACION DE PROMOTORES Y SENSIBILIZADORES EN CAMPO</t>
  </si>
  <si>
    <t>LIZETH CANDELARIA VERGARA ATENCIO</t>
  </si>
  <si>
    <t>CORPORACION UNIVERSITARIA DEL CARIBE</t>
  </si>
  <si>
    <t>ALCALDIA MUNICIPAL DE PINILLO</t>
  </si>
  <si>
    <t>2/06/2013-2/07/2014</t>
  </si>
  <si>
    <t>TRABAJADORA SOCIAL DE COMISARIA DE FAMILIA</t>
  </si>
  <si>
    <t>VANESA ARRIETA NAVARRO</t>
  </si>
  <si>
    <t>189701006-1</t>
  </si>
  <si>
    <t>SECRETARIADO PASTORAL SOCIAL</t>
  </si>
  <si>
    <t>1/02/2011-3012/2012</t>
  </si>
  <si>
    <t>ATENCION PSICOSOCIAL Y TRABAJO COMUNITARIO</t>
  </si>
  <si>
    <t>CARMEN ALICIA AMEL VASQUEZ</t>
  </si>
  <si>
    <t>24/10/2013-30/08/2014</t>
  </si>
  <si>
    <t>ASESORA DE INICIATIVAS DE INCLUSION</t>
  </si>
  <si>
    <t>13721 DE 2011</t>
  </si>
  <si>
    <t>MIUNICIPIO DE SAN MARTIN DE LOBA</t>
  </si>
  <si>
    <t>0311/2009</t>
  </si>
  <si>
    <t>17</t>
  </si>
  <si>
    <t>67</t>
  </si>
  <si>
    <t>1550</t>
  </si>
  <si>
    <t>24 MESES 5 DIAS</t>
  </si>
  <si>
    <t>19</t>
  </si>
  <si>
    <t>GRUPO 24 TIQUISIO</t>
  </si>
  <si>
    <t>EXPERIENCIA HABILITANTE</t>
  </si>
  <si>
    <t xml:space="preserve">MUNICIPIO DEL PEÑON </t>
  </si>
  <si>
    <t>13296/2010</t>
  </si>
  <si>
    <t>13576/2011</t>
  </si>
  <si>
    <t>2121670/2011</t>
  </si>
  <si>
    <t>2122313/2012</t>
  </si>
  <si>
    <t>25 MESES 11 DIAS</t>
  </si>
  <si>
    <t>613</t>
  </si>
  <si>
    <t>PUERTO RICO CENTRO ZONAL MAGANGUE SUELIR</t>
  </si>
  <si>
    <t>EL SUDAN CENTRO ZONAL MAGANGUE MUNDO DE ESTRELLITAS</t>
  </si>
  <si>
    <t>PUERTO RICO CENTRO ZONAL MAGANGUE EXP'LORADORES</t>
  </si>
  <si>
    <t>PUERTO RICO CALLE PRINCIPAL CENTRO ZONAL MAGANGUE RENACER</t>
  </si>
  <si>
    <t>EL SUDAN CENTRO ZONAL MAGANGUE MUNDO DE SUEÑOS</t>
  </si>
  <si>
    <t>ADJUNTA UN SOLO FORMATO DE GESTION PARA LA MODALIDAD INSTITUCIONAL</t>
  </si>
  <si>
    <t>ADJUNTA UN SOLO FORMATO DE COMPROMISO PARA LA MODALIDAD FAMILIAR</t>
  </si>
  <si>
    <t>TIQUISIO  INSTITUCIONA: 1/217</t>
  </si>
  <si>
    <t>TIQUISIO  FAMILIAR : 2/650</t>
  </si>
  <si>
    <t>TIQUISIO  FAMILIAR : 4/650</t>
  </si>
  <si>
    <t>ANDRES ESTEBAB CANEDO DAVILA</t>
  </si>
  <si>
    <t xml:space="preserve">LICENCIADO EN CIENCIAS DE LA EDUACION ESPECIAL </t>
  </si>
  <si>
    <t>UNIVERSIDAD DEL ATLANTICO</t>
  </si>
  <si>
    <t>6/02/2016-30/12/2009</t>
  </si>
  <si>
    <t>INSTITUCION EDUCATIVA JARTIN LAS MERCEDES</t>
  </si>
  <si>
    <t>NATALY MENCO LOPEZ</t>
  </si>
  <si>
    <t>249162206-1</t>
  </si>
  <si>
    <t>SECRETARIADO DE PASTORAL SOCIAL</t>
  </si>
  <si>
    <t>8/10/2008-30/06/2010</t>
  </si>
  <si>
    <t>PROMOTORA SECCION MOVILIDAD HUMANA</t>
  </si>
  <si>
    <t>LUIS MAURICIO CARREAZO MARTINEZ</t>
  </si>
  <si>
    <t xml:space="preserve">ADMINISTRADOR DE EMPRESAS </t>
  </si>
  <si>
    <t>CORPORACION CENTRO EDUCATIVO AMERICA UNIDA</t>
  </si>
  <si>
    <t>1/08/2012-30/02/2014</t>
  </si>
  <si>
    <t>ANTONIO MARTINEZ GONZALEZ</t>
  </si>
  <si>
    <t>CENTRO EDUCATIVO LOS BAMBINOS</t>
  </si>
  <si>
    <t>1/08/2013-31/10/2014</t>
  </si>
  <si>
    <t>EXPERIECNIA ADQUIRIDA ANTES DEL GRADO NO APORTA TARJETA PROFESIONAL</t>
  </si>
  <si>
    <t>CANDELARIA ISABEL ROMERO ATENCIA</t>
  </si>
  <si>
    <t>UNION TEMPORAL ALIANZA ALIMENTARIA</t>
  </si>
  <si>
    <t>1/12/2013-31/08/2014</t>
  </si>
  <si>
    <t>FACILITADORA SOCIAL</t>
  </si>
  <si>
    <t>YAMILE ADRIANA SAYEH TANG</t>
  </si>
  <si>
    <t>UNIVERSIDAD ANACIONAL ABIERTA Y A DISTANCIA</t>
  </si>
  <si>
    <t>INSTITUTO TECNICO SAN MARTIN</t>
  </si>
  <si>
    <t>1/02/2010-16/12/2010</t>
  </si>
  <si>
    <t>DOCENTE EN PROGRAMA DE PSICOLOGIA INFANTIL</t>
  </si>
  <si>
    <t>ANGELA LUCILA VILORIA RAMIREZ</t>
  </si>
  <si>
    <t>INSTITUCION EDUCATIVA FOSSY MARCOS MARIA</t>
  </si>
  <si>
    <t>1/02/2006-25/04/2008</t>
  </si>
  <si>
    <t xml:space="preserve">TRABAJADORA SOCIAL </t>
  </si>
  <si>
    <t>DANIELA VILLA MARTINEZ</t>
  </si>
  <si>
    <t>FUNDACION UNIVERSITARIA LUIS AMIGÓ</t>
  </si>
  <si>
    <t>FUNDACION UNIVERSITARIA LUIS AMIGO</t>
  </si>
  <si>
    <t>1/01/2012-31/12/2012</t>
  </si>
  <si>
    <t>PRACTICAS PROFESIONALES</t>
  </si>
  <si>
    <t>ANEXAN UNA SOLA PROPUESTA TECNIC APARA TODOS LOS GRUPOS</t>
  </si>
  <si>
    <t>298/2010</t>
  </si>
  <si>
    <t>NO APORTA CERTIFICACION</t>
  </si>
  <si>
    <t>PROFESIONAL DE APOYO FINANCIERO</t>
  </si>
  <si>
    <t xml:space="preserve">CORDINADOR </t>
  </si>
  <si>
    <t>PROFESIONA DE APOYO PEDAGOGICO</t>
  </si>
  <si>
    <t>PROFESIONAL DE APOYO PEDAGOGICO</t>
  </si>
  <si>
    <t>MODALIDAD INSTITUCIONAL</t>
  </si>
  <si>
    <t>MODLIDAD FAMILIAR</t>
  </si>
  <si>
    <t>LIZ CANDELARIA GUZMAN ALVARADO</t>
  </si>
  <si>
    <t>ADMINISTRADORA DE EMPRESAS</t>
  </si>
  <si>
    <t xml:space="preserve">NO </t>
  </si>
  <si>
    <t>LA EXPERIENCIA APORTADA NO CUMPLE CON EL PERFIL</t>
  </si>
  <si>
    <t>NELVIS GARCIA MEZA</t>
  </si>
  <si>
    <t>LICENCIADA EN EDUCACION INFANTIL</t>
  </si>
  <si>
    <t>NO APLICA</t>
  </si>
  <si>
    <t>LICEO JOAQUIN VELEZ</t>
  </si>
  <si>
    <t>14/06/2005-12-07/2008</t>
  </si>
  <si>
    <t>JORGE BLAS ARRIETA OZUNA</t>
  </si>
  <si>
    <t>CONTADOR PUBLICO</t>
  </si>
  <si>
    <t>CONSTRIUCCIONES Y MAQUINARIA LIMITADA</t>
  </si>
  <si>
    <t>1/01/2002-12/2003</t>
  </si>
  <si>
    <t>ASESOR CONTABLE</t>
  </si>
  <si>
    <t>MELBA CECILIA GUZMAN JARABA</t>
  </si>
  <si>
    <t>SOCIOLOGA</t>
  </si>
  <si>
    <t>CORPORACION EDUCATIVA MAYOR DEL DESARROLLO SIMON BOLIVAR</t>
  </si>
  <si>
    <t>ALCALDIA DE MAGANGUE</t>
  </si>
  <si>
    <t>28/01/1991 - 30/01/1992</t>
  </si>
  <si>
    <t>PROMOTORA COMUNITARIA</t>
  </si>
  <si>
    <t xml:space="preserve">CRISTINA ISABEL </t>
  </si>
  <si>
    <t xml:space="preserve">ADMINISTRTADORA DE EMPRESAS </t>
  </si>
  <si>
    <t>ADMINISTRADORA DE PROYECTOS DE ATENCION INTEGRAL A PRIMERA INFANCIA</t>
  </si>
  <si>
    <t>15/04/2010 3/03/2014</t>
  </si>
  <si>
    <t xml:space="preserve">ANA DE LA CANDELARIA CRIALES </t>
  </si>
  <si>
    <t xml:space="preserve">LICENCIADA EN EDUCACION BASICA </t>
  </si>
  <si>
    <t>CORPORACION EDUCATIVA SSAGRADO CORAZON DE JESUS</t>
  </si>
  <si>
    <t>1/02/2011-30/11/2011   
1/02/2012-09/09/2012</t>
  </si>
  <si>
    <t>DOCENTE</t>
  </si>
  <si>
    <t>CERTIFICA EXPERIENCIA EN VARIOS DOCUMENTOS</t>
  </si>
  <si>
    <t>ARISTIDES MANUEL HERNANDEZ RUIZ</t>
  </si>
  <si>
    <t xml:space="preserve">LICENCIADO EN EDUCAICON </t>
  </si>
  <si>
    <t>UNIVERSIDAD DE LA GUAJIRA</t>
  </si>
  <si>
    <t>INSTITUCION EDUCATIVA DE VESSALLES</t>
  </si>
  <si>
    <t>PERIORDOS DE 2012 Y 2010</t>
  </si>
  <si>
    <t xml:space="preserve">SI  </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</si>
</sst>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240A]\ #,##0"/>
    <numFmt numFmtId="165" formatCode="&quot;$&quot;\ #,##0_);[Red]\(&quot;$&quot;\ #,##0\)"/>
    <numFmt numFmtId="166" formatCode="[$$-2C0A]\ #,##0"/>
    <numFmt numFmtId="167" formatCode="[$$-240A]\ #,##0.00"/>
    <numFmt numFmtId="168" formatCode="_-* #,##0\ _€_-;\-* #,##0\ _€_-;_-* &quot;-&quot;??\ _€_-;_-@_-"/>
    <numFmt numFmtId="169" formatCode="[$$-2C0A]\ #,##0.00"/>
    <numFmt numFmtId="170" formatCode="_-[$$-240A]* #,##0_-;\-[$$-240A]* #,##0_-;_-[$$-240A]* &quot;-&quot;??_-;_-@_-"/>
  </numFmts>
  <fonts count="40">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9"/>
      <color rgb="FF000000"/>
      <name val="Arial Narrow"/>
      <family val="2"/>
    </font>
    <font>
      <b/>
      <sz val="12"/>
      <color rgb="FF000000"/>
      <name val="Arial"/>
      <family val="2"/>
    </font>
    <font>
      <sz val="12"/>
      <color rgb="FF000000"/>
      <name val="Arial"/>
      <family val="2"/>
    </font>
    <font>
      <sz val="12"/>
      <color theme="1"/>
      <name val="Arial"/>
      <family val="2"/>
    </font>
    <font>
      <sz val="10"/>
      <color theme="1"/>
      <name val="Arial"/>
      <family val="2"/>
    </font>
    <font>
      <b/>
      <sz val="10"/>
      <color theme="1"/>
      <name val="Arial"/>
      <family val="2"/>
    </font>
    <font>
      <b/>
      <u/>
      <sz val="16"/>
      <color theme="1"/>
      <name val="Calibri"/>
      <family val="2"/>
      <scheme val="minor"/>
    </font>
    <font>
      <sz val="12"/>
      <color rgb="FF7030A0"/>
      <name val="Arial"/>
      <family val="2"/>
    </font>
    <font>
      <b/>
      <sz val="12"/>
      <name val="Arial"/>
      <family val="2"/>
    </font>
    <font>
      <sz val="12"/>
      <name val="Arial"/>
      <family val="2"/>
    </font>
    <font>
      <sz val="9"/>
      <color theme="1"/>
      <name val="Arial "/>
    </font>
    <font>
      <b/>
      <sz val="16"/>
      <color theme="1"/>
      <name val="Calibri"/>
      <family val="2"/>
      <scheme val="minor"/>
    </font>
    <font>
      <b/>
      <sz val="14"/>
      <name val="Calibri"/>
      <family val="2"/>
    </font>
  </fonts>
  <fills count="13">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5" tint="0.79998168889431442"/>
        <bgColor indexed="64"/>
      </patternFill>
    </fill>
    <fill>
      <patternFill patternType="solid">
        <fgColor theme="0"/>
        <bgColor indexed="64"/>
      </patternFill>
    </fill>
    <fill>
      <patternFill patternType="solid">
        <fgColor theme="5" tint="0.59999389629810485"/>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57"/>
      </left>
      <right/>
      <top style="medium">
        <color indexed="57"/>
      </top>
      <bottom/>
      <diagonal/>
    </border>
    <border>
      <left/>
      <right style="medium">
        <color indexed="57"/>
      </right>
      <top style="medium">
        <color indexed="57"/>
      </top>
      <bottom/>
      <diagonal/>
    </border>
  </borders>
  <cellStyleXfs count="7">
    <xf numFmtId="0" fontId="0"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290">
    <xf numFmtId="0" fontId="0" fillId="0" borderId="0" xfId="0"/>
    <xf numFmtId="0" fontId="0" fillId="0" borderId="1" xfId="0" applyBorder="1"/>
    <xf numFmtId="0" fontId="0" fillId="0" borderId="1" xfId="0" applyBorder="1" applyAlignment="1"/>
    <xf numFmtId="0" fontId="16" fillId="0" borderId="0" xfId="0" applyFont="1" applyFill="1" applyBorder="1" applyAlignment="1">
      <alignment horizontal="center" vertical="center" wrapText="1"/>
    </xf>
    <xf numFmtId="0" fontId="0" fillId="0" borderId="7" xfId="0" applyBorder="1" applyAlignment="1">
      <alignment horizontal="center" vertical="center" wrapText="1"/>
    </xf>
    <xf numFmtId="0" fontId="14" fillId="0" borderId="1"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xf>
    <xf numFmtId="0" fontId="25" fillId="5" borderId="18" xfId="0" applyFont="1" applyFill="1" applyBorder="1" applyAlignment="1">
      <alignment horizontal="center" vertical="center" wrapText="1"/>
    </xf>
    <xf numFmtId="0" fontId="25" fillId="0" borderId="18" xfId="0" applyFont="1" applyBorder="1" applyAlignment="1">
      <alignment horizontal="center" vertical="center" wrapText="1"/>
    </xf>
    <xf numFmtId="0" fontId="25" fillId="6" borderId="5" xfId="0" applyFont="1" applyFill="1" applyBorder="1" applyAlignment="1">
      <alignment horizontal="center" vertical="center" wrapText="1"/>
    </xf>
    <xf numFmtId="0" fontId="26" fillId="7" borderId="19" xfId="0" applyFont="1" applyFill="1" applyBorder="1" applyAlignment="1">
      <alignment horizontal="center" vertical="center" wrapText="1"/>
    </xf>
    <xf numFmtId="0" fontId="26" fillId="7" borderId="22" xfId="0" applyFont="1" applyFill="1" applyBorder="1" applyAlignment="1">
      <alignment horizontal="center" vertical="center" wrapText="1"/>
    </xf>
    <xf numFmtId="0" fontId="26" fillId="0" borderId="22" xfId="0" applyFont="1" applyBorder="1" applyAlignment="1">
      <alignment horizontal="center" vertical="center" wrapText="1"/>
    </xf>
    <xf numFmtId="0" fontId="26" fillId="7" borderId="22" xfId="0" applyFont="1" applyFill="1" applyBorder="1" applyAlignment="1">
      <alignment horizontal="justify" vertical="center" wrapText="1"/>
    </xf>
    <xf numFmtId="0" fontId="25" fillId="0" borderId="0" xfId="0" applyFont="1" applyBorder="1" applyAlignment="1">
      <alignment horizontal="center" vertical="center" wrapText="1"/>
    </xf>
    <xf numFmtId="0" fontId="31" fillId="0" borderId="0" xfId="0" applyFont="1" applyAlignment="1">
      <alignment horizontal="justify" vertical="center"/>
    </xf>
    <xf numFmtId="0" fontId="25" fillId="6" borderId="1"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0" fillId="0" borderId="0" xfId="0" applyBorder="1" applyAlignment="1">
      <alignment horizontal="center" vertical="center" wrapText="1"/>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center" vertical="center" wrapText="1"/>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7" fillId="7" borderId="0" xfId="0" applyFont="1" applyFill="1" applyAlignment="1">
      <alignment vertical="center"/>
    </xf>
    <xf numFmtId="0" fontId="28" fillId="7" borderId="27" xfId="0" applyFont="1" applyFill="1" applyBorder="1" applyAlignment="1">
      <alignment vertical="center"/>
    </xf>
    <xf numFmtId="0" fontId="28" fillId="7" borderId="28" xfId="0" applyFont="1" applyFill="1" applyBorder="1" applyAlignment="1">
      <alignment horizontal="center" vertical="center" wrapText="1"/>
    </xf>
    <xf numFmtId="0" fontId="29" fillId="0" borderId="29" xfId="0" applyFont="1" applyBorder="1" applyAlignment="1">
      <alignment vertical="center" wrapText="1"/>
    </xf>
    <xf numFmtId="0" fontId="29" fillId="0" borderId="28" xfId="0" applyFont="1" applyBorder="1" applyAlignment="1">
      <alignment vertical="center"/>
    </xf>
    <xf numFmtId="0" fontId="28" fillId="7" borderId="29" xfId="0" applyFont="1" applyFill="1" applyBorder="1" applyAlignment="1">
      <alignment vertical="center"/>
    </xf>
    <xf numFmtId="0" fontId="29" fillId="7" borderId="28" xfId="0" applyFont="1" applyFill="1" applyBorder="1" applyAlignment="1">
      <alignment vertical="center"/>
    </xf>
    <xf numFmtId="0" fontId="29" fillId="7" borderId="0" xfId="0" applyFont="1" applyFill="1" applyAlignment="1">
      <alignment vertical="center"/>
    </xf>
    <xf numFmtId="0" fontId="29" fillId="7" borderId="29" xfId="0" applyFont="1" applyFill="1" applyBorder="1" applyAlignment="1">
      <alignment vertical="center"/>
    </xf>
    <xf numFmtId="0" fontId="28" fillId="7" borderId="30" xfId="0" applyFont="1" applyFill="1" applyBorder="1" applyAlignment="1">
      <alignment vertical="center"/>
    </xf>
    <xf numFmtId="0" fontId="28" fillId="7" borderId="33" xfId="0" applyFont="1" applyFill="1" applyBorder="1" applyAlignment="1">
      <alignment vertical="center"/>
    </xf>
    <xf numFmtId="0" fontId="28" fillId="7" borderId="0" xfId="0" applyFont="1" applyFill="1" applyAlignment="1">
      <alignment horizontal="center" vertical="center"/>
    </xf>
    <xf numFmtId="0" fontId="28" fillId="7" borderId="29" xfId="0" applyFont="1" applyFill="1" applyBorder="1" applyAlignment="1">
      <alignment horizontal="center" vertical="center"/>
    </xf>
    <xf numFmtId="0" fontId="29" fillId="7" borderId="25" xfId="0" applyFont="1" applyFill="1" applyBorder="1" applyAlignment="1">
      <alignment vertical="center"/>
    </xf>
    <xf numFmtId="0" fontId="29" fillId="8" borderId="26" xfId="0" applyFont="1" applyFill="1" applyBorder="1" applyAlignment="1">
      <alignment vertical="center"/>
    </xf>
    <xf numFmtId="0" fontId="29" fillId="7" borderId="27" xfId="0" applyFont="1" applyFill="1" applyBorder="1" applyAlignment="1">
      <alignment vertical="center"/>
    </xf>
    <xf numFmtId="0" fontId="29" fillId="8" borderId="0" xfId="0" applyFont="1" applyFill="1" applyAlignment="1">
      <alignment vertical="center"/>
    </xf>
    <xf numFmtId="0" fontId="29" fillId="7" borderId="33" xfId="0" applyFont="1" applyFill="1" applyBorder="1" applyAlignment="1">
      <alignment vertical="center"/>
    </xf>
    <xf numFmtId="0" fontId="29" fillId="8" borderId="35" xfId="0" applyFont="1" applyFill="1" applyBorder="1" applyAlignment="1">
      <alignment vertical="center"/>
    </xf>
    <xf numFmtId="0" fontId="29" fillId="7" borderId="36" xfId="0" applyFont="1" applyFill="1" applyBorder="1" applyAlignment="1">
      <alignment vertical="center"/>
    </xf>
    <xf numFmtId="0" fontId="28" fillId="7" borderId="28" xfId="0" applyFont="1" applyFill="1" applyBorder="1" applyAlignment="1">
      <alignment vertical="center"/>
    </xf>
    <xf numFmtId="0" fontId="29" fillId="8" borderId="0" xfId="0" applyFont="1" applyFill="1" applyAlignment="1">
      <alignment horizontal="center" vertical="center"/>
    </xf>
    <xf numFmtId="0" fontId="29" fillId="8" borderId="35" xfId="0" applyFont="1" applyFill="1" applyBorder="1" applyAlignment="1">
      <alignment horizontal="center" vertical="center"/>
    </xf>
    <xf numFmtId="0" fontId="28" fillId="7" borderId="36" xfId="0" applyFont="1" applyFill="1" applyBorder="1" applyAlignment="1">
      <alignment horizontal="center" vertical="center"/>
    </xf>
    <xf numFmtId="0" fontId="28" fillId="7" borderId="0" xfId="0" applyFont="1" applyFill="1" applyAlignment="1">
      <alignment horizontal="right" vertical="center"/>
    </xf>
    <xf numFmtId="0" fontId="28" fillId="7" borderId="0" xfId="0" applyFont="1" applyFill="1" applyAlignment="1">
      <alignment vertical="center"/>
    </xf>
    <xf numFmtId="0" fontId="29" fillId="0" borderId="29" xfId="0" applyFont="1" applyBorder="1" applyAlignment="1">
      <alignment vertical="center"/>
    </xf>
    <xf numFmtId="0" fontId="29" fillId="7" borderId="35" xfId="0" applyFont="1" applyFill="1" applyBorder="1" applyAlignment="1">
      <alignment vertical="center" wrapText="1"/>
    </xf>
    <xf numFmtId="0" fontId="30" fillId="0" borderId="0" xfId="0" applyFont="1"/>
    <xf numFmtId="0" fontId="34" fillId="0" borderId="0" xfId="0" applyFont="1"/>
    <xf numFmtId="2" fontId="18" fillId="0" borderId="1" xfId="0" applyNumberFormat="1" applyFont="1" applyFill="1" applyBorder="1" applyAlignment="1" applyProtection="1">
      <alignment horizontal="center" vertical="center" wrapText="1"/>
      <protection locked="0"/>
    </xf>
    <xf numFmtId="0" fontId="35" fillId="7" borderId="33" xfId="0" applyFont="1" applyFill="1" applyBorder="1" applyAlignment="1">
      <alignment vertical="center"/>
    </xf>
    <xf numFmtId="0" fontId="35" fillId="7" borderId="33" xfId="0" applyFont="1" applyFill="1" applyBorder="1" applyAlignment="1">
      <alignment horizontal="center" vertical="center"/>
    </xf>
    <xf numFmtId="0" fontId="35" fillId="7" borderId="33" xfId="0" applyFont="1" applyFill="1" applyBorder="1" applyAlignment="1">
      <alignment vertical="center" wrapText="1"/>
    </xf>
    <xf numFmtId="0" fontId="25" fillId="6" borderId="1" xfId="0" applyFont="1" applyFill="1" applyBorder="1" applyAlignment="1">
      <alignment horizontal="center" vertical="center" wrapText="1"/>
    </xf>
    <xf numFmtId="0" fontId="0" fillId="0" borderId="5" xfId="0" applyBorder="1"/>
    <xf numFmtId="0" fontId="25" fillId="6" borderId="41" xfId="0" applyFont="1" applyFill="1" applyBorder="1" applyAlignment="1">
      <alignment horizontal="center" vertical="center" wrapText="1"/>
    </xf>
    <xf numFmtId="0" fontId="25" fillId="6" borderId="44" xfId="0" applyFont="1" applyFill="1" applyBorder="1" applyAlignment="1">
      <alignment horizontal="center" vertical="center" wrapText="1"/>
    </xf>
    <xf numFmtId="0" fontId="25" fillId="6" borderId="40" xfId="0" applyFont="1" applyFill="1" applyBorder="1" applyAlignment="1">
      <alignment horizontal="center" vertical="center" wrapText="1"/>
    </xf>
    <xf numFmtId="0" fontId="37" fillId="7" borderId="19" xfId="0" applyFont="1" applyFill="1" applyBorder="1" applyAlignment="1">
      <alignment horizontal="center" vertical="center" wrapText="1"/>
    </xf>
    <xf numFmtId="0" fontId="37" fillId="0" borderId="1" xfId="0" applyFont="1" applyBorder="1" applyAlignment="1">
      <alignment horizontal="center" vertical="center"/>
    </xf>
    <xf numFmtId="0" fontId="37" fillId="7" borderId="22" xfId="0" applyFont="1" applyFill="1" applyBorder="1" applyAlignment="1">
      <alignment horizontal="center" vertical="center" wrapText="1"/>
    </xf>
    <xf numFmtId="0" fontId="37" fillId="0" borderId="22" xfId="0" applyFont="1" applyBorder="1" applyAlignment="1">
      <alignment horizontal="center" vertical="center" wrapText="1"/>
    </xf>
    <xf numFmtId="0" fontId="37" fillId="0" borderId="5" xfId="0" applyFont="1" applyBorder="1" applyAlignment="1">
      <alignment horizontal="center" vertical="center"/>
    </xf>
    <xf numFmtId="0" fontId="37" fillId="7" borderId="22" xfId="0" applyFont="1" applyFill="1" applyBorder="1" applyAlignment="1">
      <alignment horizontal="center" vertical="center"/>
    </xf>
    <xf numFmtId="0" fontId="0" fillId="0" borderId="0" xfId="0" applyAlignment="1"/>
    <xf numFmtId="0" fontId="13" fillId="0" borderId="1" xfId="0" applyNumberFormat="1" applyFont="1" applyFill="1" applyBorder="1" applyAlignment="1" applyProtection="1">
      <alignment horizontal="center" vertical="center" wrapText="1"/>
      <protection locked="0"/>
    </xf>
    <xf numFmtId="0" fontId="14" fillId="4" borderId="1" xfId="0" applyFont="1" applyFill="1" applyBorder="1" applyAlignment="1">
      <alignment horizontal="center" vertical="center" wrapText="1"/>
    </xf>
    <xf numFmtId="0" fontId="14" fillId="4" borderId="1" xfId="0" applyFont="1" applyFill="1" applyBorder="1" applyAlignment="1" applyProtection="1">
      <alignment horizontal="center" vertical="center" wrapText="1"/>
      <protection locked="0"/>
    </xf>
    <xf numFmtId="49" fontId="14" fillId="4" borderId="1" xfId="0" applyNumberFormat="1" applyFont="1" applyFill="1" applyBorder="1" applyAlignment="1" applyProtection="1">
      <alignment horizontal="center" vertical="center" wrapText="1"/>
      <protection locked="0"/>
    </xf>
    <xf numFmtId="0" fontId="13" fillId="4" borderId="1" xfId="0" applyFont="1" applyFill="1" applyBorder="1" applyAlignment="1" applyProtection="1">
      <alignment horizontal="center" vertical="center" wrapText="1"/>
      <protection locked="0"/>
    </xf>
    <xf numFmtId="9" fontId="13" fillId="4" borderId="1" xfId="4" applyFont="1" applyFill="1" applyBorder="1" applyAlignment="1" applyProtection="1">
      <alignment horizontal="center" vertical="center" wrapText="1"/>
      <protection locked="0"/>
    </xf>
    <xf numFmtId="14" fontId="13" fillId="4" borderId="1" xfId="0" applyNumberFormat="1" applyFont="1" applyFill="1" applyBorder="1" applyAlignment="1" applyProtection="1">
      <alignment horizontal="center" vertical="center" wrapText="1"/>
      <protection locked="0"/>
    </xf>
    <xf numFmtId="15" fontId="13" fillId="4" borderId="1" xfId="0" applyNumberFormat="1" applyFont="1" applyFill="1" applyBorder="1" applyAlignment="1" applyProtection="1">
      <alignment horizontal="center" vertical="center" wrapText="1"/>
      <protection locked="0"/>
    </xf>
    <xf numFmtId="0" fontId="13" fillId="4" borderId="1" xfId="0" applyNumberFormat="1" applyFont="1" applyFill="1" applyBorder="1" applyAlignment="1" applyProtection="1">
      <alignment horizontal="center" vertical="center" wrapText="1"/>
      <protection locked="0"/>
    </xf>
    <xf numFmtId="2" fontId="13" fillId="4" borderId="1" xfId="0" applyNumberFormat="1" applyFont="1" applyFill="1" applyBorder="1" applyAlignment="1" applyProtection="1">
      <alignment horizontal="center" vertical="center" wrapText="1"/>
      <protection locked="0"/>
    </xf>
    <xf numFmtId="3" fontId="11" fillId="0" borderId="0" xfId="0"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0" fontId="14" fillId="11" borderId="1" xfId="0" applyFont="1" applyFill="1" applyBorder="1" applyAlignment="1">
      <alignment horizontal="center" vertical="center" wrapText="1"/>
    </xf>
    <xf numFmtId="0" fontId="14" fillId="11" borderId="1" xfId="0" applyFont="1" applyFill="1" applyBorder="1" applyAlignment="1" applyProtection="1">
      <alignment horizontal="center" vertical="center" wrapText="1"/>
      <protection locked="0"/>
    </xf>
    <xf numFmtId="9" fontId="13" fillId="11" borderId="1" xfId="0" applyNumberFormat="1" applyFont="1" applyFill="1" applyBorder="1" applyAlignment="1" applyProtection="1">
      <alignment horizontal="center" vertical="center" wrapText="1"/>
      <protection locked="0"/>
    </xf>
    <xf numFmtId="0" fontId="13" fillId="11" borderId="1" xfId="0" applyFont="1" applyFill="1" applyBorder="1" applyAlignment="1" applyProtection="1">
      <alignment horizontal="center" vertical="center" wrapText="1"/>
      <protection locked="0"/>
    </xf>
    <xf numFmtId="9" fontId="13" fillId="11" borderId="1" xfId="4" applyFont="1" applyFill="1" applyBorder="1" applyAlignment="1" applyProtection="1">
      <alignment horizontal="center" vertical="center" wrapText="1"/>
      <protection locked="0"/>
    </xf>
    <xf numFmtId="14" fontId="13" fillId="11" borderId="1" xfId="0" applyNumberFormat="1" applyFont="1" applyFill="1" applyBorder="1" applyAlignment="1" applyProtection="1">
      <alignment horizontal="center" vertical="center" wrapText="1"/>
      <protection locked="0"/>
    </xf>
    <xf numFmtId="15" fontId="13" fillId="11" borderId="1" xfId="0" applyNumberFormat="1" applyFont="1" applyFill="1" applyBorder="1" applyAlignment="1" applyProtection="1">
      <alignment horizontal="center" vertical="center" wrapText="1"/>
      <protection locked="0"/>
    </xf>
    <xf numFmtId="0" fontId="13" fillId="11" borderId="1" xfId="0" applyNumberFormat="1" applyFont="1" applyFill="1" applyBorder="1" applyAlignment="1" applyProtection="1">
      <alignment horizontal="center" vertical="center" wrapText="1"/>
      <protection locked="0"/>
    </xf>
    <xf numFmtId="2" fontId="13" fillId="11" borderId="1" xfId="0" applyNumberFormat="1" applyFont="1" applyFill="1" applyBorder="1" applyAlignment="1" applyProtection="1">
      <alignment horizontal="center" vertical="center" wrapText="1"/>
      <protection locked="0"/>
    </xf>
    <xf numFmtId="49" fontId="14" fillId="11" borderId="1" xfId="0" applyNumberFormat="1" applyFont="1" applyFill="1" applyBorder="1" applyAlignment="1" applyProtection="1">
      <alignment horizontal="center" vertical="center" wrapText="1"/>
      <protection locked="0"/>
    </xf>
    <xf numFmtId="0" fontId="0" fillId="0" borderId="0" xfId="0" applyFill="1" applyBorder="1" applyAlignment="1">
      <alignment horizontal="center" vertical="center" wrapText="1"/>
    </xf>
    <xf numFmtId="0" fontId="0" fillId="2" borderId="1" xfId="0" applyFill="1" applyBorder="1" applyAlignment="1">
      <alignment horizontal="center" vertical="center" wrapText="1"/>
    </xf>
    <xf numFmtId="3" fontId="11" fillId="4" borderId="1" xfId="0" applyNumberFormat="1" applyFont="1" applyFill="1" applyBorder="1" applyAlignment="1">
      <alignment horizontal="center" vertical="center" wrapText="1"/>
    </xf>
    <xf numFmtId="0" fontId="14" fillId="11" borderId="0" xfId="0" applyFont="1" applyFill="1" applyAlignment="1">
      <alignment horizontal="center" vertical="center" wrapText="1"/>
    </xf>
    <xf numFmtId="168" fontId="13" fillId="11" borderId="1" xfId="1" applyNumberFormat="1" applyFont="1" applyFill="1" applyBorder="1" applyAlignment="1">
      <alignment horizontal="center" vertical="center" wrapText="1"/>
    </xf>
    <xf numFmtId="0" fontId="11" fillId="11" borderId="1" xfId="0" applyFont="1" applyFill="1" applyBorder="1" applyAlignment="1">
      <alignment horizontal="center" vertical="center" wrapText="1"/>
    </xf>
    <xf numFmtId="0" fontId="11" fillId="11" borderId="0" xfId="0" applyFont="1" applyFill="1" applyBorder="1" applyAlignment="1">
      <alignment horizontal="center" vertical="center" wrapText="1"/>
    </xf>
    <xf numFmtId="168" fontId="13" fillId="0" borderId="1" xfId="1"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4" fillId="0" borderId="0" xfId="0" applyFont="1" applyFill="1" applyAlignment="1">
      <alignment horizontal="center" vertical="center" wrapText="1"/>
    </xf>
    <xf numFmtId="14" fontId="0" fillId="0" borderId="1" xfId="0" applyNumberFormat="1" applyFill="1" applyBorder="1" applyAlignment="1">
      <alignment horizontal="center" vertical="center" wrapText="1"/>
    </xf>
    <xf numFmtId="168" fontId="13" fillId="4" borderId="1" xfId="1" applyNumberFormat="1"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4" borderId="0" xfId="0" applyFont="1" applyFill="1" applyBorder="1" applyAlignment="1">
      <alignment horizontal="center" vertical="center" wrapText="1"/>
    </xf>
    <xf numFmtId="0" fontId="14" fillId="4" borderId="0" xfId="0" applyFont="1" applyFill="1" applyAlignment="1">
      <alignment horizontal="center" vertical="center" wrapText="1"/>
    </xf>
    <xf numFmtId="0" fontId="1" fillId="2" borderId="49" xfId="0" applyFont="1" applyFill="1" applyBorder="1" applyAlignment="1">
      <alignment horizontal="center" vertical="center" wrapText="1"/>
    </xf>
    <xf numFmtId="0" fontId="1" fillId="2" borderId="50" xfId="0" applyFont="1" applyFill="1" applyBorder="1" applyAlignment="1">
      <alignment horizontal="center" vertical="center" wrapText="1"/>
    </xf>
    <xf numFmtId="0" fontId="13" fillId="12" borderId="1" xfId="0" applyNumberFormat="1" applyFont="1" applyFill="1" applyBorder="1" applyAlignment="1" applyProtection="1">
      <alignment horizontal="center" vertical="center" wrapText="1"/>
      <protection locked="0"/>
    </xf>
    <xf numFmtId="14" fontId="0" fillId="0" borderId="1" xfId="0" applyNumberFormat="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0" fontId="1" fillId="2" borderId="1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0" fillId="0" borderId="5" xfId="0" applyBorder="1" applyAlignment="1">
      <alignment horizontal="center" vertical="center" wrapText="1"/>
    </xf>
    <xf numFmtId="0" fontId="0" fillId="0" borderId="14" xfId="0" applyBorder="1" applyAlignment="1">
      <alignment horizontal="center" vertical="center" wrapText="1"/>
    </xf>
    <xf numFmtId="0" fontId="0" fillId="0" borderId="1" xfId="0" applyFill="1" applyBorder="1" applyAlignment="1">
      <alignment horizontal="center" vertical="center" wrapText="1"/>
    </xf>
    <xf numFmtId="0" fontId="9" fillId="2" borderId="1" xfId="0" applyFont="1" applyFill="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wrapText="1"/>
    </xf>
    <xf numFmtId="0" fontId="25" fillId="5" borderId="1" xfId="0" applyFont="1" applyFill="1" applyBorder="1" applyAlignment="1">
      <alignment horizontal="center" vertical="center" wrapText="1"/>
    </xf>
    <xf numFmtId="0" fontId="0" fillId="0" borderId="1" xfId="0" applyBorder="1" applyAlignment="1">
      <alignment wrapText="1"/>
    </xf>
    <xf numFmtId="0" fontId="26" fillId="0" borderId="22" xfId="0" applyFont="1" applyBorder="1" applyAlignment="1">
      <alignment horizontal="left" vertical="justify" wrapText="1"/>
    </xf>
    <xf numFmtId="0" fontId="26" fillId="0" borderId="23" xfId="0" applyFont="1" applyBorder="1" applyAlignment="1">
      <alignment horizontal="left" vertical="justify" wrapText="1"/>
    </xf>
    <xf numFmtId="0" fontId="26" fillId="0" borderId="24" xfId="0" applyFont="1" applyBorder="1" applyAlignment="1">
      <alignment horizontal="left" vertical="justify" wrapText="1"/>
    </xf>
    <xf numFmtId="0" fontId="0" fillId="0" borderId="5" xfId="0" applyBorder="1" applyAlignment="1">
      <alignment horizontal="center"/>
    </xf>
    <xf numFmtId="0" fontId="0" fillId="0" borderId="40" xfId="0" applyBorder="1" applyAlignment="1">
      <alignment horizontal="center"/>
    </xf>
    <xf numFmtId="0" fontId="0" fillId="0" borderId="14" xfId="0" applyBorder="1" applyAlignment="1">
      <alignment horizontal="center"/>
    </xf>
    <xf numFmtId="0" fontId="0" fillId="0" borderId="1" xfId="0" applyBorder="1" applyAlignment="1">
      <alignment horizontal="center" vertical="center" wrapText="1"/>
    </xf>
    <xf numFmtId="0" fontId="0" fillId="0" borderId="1" xfId="0" applyBorder="1" applyAlignment="1">
      <alignment horizontal="center"/>
    </xf>
    <xf numFmtId="0" fontId="26" fillId="7" borderId="19" xfId="0" applyFont="1" applyFill="1" applyBorder="1" applyAlignment="1">
      <alignment horizontal="left" vertical="justify" wrapText="1"/>
    </xf>
    <xf numFmtId="0" fontId="26" fillId="7" borderId="20" xfId="0" applyFont="1" applyFill="1" applyBorder="1" applyAlignment="1">
      <alignment horizontal="left" vertical="justify" wrapText="1"/>
    </xf>
    <xf numFmtId="0" fontId="26" fillId="7" borderId="21" xfId="0" applyFont="1" applyFill="1" applyBorder="1" applyAlignment="1">
      <alignment horizontal="left" vertical="justify" wrapText="1"/>
    </xf>
    <xf numFmtId="0" fontId="26" fillId="7" borderId="22" xfId="0" applyFont="1" applyFill="1" applyBorder="1" applyAlignment="1">
      <alignment horizontal="left" vertical="justify"/>
    </xf>
    <xf numFmtId="0" fontId="26" fillId="7" borderId="23" xfId="0" applyFont="1" applyFill="1" applyBorder="1" applyAlignment="1">
      <alignment horizontal="left" vertical="justify"/>
    </xf>
    <xf numFmtId="0" fontId="26" fillId="7" borderId="24" xfId="0" applyFont="1" applyFill="1" applyBorder="1" applyAlignment="1">
      <alignment horizontal="left" vertical="justify"/>
    </xf>
    <xf numFmtId="0" fontId="26" fillId="7" borderId="22" xfId="0" applyFont="1" applyFill="1" applyBorder="1" applyAlignment="1">
      <alignment horizontal="left" vertical="justify" wrapText="1"/>
    </xf>
    <xf numFmtId="0" fontId="26" fillId="7" borderId="23" xfId="0" applyFont="1" applyFill="1" applyBorder="1" applyAlignment="1">
      <alignment horizontal="left" vertical="justify" wrapText="1"/>
    </xf>
    <xf numFmtId="0" fontId="26" fillId="7" borderId="24" xfId="0" applyFont="1" applyFill="1" applyBorder="1" applyAlignment="1">
      <alignment horizontal="left" vertical="justify" wrapText="1"/>
    </xf>
    <xf numFmtId="0" fontId="25" fillId="6" borderId="25" xfId="0" applyFont="1" applyFill="1" applyBorder="1" applyAlignment="1">
      <alignment horizontal="center" vertical="center" wrapText="1"/>
    </xf>
    <xf numFmtId="0" fontId="25" fillId="6" borderId="26" xfId="0" applyFont="1" applyFill="1" applyBorder="1" applyAlignment="1">
      <alignment horizontal="center" vertical="center" wrapText="1"/>
    </xf>
    <xf numFmtId="0" fontId="25" fillId="6" borderId="27" xfId="0" applyFont="1" applyFill="1" applyBorder="1" applyAlignment="1">
      <alignment horizontal="center" vertical="center" wrapText="1"/>
    </xf>
    <xf numFmtId="0" fontId="25" fillId="6" borderId="33" xfId="0" applyFont="1" applyFill="1" applyBorder="1" applyAlignment="1">
      <alignment horizontal="center" vertical="center" wrapText="1"/>
    </xf>
    <xf numFmtId="0" fontId="25" fillId="6" borderId="35" xfId="0" applyFont="1" applyFill="1" applyBorder="1" applyAlignment="1">
      <alignment horizontal="center" vertical="center" wrapText="1"/>
    </xf>
    <xf numFmtId="0" fontId="25" fillId="6" borderId="36" xfId="0" applyFont="1" applyFill="1" applyBorder="1" applyAlignment="1">
      <alignment horizontal="center" vertical="center" wrapText="1"/>
    </xf>
    <xf numFmtId="0" fontId="25" fillId="6" borderId="40" xfId="0" applyFont="1" applyFill="1" applyBorder="1" applyAlignment="1">
      <alignment horizontal="center" vertical="center" wrapText="1"/>
    </xf>
    <xf numFmtId="0" fontId="25" fillId="6" borderId="14" xfId="0" applyFont="1" applyFill="1" applyBorder="1" applyAlignment="1">
      <alignment horizontal="center" vertical="center" wrapText="1"/>
    </xf>
    <xf numFmtId="0" fontId="25" fillId="6" borderId="5" xfId="0" applyFont="1" applyFill="1" applyBorder="1" applyAlignment="1">
      <alignment horizontal="center" vertical="center" wrapText="1"/>
    </xf>
    <xf numFmtId="0" fontId="25" fillId="6" borderId="42" xfId="0" applyFont="1" applyFill="1" applyBorder="1" applyAlignment="1">
      <alignment horizontal="center" vertical="center" wrapText="1"/>
    </xf>
    <xf numFmtId="0" fontId="25" fillId="6" borderId="41" xfId="0" applyFont="1" applyFill="1" applyBorder="1" applyAlignment="1">
      <alignment horizontal="center" vertical="center" wrapText="1"/>
    </xf>
    <xf numFmtId="0" fontId="25" fillId="6" borderId="43" xfId="0" applyFont="1" applyFill="1" applyBorder="1" applyAlignment="1">
      <alignment horizontal="center" vertical="center" wrapText="1"/>
    </xf>
    <xf numFmtId="0" fontId="25" fillId="6" borderId="44" xfId="0" applyFont="1" applyFill="1" applyBorder="1" applyAlignment="1">
      <alignment horizontal="center" vertical="center" wrapText="1"/>
    </xf>
    <xf numFmtId="0" fontId="25" fillId="6" borderId="45" xfId="0" applyFont="1" applyFill="1" applyBorder="1" applyAlignment="1">
      <alignment horizontal="center" vertical="center" wrapText="1"/>
    </xf>
    <xf numFmtId="0" fontId="25" fillId="6" borderId="46" xfId="0" applyFont="1" applyFill="1" applyBorder="1" applyAlignment="1">
      <alignment horizontal="center" vertical="center" wrapText="1"/>
    </xf>
    <xf numFmtId="0" fontId="25" fillId="0" borderId="1" xfId="0" applyFont="1" applyBorder="1" applyAlignment="1">
      <alignment horizontal="center" vertical="center" wrapText="1"/>
    </xf>
    <xf numFmtId="0" fontId="33" fillId="10" borderId="0" xfId="0" applyFont="1" applyFill="1" applyAlignment="1">
      <alignment horizontal="center"/>
    </xf>
    <xf numFmtId="0" fontId="32" fillId="0" borderId="0" xfId="0" applyFont="1" applyAlignment="1">
      <alignment horizontal="center" vertical="center"/>
    </xf>
    <xf numFmtId="0" fontId="0" fillId="0" borderId="5" xfId="0" applyBorder="1" applyAlignment="1">
      <alignment horizontal="center" wrapText="1"/>
    </xf>
    <xf numFmtId="0" fontId="26" fillId="7" borderId="22" xfId="0" applyFont="1" applyFill="1" applyBorder="1" applyAlignment="1">
      <alignment horizontal="center" vertical="justify" wrapText="1"/>
    </xf>
    <xf numFmtId="0" fontId="26" fillId="7" borderId="23" xfId="0" applyFont="1" applyFill="1" applyBorder="1" applyAlignment="1">
      <alignment horizontal="center" vertical="justify" wrapText="1"/>
    </xf>
    <xf numFmtId="0" fontId="26" fillId="7" borderId="24" xfId="0" applyFont="1" applyFill="1" applyBorder="1" applyAlignment="1">
      <alignment horizontal="center" vertical="justify" wrapText="1"/>
    </xf>
    <xf numFmtId="0" fontId="25" fillId="6" borderId="1" xfId="0"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14" xfId="0"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17" fillId="0" borderId="0" xfId="0" applyFont="1" applyFill="1" applyAlignment="1">
      <alignment horizontal="center" vertical="center" wrapText="1"/>
    </xf>
    <xf numFmtId="0" fontId="9" fillId="2" borderId="1" xfId="0" applyFont="1" applyFill="1" applyBorder="1" applyAlignment="1">
      <alignment horizontal="center" vertical="center" wrapText="1"/>
    </xf>
    <xf numFmtId="0" fontId="19" fillId="0" borderId="15" xfId="0" applyFont="1" applyBorder="1" applyAlignment="1">
      <alignment horizontal="center" vertical="center" wrapText="1"/>
    </xf>
    <xf numFmtId="0" fontId="1" fillId="2" borderId="40" xfId="0" applyFont="1" applyFill="1" applyBorder="1" applyAlignment="1">
      <alignment horizontal="center" vertical="center" wrapText="1"/>
    </xf>
    <xf numFmtId="0" fontId="1" fillId="2" borderId="42"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1" fillId="2" borderId="44" xfId="0" applyFont="1" applyFill="1" applyBorder="1" applyAlignment="1">
      <alignment horizontal="center" vertical="center" wrapText="1"/>
    </xf>
    <xf numFmtId="0" fontId="1" fillId="2" borderId="46"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5" xfId="0" applyBorder="1" applyAlignment="1">
      <alignment horizontal="center" vertical="center" wrapText="1"/>
    </xf>
    <xf numFmtId="0" fontId="0" fillId="0" borderId="14" xfId="0" applyBorder="1" applyAlignment="1">
      <alignment horizontal="center" vertical="center" wrapText="1"/>
    </xf>
    <xf numFmtId="0" fontId="0" fillId="0" borderId="42" xfId="0" applyBorder="1" applyAlignment="1">
      <alignment horizontal="center" vertical="center" wrapText="1"/>
    </xf>
    <xf numFmtId="0" fontId="0" fillId="0" borderId="43" xfId="0" applyBorder="1" applyAlignment="1">
      <alignment horizontal="center" vertical="center" wrapText="1"/>
    </xf>
    <xf numFmtId="0" fontId="0" fillId="0" borderId="47" xfId="0" applyBorder="1" applyAlignment="1">
      <alignment horizontal="center" vertical="center" wrapText="1"/>
    </xf>
    <xf numFmtId="0" fontId="0" fillId="0" borderId="48" xfId="0" applyBorder="1" applyAlignment="1">
      <alignment horizontal="center" vertical="center" wrapText="1"/>
    </xf>
    <xf numFmtId="0" fontId="0" fillId="0" borderId="44" xfId="0" applyBorder="1" applyAlignment="1">
      <alignment horizontal="center" vertical="center" wrapText="1"/>
    </xf>
    <xf numFmtId="0" fontId="0" fillId="0" borderId="46" xfId="0" applyBorder="1" applyAlignment="1">
      <alignment horizontal="center" vertical="center" wrapText="1"/>
    </xf>
    <xf numFmtId="0" fontId="4" fillId="0" borderId="1" xfId="0" applyFont="1" applyBorder="1" applyAlignment="1">
      <alignment horizontal="center" vertical="center" wrapText="1"/>
    </xf>
    <xf numFmtId="0" fontId="0" fillId="0" borderId="28" xfId="0" applyBorder="1"/>
    <xf numFmtId="0" fontId="28" fillId="7" borderId="35" xfId="0" applyFont="1" applyFill="1" applyBorder="1" applyAlignment="1">
      <alignment vertical="center" wrapText="1"/>
    </xf>
    <xf numFmtId="0" fontId="28" fillId="7" borderId="34" xfId="0" applyFont="1" applyFill="1" applyBorder="1" applyAlignment="1">
      <alignment vertical="center" wrapText="1"/>
    </xf>
    <xf numFmtId="0" fontId="28" fillId="9" borderId="30" xfId="0" applyFont="1" applyFill="1" applyBorder="1" applyAlignment="1">
      <alignment horizontal="center" vertical="center"/>
    </xf>
    <xf numFmtId="0" fontId="28" fillId="9" borderId="32" xfId="0" applyFont="1" applyFill="1" applyBorder="1" applyAlignment="1">
      <alignment horizontal="center" vertical="center"/>
    </xf>
    <xf numFmtId="0" fontId="28" fillId="9" borderId="31" xfId="0" applyFont="1" applyFill="1" applyBorder="1" applyAlignment="1">
      <alignment horizontal="center" vertical="center"/>
    </xf>
    <xf numFmtId="0" fontId="29" fillId="7" borderId="38" xfId="0" applyFont="1" applyFill="1" applyBorder="1" applyAlignment="1">
      <alignment vertical="center"/>
    </xf>
    <xf numFmtId="0" fontId="28" fillId="7" borderId="25" xfId="0" applyFont="1" applyFill="1" applyBorder="1" applyAlignment="1">
      <alignment vertical="center"/>
    </xf>
    <xf numFmtId="0" fontId="28" fillId="7" borderId="33" xfId="0" applyFont="1" applyFill="1" applyBorder="1" applyAlignment="1">
      <alignment vertical="center"/>
    </xf>
    <xf numFmtId="0" fontId="28" fillId="7" borderId="26" xfId="0" applyFont="1" applyFill="1" applyBorder="1" applyAlignment="1">
      <alignment vertical="center" wrapText="1"/>
    </xf>
    <xf numFmtId="0" fontId="28" fillId="7" borderId="37" xfId="0" applyFont="1" applyFill="1" applyBorder="1" applyAlignment="1">
      <alignment vertical="center" wrapText="1"/>
    </xf>
    <xf numFmtId="0" fontId="29" fillId="7" borderId="39" xfId="0" applyFont="1" applyFill="1" applyBorder="1" applyAlignment="1">
      <alignment vertical="center"/>
    </xf>
    <xf numFmtId="0" fontId="28" fillId="7" borderId="25" xfId="0" applyFont="1" applyFill="1" applyBorder="1" applyAlignment="1">
      <alignment horizontal="center" vertical="center" wrapText="1"/>
    </xf>
    <xf numFmtId="0" fontId="28" fillId="7" borderId="26" xfId="0" applyFont="1" applyFill="1" applyBorder="1" applyAlignment="1">
      <alignment horizontal="center" vertical="center" wrapText="1"/>
    </xf>
    <xf numFmtId="0" fontId="28" fillId="7" borderId="0" xfId="0" applyFont="1" applyFill="1" applyAlignment="1">
      <alignment horizontal="center" vertical="center" wrapText="1"/>
    </xf>
    <xf numFmtId="0" fontId="29" fillId="7" borderId="32" xfId="0" applyFont="1" applyFill="1" applyBorder="1" applyAlignment="1">
      <alignment horizontal="center" vertical="center" wrapText="1"/>
    </xf>
    <xf numFmtId="0" fontId="29" fillId="7" borderId="31" xfId="0" applyFont="1" applyFill="1" applyBorder="1" applyAlignment="1">
      <alignment horizontal="center" vertical="center" wrapText="1"/>
    </xf>
    <xf numFmtId="0" fontId="36" fillId="7" borderId="32" xfId="0" applyFont="1" applyFill="1" applyBorder="1" applyAlignment="1">
      <alignment horizontal="center" vertical="center" wrapText="1"/>
    </xf>
    <xf numFmtId="0" fontId="36" fillId="7" borderId="31" xfId="0" applyFont="1" applyFill="1" applyBorder="1" applyAlignment="1">
      <alignment horizontal="center" vertical="center" wrapText="1"/>
    </xf>
    <xf numFmtId="44" fontId="36" fillId="7" borderId="32" xfId="3" applyFont="1" applyFill="1" applyBorder="1" applyAlignment="1">
      <alignment horizontal="center" vertical="center" wrapText="1"/>
    </xf>
    <xf numFmtId="44" fontId="36" fillId="7" borderId="31" xfId="3" applyFont="1" applyFill="1" applyBorder="1" applyAlignment="1">
      <alignment horizontal="center" vertical="center" wrapText="1"/>
    </xf>
    <xf numFmtId="0" fontId="35" fillId="7" borderId="32" xfId="0" applyFont="1" applyFill="1" applyBorder="1" applyAlignment="1">
      <alignment horizontal="center" vertical="center" wrapText="1"/>
    </xf>
    <xf numFmtId="0" fontId="35" fillId="7" borderId="31"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0" fillId="0" borderId="0" xfId="0" applyAlignment="1">
      <alignment horizontal="center" vertical="center" wrapText="1"/>
    </xf>
    <xf numFmtId="0" fontId="8" fillId="0" borderId="6" xfId="0" applyFont="1" applyFill="1" applyBorder="1" applyAlignment="1">
      <alignment horizontal="center" vertical="center" wrapText="1"/>
    </xf>
    <xf numFmtId="0" fontId="9" fillId="3" borderId="8" xfId="0" applyFont="1" applyFill="1" applyBorder="1" applyAlignment="1" applyProtection="1">
      <alignment horizontal="center" vertical="center" wrapText="1"/>
      <protection locked="0"/>
    </xf>
    <xf numFmtId="0" fontId="9" fillId="3" borderId="9" xfId="0" applyFont="1" applyFill="1" applyBorder="1" applyAlignment="1" applyProtection="1">
      <alignment horizontal="center" vertical="center" wrapText="1"/>
      <protection locked="0"/>
    </xf>
    <xf numFmtId="0" fontId="10" fillId="0" borderId="6" xfId="0" applyFont="1" applyFill="1" applyBorder="1" applyAlignment="1">
      <alignment horizontal="center" vertical="center" wrapText="1"/>
    </xf>
    <xf numFmtId="0" fontId="0" fillId="3" borderId="6" xfId="0" applyFont="1" applyFill="1" applyBorder="1" applyAlignment="1">
      <alignment horizontal="center" vertical="center" wrapText="1"/>
    </xf>
    <xf numFmtId="0" fontId="0" fillId="3" borderId="7" xfId="0" applyFont="1" applyFill="1" applyBorder="1" applyAlignment="1">
      <alignment horizontal="center" vertical="center" wrapText="1"/>
    </xf>
    <xf numFmtId="0" fontId="9" fillId="3" borderId="8" xfId="0" applyFont="1" applyFill="1" applyBorder="1" applyAlignment="1" applyProtection="1">
      <alignment horizontal="center" vertical="center" wrapText="1"/>
      <protection locked="0"/>
    </xf>
    <xf numFmtId="0" fontId="9" fillId="3" borderId="9" xfId="0" applyFont="1" applyFill="1" applyBorder="1" applyAlignment="1" applyProtection="1">
      <alignment horizontal="center" vertical="center" wrapText="1"/>
      <protection locked="0"/>
    </xf>
    <xf numFmtId="0" fontId="10" fillId="0" borderId="7" xfId="0" applyFont="1" applyFill="1" applyBorder="1" applyAlignment="1">
      <alignment horizontal="center" vertical="center" wrapText="1"/>
    </xf>
    <xf numFmtId="15" fontId="0" fillId="0" borderId="7" xfId="0" applyNumberFormat="1" applyFont="1" applyFill="1" applyBorder="1" applyAlignment="1" applyProtection="1">
      <alignment horizontal="center" vertical="center" wrapText="1"/>
      <protection locked="0"/>
    </xf>
    <xf numFmtId="15" fontId="0" fillId="0" borderId="8" xfId="0" applyNumberFormat="1" applyFont="1" applyFill="1" applyBorder="1" applyAlignment="1" applyProtection="1">
      <alignment horizontal="center" vertical="center" wrapText="1"/>
      <protection locked="0"/>
    </xf>
    <xf numFmtId="15" fontId="0" fillId="0" borderId="9" xfId="0" applyNumberFormat="1" applyFont="1" applyFill="1" applyBorder="1" applyAlignment="1" applyProtection="1">
      <alignment horizontal="center" vertical="center" wrapText="1"/>
      <protection locked="0"/>
    </xf>
    <xf numFmtId="0" fontId="10" fillId="0" borderId="0" xfId="0" applyFont="1" applyFill="1" applyBorder="1" applyAlignment="1">
      <alignment horizontal="center" vertical="center" wrapText="1"/>
    </xf>
    <xf numFmtId="14" fontId="0" fillId="0" borderId="0" xfId="0" applyNumberFormat="1" applyFill="1" applyBorder="1" applyAlignment="1" applyProtection="1">
      <alignment horizontal="center" vertical="center" wrapText="1"/>
      <protection locked="0"/>
    </xf>
    <xf numFmtId="0" fontId="12" fillId="0" borderId="0" xfId="0" applyFont="1" applyFill="1" applyBorder="1" applyAlignment="1" applyProtection="1">
      <alignment horizontal="center" vertical="center" wrapText="1"/>
      <protection locked="0"/>
    </xf>
    <xf numFmtId="0" fontId="1" fillId="0" borderId="0" xfId="0" applyFont="1" applyAlignment="1">
      <alignment horizontal="center" vertical="center" wrapText="1"/>
    </xf>
    <xf numFmtId="170" fontId="0" fillId="3" borderId="1" xfId="0" applyNumberFormat="1" applyFill="1" applyBorder="1" applyAlignment="1">
      <alignment horizontal="center" vertical="center" wrapText="1"/>
    </xf>
    <xf numFmtId="0" fontId="0" fillId="3" borderId="1" xfId="0" applyNumberFormat="1" applyFill="1" applyBorder="1" applyAlignment="1">
      <alignment horizontal="center" vertical="center" wrapText="1"/>
    </xf>
    <xf numFmtId="1" fontId="0" fillId="3" borderId="1" xfId="0" applyNumberFormat="1" applyFill="1" applyBorder="1" applyAlignment="1">
      <alignment horizontal="center" vertical="center" wrapText="1"/>
    </xf>
    <xf numFmtId="167" fontId="0" fillId="0" borderId="0" xfId="0" applyNumberFormat="1" applyFill="1" applyBorder="1" applyAlignment="1">
      <alignment horizontal="center" vertical="center" wrapText="1"/>
    </xf>
    <xf numFmtId="166" fontId="0" fillId="0" borderId="0" xfId="0" applyNumberFormat="1" applyFill="1" applyBorder="1" applyAlignment="1">
      <alignment horizontal="center" vertical="center" wrapText="1"/>
    </xf>
    <xf numFmtId="165" fontId="0" fillId="0" borderId="0" xfId="0" applyNumberFormat="1" applyAlignment="1">
      <alignment horizontal="center" vertical="center" wrapText="1"/>
    </xf>
    <xf numFmtId="167" fontId="0" fillId="0" borderId="0" xfId="0" applyNumberFormat="1" applyBorder="1" applyAlignment="1">
      <alignment horizontal="center" vertical="center" wrapText="1"/>
    </xf>
    <xf numFmtId="1" fontId="0" fillId="4" borderId="1" xfId="0" applyNumberFormat="1" applyFill="1" applyBorder="1" applyAlignment="1" applyProtection="1">
      <alignment horizontal="center" vertical="center" wrapText="1"/>
      <protection locked="0"/>
    </xf>
    <xf numFmtId="164" fontId="0" fillId="0" borderId="0" xfId="0" applyNumberFormat="1" applyBorder="1" applyAlignment="1">
      <alignment horizontal="center" vertical="center" wrapText="1"/>
    </xf>
    <xf numFmtId="0" fontId="1" fillId="0" borderId="0" xfId="0" applyFont="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166" fontId="0" fillId="0" borderId="0" xfId="0" applyNumberFormat="1" applyFill="1" applyBorder="1" applyAlignment="1" applyProtection="1">
      <alignment horizontal="center" vertical="center" wrapText="1"/>
      <protection locked="0"/>
    </xf>
    <xf numFmtId="0" fontId="38" fillId="0" borderId="0" xfId="0" applyFont="1" applyAlignment="1">
      <alignment horizontal="center" vertical="center" wrapText="1"/>
    </xf>
    <xf numFmtId="0" fontId="19" fillId="0" borderId="0" xfId="0" applyFont="1" applyBorder="1" applyAlignment="1">
      <alignment horizontal="center" vertical="center" wrapText="1"/>
    </xf>
    <xf numFmtId="0" fontId="0" fillId="11" borderId="1" xfId="0" applyFill="1" applyBorder="1" applyAlignment="1">
      <alignment horizontal="center" vertical="center" wrapText="1"/>
    </xf>
    <xf numFmtId="0" fontId="0" fillId="0" borderId="0" xfId="0" applyFill="1" applyAlignment="1">
      <alignment horizontal="center" vertical="center" wrapText="1"/>
    </xf>
    <xf numFmtId="167" fontId="0" fillId="0" borderId="0" xfId="0" applyNumberFormat="1" applyFill="1" applyAlignment="1">
      <alignment horizontal="center" vertical="center" wrapText="1"/>
    </xf>
    <xf numFmtId="0" fontId="1" fillId="0" borderId="1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horizontal="center" vertical="center" wrapText="1"/>
    </xf>
    <xf numFmtId="169" fontId="1" fillId="0" borderId="1" xfId="0" applyNumberFormat="1" applyFont="1" applyFill="1" applyBorder="1" applyAlignment="1">
      <alignment horizontal="center" vertical="center" wrapText="1"/>
    </xf>
    <xf numFmtId="49" fontId="0" fillId="0" borderId="1" xfId="0" applyNumberFormat="1" applyFill="1" applyBorder="1" applyAlignment="1">
      <alignment horizontal="center" vertical="center" wrapText="1"/>
    </xf>
    <xf numFmtId="0" fontId="15" fillId="0" borderId="0"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0" fillId="4" borderId="1" xfId="0" applyFill="1" applyBorder="1" applyAlignment="1">
      <alignment horizontal="center" vertical="center" wrapText="1"/>
    </xf>
    <xf numFmtId="0" fontId="0" fillId="4" borderId="5" xfId="0" applyFill="1" applyBorder="1" applyAlignment="1">
      <alignment horizontal="center" vertical="center" wrapText="1"/>
    </xf>
    <xf numFmtId="0" fontId="0" fillId="4" borderId="14" xfId="0"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49" fontId="0" fillId="2" borderId="1" xfId="0" applyNumberFormat="1" applyFill="1" applyBorder="1" applyAlignment="1">
      <alignment horizontal="center" vertical="center" wrapText="1"/>
    </xf>
    <xf numFmtId="0" fontId="0" fillId="0" borderId="2" xfId="0" applyBorder="1" applyAlignment="1">
      <alignment horizontal="center" vertical="center" wrapText="1"/>
    </xf>
    <xf numFmtId="0" fontId="0" fillId="0" borderId="16" xfId="0" applyBorder="1" applyAlignment="1">
      <alignment horizontal="center" vertical="center" wrapText="1"/>
    </xf>
    <xf numFmtId="0" fontId="0" fillId="0" borderId="12" xfId="0" applyBorder="1" applyAlignment="1">
      <alignment horizontal="center" vertical="center" wrapText="1"/>
    </xf>
    <xf numFmtId="0" fontId="0" fillId="0" borderId="3" xfId="0" applyBorder="1" applyAlignment="1">
      <alignment horizontal="center" vertical="center" wrapText="1"/>
    </xf>
    <xf numFmtId="0" fontId="0" fillId="0" borderId="17" xfId="0" applyBorder="1" applyAlignment="1">
      <alignment horizontal="center" vertical="center" wrapText="1"/>
    </xf>
    <xf numFmtId="0" fontId="1" fillId="0" borderId="13"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4" xfId="0" applyFont="1" applyBorder="1" applyAlignment="1">
      <alignment horizontal="center" vertical="center" wrapText="1"/>
    </xf>
    <xf numFmtId="0" fontId="0" fillId="11" borderId="5" xfId="0" applyFill="1" applyBorder="1" applyAlignment="1">
      <alignment horizontal="center" vertical="center" wrapText="1"/>
    </xf>
    <xf numFmtId="0" fontId="0" fillId="11" borderId="14" xfId="0" applyFill="1" applyBorder="1" applyAlignment="1">
      <alignment horizontal="center" vertical="center" wrapText="1"/>
    </xf>
    <xf numFmtId="0" fontId="39" fillId="0" borderId="0" xfId="0" applyFont="1" applyFill="1" applyBorder="1" applyAlignment="1">
      <alignment horizontal="center" vertical="center" wrapText="1"/>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59"/>
  <sheetViews>
    <sheetView zoomScale="70" zoomScaleNormal="70" workbookViewId="0">
      <selection activeCell="B16" sqref="B16:P16"/>
    </sheetView>
  </sheetViews>
  <sheetFormatPr baseColWidth="10" defaultRowHeight="15"/>
  <cols>
    <col min="2" max="2" width="13.85546875" customWidth="1"/>
    <col min="3" max="3" width="13.7109375" customWidth="1"/>
    <col min="4" max="4" width="15.5703125" customWidth="1"/>
    <col min="5" max="5" width="10.7109375" customWidth="1"/>
    <col min="6" max="6" width="11.28515625" customWidth="1"/>
    <col min="7" max="7" width="11.7109375" customWidth="1"/>
    <col min="8" max="8" width="9.7109375" style="24" customWidth="1"/>
    <col min="9" max="9" width="11.7109375" style="24" customWidth="1"/>
    <col min="10" max="10" width="10.5703125" style="24" customWidth="1"/>
    <col min="11" max="11" width="11.42578125" style="24" customWidth="1"/>
    <col min="15" max="15" width="11.42578125" hidden="1" customWidth="1"/>
    <col min="16" max="16" width="3" hidden="1" customWidth="1"/>
  </cols>
  <sheetData>
    <row r="2" spans="1:16" ht="39.75" customHeight="1">
      <c r="A2" s="170" t="s">
        <v>92</v>
      </c>
      <c r="B2" s="170"/>
      <c r="C2" s="170"/>
      <c r="D2" s="170"/>
      <c r="E2" s="170"/>
      <c r="F2" s="170"/>
      <c r="G2" s="170"/>
      <c r="H2" s="170"/>
      <c r="I2" s="170"/>
      <c r="J2" s="170"/>
      <c r="K2" s="170"/>
      <c r="L2" s="170"/>
      <c r="M2" s="170"/>
      <c r="N2" s="170"/>
      <c r="O2" s="170"/>
      <c r="P2" s="170"/>
    </row>
    <row r="4" spans="1:16" ht="16.5">
      <c r="A4" s="133" t="s">
        <v>64</v>
      </c>
      <c r="B4" s="133"/>
      <c r="C4" s="133"/>
      <c r="D4" s="133"/>
      <c r="E4" s="133"/>
      <c r="F4" s="133"/>
      <c r="G4" s="133"/>
      <c r="H4" s="133"/>
      <c r="I4" s="133"/>
      <c r="J4" s="133"/>
      <c r="K4" s="133"/>
      <c r="L4" s="133"/>
      <c r="M4" s="133"/>
      <c r="N4" s="133"/>
      <c r="O4" s="133"/>
      <c r="P4" s="133"/>
    </row>
    <row r="5" spans="1:16" ht="16.5">
      <c r="A5" s="8"/>
    </row>
    <row r="6" spans="1:16" ht="16.5">
      <c r="A6" s="133" t="s">
        <v>65</v>
      </c>
      <c r="B6" s="133"/>
      <c r="C6" s="133"/>
      <c r="D6" s="133"/>
      <c r="E6" s="133"/>
      <c r="F6" s="133"/>
      <c r="G6" s="133"/>
      <c r="H6" s="133"/>
      <c r="I6" s="133"/>
      <c r="J6" s="133"/>
      <c r="K6" s="133"/>
      <c r="L6" s="133"/>
      <c r="M6" s="133"/>
      <c r="N6" s="133"/>
      <c r="O6" s="133"/>
      <c r="P6" s="133"/>
    </row>
    <row r="7" spans="1:16" ht="16.5">
      <c r="A7" s="9"/>
    </row>
    <row r="8" spans="1:16" ht="109.5" customHeight="1">
      <c r="A8" s="134" t="s">
        <v>161</v>
      </c>
      <c r="B8" s="134"/>
      <c r="C8" s="134"/>
      <c r="D8" s="134"/>
      <c r="E8" s="134"/>
      <c r="F8" s="134"/>
      <c r="G8" s="134"/>
      <c r="H8" s="134"/>
      <c r="I8" s="134"/>
      <c r="J8" s="134"/>
      <c r="K8" s="134"/>
      <c r="L8" s="134"/>
      <c r="M8" s="134"/>
      <c r="N8" s="134"/>
      <c r="O8" s="134"/>
      <c r="P8" s="134"/>
    </row>
    <row r="9" spans="1:16" ht="45.75" customHeight="1">
      <c r="A9" s="134"/>
      <c r="B9" s="134"/>
      <c r="C9" s="134"/>
      <c r="D9" s="134"/>
      <c r="E9" s="134"/>
      <c r="F9" s="134"/>
      <c r="G9" s="134"/>
      <c r="H9" s="134"/>
      <c r="I9" s="134"/>
      <c r="J9" s="134"/>
      <c r="K9" s="134"/>
      <c r="L9" s="134"/>
      <c r="M9" s="134"/>
      <c r="N9" s="134"/>
      <c r="O9" s="134"/>
      <c r="P9" s="134"/>
    </row>
    <row r="10" spans="1:16" ht="28.5" customHeight="1">
      <c r="A10" s="134" t="s">
        <v>95</v>
      </c>
      <c r="B10" s="134"/>
      <c r="C10" s="134"/>
      <c r="D10" s="134"/>
      <c r="E10" s="134"/>
      <c r="F10" s="134"/>
      <c r="G10" s="134"/>
      <c r="H10" s="134"/>
      <c r="I10" s="134"/>
      <c r="J10" s="134"/>
      <c r="K10" s="134"/>
      <c r="L10" s="134"/>
      <c r="M10" s="134"/>
      <c r="N10" s="134"/>
      <c r="O10" s="134"/>
      <c r="P10" s="134"/>
    </row>
    <row r="11" spans="1:16" ht="28.5" customHeight="1">
      <c r="A11" s="134"/>
      <c r="B11" s="134"/>
      <c r="C11" s="134"/>
      <c r="D11" s="134"/>
      <c r="E11" s="134"/>
      <c r="F11" s="134"/>
      <c r="G11" s="134"/>
      <c r="H11" s="134"/>
      <c r="I11" s="134"/>
      <c r="J11" s="134"/>
      <c r="K11" s="134"/>
      <c r="L11" s="134"/>
      <c r="M11" s="134"/>
      <c r="N11" s="134"/>
      <c r="O11" s="134"/>
      <c r="P11" s="134"/>
    </row>
    <row r="12" spans="1:16" ht="15.75" thickBot="1"/>
    <row r="13" spans="1:16" ht="15.75" thickBot="1">
      <c r="A13" s="10" t="s">
        <v>66</v>
      </c>
      <c r="B13" s="135" t="s">
        <v>91</v>
      </c>
      <c r="C13" s="136"/>
      <c r="D13" s="136"/>
      <c r="E13" s="136"/>
      <c r="F13" s="136"/>
      <c r="G13" s="136"/>
      <c r="H13" s="136"/>
      <c r="I13" s="136"/>
      <c r="J13" s="136"/>
      <c r="K13" s="136"/>
      <c r="L13" s="136"/>
      <c r="M13" s="136"/>
      <c r="N13" s="136"/>
      <c r="O13" s="136"/>
      <c r="P13" s="136"/>
    </row>
    <row r="14" spans="1:16" ht="15.75" thickBot="1">
      <c r="A14" s="11">
        <v>1</v>
      </c>
      <c r="B14" s="169" t="s">
        <v>162</v>
      </c>
      <c r="C14" s="169"/>
      <c r="D14" s="169"/>
      <c r="E14" s="169"/>
      <c r="F14" s="169"/>
      <c r="G14" s="169"/>
      <c r="H14" s="169"/>
      <c r="I14" s="169"/>
      <c r="J14" s="169"/>
      <c r="K14" s="169"/>
      <c r="L14" s="169"/>
      <c r="M14" s="169"/>
      <c r="N14" s="169"/>
      <c r="O14" s="169"/>
      <c r="P14" s="169"/>
    </row>
    <row r="15" spans="1:16" ht="15.75" thickBot="1">
      <c r="A15" s="11">
        <v>2</v>
      </c>
      <c r="B15" s="169"/>
      <c r="C15" s="169"/>
      <c r="D15" s="169"/>
      <c r="E15" s="169"/>
      <c r="F15" s="169"/>
      <c r="G15" s="169"/>
      <c r="H15" s="169"/>
      <c r="I15" s="169"/>
      <c r="J15" s="169"/>
      <c r="K15" s="169"/>
      <c r="L15" s="169"/>
      <c r="M15" s="169"/>
      <c r="N15" s="169"/>
      <c r="O15" s="169"/>
      <c r="P15" s="169"/>
    </row>
    <row r="16" spans="1:16" ht="15.75" thickBot="1">
      <c r="A16" s="11">
        <v>3</v>
      </c>
      <c r="B16" s="169"/>
      <c r="C16" s="169"/>
      <c r="D16" s="169"/>
      <c r="E16" s="169"/>
      <c r="F16" s="169"/>
      <c r="G16" s="169"/>
      <c r="H16" s="169"/>
      <c r="I16" s="169"/>
      <c r="J16" s="169"/>
      <c r="K16" s="169"/>
      <c r="L16" s="169"/>
      <c r="M16" s="169"/>
      <c r="N16" s="169"/>
      <c r="O16" s="169"/>
      <c r="P16" s="169"/>
    </row>
    <row r="17" spans="1:16" ht="15.75" thickBot="1">
      <c r="A17" s="11">
        <v>4</v>
      </c>
      <c r="B17" s="169"/>
      <c r="C17" s="169"/>
      <c r="D17" s="169"/>
      <c r="E17" s="169"/>
      <c r="F17" s="169"/>
      <c r="G17" s="169"/>
      <c r="H17" s="169"/>
      <c r="I17" s="169"/>
      <c r="J17" s="169"/>
      <c r="K17" s="169"/>
      <c r="L17" s="169"/>
      <c r="M17" s="169"/>
      <c r="N17" s="169"/>
      <c r="O17" s="169"/>
      <c r="P17" s="169"/>
    </row>
    <row r="18" spans="1:16" ht="15.75" thickBot="1">
      <c r="A18" s="11">
        <v>5</v>
      </c>
      <c r="B18" s="169"/>
      <c r="C18" s="169"/>
      <c r="D18" s="169"/>
      <c r="E18" s="169"/>
      <c r="F18" s="169"/>
      <c r="G18" s="169"/>
      <c r="H18" s="169"/>
      <c r="I18" s="169"/>
      <c r="J18" s="169"/>
      <c r="K18" s="169"/>
      <c r="L18" s="169"/>
      <c r="M18" s="169"/>
      <c r="N18" s="169"/>
      <c r="O18" s="169"/>
      <c r="P18" s="169"/>
    </row>
    <row r="19" spans="1:16">
      <c r="A19" s="17"/>
      <c r="B19" s="17"/>
      <c r="C19" s="17"/>
      <c r="D19" s="17"/>
      <c r="E19" s="17"/>
      <c r="F19" s="17"/>
      <c r="G19" s="17"/>
      <c r="H19" s="17"/>
      <c r="I19" s="17"/>
      <c r="J19" s="17"/>
      <c r="K19" s="17"/>
      <c r="L19" s="17"/>
      <c r="M19" s="17"/>
      <c r="N19" s="17"/>
      <c r="O19" s="17"/>
      <c r="P19" s="17"/>
    </row>
    <row r="20" spans="1:16">
      <c r="A20" s="18"/>
      <c r="B20" s="17"/>
      <c r="C20" s="17"/>
      <c r="D20" s="17"/>
      <c r="E20" s="17"/>
      <c r="F20" s="17"/>
      <c r="G20" s="17"/>
      <c r="H20" s="17"/>
      <c r="I20" s="17"/>
      <c r="J20" s="17"/>
      <c r="K20" s="17"/>
      <c r="L20" s="17"/>
      <c r="M20" s="17"/>
      <c r="N20" s="17"/>
      <c r="O20" s="17"/>
      <c r="P20" s="17"/>
    </row>
    <row r="21" spans="1:16">
      <c r="A21" s="171" t="s">
        <v>167</v>
      </c>
      <c r="B21" s="171"/>
      <c r="C21" s="171"/>
      <c r="D21" s="171"/>
      <c r="E21" s="171"/>
      <c r="F21" s="171"/>
      <c r="G21" s="171"/>
      <c r="H21" s="171"/>
      <c r="I21" s="171"/>
      <c r="J21" s="171"/>
      <c r="K21" s="171"/>
      <c r="L21" s="171"/>
      <c r="M21" s="171"/>
      <c r="N21" s="171"/>
      <c r="O21" s="171"/>
      <c r="P21" s="171"/>
    </row>
    <row r="22" spans="1:16" ht="15.75" thickBot="1"/>
    <row r="23" spans="1:16" ht="27" customHeight="1">
      <c r="A23" s="154" t="s">
        <v>67</v>
      </c>
      <c r="B23" s="155"/>
      <c r="C23" s="155"/>
      <c r="D23" s="156"/>
      <c r="E23" s="160"/>
      <c r="F23" s="160"/>
      <c r="G23" s="161"/>
      <c r="H23" s="162"/>
      <c r="I23" s="160"/>
      <c r="J23" s="161"/>
      <c r="K23" s="72"/>
      <c r="L23" s="163" t="s">
        <v>3</v>
      </c>
      <c r="M23" s="164"/>
      <c r="N23" s="164"/>
      <c r="O23" s="164"/>
      <c r="P23" s="165"/>
    </row>
    <row r="24" spans="1:16" s="24" customFormat="1" ht="27" customHeight="1" thickBot="1">
      <c r="A24" s="157"/>
      <c r="B24" s="158"/>
      <c r="C24" s="158"/>
      <c r="D24" s="159"/>
      <c r="E24" s="74" t="s">
        <v>68</v>
      </c>
      <c r="F24" s="70" t="s">
        <v>69</v>
      </c>
      <c r="G24" s="70" t="s">
        <v>70</v>
      </c>
      <c r="H24" s="12" t="s">
        <v>68</v>
      </c>
      <c r="I24" s="70" t="s">
        <v>69</v>
      </c>
      <c r="J24" s="70" t="s">
        <v>70</v>
      </c>
      <c r="K24" s="73"/>
      <c r="L24" s="166"/>
      <c r="M24" s="167"/>
      <c r="N24" s="167"/>
      <c r="O24" s="167"/>
      <c r="P24" s="168"/>
    </row>
    <row r="25" spans="1:16" ht="30.75" customHeight="1">
      <c r="A25" s="145" t="s">
        <v>99</v>
      </c>
      <c r="B25" s="146"/>
      <c r="C25" s="146"/>
      <c r="D25" s="147"/>
      <c r="E25" s="75"/>
      <c r="F25" s="76"/>
      <c r="G25" s="76"/>
      <c r="H25" s="75"/>
      <c r="I25" s="76"/>
      <c r="J25" s="76"/>
      <c r="K25" s="1"/>
      <c r="L25" s="144"/>
      <c r="M25" s="144"/>
      <c r="N25" s="144"/>
      <c r="O25" s="144"/>
      <c r="P25" s="144"/>
    </row>
    <row r="26" spans="1:16" s="81" customFormat="1" ht="66.75" customHeight="1">
      <c r="A26" s="148" t="s">
        <v>100</v>
      </c>
      <c r="B26" s="149"/>
      <c r="C26" s="149"/>
      <c r="D26" s="150"/>
      <c r="E26" s="80"/>
      <c r="F26" s="76"/>
      <c r="G26" s="76"/>
      <c r="H26" s="76"/>
      <c r="I26" s="76"/>
      <c r="J26" s="76"/>
      <c r="K26" s="2"/>
      <c r="L26" s="143"/>
      <c r="M26" s="143"/>
      <c r="N26" s="143"/>
      <c r="O26" s="143"/>
      <c r="P26" s="143"/>
    </row>
    <row r="27" spans="1:16" ht="24.75" customHeight="1">
      <c r="A27" s="151" t="s">
        <v>135</v>
      </c>
      <c r="B27" s="152"/>
      <c r="C27" s="152"/>
      <c r="D27" s="153"/>
      <c r="E27" s="77"/>
      <c r="F27" s="76"/>
      <c r="G27" s="76"/>
      <c r="H27" s="76"/>
      <c r="I27" s="76"/>
      <c r="J27" s="76"/>
      <c r="K27" s="1"/>
      <c r="L27" s="144"/>
      <c r="M27" s="144"/>
      <c r="N27" s="144"/>
      <c r="O27" s="144"/>
      <c r="P27" s="144"/>
    </row>
    <row r="28" spans="1:16" ht="27" customHeight="1">
      <c r="A28" s="137" t="s">
        <v>71</v>
      </c>
      <c r="B28" s="138"/>
      <c r="C28" s="138"/>
      <c r="D28" s="139"/>
      <c r="E28" s="78"/>
      <c r="F28" s="76"/>
      <c r="G28" s="76"/>
      <c r="H28" s="76"/>
      <c r="I28" s="76"/>
      <c r="J28" s="76"/>
      <c r="K28" s="1"/>
      <c r="L28" s="144"/>
      <c r="M28" s="144"/>
      <c r="N28" s="144"/>
      <c r="O28" s="144"/>
      <c r="P28" s="144"/>
    </row>
    <row r="29" spans="1:16" ht="20.25" customHeight="1">
      <c r="A29" s="137" t="s">
        <v>94</v>
      </c>
      <c r="B29" s="138"/>
      <c r="C29" s="138"/>
      <c r="D29" s="139"/>
      <c r="E29" s="78"/>
      <c r="F29" s="76"/>
      <c r="G29" s="76"/>
      <c r="H29" s="79"/>
      <c r="I29" s="79"/>
      <c r="J29" s="79"/>
      <c r="K29" s="71"/>
      <c r="L29" s="140"/>
      <c r="M29" s="141"/>
      <c r="N29" s="141"/>
      <c r="O29" s="141"/>
      <c r="P29" s="142"/>
    </row>
    <row r="30" spans="1:16" ht="28.5" customHeight="1">
      <c r="A30" s="137" t="s">
        <v>136</v>
      </c>
      <c r="B30" s="138"/>
      <c r="C30" s="138"/>
      <c r="D30" s="139"/>
      <c r="E30" s="78"/>
      <c r="F30" s="76"/>
      <c r="G30" s="76"/>
      <c r="H30" s="78"/>
      <c r="I30" s="76"/>
      <c r="J30" s="76"/>
      <c r="K30" s="1"/>
      <c r="L30" s="144"/>
      <c r="M30" s="144"/>
      <c r="N30" s="144"/>
      <c r="O30" s="144"/>
      <c r="P30" s="144"/>
    </row>
    <row r="31" spans="1:16" ht="28.5" customHeight="1">
      <c r="A31" s="137" t="s">
        <v>97</v>
      </c>
      <c r="B31" s="138"/>
      <c r="C31" s="138"/>
      <c r="D31" s="139"/>
      <c r="E31" s="78"/>
      <c r="F31" s="76"/>
      <c r="G31" s="76"/>
      <c r="H31" s="79"/>
      <c r="I31" s="79"/>
      <c r="J31" s="79"/>
      <c r="K31" s="71"/>
      <c r="L31" s="140"/>
      <c r="M31" s="141"/>
      <c r="N31" s="141"/>
      <c r="O31" s="141"/>
      <c r="P31" s="142"/>
    </row>
    <row r="32" spans="1:16" ht="15.75" customHeight="1">
      <c r="A32" s="151" t="s">
        <v>72</v>
      </c>
      <c r="B32" s="152"/>
      <c r="C32" s="152"/>
      <c r="D32" s="153"/>
      <c r="E32" s="77"/>
      <c r="F32" s="76"/>
      <c r="G32" s="76"/>
      <c r="H32" s="77"/>
      <c r="I32" s="76"/>
      <c r="J32" s="76"/>
      <c r="K32" s="1"/>
      <c r="L32" s="144"/>
      <c r="M32" s="144"/>
      <c r="N32" s="144"/>
      <c r="O32" s="144"/>
      <c r="P32" s="144"/>
    </row>
    <row r="33" spans="1:16" ht="19.5" customHeight="1">
      <c r="A33" s="151" t="s">
        <v>73</v>
      </c>
      <c r="B33" s="152"/>
      <c r="C33" s="152"/>
      <c r="D33" s="153"/>
      <c r="E33" s="77"/>
      <c r="F33" s="76"/>
      <c r="G33" s="76"/>
      <c r="H33" s="76"/>
      <c r="I33" s="76"/>
      <c r="J33" s="76"/>
      <c r="K33" s="1"/>
      <c r="L33" s="144"/>
      <c r="M33" s="144"/>
      <c r="N33" s="144"/>
      <c r="O33" s="144"/>
      <c r="P33" s="144"/>
    </row>
    <row r="34" spans="1:16" ht="27.75" customHeight="1">
      <c r="A34" s="151" t="s">
        <v>74</v>
      </c>
      <c r="B34" s="152"/>
      <c r="C34" s="152"/>
      <c r="D34" s="153"/>
      <c r="E34" s="77"/>
      <c r="F34" s="76"/>
      <c r="G34" s="76"/>
      <c r="H34" s="76"/>
      <c r="I34" s="76"/>
      <c r="J34" s="76"/>
      <c r="K34" s="1"/>
      <c r="L34" s="144"/>
      <c r="M34" s="144"/>
      <c r="N34" s="144"/>
      <c r="O34" s="144"/>
      <c r="P34" s="144"/>
    </row>
    <row r="35" spans="1:16" ht="61.5" customHeight="1">
      <c r="A35" s="151" t="s">
        <v>75</v>
      </c>
      <c r="B35" s="152"/>
      <c r="C35" s="152"/>
      <c r="D35" s="153"/>
      <c r="E35" s="77"/>
      <c r="F35" s="76"/>
      <c r="G35" s="76"/>
      <c r="H35" s="76"/>
      <c r="I35" s="76"/>
      <c r="J35" s="76"/>
      <c r="K35" s="1"/>
      <c r="L35" s="144"/>
      <c r="M35" s="144"/>
      <c r="N35" s="144"/>
      <c r="O35" s="144"/>
      <c r="P35" s="144"/>
    </row>
    <row r="36" spans="1:16" ht="17.25" customHeight="1">
      <c r="A36" s="151" t="s">
        <v>76</v>
      </c>
      <c r="B36" s="152"/>
      <c r="C36" s="152"/>
      <c r="D36" s="153"/>
      <c r="E36" s="77"/>
      <c r="F36" s="76"/>
      <c r="G36" s="76"/>
      <c r="H36" s="76"/>
      <c r="I36" s="76"/>
      <c r="J36" s="76"/>
      <c r="K36" s="1"/>
      <c r="L36" s="144"/>
      <c r="M36" s="144"/>
      <c r="N36" s="144"/>
      <c r="O36" s="144"/>
      <c r="P36" s="144"/>
    </row>
    <row r="37" spans="1:16" ht="30.75" customHeight="1">
      <c r="A37" s="173" t="s">
        <v>96</v>
      </c>
      <c r="B37" s="174"/>
      <c r="C37" s="174"/>
      <c r="D37" s="175"/>
      <c r="E37" s="77"/>
      <c r="F37" s="76"/>
      <c r="G37" s="76"/>
      <c r="H37" s="79"/>
      <c r="I37" s="76"/>
      <c r="J37" s="79"/>
      <c r="K37" s="71"/>
      <c r="L37" s="172"/>
      <c r="M37" s="141"/>
      <c r="N37" s="141"/>
      <c r="O37" s="141"/>
      <c r="P37" s="142"/>
    </row>
    <row r="38" spans="1:16" ht="24" customHeight="1">
      <c r="A38" s="151" t="s">
        <v>101</v>
      </c>
      <c r="B38" s="152"/>
      <c r="C38" s="152"/>
      <c r="D38" s="153"/>
      <c r="E38" s="77"/>
      <c r="F38" s="76"/>
      <c r="G38" s="76"/>
      <c r="H38" s="77"/>
      <c r="I38" s="79"/>
      <c r="J38" s="79"/>
      <c r="K38" s="71"/>
      <c r="L38" s="140"/>
      <c r="M38" s="141"/>
      <c r="N38" s="141"/>
      <c r="O38" s="141"/>
      <c r="P38" s="142"/>
    </row>
    <row r="39" spans="1:16" ht="28.5" customHeight="1">
      <c r="A39" s="151" t="s">
        <v>102</v>
      </c>
      <c r="B39" s="152"/>
      <c r="C39" s="152"/>
      <c r="D39" s="153"/>
      <c r="E39" s="78"/>
      <c r="F39" s="76"/>
      <c r="G39" s="76"/>
      <c r="H39" s="78"/>
      <c r="I39" s="76"/>
      <c r="J39" s="76"/>
      <c r="K39" s="1"/>
      <c r="L39" s="144"/>
      <c r="M39" s="144"/>
      <c r="N39" s="144"/>
      <c r="O39" s="144"/>
      <c r="P39" s="144"/>
    </row>
    <row r="42" spans="1:16">
      <c r="A42" s="171" t="s">
        <v>98</v>
      </c>
      <c r="B42" s="171"/>
      <c r="C42" s="171"/>
      <c r="D42" s="171"/>
      <c r="E42" s="171"/>
      <c r="F42" s="171"/>
      <c r="G42" s="171"/>
      <c r="H42" s="171"/>
      <c r="I42" s="171"/>
      <c r="J42" s="171"/>
      <c r="K42" s="171"/>
      <c r="L42" s="171"/>
      <c r="M42" s="171"/>
      <c r="N42" s="171"/>
      <c r="O42" s="171"/>
      <c r="P42" s="171"/>
    </row>
    <row r="44" spans="1:16" ht="15" customHeight="1">
      <c r="A44" s="176" t="s">
        <v>67</v>
      </c>
      <c r="B44" s="176"/>
      <c r="C44" s="176"/>
      <c r="D44" s="176"/>
      <c r="E44" s="12" t="s">
        <v>68</v>
      </c>
      <c r="F44" s="19" t="s">
        <v>69</v>
      </c>
      <c r="G44" s="19" t="s">
        <v>70</v>
      </c>
      <c r="H44" s="70"/>
      <c r="I44" s="70"/>
      <c r="J44" s="70"/>
      <c r="K44" s="70"/>
      <c r="L44" s="176" t="s">
        <v>3</v>
      </c>
      <c r="M44" s="176"/>
      <c r="N44" s="176"/>
      <c r="O44" s="176"/>
      <c r="P44" s="176"/>
    </row>
    <row r="45" spans="1:16" ht="30" customHeight="1">
      <c r="A45" s="145" t="s">
        <v>99</v>
      </c>
      <c r="B45" s="146"/>
      <c r="C45" s="146"/>
      <c r="D45" s="147"/>
      <c r="E45" s="13"/>
      <c r="F45" s="1"/>
      <c r="G45" s="1"/>
      <c r="H45" s="1"/>
      <c r="I45" s="1"/>
      <c r="J45" s="1"/>
      <c r="K45" s="1"/>
      <c r="L45" s="144"/>
      <c r="M45" s="144"/>
      <c r="N45" s="144"/>
      <c r="O45" s="144"/>
      <c r="P45" s="144"/>
    </row>
    <row r="46" spans="1:16" ht="15" customHeight="1">
      <c r="A46" s="151" t="s">
        <v>100</v>
      </c>
      <c r="B46" s="152"/>
      <c r="C46" s="152"/>
      <c r="D46" s="153"/>
      <c r="E46" s="14"/>
      <c r="F46" s="1"/>
      <c r="G46" s="1"/>
      <c r="H46" s="1"/>
      <c r="I46" s="1"/>
      <c r="J46" s="1"/>
      <c r="K46" s="1"/>
      <c r="L46" s="144"/>
      <c r="M46" s="144"/>
      <c r="N46" s="144"/>
      <c r="O46" s="144"/>
      <c r="P46" s="144"/>
    </row>
    <row r="47" spans="1:16" ht="15" customHeight="1">
      <c r="A47" s="151" t="s">
        <v>135</v>
      </c>
      <c r="B47" s="152"/>
      <c r="C47" s="152"/>
      <c r="D47" s="153"/>
      <c r="E47" s="14"/>
      <c r="F47" s="1"/>
      <c r="G47" s="1"/>
      <c r="H47" s="1"/>
      <c r="I47" s="1"/>
      <c r="J47" s="1"/>
      <c r="K47" s="1"/>
      <c r="L47" s="144"/>
      <c r="M47" s="144"/>
      <c r="N47" s="144"/>
      <c r="O47" s="144"/>
      <c r="P47" s="144"/>
    </row>
    <row r="48" spans="1:16" ht="15" customHeight="1">
      <c r="A48" s="137" t="s">
        <v>71</v>
      </c>
      <c r="B48" s="138"/>
      <c r="C48" s="138"/>
      <c r="D48" s="139"/>
      <c r="E48" s="15"/>
      <c r="F48" s="1"/>
      <c r="G48" s="1"/>
      <c r="H48" s="1"/>
      <c r="I48" s="1"/>
      <c r="J48" s="1"/>
      <c r="K48" s="1"/>
      <c r="L48" s="144"/>
      <c r="M48" s="144"/>
      <c r="N48" s="144"/>
      <c r="O48" s="144"/>
      <c r="P48" s="144"/>
    </row>
    <row r="49" spans="1:16" ht="15" customHeight="1">
      <c r="A49" s="137" t="s">
        <v>94</v>
      </c>
      <c r="B49" s="138"/>
      <c r="C49" s="138"/>
      <c r="D49" s="139"/>
      <c r="E49" s="15"/>
      <c r="F49" s="1"/>
      <c r="G49" s="1"/>
      <c r="H49" s="71"/>
      <c r="I49" s="71"/>
      <c r="J49" s="71"/>
      <c r="K49" s="71"/>
      <c r="L49" s="140"/>
      <c r="M49" s="141"/>
      <c r="N49" s="141"/>
      <c r="O49" s="141"/>
      <c r="P49" s="142"/>
    </row>
    <row r="50" spans="1:16" ht="37.5" customHeight="1">
      <c r="A50" s="137" t="s">
        <v>136</v>
      </c>
      <c r="B50" s="138"/>
      <c r="C50" s="138"/>
      <c r="D50" s="139"/>
      <c r="E50" s="15"/>
      <c r="F50" s="1"/>
      <c r="G50" s="1"/>
      <c r="H50" s="1"/>
      <c r="I50" s="1"/>
      <c r="J50" s="1"/>
      <c r="K50" s="1"/>
      <c r="L50" s="144"/>
      <c r="M50" s="144"/>
      <c r="N50" s="144"/>
      <c r="O50" s="144"/>
      <c r="P50" s="144"/>
    </row>
    <row r="51" spans="1:16" ht="15" customHeight="1">
      <c r="A51" s="137" t="s">
        <v>97</v>
      </c>
      <c r="B51" s="138"/>
      <c r="C51" s="138"/>
      <c r="D51" s="139"/>
      <c r="E51" s="15"/>
      <c r="F51" s="1"/>
      <c r="G51" s="1"/>
      <c r="H51" s="71"/>
      <c r="I51" s="71"/>
      <c r="J51" s="71"/>
      <c r="K51" s="71"/>
      <c r="L51" s="140"/>
      <c r="M51" s="141"/>
      <c r="N51" s="141"/>
      <c r="O51" s="141"/>
      <c r="P51" s="142"/>
    </row>
    <row r="52" spans="1:16" ht="15" customHeight="1">
      <c r="A52" s="151" t="s">
        <v>72</v>
      </c>
      <c r="B52" s="152"/>
      <c r="C52" s="152"/>
      <c r="D52" s="153"/>
      <c r="E52" s="14"/>
      <c r="F52" s="1"/>
      <c r="G52" s="1"/>
      <c r="H52" s="1"/>
      <c r="I52" s="1"/>
      <c r="J52" s="1"/>
      <c r="K52" s="1"/>
      <c r="L52" s="144"/>
      <c r="M52" s="144"/>
      <c r="N52" s="144"/>
      <c r="O52" s="144"/>
      <c r="P52" s="144"/>
    </row>
    <row r="53" spans="1:16" ht="15" customHeight="1">
      <c r="A53" s="151" t="s">
        <v>73</v>
      </c>
      <c r="B53" s="152"/>
      <c r="C53" s="152"/>
      <c r="D53" s="153"/>
      <c r="E53" s="14"/>
      <c r="F53" s="1"/>
      <c r="G53" s="1"/>
      <c r="H53" s="1"/>
      <c r="I53" s="1"/>
      <c r="J53" s="1"/>
      <c r="K53" s="1"/>
      <c r="L53" s="144"/>
      <c r="M53" s="144"/>
      <c r="N53" s="144"/>
      <c r="O53" s="144"/>
      <c r="P53" s="144"/>
    </row>
    <row r="54" spans="1:16" ht="15" customHeight="1">
      <c r="A54" s="151" t="s">
        <v>74</v>
      </c>
      <c r="B54" s="152"/>
      <c r="C54" s="152"/>
      <c r="D54" s="153"/>
      <c r="E54" s="14"/>
      <c r="F54" s="1"/>
      <c r="G54" s="1"/>
      <c r="H54" s="1"/>
      <c r="I54" s="1"/>
      <c r="J54" s="1"/>
      <c r="K54" s="1"/>
      <c r="L54" s="144"/>
      <c r="M54" s="144"/>
      <c r="N54" s="144"/>
      <c r="O54" s="144"/>
      <c r="P54" s="144"/>
    </row>
    <row r="55" spans="1:16" ht="15" customHeight="1">
      <c r="A55" s="151" t="s">
        <v>75</v>
      </c>
      <c r="B55" s="152"/>
      <c r="C55" s="152"/>
      <c r="D55" s="153"/>
      <c r="E55" s="14"/>
      <c r="F55" s="1"/>
      <c r="G55" s="1"/>
      <c r="H55" s="1"/>
      <c r="I55" s="1"/>
      <c r="J55" s="1"/>
      <c r="K55" s="1"/>
      <c r="L55" s="144"/>
      <c r="M55" s="144"/>
      <c r="N55" s="144"/>
      <c r="O55" s="144"/>
      <c r="P55" s="144"/>
    </row>
    <row r="56" spans="1:16" ht="15" customHeight="1">
      <c r="A56" s="151" t="s">
        <v>76</v>
      </c>
      <c r="B56" s="152"/>
      <c r="C56" s="152"/>
      <c r="D56" s="153"/>
      <c r="E56" s="14"/>
      <c r="F56" s="1"/>
      <c r="G56" s="1"/>
      <c r="H56" s="1"/>
      <c r="I56" s="1"/>
      <c r="J56" s="1"/>
      <c r="K56" s="1"/>
      <c r="L56" s="144"/>
      <c r="M56" s="144"/>
      <c r="N56" s="144"/>
      <c r="O56" s="144"/>
      <c r="P56" s="144"/>
    </row>
    <row r="57" spans="1:16" ht="15" customHeight="1">
      <c r="A57" s="173" t="s">
        <v>96</v>
      </c>
      <c r="B57" s="174"/>
      <c r="C57" s="174"/>
      <c r="D57" s="175"/>
      <c r="E57" s="14"/>
      <c r="F57" s="1"/>
      <c r="G57" s="1"/>
      <c r="H57" s="71"/>
      <c r="I57" s="71"/>
      <c r="J57" s="71"/>
      <c r="K57" s="71"/>
      <c r="L57" s="140"/>
      <c r="M57" s="141"/>
      <c r="N57" s="141"/>
      <c r="O57" s="141"/>
      <c r="P57" s="142"/>
    </row>
    <row r="58" spans="1:16" ht="15" customHeight="1">
      <c r="A58" s="151" t="s">
        <v>101</v>
      </c>
      <c r="B58" s="152"/>
      <c r="C58" s="152"/>
      <c r="D58" s="153"/>
      <c r="E58" s="14"/>
      <c r="F58" s="1"/>
      <c r="G58" s="1"/>
      <c r="H58" s="71"/>
      <c r="I58" s="71"/>
      <c r="J58" s="71"/>
      <c r="K58" s="71"/>
      <c r="L58" s="140"/>
      <c r="M58" s="141"/>
      <c r="N58" s="141"/>
      <c r="O58" s="141"/>
      <c r="P58" s="142"/>
    </row>
    <row r="59" spans="1:16" ht="15" customHeight="1">
      <c r="A59" s="151" t="s">
        <v>102</v>
      </c>
      <c r="B59" s="152"/>
      <c r="C59" s="152"/>
      <c r="D59" s="153"/>
      <c r="E59" s="16"/>
      <c r="F59" s="1"/>
      <c r="G59" s="1"/>
      <c r="H59" s="1"/>
      <c r="I59" s="1"/>
      <c r="J59" s="1"/>
      <c r="K59" s="1"/>
      <c r="L59" s="144"/>
      <c r="M59" s="144"/>
      <c r="N59" s="144"/>
      <c r="O59" s="144"/>
      <c r="P59" s="144"/>
    </row>
  </sheetData>
  <mergeCells count="79">
    <mergeCell ref="A58:D58"/>
    <mergeCell ref="A59:D59"/>
    <mergeCell ref="L59:P59"/>
    <mergeCell ref="L58:P58"/>
    <mergeCell ref="L38:P38"/>
    <mergeCell ref="A55:D55"/>
    <mergeCell ref="L55:P55"/>
    <mergeCell ref="A56:D56"/>
    <mergeCell ref="L56:P56"/>
    <mergeCell ref="A57:D57"/>
    <mergeCell ref="L57:P57"/>
    <mergeCell ref="A52:D52"/>
    <mergeCell ref="L52:P52"/>
    <mergeCell ref="A53:D53"/>
    <mergeCell ref="L53:P53"/>
    <mergeCell ref="A54:D54"/>
    <mergeCell ref="L54:P54"/>
    <mergeCell ref="A49:D49"/>
    <mergeCell ref="L49:P49"/>
    <mergeCell ref="A50:D50"/>
    <mergeCell ref="L50:P50"/>
    <mergeCell ref="A51:D51"/>
    <mergeCell ref="L51:P51"/>
    <mergeCell ref="A46:D46"/>
    <mergeCell ref="L46:P46"/>
    <mergeCell ref="A47:D47"/>
    <mergeCell ref="L47:P47"/>
    <mergeCell ref="A48:D48"/>
    <mergeCell ref="L48:P48"/>
    <mergeCell ref="A42:P42"/>
    <mergeCell ref="A44:D44"/>
    <mergeCell ref="L44:P44"/>
    <mergeCell ref="A45:D45"/>
    <mergeCell ref="L45:P45"/>
    <mergeCell ref="A37:D37"/>
    <mergeCell ref="A38:D38"/>
    <mergeCell ref="A31:D31"/>
    <mergeCell ref="L31:P31"/>
    <mergeCell ref="A32:D32"/>
    <mergeCell ref="L39:P39"/>
    <mergeCell ref="A2:P2"/>
    <mergeCell ref="A21:P21"/>
    <mergeCell ref="L30:P30"/>
    <mergeCell ref="L32:P32"/>
    <mergeCell ref="L33:P33"/>
    <mergeCell ref="L34:P34"/>
    <mergeCell ref="L35:P35"/>
    <mergeCell ref="L36:P36"/>
    <mergeCell ref="A33:D33"/>
    <mergeCell ref="A34:D34"/>
    <mergeCell ref="A35:D35"/>
    <mergeCell ref="A36:D36"/>
    <mergeCell ref="A39:D39"/>
    <mergeCell ref="A30:D30"/>
    <mergeCell ref="L37:P37"/>
    <mergeCell ref="A23:D24"/>
    <mergeCell ref="E23:G23"/>
    <mergeCell ref="H23:J23"/>
    <mergeCell ref="L23:P24"/>
    <mergeCell ref="B14:P14"/>
    <mergeCell ref="B15:P15"/>
    <mergeCell ref="B16:P16"/>
    <mergeCell ref="B17:P17"/>
    <mergeCell ref="B18:P18"/>
    <mergeCell ref="A25:D25"/>
    <mergeCell ref="A26:D26"/>
    <mergeCell ref="A27:D27"/>
    <mergeCell ref="L25:P25"/>
    <mergeCell ref="A28:D28"/>
    <mergeCell ref="A29:D29"/>
    <mergeCell ref="L29:P29"/>
    <mergeCell ref="L26:P26"/>
    <mergeCell ref="L27:P27"/>
    <mergeCell ref="L28:P28"/>
    <mergeCell ref="A4:P4"/>
    <mergeCell ref="A6:P6"/>
    <mergeCell ref="A8:P9"/>
    <mergeCell ref="A10:P11"/>
    <mergeCell ref="B13:P13"/>
  </mergeCells>
  <pageMargins left="0.70866141732283472" right="0.70866141732283472" top="0.74803149606299213" bottom="0.74803149606299213" header="0.31496062992125984" footer="0.31496062992125984"/>
  <pageSetup scale="72"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395"/>
  <sheetViews>
    <sheetView tabSelected="1" topLeftCell="B388" zoomScale="55" zoomScaleNormal="55" workbookViewId="0">
      <selection activeCell="F398" sqref="F398"/>
    </sheetView>
  </sheetViews>
  <sheetFormatPr baseColWidth="10" defaultRowHeight="15"/>
  <cols>
    <col min="1" max="1" width="3.140625" style="228" bestFit="1" customWidth="1"/>
    <col min="2" max="2" width="102.7109375" style="228" bestFit="1" customWidth="1"/>
    <col min="3" max="3" width="31.140625" style="228" customWidth="1"/>
    <col min="4" max="4" width="26.7109375" style="228" customWidth="1"/>
    <col min="5" max="5" width="25" style="228" customWidth="1"/>
    <col min="6" max="7" width="29.7109375" style="228" customWidth="1"/>
    <col min="8" max="8" width="24.5703125" style="228" customWidth="1"/>
    <col min="9" max="9" width="24" style="228" customWidth="1"/>
    <col min="10" max="10" width="20.28515625" style="228" customWidth="1"/>
    <col min="11" max="11" width="14.7109375" style="228" customWidth="1"/>
    <col min="12" max="12" width="18.42578125" style="228" bestFit="1" customWidth="1"/>
    <col min="13" max="13" width="14.85546875" style="228" customWidth="1"/>
    <col min="14" max="14" width="18.7109375" style="228" customWidth="1"/>
    <col min="15" max="15" width="22.140625" style="228" customWidth="1"/>
    <col min="16" max="16" width="26.140625" style="228" customWidth="1"/>
    <col min="17" max="17" width="19.5703125" style="228" bestFit="1" customWidth="1"/>
    <col min="18" max="18" width="60.7109375" style="228" customWidth="1"/>
    <col min="19" max="23" width="6.42578125" style="228" customWidth="1"/>
    <col min="24" max="252" width="11.42578125" style="228"/>
    <col min="253" max="253" width="1" style="228" customWidth="1"/>
    <col min="254" max="254" width="4.28515625" style="228" customWidth="1"/>
    <col min="255" max="255" width="34.7109375" style="228" customWidth="1"/>
    <col min="256" max="256" width="0" style="228" hidden="1" customWidth="1"/>
    <col min="257" max="257" width="20" style="228" customWidth="1"/>
    <col min="258" max="258" width="20.85546875" style="228" customWidth="1"/>
    <col min="259" max="259" width="25" style="228" customWidth="1"/>
    <col min="260" max="260" width="18.7109375" style="228" customWidth="1"/>
    <col min="261" max="261" width="29.7109375" style="228" customWidth="1"/>
    <col min="262" max="262" width="13.42578125" style="228" customWidth="1"/>
    <col min="263" max="263" width="13.85546875" style="228" customWidth="1"/>
    <col min="264" max="268" width="16.5703125" style="228" customWidth="1"/>
    <col min="269" max="269" width="20.5703125" style="228" customWidth="1"/>
    <col min="270" max="270" width="21.140625" style="228" customWidth="1"/>
    <col min="271" max="271" width="9.5703125" style="228" customWidth="1"/>
    <col min="272" max="272" width="0.42578125" style="228" customWidth="1"/>
    <col min="273" max="279" width="6.42578125" style="228" customWidth="1"/>
    <col min="280" max="508" width="11.42578125" style="228"/>
    <col min="509" max="509" width="1" style="228" customWidth="1"/>
    <col min="510" max="510" width="4.28515625" style="228" customWidth="1"/>
    <col min="511" max="511" width="34.7109375" style="228" customWidth="1"/>
    <col min="512" max="512" width="0" style="228" hidden="1" customWidth="1"/>
    <col min="513" max="513" width="20" style="228" customWidth="1"/>
    <col min="514" max="514" width="20.85546875" style="228" customWidth="1"/>
    <col min="515" max="515" width="25" style="228" customWidth="1"/>
    <col min="516" max="516" width="18.7109375" style="228" customWidth="1"/>
    <col min="517" max="517" width="29.7109375" style="228" customWidth="1"/>
    <col min="518" max="518" width="13.42578125" style="228" customWidth="1"/>
    <col min="519" max="519" width="13.85546875" style="228" customWidth="1"/>
    <col min="520" max="524" width="16.5703125" style="228" customWidth="1"/>
    <col min="525" max="525" width="20.5703125" style="228" customWidth="1"/>
    <col min="526" max="526" width="21.140625" style="228" customWidth="1"/>
    <col min="527" max="527" width="9.5703125" style="228" customWidth="1"/>
    <col min="528" max="528" width="0.42578125" style="228" customWidth="1"/>
    <col min="529" max="535" width="6.42578125" style="228" customWidth="1"/>
    <col min="536" max="764" width="11.42578125" style="228"/>
    <col min="765" max="765" width="1" style="228" customWidth="1"/>
    <col min="766" max="766" width="4.28515625" style="228" customWidth="1"/>
    <col min="767" max="767" width="34.7109375" style="228" customWidth="1"/>
    <col min="768" max="768" width="0" style="228" hidden="1" customWidth="1"/>
    <col min="769" max="769" width="20" style="228" customWidth="1"/>
    <col min="770" max="770" width="20.85546875" style="228" customWidth="1"/>
    <col min="771" max="771" width="25" style="228" customWidth="1"/>
    <col min="772" max="772" width="18.7109375" style="228" customWidth="1"/>
    <col min="773" max="773" width="29.7109375" style="228" customWidth="1"/>
    <col min="774" max="774" width="13.42578125" style="228" customWidth="1"/>
    <col min="775" max="775" width="13.85546875" style="228" customWidth="1"/>
    <col min="776" max="780" width="16.5703125" style="228" customWidth="1"/>
    <col min="781" max="781" width="20.5703125" style="228" customWidth="1"/>
    <col min="782" max="782" width="21.140625" style="228" customWidth="1"/>
    <col min="783" max="783" width="9.5703125" style="228" customWidth="1"/>
    <col min="784" max="784" width="0.42578125" style="228" customWidth="1"/>
    <col min="785" max="791" width="6.42578125" style="228" customWidth="1"/>
    <col min="792" max="1020" width="11.42578125" style="228"/>
    <col min="1021" max="1021" width="1" style="228" customWidth="1"/>
    <col min="1022" max="1022" width="4.28515625" style="228" customWidth="1"/>
    <col min="1023" max="1023" width="34.7109375" style="228" customWidth="1"/>
    <col min="1024" max="1024" width="0" style="228" hidden="1" customWidth="1"/>
    <col min="1025" max="1025" width="20" style="228" customWidth="1"/>
    <col min="1026" max="1026" width="20.85546875" style="228" customWidth="1"/>
    <col min="1027" max="1027" width="25" style="228" customWidth="1"/>
    <col min="1028" max="1028" width="18.7109375" style="228" customWidth="1"/>
    <col min="1029" max="1029" width="29.7109375" style="228" customWidth="1"/>
    <col min="1030" max="1030" width="13.42578125" style="228" customWidth="1"/>
    <col min="1031" max="1031" width="13.85546875" style="228" customWidth="1"/>
    <col min="1032" max="1036" width="16.5703125" style="228" customWidth="1"/>
    <col min="1037" max="1037" width="20.5703125" style="228" customWidth="1"/>
    <col min="1038" max="1038" width="21.140625" style="228" customWidth="1"/>
    <col min="1039" max="1039" width="9.5703125" style="228" customWidth="1"/>
    <col min="1040" max="1040" width="0.42578125" style="228" customWidth="1"/>
    <col min="1041" max="1047" width="6.42578125" style="228" customWidth="1"/>
    <col min="1048" max="1276" width="11.42578125" style="228"/>
    <col min="1277" max="1277" width="1" style="228" customWidth="1"/>
    <col min="1278" max="1278" width="4.28515625" style="228" customWidth="1"/>
    <col min="1279" max="1279" width="34.7109375" style="228" customWidth="1"/>
    <col min="1280" max="1280" width="0" style="228" hidden="1" customWidth="1"/>
    <col min="1281" max="1281" width="20" style="228" customWidth="1"/>
    <col min="1282" max="1282" width="20.85546875" style="228" customWidth="1"/>
    <col min="1283" max="1283" width="25" style="228" customWidth="1"/>
    <col min="1284" max="1284" width="18.7109375" style="228" customWidth="1"/>
    <col min="1285" max="1285" width="29.7109375" style="228" customWidth="1"/>
    <col min="1286" max="1286" width="13.42578125" style="228" customWidth="1"/>
    <col min="1287" max="1287" width="13.85546875" style="228" customWidth="1"/>
    <col min="1288" max="1292" width="16.5703125" style="228" customWidth="1"/>
    <col min="1293" max="1293" width="20.5703125" style="228" customWidth="1"/>
    <col min="1294" max="1294" width="21.140625" style="228" customWidth="1"/>
    <col min="1295" max="1295" width="9.5703125" style="228" customWidth="1"/>
    <col min="1296" max="1296" width="0.42578125" style="228" customWidth="1"/>
    <col min="1297" max="1303" width="6.42578125" style="228" customWidth="1"/>
    <col min="1304" max="1532" width="11.42578125" style="228"/>
    <col min="1533" max="1533" width="1" style="228" customWidth="1"/>
    <col min="1534" max="1534" width="4.28515625" style="228" customWidth="1"/>
    <col min="1535" max="1535" width="34.7109375" style="228" customWidth="1"/>
    <col min="1536" max="1536" width="0" style="228" hidden="1" customWidth="1"/>
    <col min="1537" max="1537" width="20" style="228" customWidth="1"/>
    <col min="1538" max="1538" width="20.85546875" style="228" customWidth="1"/>
    <col min="1539" max="1539" width="25" style="228" customWidth="1"/>
    <col min="1540" max="1540" width="18.7109375" style="228" customWidth="1"/>
    <col min="1541" max="1541" width="29.7109375" style="228" customWidth="1"/>
    <col min="1542" max="1542" width="13.42578125" style="228" customWidth="1"/>
    <col min="1543" max="1543" width="13.85546875" style="228" customWidth="1"/>
    <col min="1544" max="1548" width="16.5703125" style="228" customWidth="1"/>
    <col min="1549" max="1549" width="20.5703125" style="228" customWidth="1"/>
    <col min="1550" max="1550" width="21.140625" style="228" customWidth="1"/>
    <col min="1551" max="1551" width="9.5703125" style="228" customWidth="1"/>
    <col min="1552" max="1552" width="0.42578125" style="228" customWidth="1"/>
    <col min="1553" max="1559" width="6.42578125" style="228" customWidth="1"/>
    <col min="1560" max="1788" width="11.42578125" style="228"/>
    <col min="1789" max="1789" width="1" style="228" customWidth="1"/>
    <col min="1790" max="1790" width="4.28515625" style="228" customWidth="1"/>
    <col min="1791" max="1791" width="34.7109375" style="228" customWidth="1"/>
    <col min="1792" max="1792" width="0" style="228" hidden="1" customWidth="1"/>
    <col min="1793" max="1793" width="20" style="228" customWidth="1"/>
    <col min="1794" max="1794" width="20.85546875" style="228" customWidth="1"/>
    <col min="1795" max="1795" width="25" style="228" customWidth="1"/>
    <col min="1796" max="1796" width="18.7109375" style="228" customWidth="1"/>
    <col min="1797" max="1797" width="29.7109375" style="228" customWidth="1"/>
    <col min="1798" max="1798" width="13.42578125" style="228" customWidth="1"/>
    <col min="1799" max="1799" width="13.85546875" style="228" customWidth="1"/>
    <col min="1800" max="1804" width="16.5703125" style="228" customWidth="1"/>
    <col min="1805" max="1805" width="20.5703125" style="228" customWidth="1"/>
    <col min="1806" max="1806" width="21.140625" style="228" customWidth="1"/>
    <col min="1807" max="1807" width="9.5703125" style="228" customWidth="1"/>
    <col min="1808" max="1808" width="0.42578125" style="228" customWidth="1"/>
    <col min="1809" max="1815" width="6.42578125" style="228" customWidth="1"/>
    <col min="1816" max="2044" width="11.42578125" style="228"/>
    <col min="2045" max="2045" width="1" style="228" customWidth="1"/>
    <col min="2046" max="2046" width="4.28515625" style="228" customWidth="1"/>
    <col min="2047" max="2047" width="34.7109375" style="228" customWidth="1"/>
    <col min="2048" max="2048" width="0" style="228" hidden="1" customWidth="1"/>
    <col min="2049" max="2049" width="20" style="228" customWidth="1"/>
    <col min="2050" max="2050" width="20.85546875" style="228" customWidth="1"/>
    <col min="2051" max="2051" width="25" style="228" customWidth="1"/>
    <col min="2052" max="2052" width="18.7109375" style="228" customWidth="1"/>
    <col min="2053" max="2053" width="29.7109375" style="228" customWidth="1"/>
    <col min="2054" max="2054" width="13.42578125" style="228" customWidth="1"/>
    <col min="2055" max="2055" width="13.85546875" style="228" customWidth="1"/>
    <col min="2056" max="2060" width="16.5703125" style="228" customWidth="1"/>
    <col min="2061" max="2061" width="20.5703125" style="228" customWidth="1"/>
    <col min="2062" max="2062" width="21.140625" style="228" customWidth="1"/>
    <col min="2063" max="2063" width="9.5703125" style="228" customWidth="1"/>
    <col min="2064" max="2064" width="0.42578125" style="228" customWidth="1"/>
    <col min="2065" max="2071" width="6.42578125" style="228" customWidth="1"/>
    <col min="2072" max="2300" width="11.42578125" style="228"/>
    <col min="2301" max="2301" width="1" style="228" customWidth="1"/>
    <col min="2302" max="2302" width="4.28515625" style="228" customWidth="1"/>
    <col min="2303" max="2303" width="34.7109375" style="228" customWidth="1"/>
    <col min="2304" max="2304" width="0" style="228" hidden="1" customWidth="1"/>
    <col min="2305" max="2305" width="20" style="228" customWidth="1"/>
    <col min="2306" max="2306" width="20.85546875" style="228" customWidth="1"/>
    <col min="2307" max="2307" width="25" style="228" customWidth="1"/>
    <col min="2308" max="2308" width="18.7109375" style="228" customWidth="1"/>
    <col min="2309" max="2309" width="29.7109375" style="228" customWidth="1"/>
    <col min="2310" max="2310" width="13.42578125" style="228" customWidth="1"/>
    <col min="2311" max="2311" width="13.85546875" style="228" customWidth="1"/>
    <col min="2312" max="2316" width="16.5703125" style="228" customWidth="1"/>
    <col min="2317" max="2317" width="20.5703125" style="228" customWidth="1"/>
    <col min="2318" max="2318" width="21.140625" style="228" customWidth="1"/>
    <col min="2319" max="2319" width="9.5703125" style="228" customWidth="1"/>
    <col min="2320" max="2320" width="0.42578125" style="228" customWidth="1"/>
    <col min="2321" max="2327" width="6.42578125" style="228" customWidth="1"/>
    <col min="2328" max="2556" width="11.42578125" style="228"/>
    <col min="2557" max="2557" width="1" style="228" customWidth="1"/>
    <col min="2558" max="2558" width="4.28515625" style="228" customWidth="1"/>
    <col min="2559" max="2559" width="34.7109375" style="228" customWidth="1"/>
    <col min="2560" max="2560" width="0" style="228" hidden="1" customWidth="1"/>
    <col min="2561" max="2561" width="20" style="228" customWidth="1"/>
    <col min="2562" max="2562" width="20.85546875" style="228" customWidth="1"/>
    <col min="2563" max="2563" width="25" style="228" customWidth="1"/>
    <col min="2564" max="2564" width="18.7109375" style="228" customWidth="1"/>
    <col min="2565" max="2565" width="29.7109375" style="228" customWidth="1"/>
    <col min="2566" max="2566" width="13.42578125" style="228" customWidth="1"/>
    <col min="2567" max="2567" width="13.85546875" style="228" customWidth="1"/>
    <col min="2568" max="2572" width="16.5703125" style="228" customWidth="1"/>
    <col min="2573" max="2573" width="20.5703125" style="228" customWidth="1"/>
    <col min="2574" max="2574" width="21.140625" style="228" customWidth="1"/>
    <col min="2575" max="2575" width="9.5703125" style="228" customWidth="1"/>
    <col min="2576" max="2576" width="0.42578125" style="228" customWidth="1"/>
    <col min="2577" max="2583" width="6.42578125" style="228" customWidth="1"/>
    <col min="2584" max="2812" width="11.42578125" style="228"/>
    <col min="2813" max="2813" width="1" style="228" customWidth="1"/>
    <col min="2814" max="2814" width="4.28515625" style="228" customWidth="1"/>
    <col min="2815" max="2815" width="34.7109375" style="228" customWidth="1"/>
    <col min="2816" max="2816" width="0" style="228" hidden="1" customWidth="1"/>
    <col min="2817" max="2817" width="20" style="228" customWidth="1"/>
    <col min="2818" max="2818" width="20.85546875" style="228" customWidth="1"/>
    <col min="2819" max="2819" width="25" style="228" customWidth="1"/>
    <col min="2820" max="2820" width="18.7109375" style="228" customWidth="1"/>
    <col min="2821" max="2821" width="29.7109375" style="228" customWidth="1"/>
    <col min="2822" max="2822" width="13.42578125" style="228" customWidth="1"/>
    <col min="2823" max="2823" width="13.85546875" style="228" customWidth="1"/>
    <col min="2824" max="2828" width="16.5703125" style="228" customWidth="1"/>
    <col min="2829" max="2829" width="20.5703125" style="228" customWidth="1"/>
    <col min="2830" max="2830" width="21.140625" style="228" customWidth="1"/>
    <col min="2831" max="2831" width="9.5703125" style="228" customWidth="1"/>
    <col min="2832" max="2832" width="0.42578125" style="228" customWidth="1"/>
    <col min="2833" max="2839" width="6.42578125" style="228" customWidth="1"/>
    <col min="2840" max="3068" width="11.42578125" style="228"/>
    <col min="3069" max="3069" width="1" style="228" customWidth="1"/>
    <col min="3070" max="3070" width="4.28515625" style="228" customWidth="1"/>
    <col min="3071" max="3071" width="34.7109375" style="228" customWidth="1"/>
    <col min="3072" max="3072" width="0" style="228" hidden="1" customWidth="1"/>
    <col min="3073" max="3073" width="20" style="228" customWidth="1"/>
    <col min="3074" max="3074" width="20.85546875" style="228" customWidth="1"/>
    <col min="3075" max="3075" width="25" style="228" customWidth="1"/>
    <col min="3076" max="3076" width="18.7109375" style="228" customWidth="1"/>
    <col min="3077" max="3077" width="29.7109375" style="228" customWidth="1"/>
    <col min="3078" max="3078" width="13.42578125" style="228" customWidth="1"/>
    <col min="3079" max="3079" width="13.85546875" style="228" customWidth="1"/>
    <col min="3080" max="3084" width="16.5703125" style="228" customWidth="1"/>
    <col min="3085" max="3085" width="20.5703125" style="228" customWidth="1"/>
    <col min="3086" max="3086" width="21.140625" style="228" customWidth="1"/>
    <col min="3087" max="3087" width="9.5703125" style="228" customWidth="1"/>
    <col min="3088" max="3088" width="0.42578125" style="228" customWidth="1"/>
    <col min="3089" max="3095" width="6.42578125" style="228" customWidth="1"/>
    <col min="3096" max="3324" width="11.42578125" style="228"/>
    <col min="3325" max="3325" width="1" style="228" customWidth="1"/>
    <col min="3326" max="3326" width="4.28515625" style="228" customWidth="1"/>
    <col min="3327" max="3327" width="34.7109375" style="228" customWidth="1"/>
    <col min="3328" max="3328" width="0" style="228" hidden="1" customWidth="1"/>
    <col min="3329" max="3329" width="20" style="228" customWidth="1"/>
    <col min="3330" max="3330" width="20.85546875" style="228" customWidth="1"/>
    <col min="3331" max="3331" width="25" style="228" customWidth="1"/>
    <col min="3332" max="3332" width="18.7109375" style="228" customWidth="1"/>
    <col min="3333" max="3333" width="29.7109375" style="228" customWidth="1"/>
    <col min="3334" max="3334" width="13.42578125" style="228" customWidth="1"/>
    <col min="3335" max="3335" width="13.85546875" style="228" customWidth="1"/>
    <col min="3336" max="3340" width="16.5703125" style="228" customWidth="1"/>
    <col min="3341" max="3341" width="20.5703125" style="228" customWidth="1"/>
    <col min="3342" max="3342" width="21.140625" style="228" customWidth="1"/>
    <col min="3343" max="3343" width="9.5703125" style="228" customWidth="1"/>
    <col min="3344" max="3344" width="0.42578125" style="228" customWidth="1"/>
    <col min="3345" max="3351" width="6.42578125" style="228" customWidth="1"/>
    <col min="3352" max="3580" width="11.42578125" style="228"/>
    <col min="3581" max="3581" width="1" style="228" customWidth="1"/>
    <col min="3582" max="3582" width="4.28515625" style="228" customWidth="1"/>
    <col min="3583" max="3583" width="34.7109375" style="228" customWidth="1"/>
    <col min="3584" max="3584" width="0" style="228" hidden="1" customWidth="1"/>
    <col min="3585" max="3585" width="20" style="228" customWidth="1"/>
    <col min="3586" max="3586" width="20.85546875" style="228" customWidth="1"/>
    <col min="3587" max="3587" width="25" style="228" customWidth="1"/>
    <col min="3588" max="3588" width="18.7109375" style="228" customWidth="1"/>
    <col min="3589" max="3589" width="29.7109375" style="228" customWidth="1"/>
    <col min="3590" max="3590" width="13.42578125" style="228" customWidth="1"/>
    <col min="3591" max="3591" width="13.85546875" style="228" customWidth="1"/>
    <col min="3592" max="3596" width="16.5703125" style="228" customWidth="1"/>
    <col min="3597" max="3597" width="20.5703125" style="228" customWidth="1"/>
    <col min="3598" max="3598" width="21.140625" style="228" customWidth="1"/>
    <col min="3599" max="3599" width="9.5703125" style="228" customWidth="1"/>
    <col min="3600" max="3600" width="0.42578125" style="228" customWidth="1"/>
    <col min="3601" max="3607" width="6.42578125" style="228" customWidth="1"/>
    <col min="3608" max="3836" width="11.42578125" style="228"/>
    <col min="3837" max="3837" width="1" style="228" customWidth="1"/>
    <col min="3838" max="3838" width="4.28515625" style="228" customWidth="1"/>
    <col min="3839" max="3839" width="34.7109375" style="228" customWidth="1"/>
    <col min="3840" max="3840" width="0" style="228" hidden="1" customWidth="1"/>
    <col min="3841" max="3841" width="20" style="228" customWidth="1"/>
    <col min="3842" max="3842" width="20.85546875" style="228" customWidth="1"/>
    <col min="3843" max="3843" width="25" style="228" customWidth="1"/>
    <col min="3844" max="3844" width="18.7109375" style="228" customWidth="1"/>
    <col min="3845" max="3845" width="29.7109375" style="228" customWidth="1"/>
    <col min="3846" max="3846" width="13.42578125" style="228" customWidth="1"/>
    <col min="3847" max="3847" width="13.85546875" style="228" customWidth="1"/>
    <col min="3848" max="3852" width="16.5703125" style="228" customWidth="1"/>
    <col min="3853" max="3853" width="20.5703125" style="228" customWidth="1"/>
    <col min="3854" max="3854" width="21.140625" style="228" customWidth="1"/>
    <col min="3855" max="3855" width="9.5703125" style="228" customWidth="1"/>
    <col min="3856" max="3856" width="0.42578125" style="228" customWidth="1"/>
    <col min="3857" max="3863" width="6.42578125" style="228" customWidth="1"/>
    <col min="3864" max="4092" width="11.42578125" style="228"/>
    <col min="4093" max="4093" width="1" style="228" customWidth="1"/>
    <col min="4094" max="4094" width="4.28515625" style="228" customWidth="1"/>
    <col min="4095" max="4095" width="34.7109375" style="228" customWidth="1"/>
    <col min="4096" max="4096" width="0" style="228" hidden="1" customWidth="1"/>
    <col min="4097" max="4097" width="20" style="228" customWidth="1"/>
    <col min="4098" max="4098" width="20.85546875" style="228" customWidth="1"/>
    <col min="4099" max="4099" width="25" style="228" customWidth="1"/>
    <col min="4100" max="4100" width="18.7109375" style="228" customWidth="1"/>
    <col min="4101" max="4101" width="29.7109375" style="228" customWidth="1"/>
    <col min="4102" max="4102" width="13.42578125" style="228" customWidth="1"/>
    <col min="4103" max="4103" width="13.85546875" style="228" customWidth="1"/>
    <col min="4104" max="4108" width="16.5703125" style="228" customWidth="1"/>
    <col min="4109" max="4109" width="20.5703125" style="228" customWidth="1"/>
    <col min="4110" max="4110" width="21.140625" style="228" customWidth="1"/>
    <col min="4111" max="4111" width="9.5703125" style="228" customWidth="1"/>
    <col min="4112" max="4112" width="0.42578125" style="228" customWidth="1"/>
    <col min="4113" max="4119" width="6.42578125" style="228" customWidth="1"/>
    <col min="4120" max="4348" width="11.42578125" style="228"/>
    <col min="4349" max="4349" width="1" style="228" customWidth="1"/>
    <col min="4350" max="4350" width="4.28515625" style="228" customWidth="1"/>
    <col min="4351" max="4351" width="34.7109375" style="228" customWidth="1"/>
    <col min="4352" max="4352" width="0" style="228" hidden="1" customWidth="1"/>
    <col min="4353" max="4353" width="20" style="228" customWidth="1"/>
    <col min="4354" max="4354" width="20.85546875" style="228" customWidth="1"/>
    <col min="4355" max="4355" width="25" style="228" customWidth="1"/>
    <col min="4356" max="4356" width="18.7109375" style="228" customWidth="1"/>
    <col min="4357" max="4357" width="29.7109375" style="228" customWidth="1"/>
    <col min="4358" max="4358" width="13.42578125" style="228" customWidth="1"/>
    <col min="4359" max="4359" width="13.85546875" style="228" customWidth="1"/>
    <col min="4360" max="4364" width="16.5703125" style="228" customWidth="1"/>
    <col min="4365" max="4365" width="20.5703125" style="228" customWidth="1"/>
    <col min="4366" max="4366" width="21.140625" style="228" customWidth="1"/>
    <col min="4367" max="4367" width="9.5703125" style="228" customWidth="1"/>
    <col min="4368" max="4368" width="0.42578125" style="228" customWidth="1"/>
    <col min="4369" max="4375" width="6.42578125" style="228" customWidth="1"/>
    <col min="4376" max="4604" width="11.42578125" style="228"/>
    <col min="4605" max="4605" width="1" style="228" customWidth="1"/>
    <col min="4606" max="4606" width="4.28515625" style="228" customWidth="1"/>
    <col min="4607" max="4607" width="34.7109375" style="228" customWidth="1"/>
    <col min="4608" max="4608" width="0" style="228" hidden="1" customWidth="1"/>
    <col min="4609" max="4609" width="20" style="228" customWidth="1"/>
    <col min="4610" max="4610" width="20.85546875" style="228" customWidth="1"/>
    <col min="4611" max="4611" width="25" style="228" customWidth="1"/>
    <col min="4612" max="4612" width="18.7109375" style="228" customWidth="1"/>
    <col min="4613" max="4613" width="29.7109375" style="228" customWidth="1"/>
    <col min="4614" max="4614" width="13.42578125" style="228" customWidth="1"/>
    <col min="4615" max="4615" width="13.85546875" style="228" customWidth="1"/>
    <col min="4616" max="4620" width="16.5703125" style="228" customWidth="1"/>
    <col min="4621" max="4621" width="20.5703125" style="228" customWidth="1"/>
    <col min="4622" max="4622" width="21.140625" style="228" customWidth="1"/>
    <col min="4623" max="4623" width="9.5703125" style="228" customWidth="1"/>
    <col min="4624" max="4624" width="0.42578125" style="228" customWidth="1"/>
    <col min="4625" max="4631" width="6.42578125" style="228" customWidth="1"/>
    <col min="4632" max="4860" width="11.42578125" style="228"/>
    <col min="4861" max="4861" width="1" style="228" customWidth="1"/>
    <col min="4862" max="4862" width="4.28515625" style="228" customWidth="1"/>
    <col min="4863" max="4863" width="34.7109375" style="228" customWidth="1"/>
    <col min="4864" max="4864" width="0" style="228" hidden="1" customWidth="1"/>
    <col min="4865" max="4865" width="20" style="228" customWidth="1"/>
    <col min="4866" max="4866" width="20.85546875" style="228" customWidth="1"/>
    <col min="4867" max="4867" width="25" style="228" customWidth="1"/>
    <col min="4868" max="4868" width="18.7109375" style="228" customWidth="1"/>
    <col min="4869" max="4869" width="29.7109375" style="228" customWidth="1"/>
    <col min="4870" max="4870" width="13.42578125" style="228" customWidth="1"/>
    <col min="4871" max="4871" width="13.85546875" style="228" customWidth="1"/>
    <col min="4872" max="4876" width="16.5703125" style="228" customWidth="1"/>
    <col min="4877" max="4877" width="20.5703125" style="228" customWidth="1"/>
    <col min="4878" max="4878" width="21.140625" style="228" customWidth="1"/>
    <col min="4879" max="4879" width="9.5703125" style="228" customWidth="1"/>
    <col min="4880" max="4880" width="0.42578125" style="228" customWidth="1"/>
    <col min="4881" max="4887" width="6.42578125" style="228" customWidth="1"/>
    <col min="4888" max="5116" width="11.42578125" style="228"/>
    <col min="5117" max="5117" width="1" style="228" customWidth="1"/>
    <col min="5118" max="5118" width="4.28515625" style="228" customWidth="1"/>
    <col min="5119" max="5119" width="34.7109375" style="228" customWidth="1"/>
    <col min="5120" max="5120" width="0" style="228" hidden="1" customWidth="1"/>
    <col min="5121" max="5121" width="20" style="228" customWidth="1"/>
    <col min="5122" max="5122" width="20.85546875" style="228" customWidth="1"/>
    <col min="5123" max="5123" width="25" style="228" customWidth="1"/>
    <col min="5124" max="5124" width="18.7109375" style="228" customWidth="1"/>
    <col min="5125" max="5125" width="29.7109375" style="228" customWidth="1"/>
    <col min="5126" max="5126" width="13.42578125" style="228" customWidth="1"/>
    <col min="5127" max="5127" width="13.85546875" style="228" customWidth="1"/>
    <col min="5128" max="5132" width="16.5703125" style="228" customWidth="1"/>
    <col min="5133" max="5133" width="20.5703125" style="228" customWidth="1"/>
    <col min="5134" max="5134" width="21.140625" style="228" customWidth="1"/>
    <col min="5135" max="5135" width="9.5703125" style="228" customWidth="1"/>
    <col min="5136" max="5136" width="0.42578125" style="228" customWidth="1"/>
    <col min="5137" max="5143" width="6.42578125" style="228" customWidth="1"/>
    <col min="5144" max="5372" width="11.42578125" style="228"/>
    <col min="5373" max="5373" width="1" style="228" customWidth="1"/>
    <col min="5374" max="5374" width="4.28515625" style="228" customWidth="1"/>
    <col min="5375" max="5375" width="34.7109375" style="228" customWidth="1"/>
    <col min="5376" max="5376" width="0" style="228" hidden="1" customWidth="1"/>
    <col min="5377" max="5377" width="20" style="228" customWidth="1"/>
    <col min="5378" max="5378" width="20.85546875" style="228" customWidth="1"/>
    <col min="5379" max="5379" width="25" style="228" customWidth="1"/>
    <col min="5380" max="5380" width="18.7109375" style="228" customWidth="1"/>
    <col min="5381" max="5381" width="29.7109375" style="228" customWidth="1"/>
    <col min="5382" max="5382" width="13.42578125" style="228" customWidth="1"/>
    <col min="5383" max="5383" width="13.85546875" style="228" customWidth="1"/>
    <col min="5384" max="5388" width="16.5703125" style="228" customWidth="1"/>
    <col min="5389" max="5389" width="20.5703125" style="228" customWidth="1"/>
    <col min="5390" max="5390" width="21.140625" style="228" customWidth="1"/>
    <col min="5391" max="5391" width="9.5703125" style="228" customWidth="1"/>
    <col min="5392" max="5392" width="0.42578125" style="228" customWidth="1"/>
    <col min="5393" max="5399" width="6.42578125" style="228" customWidth="1"/>
    <col min="5400" max="5628" width="11.42578125" style="228"/>
    <col min="5629" max="5629" width="1" style="228" customWidth="1"/>
    <col min="5630" max="5630" width="4.28515625" style="228" customWidth="1"/>
    <col min="5631" max="5631" width="34.7109375" style="228" customWidth="1"/>
    <col min="5632" max="5632" width="0" style="228" hidden="1" customWidth="1"/>
    <col min="5633" max="5633" width="20" style="228" customWidth="1"/>
    <col min="5634" max="5634" width="20.85546875" style="228" customWidth="1"/>
    <col min="5635" max="5635" width="25" style="228" customWidth="1"/>
    <col min="5636" max="5636" width="18.7109375" style="228" customWidth="1"/>
    <col min="5637" max="5637" width="29.7109375" style="228" customWidth="1"/>
    <col min="5638" max="5638" width="13.42578125" style="228" customWidth="1"/>
    <col min="5639" max="5639" width="13.85546875" style="228" customWidth="1"/>
    <col min="5640" max="5644" width="16.5703125" style="228" customWidth="1"/>
    <col min="5645" max="5645" width="20.5703125" style="228" customWidth="1"/>
    <col min="5646" max="5646" width="21.140625" style="228" customWidth="1"/>
    <col min="5647" max="5647" width="9.5703125" style="228" customWidth="1"/>
    <col min="5648" max="5648" width="0.42578125" style="228" customWidth="1"/>
    <col min="5649" max="5655" width="6.42578125" style="228" customWidth="1"/>
    <col min="5656" max="5884" width="11.42578125" style="228"/>
    <col min="5885" max="5885" width="1" style="228" customWidth="1"/>
    <col min="5886" max="5886" width="4.28515625" style="228" customWidth="1"/>
    <col min="5887" max="5887" width="34.7109375" style="228" customWidth="1"/>
    <col min="5888" max="5888" width="0" style="228" hidden="1" customWidth="1"/>
    <col min="5889" max="5889" width="20" style="228" customWidth="1"/>
    <col min="5890" max="5890" width="20.85546875" style="228" customWidth="1"/>
    <col min="5891" max="5891" width="25" style="228" customWidth="1"/>
    <col min="5892" max="5892" width="18.7109375" style="228" customWidth="1"/>
    <col min="5893" max="5893" width="29.7109375" style="228" customWidth="1"/>
    <col min="5894" max="5894" width="13.42578125" style="228" customWidth="1"/>
    <col min="5895" max="5895" width="13.85546875" style="228" customWidth="1"/>
    <col min="5896" max="5900" width="16.5703125" style="228" customWidth="1"/>
    <col min="5901" max="5901" width="20.5703125" style="228" customWidth="1"/>
    <col min="5902" max="5902" width="21.140625" style="228" customWidth="1"/>
    <col min="5903" max="5903" width="9.5703125" style="228" customWidth="1"/>
    <col min="5904" max="5904" width="0.42578125" style="228" customWidth="1"/>
    <col min="5905" max="5911" width="6.42578125" style="228" customWidth="1"/>
    <col min="5912" max="6140" width="11.42578125" style="228"/>
    <col min="6141" max="6141" width="1" style="228" customWidth="1"/>
    <col min="6142" max="6142" width="4.28515625" style="228" customWidth="1"/>
    <col min="6143" max="6143" width="34.7109375" style="228" customWidth="1"/>
    <col min="6144" max="6144" width="0" style="228" hidden="1" customWidth="1"/>
    <col min="6145" max="6145" width="20" style="228" customWidth="1"/>
    <col min="6146" max="6146" width="20.85546875" style="228" customWidth="1"/>
    <col min="6147" max="6147" width="25" style="228" customWidth="1"/>
    <col min="6148" max="6148" width="18.7109375" style="228" customWidth="1"/>
    <col min="6149" max="6149" width="29.7109375" style="228" customWidth="1"/>
    <col min="6150" max="6150" width="13.42578125" style="228" customWidth="1"/>
    <col min="6151" max="6151" width="13.85546875" style="228" customWidth="1"/>
    <col min="6152" max="6156" width="16.5703125" style="228" customWidth="1"/>
    <col min="6157" max="6157" width="20.5703125" style="228" customWidth="1"/>
    <col min="6158" max="6158" width="21.140625" style="228" customWidth="1"/>
    <col min="6159" max="6159" width="9.5703125" style="228" customWidth="1"/>
    <col min="6160" max="6160" width="0.42578125" style="228" customWidth="1"/>
    <col min="6161" max="6167" width="6.42578125" style="228" customWidth="1"/>
    <col min="6168" max="6396" width="11.42578125" style="228"/>
    <col min="6397" max="6397" width="1" style="228" customWidth="1"/>
    <col min="6398" max="6398" width="4.28515625" style="228" customWidth="1"/>
    <col min="6399" max="6399" width="34.7109375" style="228" customWidth="1"/>
    <col min="6400" max="6400" width="0" style="228" hidden="1" customWidth="1"/>
    <col min="6401" max="6401" width="20" style="228" customWidth="1"/>
    <col min="6402" max="6402" width="20.85546875" style="228" customWidth="1"/>
    <col min="6403" max="6403" width="25" style="228" customWidth="1"/>
    <col min="6404" max="6404" width="18.7109375" style="228" customWidth="1"/>
    <col min="6405" max="6405" width="29.7109375" style="228" customWidth="1"/>
    <col min="6406" max="6406" width="13.42578125" style="228" customWidth="1"/>
    <col min="6407" max="6407" width="13.85546875" style="228" customWidth="1"/>
    <col min="6408" max="6412" width="16.5703125" style="228" customWidth="1"/>
    <col min="6413" max="6413" width="20.5703125" style="228" customWidth="1"/>
    <col min="6414" max="6414" width="21.140625" style="228" customWidth="1"/>
    <col min="6415" max="6415" width="9.5703125" style="228" customWidth="1"/>
    <col min="6416" max="6416" width="0.42578125" style="228" customWidth="1"/>
    <col min="6417" max="6423" width="6.42578125" style="228" customWidth="1"/>
    <col min="6424" max="6652" width="11.42578125" style="228"/>
    <col min="6653" max="6653" width="1" style="228" customWidth="1"/>
    <col min="6654" max="6654" width="4.28515625" style="228" customWidth="1"/>
    <col min="6655" max="6655" width="34.7109375" style="228" customWidth="1"/>
    <col min="6656" max="6656" width="0" style="228" hidden="1" customWidth="1"/>
    <col min="6657" max="6657" width="20" style="228" customWidth="1"/>
    <col min="6658" max="6658" width="20.85546875" style="228" customWidth="1"/>
    <col min="6659" max="6659" width="25" style="228" customWidth="1"/>
    <col min="6660" max="6660" width="18.7109375" style="228" customWidth="1"/>
    <col min="6661" max="6661" width="29.7109375" style="228" customWidth="1"/>
    <col min="6662" max="6662" width="13.42578125" style="228" customWidth="1"/>
    <col min="6663" max="6663" width="13.85546875" style="228" customWidth="1"/>
    <col min="6664" max="6668" width="16.5703125" style="228" customWidth="1"/>
    <col min="6669" max="6669" width="20.5703125" style="228" customWidth="1"/>
    <col min="6670" max="6670" width="21.140625" style="228" customWidth="1"/>
    <col min="6671" max="6671" width="9.5703125" style="228" customWidth="1"/>
    <col min="6672" max="6672" width="0.42578125" style="228" customWidth="1"/>
    <col min="6673" max="6679" width="6.42578125" style="228" customWidth="1"/>
    <col min="6680" max="6908" width="11.42578125" style="228"/>
    <col min="6909" max="6909" width="1" style="228" customWidth="1"/>
    <col min="6910" max="6910" width="4.28515625" style="228" customWidth="1"/>
    <col min="6911" max="6911" width="34.7109375" style="228" customWidth="1"/>
    <col min="6912" max="6912" width="0" style="228" hidden="1" customWidth="1"/>
    <col min="6913" max="6913" width="20" style="228" customWidth="1"/>
    <col min="6914" max="6914" width="20.85546875" style="228" customWidth="1"/>
    <col min="6915" max="6915" width="25" style="228" customWidth="1"/>
    <col min="6916" max="6916" width="18.7109375" style="228" customWidth="1"/>
    <col min="6917" max="6917" width="29.7109375" style="228" customWidth="1"/>
    <col min="6918" max="6918" width="13.42578125" style="228" customWidth="1"/>
    <col min="6919" max="6919" width="13.85546875" style="228" customWidth="1"/>
    <col min="6920" max="6924" width="16.5703125" style="228" customWidth="1"/>
    <col min="6925" max="6925" width="20.5703125" style="228" customWidth="1"/>
    <col min="6926" max="6926" width="21.140625" style="228" customWidth="1"/>
    <col min="6927" max="6927" width="9.5703125" style="228" customWidth="1"/>
    <col min="6928" max="6928" width="0.42578125" style="228" customWidth="1"/>
    <col min="6929" max="6935" width="6.42578125" style="228" customWidth="1"/>
    <col min="6936" max="7164" width="11.42578125" style="228"/>
    <col min="7165" max="7165" width="1" style="228" customWidth="1"/>
    <col min="7166" max="7166" width="4.28515625" style="228" customWidth="1"/>
    <col min="7167" max="7167" width="34.7109375" style="228" customWidth="1"/>
    <col min="7168" max="7168" width="0" style="228" hidden="1" customWidth="1"/>
    <col min="7169" max="7169" width="20" style="228" customWidth="1"/>
    <col min="7170" max="7170" width="20.85546875" style="228" customWidth="1"/>
    <col min="7171" max="7171" width="25" style="228" customWidth="1"/>
    <col min="7172" max="7172" width="18.7109375" style="228" customWidth="1"/>
    <col min="7173" max="7173" width="29.7109375" style="228" customWidth="1"/>
    <col min="7174" max="7174" width="13.42578125" style="228" customWidth="1"/>
    <col min="7175" max="7175" width="13.85546875" style="228" customWidth="1"/>
    <col min="7176" max="7180" width="16.5703125" style="228" customWidth="1"/>
    <col min="7181" max="7181" width="20.5703125" style="228" customWidth="1"/>
    <col min="7182" max="7182" width="21.140625" style="228" customWidth="1"/>
    <col min="7183" max="7183" width="9.5703125" style="228" customWidth="1"/>
    <col min="7184" max="7184" width="0.42578125" style="228" customWidth="1"/>
    <col min="7185" max="7191" width="6.42578125" style="228" customWidth="1"/>
    <col min="7192" max="7420" width="11.42578125" style="228"/>
    <col min="7421" max="7421" width="1" style="228" customWidth="1"/>
    <col min="7422" max="7422" width="4.28515625" style="228" customWidth="1"/>
    <col min="7423" max="7423" width="34.7109375" style="228" customWidth="1"/>
    <col min="7424" max="7424" width="0" style="228" hidden="1" customWidth="1"/>
    <col min="7425" max="7425" width="20" style="228" customWidth="1"/>
    <col min="7426" max="7426" width="20.85546875" style="228" customWidth="1"/>
    <col min="7427" max="7427" width="25" style="228" customWidth="1"/>
    <col min="7428" max="7428" width="18.7109375" style="228" customWidth="1"/>
    <col min="7429" max="7429" width="29.7109375" style="228" customWidth="1"/>
    <col min="7430" max="7430" width="13.42578125" style="228" customWidth="1"/>
    <col min="7431" max="7431" width="13.85546875" style="228" customWidth="1"/>
    <col min="7432" max="7436" width="16.5703125" style="228" customWidth="1"/>
    <col min="7437" max="7437" width="20.5703125" style="228" customWidth="1"/>
    <col min="7438" max="7438" width="21.140625" style="228" customWidth="1"/>
    <col min="7439" max="7439" width="9.5703125" style="228" customWidth="1"/>
    <col min="7440" max="7440" width="0.42578125" style="228" customWidth="1"/>
    <col min="7441" max="7447" width="6.42578125" style="228" customWidth="1"/>
    <col min="7448" max="7676" width="11.42578125" style="228"/>
    <col min="7677" max="7677" width="1" style="228" customWidth="1"/>
    <col min="7678" max="7678" width="4.28515625" style="228" customWidth="1"/>
    <col min="7679" max="7679" width="34.7109375" style="228" customWidth="1"/>
    <col min="7680" max="7680" width="0" style="228" hidden="1" customWidth="1"/>
    <col min="7681" max="7681" width="20" style="228" customWidth="1"/>
    <col min="7682" max="7682" width="20.85546875" style="228" customWidth="1"/>
    <col min="7683" max="7683" width="25" style="228" customWidth="1"/>
    <col min="7684" max="7684" width="18.7109375" style="228" customWidth="1"/>
    <col min="7685" max="7685" width="29.7109375" style="228" customWidth="1"/>
    <col min="7686" max="7686" width="13.42578125" style="228" customWidth="1"/>
    <col min="7687" max="7687" width="13.85546875" style="228" customWidth="1"/>
    <col min="7688" max="7692" width="16.5703125" style="228" customWidth="1"/>
    <col min="7693" max="7693" width="20.5703125" style="228" customWidth="1"/>
    <col min="7694" max="7694" width="21.140625" style="228" customWidth="1"/>
    <col min="7695" max="7695" width="9.5703125" style="228" customWidth="1"/>
    <col min="7696" max="7696" width="0.42578125" style="228" customWidth="1"/>
    <col min="7697" max="7703" width="6.42578125" style="228" customWidth="1"/>
    <col min="7704" max="7932" width="11.42578125" style="228"/>
    <col min="7933" max="7933" width="1" style="228" customWidth="1"/>
    <col min="7934" max="7934" width="4.28515625" style="228" customWidth="1"/>
    <col min="7935" max="7935" width="34.7109375" style="228" customWidth="1"/>
    <col min="7936" max="7936" width="0" style="228" hidden="1" customWidth="1"/>
    <col min="7937" max="7937" width="20" style="228" customWidth="1"/>
    <col min="7938" max="7938" width="20.85546875" style="228" customWidth="1"/>
    <col min="7939" max="7939" width="25" style="228" customWidth="1"/>
    <col min="7940" max="7940" width="18.7109375" style="228" customWidth="1"/>
    <col min="7941" max="7941" width="29.7109375" style="228" customWidth="1"/>
    <col min="7942" max="7942" width="13.42578125" style="228" customWidth="1"/>
    <col min="7943" max="7943" width="13.85546875" style="228" customWidth="1"/>
    <col min="7944" max="7948" width="16.5703125" style="228" customWidth="1"/>
    <col min="7949" max="7949" width="20.5703125" style="228" customWidth="1"/>
    <col min="7950" max="7950" width="21.140625" style="228" customWidth="1"/>
    <col min="7951" max="7951" width="9.5703125" style="228" customWidth="1"/>
    <col min="7952" max="7952" width="0.42578125" style="228" customWidth="1"/>
    <col min="7953" max="7959" width="6.42578125" style="228" customWidth="1"/>
    <col min="7960" max="8188" width="11.42578125" style="228"/>
    <col min="8189" max="8189" width="1" style="228" customWidth="1"/>
    <col min="8190" max="8190" width="4.28515625" style="228" customWidth="1"/>
    <col min="8191" max="8191" width="34.7109375" style="228" customWidth="1"/>
    <col min="8192" max="8192" width="0" style="228" hidden="1" customWidth="1"/>
    <col min="8193" max="8193" width="20" style="228" customWidth="1"/>
    <col min="8194" max="8194" width="20.85546875" style="228" customWidth="1"/>
    <col min="8195" max="8195" width="25" style="228" customWidth="1"/>
    <col min="8196" max="8196" width="18.7109375" style="228" customWidth="1"/>
    <col min="8197" max="8197" width="29.7109375" style="228" customWidth="1"/>
    <col min="8198" max="8198" width="13.42578125" style="228" customWidth="1"/>
    <col min="8199" max="8199" width="13.85546875" style="228" customWidth="1"/>
    <col min="8200" max="8204" width="16.5703125" style="228" customWidth="1"/>
    <col min="8205" max="8205" width="20.5703125" style="228" customWidth="1"/>
    <col min="8206" max="8206" width="21.140625" style="228" customWidth="1"/>
    <col min="8207" max="8207" width="9.5703125" style="228" customWidth="1"/>
    <col min="8208" max="8208" width="0.42578125" style="228" customWidth="1"/>
    <col min="8209" max="8215" width="6.42578125" style="228" customWidth="1"/>
    <col min="8216" max="8444" width="11.42578125" style="228"/>
    <col min="8445" max="8445" width="1" style="228" customWidth="1"/>
    <col min="8446" max="8446" width="4.28515625" style="228" customWidth="1"/>
    <col min="8447" max="8447" width="34.7109375" style="228" customWidth="1"/>
    <col min="8448" max="8448" width="0" style="228" hidden="1" customWidth="1"/>
    <col min="8449" max="8449" width="20" style="228" customWidth="1"/>
    <col min="8450" max="8450" width="20.85546875" style="228" customWidth="1"/>
    <col min="8451" max="8451" width="25" style="228" customWidth="1"/>
    <col min="8452" max="8452" width="18.7109375" style="228" customWidth="1"/>
    <col min="8453" max="8453" width="29.7109375" style="228" customWidth="1"/>
    <col min="8454" max="8454" width="13.42578125" style="228" customWidth="1"/>
    <col min="8455" max="8455" width="13.85546875" style="228" customWidth="1"/>
    <col min="8456" max="8460" width="16.5703125" style="228" customWidth="1"/>
    <col min="8461" max="8461" width="20.5703125" style="228" customWidth="1"/>
    <col min="8462" max="8462" width="21.140625" style="228" customWidth="1"/>
    <col min="8463" max="8463" width="9.5703125" style="228" customWidth="1"/>
    <col min="8464" max="8464" width="0.42578125" style="228" customWidth="1"/>
    <col min="8465" max="8471" width="6.42578125" style="228" customWidth="1"/>
    <col min="8472" max="8700" width="11.42578125" style="228"/>
    <col min="8701" max="8701" width="1" style="228" customWidth="1"/>
    <col min="8702" max="8702" width="4.28515625" style="228" customWidth="1"/>
    <col min="8703" max="8703" width="34.7109375" style="228" customWidth="1"/>
    <col min="8704" max="8704" width="0" style="228" hidden="1" customWidth="1"/>
    <col min="8705" max="8705" width="20" style="228" customWidth="1"/>
    <col min="8706" max="8706" width="20.85546875" style="228" customWidth="1"/>
    <col min="8707" max="8707" width="25" style="228" customWidth="1"/>
    <col min="8708" max="8708" width="18.7109375" style="228" customWidth="1"/>
    <col min="8709" max="8709" width="29.7109375" style="228" customWidth="1"/>
    <col min="8710" max="8710" width="13.42578125" style="228" customWidth="1"/>
    <col min="8711" max="8711" width="13.85546875" style="228" customWidth="1"/>
    <col min="8712" max="8716" width="16.5703125" style="228" customWidth="1"/>
    <col min="8717" max="8717" width="20.5703125" style="228" customWidth="1"/>
    <col min="8718" max="8718" width="21.140625" style="228" customWidth="1"/>
    <col min="8719" max="8719" width="9.5703125" style="228" customWidth="1"/>
    <col min="8720" max="8720" width="0.42578125" style="228" customWidth="1"/>
    <col min="8721" max="8727" width="6.42578125" style="228" customWidth="1"/>
    <col min="8728" max="8956" width="11.42578125" style="228"/>
    <col min="8957" max="8957" width="1" style="228" customWidth="1"/>
    <col min="8958" max="8958" width="4.28515625" style="228" customWidth="1"/>
    <col min="8959" max="8959" width="34.7109375" style="228" customWidth="1"/>
    <col min="8960" max="8960" width="0" style="228" hidden="1" customWidth="1"/>
    <col min="8961" max="8961" width="20" style="228" customWidth="1"/>
    <col min="8962" max="8962" width="20.85546875" style="228" customWidth="1"/>
    <col min="8963" max="8963" width="25" style="228" customWidth="1"/>
    <col min="8964" max="8964" width="18.7109375" style="228" customWidth="1"/>
    <col min="8965" max="8965" width="29.7109375" style="228" customWidth="1"/>
    <col min="8966" max="8966" width="13.42578125" style="228" customWidth="1"/>
    <col min="8967" max="8967" width="13.85546875" style="228" customWidth="1"/>
    <col min="8968" max="8972" width="16.5703125" style="228" customWidth="1"/>
    <col min="8973" max="8973" width="20.5703125" style="228" customWidth="1"/>
    <col min="8974" max="8974" width="21.140625" style="228" customWidth="1"/>
    <col min="8975" max="8975" width="9.5703125" style="228" customWidth="1"/>
    <col min="8976" max="8976" width="0.42578125" style="228" customWidth="1"/>
    <col min="8977" max="8983" width="6.42578125" style="228" customWidth="1"/>
    <col min="8984" max="9212" width="11.42578125" style="228"/>
    <col min="9213" max="9213" width="1" style="228" customWidth="1"/>
    <col min="9214" max="9214" width="4.28515625" style="228" customWidth="1"/>
    <col min="9215" max="9215" width="34.7109375" style="228" customWidth="1"/>
    <col min="9216" max="9216" width="0" style="228" hidden="1" customWidth="1"/>
    <col min="9217" max="9217" width="20" style="228" customWidth="1"/>
    <col min="9218" max="9218" width="20.85546875" style="228" customWidth="1"/>
    <col min="9219" max="9219" width="25" style="228" customWidth="1"/>
    <col min="9220" max="9220" width="18.7109375" style="228" customWidth="1"/>
    <col min="9221" max="9221" width="29.7109375" style="228" customWidth="1"/>
    <col min="9222" max="9222" width="13.42578125" style="228" customWidth="1"/>
    <col min="9223" max="9223" width="13.85546875" style="228" customWidth="1"/>
    <col min="9224" max="9228" width="16.5703125" style="228" customWidth="1"/>
    <col min="9229" max="9229" width="20.5703125" style="228" customWidth="1"/>
    <col min="9230" max="9230" width="21.140625" style="228" customWidth="1"/>
    <col min="9231" max="9231" width="9.5703125" style="228" customWidth="1"/>
    <col min="9232" max="9232" width="0.42578125" style="228" customWidth="1"/>
    <col min="9233" max="9239" width="6.42578125" style="228" customWidth="1"/>
    <col min="9240" max="9468" width="11.42578125" style="228"/>
    <col min="9469" max="9469" width="1" style="228" customWidth="1"/>
    <col min="9470" max="9470" width="4.28515625" style="228" customWidth="1"/>
    <col min="9471" max="9471" width="34.7109375" style="228" customWidth="1"/>
    <col min="9472" max="9472" width="0" style="228" hidden="1" customWidth="1"/>
    <col min="9473" max="9473" width="20" style="228" customWidth="1"/>
    <col min="9474" max="9474" width="20.85546875" style="228" customWidth="1"/>
    <col min="9475" max="9475" width="25" style="228" customWidth="1"/>
    <col min="9476" max="9476" width="18.7109375" style="228" customWidth="1"/>
    <col min="9477" max="9477" width="29.7109375" style="228" customWidth="1"/>
    <col min="9478" max="9478" width="13.42578125" style="228" customWidth="1"/>
    <col min="9479" max="9479" width="13.85546875" style="228" customWidth="1"/>
    <col min="9480" max="9484" width="16.5703125" style="228" customWidth="1"/>
    <col min="9485" max="9485" width="20.5703125" style="228" customWidth="1"/>
    <col min="9486" max="9486" width="21.140625" style="228" customWidth="1"/>
    <col min="9487" max="9487" width="9.5703125" style="228" customWidth="1"/>
    <col min="9488" max="9488" width="0.42578125" style="228" customWidth="1"/>
    <col min="9489" max="9495" width="6.42578125" style="228" customWidth="1"/>
    <col min="9496" max="9724" width="11.42578125" style="228"/>
    <col min="9725" max="9725" width="1" style="228" customWidth="1"/>
    <col min="9726" max="9726" width="4.28515625" style="228" customWidth="1"/>
    <col min="9727" max="9727" width="34.7109375" style="228" customWidth="1"/>
    <col min="9728" max="9728" width="0" style="228" hidden="1" customWidth="1"/>
    <col min="9729" max="9729" width="20" style="228" customWidth="1"/>
    <col min="9730" max="9730" width="20.85546875" style="228" customWidth="1"/>
    <col min="9731" max="9731" width="25" style="228" customWidth="1"/>
    <col min="9732" max="9732" width="18.7109375" style="228" customWidth="1"/>
    <col min="9733" max="9733" width="29.7109375" style="228" customWidth="1"/>
    <col min="9734" max="9734" width="13.42578125" style="228" customWidth="1"/>
    <col min="9735" max="9735" width="13.85546875" style="228" customWidth="1"/>
    <col min="9736" max="9740" width="16.5703125" style="228" customWidth="1"/>
    <col min="9741" max="9741" width="20.5703125" style="228" customWidth="1"/>
    <col min="9742" max="9742" width="21.140625" style="228" customWidth="1"/>
    <col min="9743" max="9743" width="9.5703125" style="228" customWidth="1"/>
    <col min="9744" max="9744" width="0.42578125" style="228" customWidth="1"/>
    <col min="9745" max="9751" width="6.42578125" style="228" customWidth="1"/>
    <col min="9752" max="9980" width="11.42578125" style="228"/>
    <col min="9981" max="9981" width="1" style="228" customWidth="1"/>
    <col min="9982" max="9982" width="4.28515625" style="228" customWidth="1"/>
    <col min="9983" max="9983" width="34.7109375" style="228" customWidth="1"/>
    <col min="9984" max="9984" width="0" style="228" hidden="1" customWidth="1"/>
    <col min="9985" max="9985" width="20" style="228" customWidth="1"/>
    <col min="9986" max="9986" width="20.85546875" style="228" customWidth="1"/>
    <col min="9987" max="9987" width="25" style="228" customWidth="1"/>
    <col min="9988" max="9988" width="18.7109375" style="228" customWidth="1"/>
    <col min="9989" max="9989" width="29.7109375" style="228" customWidth="1"/>
    <col min="9990" max="9990" width="13.42578125" style="228" customWidth="1"/>
    <col min="9991" max="9991" width="13.85546875" style="228" customWidth="1"/>
    <col min="9992" max="9996" width="16.5703125" style="228" customWidth="1"/>
    <col min="9997" max="9997" width="20.5703125" style="228" customWidth="1"/>
    <col min="9998" max="9998" width="21.140625" style="228" customWidth="1"/>
    <col min="9999" max="9999" width="9.5703125" style="228" customWidth="1"/>
    <col min="10000" max="10000" width="0.42578125" style="228" customWidth="1"/>
    <col min="10001" max="10007" width="6.42578125" style="228" customWidth="1"/>
    <col min="10008" max="10236" width="11.42578125" style="228"/>
    <col min="10237" max="10237" width="1" style="228" customWidth="1"/>
    <col min="10238" max="10238" width="4.28515625" style="228" customWidth="1"/>
    <col min="10239" max="10239" width="34.7109375" style="228" customWidth="1"/>
    <col min="10240" max="10240" width="0" style="228" hidden="1" customWidth="1"/>
    <col min="10241" max="10241" width="20" style="228" customWidth="1"/>
    <col min="10242" max="10242" width="20.85546875" style="228" customWidth="1"/>
    <col min="10243" max="10243" width="25" style="228" customWidth="1"/>
    <col min="10244" max="10244" width="18.7109375" style="228" customWidth="1"/>
    <col min="10245" max="10245" width="29.7109375" style="228" customWidth="1"/>
    <col min="10246" max="10246" width="13.42578125" style="228" customWidth="1"/>
    <col min="10247" max="10247" width="13.85546875" style="228" customWidth="1"/>
    <col min="10248" max="10252" width="16.5703125" style="228" customWidth="1"/>
    <col min="10253" max="10253" width="20.5703125" style="228" customWidth="1"/>
    <col min="10254" max="10254" width="21.140625" style="228" customWidth="1"/>
    <col min="10255" max="10255" width="9.5703125" style="228" customWidth="1"/>
    <col min="10256" max="10256" width="0.42578125" style="228" customWidth="1"/>
    <col min="10257" max="10263" width="6.42578125" style="228" customWidth="1"/>
    <col min="10264" max="10492" width="11.42578125" style="228"/>
    <col min="10493" max="10493" width="1" style="228" customWidth="1"/>
    <col min="10494" max="10494" width="4.28515625" style="228" customWidth="1"/>
    <col min="10495" max="10495" width="34.7109375" style="228" customWidth="1"/>
    <col min="10496" max="10496" width="0" style="228" hidden="1" customWidth="1"/>
    <col min="10497" max="10497" width="20" style="228" customWidth="1"/>
    <col min="10498" max="10498" width="20.85546875" style="228" customWidth="1"/>
    <col min="10499" max="10499" width="25" style="228" customWidth="1"/>
    <col min="10500" max="10500" width="18.7109375" style="228" customWidth="1"/>
    <col min="10501" max="10501" width="29.7109375" style="228" customWidth="1"/>
    <col min="10502" max="10502" width="13.42578125" style="228" customWidth="1"/>
    <col min="10503" max="10503" width="13.85546875" style="228" customWidth="1"/>
    <col min="10504" max="10508" width="16.5703125" style="228" customWidth="1"/>
    <col min="10509" max="10509" width="20.5703125" style="228" customWidth="1"/>
    <col min="10510" max="10510" width="21.140625" style="228" customWidth="1"/>
    <col min="10511" max="10511" width="9.5703125" style="228" customWidth="1"/>
    <col min="10512" max="10512" width="0.42578125" style="228" customWidth="1"/>
    <col min="10513" max="10519" width="6.42578125" style="228" customWidth="1"/>
    <col min="10520" max="10748" width="11.42578125" style="228"/>
    <col min="10749" max="10749" width="1" style="228" customWidth="1"/>
    <col min="10750" max="10750" width="4.28515625" style="228" customWidth="1"/>
    <col min="10751" max="10751" width="34.7109375" style="228" customWidth="1"/>
    <col min="10752" max="10752" width="0" style="228" hidden="1" customWidth="1"/>
    <col min="10753" max="10753" width="20" style="228" customWidth="1"/>
    <col min="10754" max="10754" width="20.85546875" style="228" customWidth="1"/>
    <col min="10755" max="10755" width="25" style="228" customWidth="1"/>
    <col min="10756" max="10756" width="18.7109375" style="228" customWidth="1"/>
    <col min="10757" max="10757" width="29.7109375" style="228" customWidth="1"/>
    <col min="10758" max="10758" width="13.42578125" style="228" customWidth="1"/>
    <col min="10759" max="10759" width="13.85546875" style="228" customWidth="1"/>
    <col min="10760" max="10764" width="16.5703125" style="228" customWidth="1"/>
    <col min="10765" max="10765" width="20.5703125" style="228" customWidth="1"/>
    <col min="10766" max="10766" width="21.140625" style="228" customWidth="1"/>
    <col min="10767" max="10767" width="9.5703125" style="228" customWidth="1"/>
    <col min="10768" max="10768" width="0.42578125" style="228" customWidth="1"/>
    <col min="10769" max="10775" width="6.42578125" style="228" customWidth="1"/>
    <col min="10776" max="11004" width="11.42578125" style="228"/>
    <col min="11005" max="11005" width="1" style="228" customWidth="1"/>
    <col min="11006" max="11006" width="4.28515625" style="228" customWidth="1"/>
    <col min="11007" max="11007" width="34.7109375" style="228" customWidth="1"/>
    <col min="11008" max="11008" width="0" style="228" hidden="1" customWidth="1"/>
    <col min="11009" max="11009" width="20" style="228" customWidth="1"/>
    <col min="11010" max="11010" width="20.85546875" style="228" customWidth="1"/>
    <col min="11011" max="11011" width="25" style="228" customWidth="1"/>
    <col min="11012" max="11012" width="18.7109375" style="228" customWidth="1"/>
    <col min="11013" max="11013" width="29.7109375" style="228" customWidth="1"/>
    <col min="11014" max="11014" width="13.42578125" style="228" customWidth="1"/>
    <col min="11015" max="11015" width="13.85546875" style="228" customWidth="1"/>
    <col min="11016" max="11020" width="16.5703125" style="228" customWidth="1"/>
    <col min="11021" max="11021" width="20.5703125" style="228" customWidth="1"/>
    <col min="11022" max="11022" width="21.140625" style="228" customWidth="1"/>
    <col min="11023" max="11023" width="9.5703125" style="228" customWidth="1"/>
    <col min="11024" max="11024" width="0.42578125" style="228" customWidth="1"/>
    <col min="11025" max="11031" width="6.42578125" style="228" customWidth="1"/>
    <col min="11032" max="11260" width="11.42578125" style="228"/>
    <col min="11261" max="11261" width="1" style="228" customWidth="1"/>
    <col min="11262" max="11262" width="4.28515625" style="228" customWidth="1"/>
    <col min="11263" max="11263" width="34.7109375" style="228" customWidth="1"/>
    <col min="11264" max="11264" width="0" style="228" hidden="1" customWidth="1"/>
    <col min="11265" max="11265" width="20" style="228" customWidth="1"/>
    <col min="11266" max="11266" width="20.85546875" style="228" customWidth="1"/>
    <col min="11267" max="11267" width="25" style="228" customWidth="1"/>
    <col min="11268" max="11268" width="18.7109375" style="228" customWidth="1"/>
    <col min="11269" max="11269" width="29.7109375" style="228" customWidth="1"/>
    <col min="11270" max="11270" width="13.42578125" style="228" customWidth="1"/>
    <col min="11271" max="11271" width="13.85546875" style="228" customWidth="1"/>
    <col min="11272" max="11276" width="16.5703125" style="228" customWidth="1"/>
    <col min="11277" max="11277" width="20.5703125" style="228" customWidth="1"/>
    <col min="11278" max="11278" width="21.140625" style="228" customWidth="1"/>
    <col min="11279" max="11279" width="9.5703125" style="228" customWidth="1"/>
    <col min="11280" max="11280" width="0.42578125" style="228" customWidth="1"/>
    <col min="11281" max="11287" width="6.42578125" style="228" customWidth="1"/>
    <col min="11288" max="11516" width="11.42578125" style="228"/>
    <col min="11517" max="11517" width="1" style="228" customWidth="1"/>
    <col min="11518" max="11518" width="4.28515625" style="228" customWidth="1"/>
    <col min="11519" max="11519" width="34.7109375" style="228" customWidth="1"/>
    <col min="11520" max="11520" width="0" style="228" hidden="1" customWidth="1"/>
    <col min="11521" max="11521" width="20" style="228" customWidth="1"/>
    <col min="11522" max="11522" width="20.85546875" style="228" customWidth="1"/>
    <col min="11523" max="11523" width="25" style="228" customWidth="1"/>
    <col min="11524" max="11524" width="18.7109375" style="228" customWidth="1"/>
    <col min="11525" max="11525" width="29.7109375" style="228" customWidth="1"/>
    <col min="11526" max="11526" width="13.42578125" style="228" customWidth="1"/>
    <col min="11527" max="11527" width="13.85546875" style="228" customWidth="1"/>
    <col min="11528" max="11532" width="16.5703125" style="228" customWidth="1"/>
    <col min="11533" max="11533" width="20.5703125" style="228" customWidth="1"/>
    <col min="11534" max="11534" width="21.140625" style="228" customWidth="1"/>
    <col min="11535" max="11535" width="9.5703125" style="228" customWidth="1"/>
    <col min="11536" max="11536" width="0.42578125" style="228" customWidth="1"/>
    <col min="11537" max="11543" width="6.42578125" style="228" customWidth="1"/>
    <col min="11544" max="11772" width="11.42578125" style="228"/>
    <col min="11773" max="11773" width="1" style="228" customWidth="1"/>
    <col min="11774" max="11774" width="4.28515625" style="228" customWidth="1"/>
    <col min="11775" max="11775" width="34.7109375" style="228" customWidth="1"/>
    <col min="11776" max="11776" width="0" style="228" hidden="1" customWidth="1"/>
    <col min="11777" max="11777" width="20" style="228" customWidth="1"/>
    <col min="11778" max="11778" width="20.85546875" style="228" customWidth="1"/>
    <col min="11779" max="11779" width="25" style="228" customWidth="1"/>
    <col min="11780" max="11780" width="18.7109375" style="228" customWidth="1"/>
    <col min="11781" max="11781" width="29.7109375" style="228" customWidth="1"/>
    <col min="11782" max="11782" width="13.42578125" style="228" customWidth="1"/>
    <col min="11783" max="11783" width="13.85546875" style="228" customWidth="1"/>
    <col min="11784" max="11788" width="16.5703125" style="228" customWidth="1"/>
    <col min="11789" max="11789" width="20.5703125" style="228" customWidth="1"/>
    <col min="11790" max="11790" width="21.140625" style="228" customWidth="1"/>
    <col min="11791" max="11791" width="9.5703125" style="228" customWidth="1"/>
    <col min="11792" max="11792" width="0.42578125" style="228" customWidth="1"/>
    <col min="11793" max="11799" width="6.42578125" style="228" customWidth="1"/>
    <col min="11800" max="12028" width="11.42578125" style="228"/>
    <col min="12029" max="12029" width="1" style="228" customWidth="1"/>
    <col min="12030" max="12030" width="4.28515625" style="228" customWidth="1"/>
    <col min="12031" max="12031" width="34.7109375" style="228" customWidth="1"/>
    <col min="12032" max="12032" width="0" style="228" hidden="1" customWidth="1"/>
    <col min="12033" max="12033" width="20" style="228" customWidth="1"/>
    <col min="12034" max="12034" width="20.85546875" style="228" customWidth="1"/>
    <col min="12035" max="12035" width="25" style="228" customWidth="1"/>
    <col min="12036" max="12036" width="18.7109375" style="228" customWidth="1"/>
    <col min="12037" max="12037" width="29.7109375" style="228" customWidth="1"/>
    <col min="12038" max="12038" width="13.42578125" style="228" customWidth="1"/>
    <col min="12039" max="12039" width="13.85546875" style="228" customWidth="1"/>
    <col min="12040" max="12044" width="16.5703125" style="228" customWidth="1"/>
    <col min="12045" max="12045" width="20.5703125" style="228" customWidth="1"/>
    <col min="12046" max="12046" width="21.140625" style="228" customWidth="1"/>
    <col min="12047" max="12047" width="9.5703125" style="228" customWidth="1"/>
    <col min="12048" max="12048" width="0.42578125" style="228" customWidth="1"/>
    <col min="12049" max="12055" width="6.42578125" style="228" customWidth="1"/>
    <col min="12056" max="12284" width="11.42578125" style="228"/>
    <col min="12285" max="12285" width="1" style="228" customWidth="1"/>
    <col min="12286" max="12286" width="4.28515625" style="228" customWidth="1"/>
    <col min="12287" max="12287" width="34.7109375" style="228" customWidth="1"/>
    <col min="12288" max="12288" width="0" style="228" hidden="1" customWidth="1"/>
    <col min="12289" max="12289" width="20" style="228" customWidth="1"/>
    <col min="12290" max="12290" width="20.85546875" style="228" customWidth="1"/>
    <col min="12291" max="12291" width="25" style="228" customWidth="1"/>
    <col min="12292" max="12292" width="18.7109375" style="228" customWidth="1"/>
    <col min="12293" max="12293" width="29.7109375" style="228" customWidth="1"/>
    <col min="12294" max="12294" width="13.42578125" style="228" customWidth="1"/>
    <col min="12295" max="12295" width="13.85546875" style="228" customWidth="1"/>
    <col min="12296" max="12300" width="16.5703125" style="228" customWidth="1"/>
    <col min="12301" max="12301" width="20.5703125" style="228" customWidth="1"/>
    <col min="12302" max="12302" width="21.140625" style="228" customWidth="1"/>
    <col min="12303" max="12303" width="9.5703125" style="228" customWidth="1"/>
    <col min="12304" max="12304" width="0.42578125" style="228" customWidth="1"/>
    <col min="12305" max="12311" width="6.42578125" style="228" customWidth="1"/>
    <col min="12312" max="12540" width="11.42578125" style="228"/>
    <col min="12541" max="12541" width="1" style="228" customWidth="1"/>
    <col min="12542" max="12542" width="4.28515625" style="228" customWidth="1"/>
    <col min="12543" max="12543" width="34.7109375" style="228" customWidth="1"/>
    <col min="12544" max="12544" width="0" style="228" hidden="1" customWidth="1"/>
    <col min="12545" max="12545" width="20" style="228" customWidth="1"/>
    <col min="12546" max="12546" width="20.85546875" style="228" customWidth="1"/>
    <col min="12547" max="12547" width="25" style="228" customWidth="1"/>
    <col min="12548" max="12548" width="18.7109375" style="228" customWidth="1"/>
    <col min="12549" max="12549" width="29.7109375" style="228" customWidth="1"/>
    <col min="12550" max="12550" width="13.42578125" style="228" customWidth="1"/>
    <col min="12551" max="12551" width="13.85546875" style="228" customWidth="1"/>
    <col min="12552" max="12556" width="16.5703125" style="228" customWidth="1"/>
    <col min="12557" max="12557" width="20.5703125" style="228" customWidth="1"/>
    <col min="12558" max="12558" width="21.140625" style="228" customWidth="1"/>
    <col min="12559" max="12559" width="9.5703125" style="228" customWidth="1"/>
    <col min="12560" max="12560" width="0.42578125" style="228" customWidth="1"/>
    <col min="12561" max="12567" width="6.42578125" style="228" customWidth="1"/>
    <col min="12568" max="12796" width="11.42578125" style="228"/>
    <col min="12797" max="12797" width="1" style="228" customWidth="1"/>
    <col min="12798" max="12798" width="4.28515625" style="228" customWidth="1"/>
    <col min="12799" max="12799" width="34.7109375" style="228" customWidth="1"/>
    <col min="12800" max="12800" width="0" style="228" hidden="1" customWidth="1"/>
    <col min="12801" max="12801" width="20" style="228" customWidth="1"/>
    <col min="12802" max="12802" width="20.85546875" style="228" customWidth="1"/>
    <col min="12803" max="12803" width="25" style="228" customWidth="1"/>
    <col min="12804" max="12804" width="18.7109375" style="228" customWidth="1"/>
    <col min="12805" max="12805" width="29.7109375" style="228" customWidth="1"/>
    <col min="12806" max="12806" width="13.42578125" style="228" customWidth="1"/>
    <col min="12807" max="12807" width="13.85546875" style="228" customWidth="1"/>
    <col min="12808" max="12812" width="16.5703125" style="228" customWidth="1"/>
    <col min="12813" max="12813" width="20.5703125" style="228" customWidth="1"/>
    <col min="12814" max="12814" width="21.140625" style="228" customWidth="1"/>
    <col min="12815" max="12815" width="9.5703125" style="228" customWidth="1"/>
    <col min="12816" max="12816" width="0.42578125" style="228" customWidth="1"/>
    <col min="12817" max="12823" width="6.42578125" style="228" customWidth="1"/>
    <col min="12824" max="13052" width="11.42578125" style="228"/>
    <col min="13053" max="13053" width="1" style="228" customWidth="1"/>
    <col min="13054" max="13054" width="4.28515625" style="228" customWidth="1"/>
    <col min="13055" max="13055" width="34.7109375" style="228" customWidth="1"/>
    <col min="13056" max="13056" width="0" style="228" hidden="1" customWidth="1"/>
    <col min="13057" max="13057" width="20" style="228" customWidth="1"/>
    <col min="13058" max="13058" width="20.85546875" style="228" customWidth="1"/>
    <col min="13059" max="13059" width="25" style="228" customWidth="1"/>
    <col min="13060" max="13060" width="18.7109375" style="228" customWidth="1"/>
    <col min="13061" max="13061" width="29.7109375" style="228" customWidth="1"/>
    <col min="13062" max="13062" width="13.42578125" style="228" customWidth="1"/>
    <col min="13063" max="13063" width="13.85546875" style="228" customWidth="1"/>
    <col min="13064" max="13068" width="16.5703125" style="228" customWidth="1"/>
    <col min="13069" max="13069" width="20.5703125" style="228" customWidth="1"/>
    <col min="13070" max="13070" width="21.140625" style="228" customWidth="1"/>
    <col min="13071" max="13071" width="9.5703125" style="228" customWidth="1"/>
    <col min="13072" max="13072" width="0.42578125" style="228" customWidth="1"/>
    <col min="13073" max="13079" width="6.42578125" style="228" customWidth="1"/>
    <col min="13080" max="13308" width="11.42578125" style="228"/>
    <col min="13309" max="13309" width="1" style="228" customWidth="1"/>
    <col min="13310" max="13310" width="4.28515625" style="228" customWidth="1"/>
    <col min="13311" max="13311" width="34.7109375" style="228" customWidth="1"/>
    <col min="13312" max="13312" width="0" style="228" hidden="1" customWidth="1"/>
    <col min="13313" max="13313" width="20" style="228" customWidth="1"/>
    <col min="13314" max="13314" width="20.85546875" style="228" customWidth="1"/>
    <col min="13315" max="13315" width="25" style="228" customWidth="1"/>
    <col min="13316" max="13316" width="18.7109375" style="228" customWidth="1"/>
    <col min="13317" max="13317" width="29.7109375" style="228" customWidth="1"/>
    <col min="13318" max="13318" width="13.42578125" style="228" customWidth="1"/>
    <col min="13319" max="13319" width="13.85546875" style="228" customWidth="1"/>
    <col min="13320" max="13324" width="16.5703125" style="228" customWidth="1"/>
    <col min="13325" max="13325" width="20.5703125" style="228" customWidth="1"/>
    <col min="13326" max="13326" width="21.140625" style="228" customWidth="1"/>
    <col min="13327" max="13327" width="9.5703125" style="228" customWidth="1"/>
    <col min="13328" max="13328" width="0.42578125" style="228" customWidth="1"/>
    <col min="13329" max="13335" width="6.42578125" style="228" customWidth="1"/>
    <col min="13336" max="13564" width="11.42578125" style="228"/>
    <col min="13565" max="13565" width="1" style="228" customWidth="1"/>
    <col min="13566" max="13566" width="4.28515625" style="228" customWidth="1"/>
    <col min="13567" max="13567" width="34.7109375" style="228" customWidth="1"/>
    <col min="13568" max="13568" width="0" style="228" hidden="1" customWidth="1"/>
    <col min="13569" max="13569" width="20" style="228" customWidth="1"/>
    <col min="13570" max="13570" width="20.85546875" style="228" customWidth="1"/>
    <col min="13571" max="13571" width="25" style="228" customWidth="1"/>
    <col min="13572" max="13572" width="18.7109375" style="228" customWidth="1"/>
    <col min="13573" max="13573" width="29.7109375" style="228" customWidth="1"/>
    <col min="13574" max="13574" width="13.42578125" style="228" customWidth="1"/>
    <col min="13575" max="13575" width="13.85546875" style="228" customWidth="1"/>
    <col min="13576" max="13580" width="16.5703125" style="228" customWidth="1"/>
    <col min="13581" max="13581" width="20.5703125" style="228" customWidth="1"/>
    <col min="13582" max="13582" width="21.140625" style="228" customWidth="1"/>
    <col min="13583" max="13583" width="9.5703125" style="228" customWidth="1"/>
    <col min="13584" max="13584" width="0.42578125" style="228" customWidth="1"/>
    <col min="13585" max="13591" width="6.42578125" style="228" customWidth="1"/>
    <col min="13592" max="13820" width="11.42578125" style="228"/>
    <col min="13821" max="13821" width="1" style="228" customWidth="1"/>
    <col min="13822" max="13822" width="4.28515625" style="228" customWidth="1"/>
    <col min="13823" max="13823" width="34.7109375" style="228" customWidth="1"/>
    <col min="13824" max="13824" width="0" style="228" hidden="1" customWidth="1"/>
    <col min="13825" max="13825" width="20" style="228" customWidth="1"/>
    <col min="13826" max="13826" width="20.85546875" style="228" customWidth="1"/>
    <col min="13827" max="13827" width="25" style="228" customWidth="1"/>
    <col min="13828" max="13828" width="18.7109375" style="228" customWidth="1"/>
    <col min="13829" max="13829" width="29.7109375" style="228" customWidth="1"/>
    <col min="13830" max="13830" width="13.42578125" style="228" customWidth="1"/>
    <col min="13831" max="13831" width="13.85546875" style="228" customWidth="1"/>
    <col min="13832" max="13836" width="16.5703125" style="228" customWidth="1"/>
    <col min="13837" max="13837" width="20.5703125" style="228" customWidth="1"/>
    <col min="13838" max="13838" width="21.140625" style="228" customWidth="1"/>
    <col min="13839" max="13839" width="9.5703125" style="228" customWidth="1"/>
    <col min="13840" max="13840" width="0.42578125" style="228" customWidth="1"/>
    <col min="13841" max="13847" width="6.42578125" style="228" customWidth="1"/>
    <col min="13848" max="14076" width="11.42578125" style="228"/>
    <col min="14077" max="14077" width="1" style="228" customWidth="1"/>
    <col min="14078" max="14078" width="4.28515625" style="228" customWidth="1"/>
    <col min="14079" max="14079" width="34.7109375" style="228" customWidth="1"/>
    <col min="14080" max="14080" width="0" style="228" hidden="1" customWidth="1"/>
    <col min="14081" max="14081" width="20" style="228" customWidth="1"/>
    <col min="14082" max="14082" width="20.85546875" style="228" customWidth="1"/>
    <col min="14083" max="14083" width="25" style="228" customWidth="1"/>
    <col min="14084" max="14084" width="18.7109375" style="228" customWidth="1"/>
    <col min="14085" max="14085" width="29.7109375" style="228" customWidth="1"/>
    <col min="14086" max="14086" width="13.42578125" style="228" customWidth="1"/>
    <col min="14087" max="14087" width="13.85546875" style="228" customWidth="1"/>
    <col min="14088" max="14092" width="16.5703125" style="228" customWidth="1"/>
    <col min="14093" max="14093" width="20.5703125" style="228" customWidth="1"/>
    <col min="14094" max="14094" width="21.140625" style="228" customWidth="1"/>
    <col min="14095" max="14095" width="9.5703125" style="228" customWidth="1"/>
    <col min="14096" max="14096" width="0.42578125" style="228" customWidth="1"/>
    <col min="14097" max="14103" width="6.42578125" style="228" customWidth="1"/>
    <col min="14104" max="14332" width="11.42578125" style="228"/>
    <col min="14333" max="14333" width="1" style="228" customWidth="1"/>
    <col min="14334" max="14334" width="4.28515625" style="228" customWidth="1"/>
    <col min="14335" max="14335" width="34.7109375" style="228" customWidth="1"/>
    <col min="14336" max="14336" width="0" style="228" hidden="1" customWidth="1"/>
    <col min="14337" max="14337" width="20" style="228" customWidth="1"/>
    <col min="14338" max="14338" width="20.85546875" style="228" customWidth="1"/>
    <col min="14339" max="14339" width="25" style="228" customWidth="1"/>
    <col min="14340" max="14340" width="18.7109375" style="228" customWidth="1"/>
    <col min="14341" max="14341" width="29.7109375" style="228" customWidth="1"/>
    <col min="14342" max="14342" width="13.42578125" style="228" customWidth="1"/>
    <col min="14343" max="14343" width="13.85546875" style="228" customWidth="1"/>
    <col min="14344" max="14348" width="16.5703125" style="228" customWidth="1"/>
    <col min="14349" max="14349" width="20.5703125" style="228" customWidth="1"/>
    <col min="14350" max="14350" width="21.140625" style="228" customWidth="1"/>
    <col min="14351" max="14351" width="9.5703125" style="228" customWidth="1"/>
    <col min="14352" max="14352" width="0.42578125" style="228" customWidth="1"/>
    <col min="14353" max="14359" width="6.42578125" style="228" customWidth="1"/>
    <col min="14360" max="14588" width="11.42578125" style="228"/>
    <col min="14589" max="14589" width="1" style="228" customWidth="1"/>
    <col min="14590" max="14590" width="4.28515625" style="228" customWidth="1"/>
    <col min="14591" max="14591" width="34.7109375" style="228" customWidth="1"/>
    <col min="14592" max="14592" width="0" style="228" hidden="1" customWidth="1"/>
    <col min="14593" max="14593" width="20" style="228" customWidth="1"/>
    <col min="14594" max="14594" width="20.85546875" style="228" customWidth="1"/>
    <col min="14595" max="14595" width="25" style="228" customWidth="1"/>
    <col min="14596" max="14596" width="18.7109375" style="228" customWidth="1"/>
    <col min="14597" max="14597" width="29.7109375" style="228" customWidth="1"/>
    <col min="14598" max="14598" width="13.42578125" style="228" customWidth="1"/>
    <col min="14599" max="14599" width="13.85546875" style="228" customWidth="1"/>
    <col min="14600" max="14604" width="16.5703125" style="228" customWidth="1"/>
    <col min="14605" max="14605" width="20.5703125" style="228" customWidth="1"/>
    <col min="14606" max="14606" width="21.140625" style="228" customWidth="1"/>
    <col min="14607" max="14607" width="9.5703125" style="228" customWidth="1"/>
    <col min="14608" max="14608" width="0.42578125" style="228" customWidth="1"/>
    <col min="14609" max="14615" width="6.42578125" style="228" customWidth="1"/>
    <col min="14616" max="14844" width="11.42578125" style="228"/>
    <col min="14845" max="14845" width="1" style="228" customWidth="1"/>
    <col min="14846" max="14846" width="4.28515625" style="228" customWidth="1"/>
    <col min="14847" max="14847" width="34.7109375" style="228" customWidth="1"/>
    <col min="14848" max="14848" width="0" style="228" hidden="1" customWidth="1"/>
    <col min="14849" max="14849" width="20" style="228" customWidth="1"/>
    <col min="14850" max="14850" width="20.85546875" style="228" customWidth="1"/>
    <col min="14851" max="14851" width="25" style="228" customWidth="1"/>
    <col min="14852" max="14852" width="18.7109375" style="228" customWidth="1"/>
    <col min="14853" max="14853" width="29.7109375" style="228" customWidth="1"/>
    <col min="14854" max="14854" width="13.42578125" style="228" customWidth="1"/>
    <col min="14855" max="14855" width="13.85546875" style="228" customWidth="1"/>
    <col min="14856" max="14860" width="16.5703125" style="228" customWidth="1"/>
    <col min="14861" max="14861" width="20.5703125" style="228" customWidth="1"/>
    <col min="14862" max="14862" width="21.140625" style="228" customWidth="1"/>
    <col min="14863" max="14863" width="9.5703125" style="228" customWidth="1"/>
    <col min="14864" max="14864" width="0.42578125" style="228" customWidth="1"/>
    <col min="14865" max="14871" width="6.42578125" style="228" customWidth="1"/>
    <col min="14872" max="15100" width="11.42578125" style="228"/>
    <col min="15101" max="15101" width="1" style="228" customWidth="1"/>
    <col min="15102" max="15102" width="4.28515625" style="228" customWidth="1"/>
    <col min="15103" max="15103" width="34.7109375" style="228" customWidth="1"/>
    <col min="15104" max="15104" width="0" style="228" hidden="1" customWidth="1"/>
    <col min="15105" max="15105" width="20" style="228" customWidth="1"/>
    <col min="15106" max="15106" width="20.85546875" style="228" customWidth="1"/>
    <col min="15107" max="15107" width="25" style="228" customWidth="1"/>
    <col min="15108" max="15108" width="18.7109375" style="228" customWidth="1"/>
    <col min="15109" max="15109" width="29.7109375" style="228" customWidth="1"/>
    <col min="15110" max="15110" width="13.42578125" style="228" customWidth="1"/>
    <col min="15111" max="15111" width="13.85546875" style="228" customWidth="1"/>
    <col min="15112" max="15116" width="16.5703125" style="228" customWidth="1"/>
    <col min="15117" max="15117" width="20.5703125" style="228" customWidth="1"/>
    <col min="15118" max="15118" width="21.140625" style="228" customWidth="1"/>
    <col min="15119" max="15119" width="9.5703125" style="228" customWidth="1"/>
    <col min="15120" max="15120" width="0.42578125" style="228" customWidth="1"/>
    <col min="15121" max="15127" width="6.42578125" style="228" customWidth="1"/>
    <col min="15128" max="15356" width="11.42578125" style="228"/>
    <col min="15357" max="15357" width="1" style="228" customWidth="1"/>
    <col min="15358" max="15358" width="4.28515625" style="228" customWidth="1"/>
    <col min="15359" max="15359" width="34.7109375" style="228" customWidth="1"/>
    <col min="15360" max="15360" width="0" style="228" hidden="1" customWidth="1"/>
    <col min="15361" max="15361" width="20" style="228" customWidth="1"/>
    <col min="15362" max="15362" width="20.85546875" style="228" customWidth="1"/>
    <col min="15363" max="15363" width="25" style="228" customWidth="1"/>
    <col min="15364" max="15364" width="18.7109375" style="228" customWidth="1"/>
    <col min="15365" max="15365" width="29.7109375" style="228" customWidth="1"/>
    <col min="15366" max="15366" width="13.42578125" style="228" customWidth="1"/>
    <col min="15367" max="15367" width="13.85546875" style="228" customWidth="1"/>
    <col min="15368" max="15372" width="16.5703125" style="228" customWidth="1"/>
    <col min="15373" max="15373" width="20.5703125" style="228" customWidth="1"/>
    <col min="15374" max="15374" width="21.140625" style="228" customWidth="1"/>
    <col min="15375" max="15375" width="9.5703125" style="228" customWidth="1"/>
    <col min="15376" max="15376" width="0.42578125" style="228" customWidth="1"/>
    <col min="15377" max="15383" width="6.42578125" style="228" customWidth="1"/>
    <col min="15384" max="15612" width="11.42578125" style="228"/>
    <col min="15613" max="15613" width="1" style="228" customWidth="1"/>
    <col min="15614" max="15614" width="4.28515625" style="228" customWidth="1"/>
    <col min="15615" max="15615" width="34.7109375" style="228" customWidth="1"/>
    <col min="15616" max="15616" width="0" style="228" hidden="1" customWidth="1"/>
    <col min="15617" max="15617" width="20" style="228" customWidth="1"/>
    <col min="15618" max="15618" width="20.85546875" style="228" customWidth="1"/>
    <col min="15619" max="15619" width="25" style="228" customWidth="1"/>
    <col min="15620" max="15620" width="18.7109375" style="228" customWidth="1"/>
    <col min="15621" max="15621" width="29.7109375" style="228" customWidth="1"/>
    <col min="15622" max="15622" width="13.42578125" style="228" customWidth="1"/>
    <col min="15623" max="15623" width="13.85546875" style="228" customWidth="1"/>
    <col min="15624" max="15628" width="16.5703125" style="228" customWidth="1"/>
    <col min="15629" max="15629" width="20.5703125" style="228" customWidth="1"/>
    <col min="15630" max="15630" width="21.140625" style="228" customWidth="1"/>
    <col min="15631" max="15631" width="9.5703125" style="228" customWidth="1"/>
    <col min="15632" max="15632" width="0.42578125" style="228" customWidth="1"/>
    <col min="15633" max="15639" width="6.42578125" style="228" customWidth="1"/>
    <col min="15640" max="15868" width="11.42578125" style="228"/>
    <col min="15869" max="15869" width="1" style="228" customWidth="1"/>
    <col min="15870" max="15870" width="4.28515625" style="228" customWidth="1"/>
    <col min="15871" max="15871" width="34.7109375" style="228" customWidth="1"/>
    <col min="15872" max="15872" width="0" style="228" hidden="1" customWidth="1"/>
    <col min="15873" max="15873" width="20" style="228" customWidth="1"/>
    <col min="15874" max="15874" width="20.85546875" style="228" customWidth="1"/>
    <col min="15875" max="15875" width="25" style="228" customWidth="1"/>
    <col min="15876" max="15876" width="18.7109375" style="228" customWidth="1"/>
    <col min="15877" max="15877" width="29.7109375" style="228" customWidth="1"/>
    <col min="15878" max="15878" width="13.42578125" style="228" customWidth="1"/>
    <col min="15879" max="15879" width="13.85546875" style="228" customWidth="1"/>
    <col min="15880" max="15884" width="16.5703125" style="228" customWidth="1"/>
    <col min="15885" max="15885" width="20.5703125" style="228" customWidth="1"/>
    <col min="15886" max="15886" width="21.140625" style="228" customWidth="1"/>
    <col min="15887" max="15887" width="9.5703125" style="228" customWidth="1"/>
    <col min="15888" max="15888" width="0.42578125" style="228" customWidth="1"/>
    <col min="15889" max="15895" width="6.42578125" style="228" customWidth="1"/>
    <col min="15896" max="16124" width="11.42578125" style="228"/>
    <col min="16125" max="16125" width="1" style="228" customWidth="1"/>
    <col min="16126" max="16126" width="4.28515625" style="228" customWidth="1"/>
    <col min="16127" max="16127" width="34.7109375" style="228" customWidth="1"/>
    <col min="16128" max="16128" width="0" style="228" hidden="1" customWidth="1"/>
    <col min="16129" max="16129" width="20" style="228" customWidth="1"/>
    <col min="16130" max="16130" width="20.85546875" style="228" customWidth="1"/>
    <col min="16131" max="16131" width="25" style="228" customWidth="1"/>
    <col min="16132" max="16132" width="18.7109375" style="228" customWidth="1"/>
    <col min="16133" max="16133" width="29.7109375" style="228" customWidth="1"/>
    <col min="16134" max="16134" width="13.42578125" style="228" customWidth="1"/>
    <col min="16135" max="16135" width="13.85546875" style="228" customWidth="1"/>
    <col min="16136" max="16140" width="16.5703125" style="228" customWidth="1"/>
    <col min="16141" max="16141" width="20.5703125" style="228" customWidth="1"/>
    <col min="16142" max="16142" width="21.140625" style="228" customWidth="1"/>
    <col min="16143" max="16143" width="9.5703125" style="228" customWidth="1"/>
    <col min="16144" max="16144" width="0.42578125" style="228" customWidth="1"/>
    <col min="16145" max="16151" width="6.42578125" style="228" customWidth="1"/>
    <col min="16152" max="16372" width="11.42578125" style="228"/>
    <col min="16373" max="16384" width="11.42578125" style="228" customWidth="1"/>
  </cols>
  <sheetData>
    <row r="2" spans="2:17" ht="26.25">
      <c r="B2" s="226" t="s">
        <v>62</v>
      </c>
      <c r="C2" s="227"/>
      <c r="D2" s="227"/>
      <c r="E2" s="227"/>
      <c r="F2" s="227"/>
      <c r="G2" s="227"/>
      <c r="H2" s="227"/>
      <c r="I2" s="227"/>
      <c r="J2" s="227"/>
      <c r="K2" s="227"/>
      <c r="L2" s="227"/>
      <c r="M2" s="227"/>
      <c r="N2" s="227"/>
      <c r="O2" s="227"/>
      <c r="P2" s="227"/>
      <c r="Q2" s="227"/>
    </row>
    <row r="4" spans="2:17" ht="26.25">
      <c r="B4" s="226" t="s">
        <v>47</v>
      </c>
      <c r="C4" s="227"/>
      <c r="D4" s="227"/>
      <c r="E4" s="227"/>
      <c r="F4" s="227"/>
      <c r="G4" s="227"/>
      <c r="H4" s="227"/>
      <c r="I4" s="227"/>
      <c r="J4" s="227"/>
      <c r="K4" s="227"/>
      <c r="L4" s="227"/>
      <c r="M4" s="227"/>
      <c r="N4" s="227"/>
      <c r="O4" s="227"/>
      <c r="P4" s="227"/>
      <c r="Q4" s="227"/>
    </row>
    <row r="5" spans="2:17" ht="15.75" thickBot="1"/>
    <row r="6" spans="2:17" ht="21.75" thickBot="1">
      <c r="B6" s="229" t="s">
        <v>4</v>
      </c>
      <c r="C6" s="230" t="s">
        <v>186</v>
      </c>
      <c r="D6" s="230"/>
      <c r="E6" s="230"/>
      <c r="F6" s="230"/>
      <c r="G6" s="230"/>
      <c r="H6" s="230"/>
      <c r="I6" s="230"/>
      <c r="J6" s="230"/>
      <c r="K6" s="230"/>
      <c r="L6" s="230"/>
      <c r="M6" s="230"/>
      <c r="N6" s="230"/>
      <c r="O6" s="231"/>
    </row>
    <row r="7" spans="2:17" ht="16.5" thickBot="1">
      <c r="B7" s="232" t="s">
        <v>5</v>
      </c>
      <c r="C7" s="230"/>
      <c r="D7" s="230"/>
      <c r="E7" s="230"/>
      <c r="F7" s="230"/>
      <c r="G7" s="230"/>
      <c r="H7" s="230"/>
      <c r="I7" s="230"/>
      <c r="J7" s="230"/>
      <c r="K7" s="230"/>
      <c r="L7" s="230"/>
      <c r="M7" s="230"/>
      <c r="N7" s="230"/>
      <c r="O7" s="231"/>
    </row>
    <row r="8" spans="2:17" ht="16.5" thickBot="1">
      <c r="B8" s="232" t="s">
        <v>6</v>
      </c>
      <c r="C8" s="230"/>
      <c r="D8" s="230"/>
      <c r="E8" s="230"/>
      <c r="F8" s="230"/>
      <c r="G8" s="230"/>
      <c r="H8" s="230"/>
      <c r="I8" s="230"/>
      <c r="J8" s="230"/>
      <c r="K8" s="230"/>
      <c r="L8" s="230"/>
      <c r="M8" s="230"/>
      <c r="N8" s="230"/>
      <c r="O8" s="231"/>
    </row>
    <row r="9" spans="2:17" ht="16.5" thickBot="1">
      <c r="B9" s="232" t="s">
        <v>7</v>
      </c>
      <c r="C9" s="230"/>
      <c r="D9" s="230"/>
      <c r="E9" s="230"/>
      <c r="F9" s="230"/>
      <c r="G9" s="230"/>
      <c r="H9" s="230"/>
      <c r="I9" s="230"/>
      <c r="J9" s="230"/>
      <c r="K9" s="230"/>
      <c r="L9" s="230"/>
      <c r="M9" s="230"/>
      <c r="N9" s="230"/>
      <c r="O9" s="231"/>
    </row>
    <row r="10" spans="2:17" ht="16.5" thickBot="1">
      <c r="B10" s="232" t="s">
        <v>8</v>
      </c>
      <c r="C10" s="233" t="s">
        <v>187</v>
      </c>
      <c r="D10" s="233"/>
      <c r="E10" s="234"/>
      <c r="F10" s="235"/>
      <c r="G10" s="235"/>
      <c r="H10" s="235"/>
      <c r="I10" s="235"/>
      <c r="J10" s="235"/>
      <c r="K10" s="235"/>
      <c r="L10" s="235"/>
      <c r="M10" s="235"/>
      <c r="N10" s="235"/>
      <c r="O10" s="236"/>
    </row>
    <row r="11" spans="2:17" ht="16.5" thickBot="1">
      <c r="B11" s="237" t="s">
        <v>9</v>
      </c>
      <c r="C11" s="238">
        <v>41976</v>
      </c>
      <c r="D11" s="239"/>
      <c r="E11" s="239"/>
      <c r="F11" s="239"/>
      <c r="G11" s="239"/>
      <c r="H11" s="239"/>
      <c r="I11" s="239"/>
      <c r="J11" s="239"/>
      <c r="K11" s="239"/>
      <c r="L11" s="239"/>
      <c r="M11" s="239"/>
      <c r="N11" s="239"/>
      <c r="O11" s="240"/>
    </row>
    <row r="12" spans="2:17" ht="15.75">
      <c r="B12" s="241"/>
      <c r="C12" s="242"/>
      <c r="D12" s="243"/>
      <c r="E12" s="243"/>
      <c r="F12" s="243"/>
      <c r="G12" s="243"/>
      <c r="H12" s="243"/>
      <c r="O12" s="243"/>
    </row>
    <row r="13" spans="2:17">
      <c r="O13" s="244"/>
    </row>
    <row r="14" spans="2:17" ht="45.75" customHeight="1">
      <c r="B14" s="184" t="s">
        <v>103</v>
      </c>
      <c r="C14" s="184"/>
      <c r="D14" s="132" t="s">
        <v>12</v>
      </c>
      <c r="E14" s="132" t="s">
        <v>13</v>
      </c>
      <c r="F14" s="132" t="s">
        <v>29</v>
      </c>
      <c r="G14" s="132" t="s">
        <v>188</v>
      </c>
      <c r="I14" s="104"/>
      <c r="J14" s="104"/>
      <c r="K14" s="104"/>
      <c r="L14" s="104"/>
      <c r="M14" s="104"/>
      <c r="N14" s="104"/>
      <c r="O14" s="244"/>
    </row>
    <row r="15" spans="2:17">
      <c r="B15" s="184"/>
      <c r="C15" s="184"/>
      <c r="D15" s="132">
        <v>16</v>
      </c>
      <c r="E15" s="245">
        <v>1458222270</v>
      </c>
      <c r="F15" s="246">
        <f>350+100+156</f>
        <v>606</v>
      </c>
      <c r="G15" s="247">
        <f>F15*80%</f>
        <v>484.8</v>
      </c>
      <c r="I15" s="248"/>
      <c r="J15" s="248"/>
      <c r="K15" s="248"/>
      <c r="L15" s="248"/>
      <c r="M15" s="248"/>
      <c r="N15" s="248"/>
      <c r="O15" s="244"/>
    </row>
    <row r="16" spans="2:17">
      <c r="B16" s="184"/>
      <c r="C16" s="184"/>
      <c r="D16" s="132">
        <v>17</v>
      </c>
      <c r="E16" s="245">
        <v>3245309210</v>
      </c>
      <c r="F16" s="246">
        <f>1300+195</f>
        <v>1495</v>
      </c>
      <c r="G16" s="247">
        <f t="shared" ref="G16:G22" si="0">F16*80%</f>
        <v>1196</v>
      </c>
      <c r="I16" s="248"/>
      <c r="J16" s="248"/>
      <c r="K16" s="248"/>
      <c r="L16" s="248"/>
      <c r="M16" s="248"/>
      <c r="N16" s="248"/>
      <c r="O16" s="244"/>
    </row>
    <row r="17" spans="1:18">
      <c r="B17" s="184"/>
      <c r="C17" s="184"/>
      <c r="D17" s="132">
        <v>24</v>
      </c>
      <c r="E17" s="245">
        <v>1947782796</v>
      </c>
      <c r="F17" s="246">
        <f>217+650</f>
        <v>867</v>
      </c>
      <c r="G17" s="247">
        <f t="shared" si="0"/>
        <v>693.6</v>
      </c>
      <c r="I17" s="248"/>
      <c r="J17" s="248"/>
      <c r="K17" s="248"/>
      <c r="L17" s="248"/>
      <c r="M17" s="248"/>
      <c r="N17" s="248"/>
      <c r="O17" s="244"/>
    </row>
    <row r="18" spans="1:18">
      <c r="B18" s="184"/>
      <c r="C18" s="184"/>
      <c r="D18" s="132"/>
      <c r="E18" s="245"/>
      <c r="F18" s="246"/>
      <c r="G18" s="247">
        <f t="shared" si="0"/>
        <v>0</v>
      </c>
      <c r="H18" s="249"/>
      <c r="I18" s="248"/>
      <c r="J18" s="248"/>
      <c r="K18" s="248"/>
      <c r="L18" s="248"/>
      <c r="M18" s="248"/>
      <c r="N18" s="248"/>
      <c r="O18" s="250"/>
    </row>
    <row r="19" spans="1:18">
      <c r="B19" s="184"/>
      <c r="C19" s="184"/>
      <c r="D19" s="132"/>
      <c r="E19" s="245"/>
      <c r="F19" s="246"/>
      <c r="G19" s="247">
        <f t="shared" si="0"/>
        <v>0</v>
      </c>
      <c r="H19" s="249"/>
      <c r="I19" s="104"/>
      <c r="J19" s="104"/>
      <c r="K19" s="104"/>
      <c r="L19" s="104"/>
      <c r="M19" s="104"/>
      <c r="N19" s="104"/>
      <c r="O19" s="250"/>
    </row>
    <row r="20" spans="1:18">
      <c r="B20" s="184"/>
      <c r="C20" s="184"/>
      <c r="D20" s="132"/>
      <c r="E20" s="245"/>
      <c r="F20" s="246"/>
      <c r="G20" s="247">
        <f t="shared" si="0"/>
        <v>0</v>
      </c>
      <c r="H20" s="249"/>
      <c r="O20" s="250"/>
    </row>
    <row r="21" spans="1:18">
      <c r="B21" s="184"/>
      <c r="C21" s="184"/>
      <c r="D21" s="132"/>
      <c r="E21" s="245"/>
      <c r="F21" s="246"/>
      <c r="G21" s="247">
        <f t="shared" si="0"/>
        <v>0</v>
      </c>
      <c r="H21" s="249"/>
      <c r="O21" s="250"/>
    </row>
    <row r="22" spans="1:18" ht="15.75" thickBot="1">
      <c r="B22" s="181" t="s">
        <v>14</v>
      </c>
      <c r="C22" s="182"/>
      <c r="D22" s="246"/>
      <c r="E22" s="245">
        <f t="shared" ref="E22" si="1">+SUM(E15:E21)</f>
        <v>6651314276</v>
      </c>
      <c r="F22" s="246">
        <f>+SUM(F15:F21)</f>
        <v>2968</v>
      </c>
      <c r="G22" s="247">
        <f t="shared" si="0"/>
        <v>2374.4</v>
      </c>
      <c r="H22" s="249"/>
      <c r="O22" s="250"/>
    </row>
    <row r="23" spans="1:18" ht="45.75" thickBot="1">
      <c r="A23" s="4"/>
      <c r="B23" s="105" t="s">
        <v>15</v>
      </c>
      <c r="C23" s="105" t="s">
        <v>104</v>
      </c>
      <c r="E23" s="104"/>
      <c r="F23" s="104"/>
      <c r="G23" s="104"/>
      <c r="H23" s="104"/>
      <c r="I23" s="21"/>
      <c r="J23" s="21"/>
      <c r="K23" s="21"/>
      <c r="L23" s="21"/>
      <c r="M23" s="21"/>
      <c r="N23" s="21"/>
    </row>
    <row r="24" spans="1:18" ht="15.75" thickBot="1">
      <c r="A24" s="4">
        <v>1</v>
      </c>
      <c r="C24" s="106">
        <f>+G22</f>
        <v>2374.4</v>
      </c>
      <c r="D24" s="251"/>
      <c r="E24" s="252"/>
      <c r="F24" s="93"/>
      <c r="G24" s="93"/>
      <c r="H24" s="93"/>
      <c r="I24" s="253"/>
      <c r="J24" s="253"/>
      <c r="K24" s="253"/>
      <c r="L24" s="253"/>
      <c r="M24" s="253"/>
      <c r="N24" s="253"/>
    </row>
    <row r="25" spans="1:18">
      <c r="A25" s="21"/>
      <c r="B25" s="254" t="s">
        <v>189</v>
      </c>
      <c r="C25" s="254"/>
      <c r="D25" s="254"/>
      <c r="E25" s="254"/>
      <c r="F25" s="254"/>
      <c r="G25" s="254"/>
      <c r="H25" s="254"/>
      <c r="I25" s="254"/>
      <c r="J25" s="254"/>
      <c r="K25" s="254"/>
      <c r="L25" s="254"/>
      <c r="M25" s="254"/>
      <c r="N25" s="254"/>
      <c r="O25" s="254"/>
      <c r="P25" s="254"/>
      <c r="Q25" s="254"/>
      <c r="R25" s="254"/>
    </row>
    <row r="26" spans="1:18">
      <c r="A26" s="21"/>
      <c r="B26" s="254"/>
      <c r="C26" s="254"/>
      <c r="D26" s="254"/>
      <c r="E26" s="254"/>
      <c r="F26" s="254"/>
      <c r="G26" s="254"/>
      <c r="H26" s="254"/>
      <c r="I26" s="254"/>
      <c r="J26" s="254"/>
      <c r="K26" s="254"/>
      <c r="L26" s="254"/>
      <c r="M26" s="254"/>
      <c r="N26" s="254"/>
      <c r="O26" s="254"/>
      <c r="P26" s="254"/>
      <c r="Q26" s="254"/>
      <c r="R26" s="254"/>
    </row>
    <row r="27" spans="1:18">
      <c r="A27" s="21"/>
      <c r="B27" s="244" t="s">
        <v>137</v>
      </c>
      <c r="O27" s="244"/>
    </row>
    <row r="28" spans="1:18">
      <c r="A28" s="21"/>
      <c r="O28" s="244"/>
    </row>
    <row r="29" spans="1:18">
      <c r="A29" s="21"/>
      <c r="B29" s="35" t="s">
        <v>32</v>
      </c>
      <c r="C29" s="35" t="s">
        <v>138</v>
      </c>
      <c r="D29" s="35" t="s">
        <v>139</v>
      </c>
      <c r="O29" s="244"/>
    </row>
    <row r="30" spans="1:18">
      <c r="A30" s="21"/>
      <c r="B30" s="125" t="s">
        <v>140</v>
      </c>
      <c r="C30" s="125"/>
      <c r="D30" s="125" t="s">
        <v>163</v>
      </c>
      <c r="O30" s="244"/>
    </row>
    <row r="31" spans="1:18">
      <c r="A31" s="21"/>
      <c r="B31" s="125" t="s">
        <v>141</v>
      </c>
      <c r="C31" s="125"/>
      <c r="D31" s="125"/>
      <c r="O31" s="244"/>
    </row>
    <row r="32" spans="1:18">
      <c r="A32" s="21"/>
      <c r="B32" s="125" t="s">
        <v>142</v>
      </c>
      <c r="C32" s="125"/>
      <c r="D32" s="125"/>
      <c r="O32" s="244"/>
    </row>
    <row r="33" spans="1:18">
      <c r="A33" s="21"/>
      <c r="B33" s="125" t="s">
        <v>143</v>
      </c>
      <c r="C33" s="125"/>
      <c r="D33" s="125"/>
      <c r="O33" s="244"/>
    </row>
    <row r="34" spans="1:18">
      <c r="A34" s="21"/>
      <c r="O34" s="244"/>
    </row>
    <row r="35" spans="1:18">
      <c r="A35" s="21"/>
      <c r="O35" s="244"/>
    </row>
    <row r="36" spans="1:18">
      <c r="A36" s="21"/>
      <c r="B36" s="244" t="s">
        <v>144</v>
      </c>
      <c r="O36" s="244"/>
    </row>
    <row r="37" spans="1:18">
      <c r="A37" s="21"/>
      <c r="O37" s="244"/>
    </row>
    <row r="38" spans="1:18">
      <c r="A38" s="21"/>
      <c r="O38" s="244"/>
    </row>
    <row r="39" spans="1:18">
      <c r="A39" s="21"/>
      <c r="B39" s="35" t="s">
        <v>32</v>
      </c>
      <c r="C39" s="35" t="s">
        <v>57</v>
      </c>
      <c r="D39" s="34" t="s">
        <v>50</v>
      </c>
      <c r="E39" s="34" t="s">
        <v>16</v>
      </c>
      <c r="O39" s="244"/>
    </row>
    <row r="40" spans="1:18" ht="28.5">
      <c r="A40" s="21"/>
      <c r="B40" s="25" t="s">
        <v>145</v>
      </c>
      <c r="C40" s="25">
        <v>40</v>
      </c>
      <c r="D40" s="125">
        <v>0</v>
      </c>
      <c r="E40" s="255">
        <f>+D40+D41</f>
        <v>0</v>
      </c>
      <c r="O40" s="244"/>
    </row>
    <row r="41" spans="1:18" ht="42.75">
      <c r="A41" s="21"/>
      <c r="B41" s="25" t="s">
        <v>146</v>
      </c>
      <c r="C41" s="25">
        <v>60</v>
      </c>
      <c r="D41" s="125">
        <f>+F155</f>
        <v>0</v>
      </c>
      <c r="E41" s="256"/>
      <c r="J41" s="228">
        <f>29/30</f>
        <v>0.96666666666666667</v>
      </c>
      <c r="O41" s="244"/>
    </row>
    <row r="42" spans="1:18">
      <c r="A42" s="21"/>
      <c r="C42" s="92"/>
      <c r="D42" s="248"/>
      <c r="E42" s="257"/>
      <c r="F42" s="93"/>
      <c r="G42" s="93"/>
      <c r="H42" s="93"/>
      <c r="I42" s="253"/>
      <c r="J42" s="253"/>
      <c r="K42" s="253"/>
      <c r="L42" s="253"/>
      <c r="M42" s="253"/>
      <c r="N42" s="253"/>
    </row>
    <row r="43" spans="1:18">
      <c r="A43" s="21"/>
    </row>
    <row r="44" spans="1:18" ht="21">
      <c r="A44" s="21"/>
      <c r="B44" s="258" t="s">
        <v>239</v>
      </c>
    </row>
    <row r="45" spans="1:18" ht="15.75" thickBot="1">
      <c r="N45" s="185" t="s">
        <v>34</v>
      </c>
      <c r="O45" s="185"/>
    </row>
    <row r="46" spans="1:18">
      <c r="B46" s="244"/>
      <c r="N46" s="259"/>
      <c r="O46" s="259"/>
    </row>
    <row r="47" spans="1:18" ht="15.75" thickBot="1">
      <c r="N47" s="259"/>
      <c r="O47" s="259"/>
    </row>
    <row r="48" spans="1:18" ht="109.5" customHeight="1">
      <c r="B48" s="120" t="s">
        <v>147</v>
      </c>
      <c r="C48" s="34" t="s">
        <v>148</v>
      </c>
      <c r="D48" s="121" t="s">
        <v>149</v>
      </c>
      <c r="E48" s="33" t="s">
        <v>44</v>
      </c>
      <c r="F48" s="33" t="s">
        <v>22</v>
      </c>
      <c r="G48" s="33" t="s">
        <v>105</v>
      </c>
      <c r="H48" s="33" t="s">
        <v>17</v>
      </c>
      <c r="I48" s="33" t="s">
        <v>10</v>
      </c>
      <c r="J48" s="33" t="s">
        <v>30</v>
      </c>
      <c r="K48" s="33" t="s">
        <v>60</v>
      </c>
      <c r="L48" s="33" t="s">
        <v>168</v>
      </c>
      <c r="M48" s="33" t="s">
        <v>20</v>
      </c>
      <c r="N48" s="23" t="s">
        <v>26</v>
      </c>
      <c r="O48" s="33" t="s">
        <v>150</v>
      </c>
      <c r="P48" s="33" t="s">
        <v>35</v>
      </c>
      <c r="Q48" s="127" t="s">
        <v>11</v>
      </c>
      <c r="R48" s="127" t="s">
        <v>19</v>
      </c>
    </row>
    <row r="49" spans="1:27" s="107" customFormat="1" ht="300">
      <c r="A49" s="94">
        <v>1</v>
      </c>
      <c r="B49" s="260" t="s">
        <v>186</v>
      </c>
      <c r="C49" s="107" t="s">
        <v>186</v>
      </c>
      <c r="D49" s="95" t="s">
        <v>190</v>
      </c>
      <c r="E49" s="96" t="s">
        <v>191</v>
      </c>
      <c r="F49" s="97" t="s">
        <v>138</v>
      </c>
      <c r="G49" s="98">
        <v>1</v>
      </c>
      <c r="H49" s="99">
        <v>40544</v>
      </c>
      <c r="I49" s="100">
        <v>41274</v>
      </c>
      <c r="J49" s="100"/>
      <c r="K49" s="101">
        <v>0</v>
      </c>
      <c r="L49" s="101">
        <v>0</v>
      </c>
      <c r="M49" s="100"/>
      <c r="N49" s="102"/>
      <c r="O49" s="102"/>
      <c r="P49" s="108">
        <v>24000000</v>
      </c>
      <c r="Q49" s="108" t="s">
        <v>192</v>
      </c>
      <c r="R49" s="109" t="s">
        <v>194</v>
      </c>
      <c r="S49" s="110"/>
      <c r="T49" s="110"/>
      <c r="U49" s="110"/>
      <c r="V49" s="110"/>
      <c r="W49" s="110"/>
      <c r="X49" s="110"/>
      <c r="Y49" s="110"/>
      <c r="Z49" s="110"/>
      <c r="AA49" s="110"/>
    </row>
    <row r="50" spans="1:27" s="107" customFormat="1" ht="30">
      <c r="A50" s="94">
        <f>+A49+1</f>
        <v>2</v>
      </c>
      <c r="B50" s="103" t="s">
        <v>186</v>
      </c>
      <c r="C50" s="95" t="s">
        <v>186</v>
      </c>
      <c r="D50" s="103" t="s">
        <v>193</v>
      </c>
      <c r="E50" s="101">
        <v>2121671</v>
      </c>
      <c r="F50" s="97" t="s">
        <v>138</v>
      </c>
      <c r="G50" s="96">
        <v>1</v>
      </c>
      <c r="H50" s="99">
        <v>41072</v>
      </c>
      <c r="I50" s="100">
        <v>41115</v>
      </c>
      <c r="J50" s="100"/>
      <c r="K50" s="101">
        <v>1</v>
      </c>
      <c r="L50" s="101">
        <v>14</v>
      </c>
      <c r="M50" s="101"/>
      <c r="N50" s="102">
        <v>422</v>
      </c>
      <c r="O50" s="102">
        <f t="shared" ref="O50:O56" si="2">+N50*G50</f>
        <v>422</v>
      </c>
      <c r="P50" s="108">
        <v>45167862</v>
      </c>
      <c r="Q50" s="108">
        <v>73</v>
      </c>
      <c r="R50" s="109" t="s">
        <v>195</v>
      </c>
      <c r="S50" s="110"/>
      <c r="T50" s="110"/>
      <c r="U50" s="110"/>
      <c r="V50" s="110"/>
      <c r="W50" s="110"/>
      <c r="X50" s="110"/>
      <c r="Y50" s="110"/>
      <c r="Z50" s="110"/>
      <c r="AA50" s="110"/>
    </row>
    <row r="51" spans="1:27" s="107" customFormat="1">
      <c r="A51" s="94">
        <f t="shared" ref="A51:A56" si="3">+A50+1</f>
        <v>3</v>
      </c>
      <c r="B51" s="103"/>
      <c r="C51" s="95"/>
      <c r="D51" s="103"/>
      <c r="E51" s="96"/>
      <c r="F51" s="97"/>
      <c r="G51" s="96"/>
      <c r="H51" s="99"/>
      <c r="I51" s="100"/>
      <c r="J51" s="100"/>
      <c r="K51" s="101"/>
      <c r="L51" s="101"/>
      <c r="M51" s="100"/>
      <c r="N51" s="102"/>
      <c r="O51" s="102"/>
      <c r="P51" s="108"/>
      <c r="Q51" s="108"/>
      <c r="R51" s="109"/>
      <c r="S51" s="110"/>
      <c r="T51" s="110"/>
      <c r="U51" s="110"/>
      <c r="V51" s="110"/>
      <c r="W51" s="110"/>
      <c r="X51" s="110"/>
      <c r="Y51" s="110"/>
      <c r="Z51" s="110"/>
      <c r="AA51" s="110"/>
    </row>
    <row r="52" spans="1:27" s="114" customFormat="1">
      <c r="A52" s="5">
        <f t="shared" si="3"/>
        <v>4</v>
      </c>
      <c r="B52" s="29"/>
      <c r="C52" s="30"/>
      <c r="D52" s="29"/>
      <c r="E52" s="26"/>
      <c r="F52" s="27"/>
      <c r="G52" s="27"/>
      <c r="H52" s="27"/>
      <c r="I52" s="28"/>
      <c r="J52" s="28"/>
      <c r="K52" s="82"/>
      <c r="L52" s="82"/>
      <c r="M52" s="28"/>
      <c r="N52" s="22"/>
      <c r="O52" s="22">
        <f t="shared" si="2"/>
        <v>0</v>
      </c>
      <c r="P52" s="111"/>
      <c r="Q52" s="111"/>
      <c r="R52" s="112"/>
      <c r="S52" s="113"/>
      <c r="T52" s="113"/>
      <c r="U52" s="113"/>
      <c r="V52" s="113"/>
      <c r="W52" s="113"/>
      <c r="X52" s="113"/>
      <c r="Y52" s="113"/>
      <c r="Z52" s="113"/>
      <c r="AA52" s="113"/>
    </row>
    <row r="53" spans="1:27" s="114" customFormat="1">
      <c r="A53" s="5">
        <f t="shared" si="3"/>
        <v>5</v>
      </c>
      <c r="B53" s="29"/>
      <c r="C53" s="30"/>
      <c r="D53" s="29"/>
      <c r="E53" s="26"/>
      <c r="F53" s="27"/>
      <c r="G53" s="27"/>
      <c r="H53" s="27"/>
      <c r="I53" s="28"/>
      <c r="J53" s="28"/>
      <c r="K53" s="82"/>
      <c r="L53" s="82"/>
      <c r="M53" s="28"/>
      <c r="N53" s="22"/>
      <c r="O53" s="22">
        <f t="shared" si="2"/>
        <v>0</v>
      </c>
      <c r="P53" s="111"/>
      <c r="Q53" s="111"/>
      <c r="R53" s="112"/>
      <c r="S53" s="113"/>
      <c r="T53" s="113"/>
      <c r="U53" s="113"/>
      <c r="V53" s="113"/>
      <c r="W53" s="113"/>
      <c r="X53" s="113"/>
      <c r="Y53" s="113"/>
      <c r="Z53" s="113"/>
      <c r="AA53" s="113"/>
    </row>
    <row r="54" spans="1:27" s="114" customFormat="1">
      <c r="A54" s="5">
        <f t="shared" si="3"/>
        <v>6</v>
      </c>
      <c r="B54" s="29"/>
      <c r="C54" s="30"/>
      <c r="D54" s="29"/>
      <c r="E54" s="26"/>
      <c r="F54" s="27"/>
      <c r="G54" s="27"/>
      <c r="H54" s="27"/>
      <c r="I54" s="28"/>
      <c r="J54" s="28"/>
      <c r="K54" s="82"/>
      <c r="L54" s="82"/>
      <c r="M54" s="28"/>
      <c r="N54" s="22"/>
      <c r="O54" s="22">
        <f t="shared" si="2"/>
        <v>0</v>
      </c>
      <c r="P54" s="111"/>
      <c r="Q54" s="111"/>
      <c r="R54" s="112"/>
      <c r="S54" s="113"/>
      <c r="T54" s="113"/>
      <c r="U54" s="113"/>
      <c r="V54" s="113"/>
      <c r="W54" s="113"/>
      <c r="X54" s="113"/>
      <c r="Y54" s="113"/>
      <c r="Z54" s="113"/>
      <c r="AA54" s="113"/>
    </row>
    <row r="55" spans="1:27" s="114" customFormat="1">
      <c r="A55" s="5">
        <f t="shared" si="3"/>
        <v>7</v>
      </c>
      <c r="B55" s="29"/>
      <c r="C55" s="30"/>
      <c r="D55" s="29"/>
      <c r="E55" s="26"/>
      <c r="F55" s="27"/>
      <c r="G55" s="27"/>
      <c r="H55" s="27"/>
      <c r="I55" s="28"/>
      <c r="J55" s="28"/>
      <c r="K55" s="82"/>
      <c r="L55" s="82"/>
      <c r="M55" s="28"/>
      <c r="N55" s="22"/>
      <c r="O55" s="22">
        <f t="shared" si="2"/>
        <v>0</v>
      </c>
      <c r="P55" s="111"/>
      <c r="Q55" s="111"/>
      <c r="R55" s="112"/>
      <c r="S55" s="113"/>
      <c r="T55" s="113"/>
      <c r="U55" s="113"/>
      <c r="V55" s="113"/>
      <c r="W55" s="113"/>
      <c r="X55" s="113"/>
      <c r="Y55" s="113"/>
      <c r="Z55" s="113"/>
      <c r="AA55" s="113"/>
    </row>
    <row r="56" spans="1:27" s="114" customFormat="1">
      <c r="A56" s="5">
        <f t="shared" si="3"/>
        <v>8</v>
      </c>
      <c r="B56" s="29"/>
      <c r="C56" s="30"/>
      <c r="D56" s="29"/>
      <c r="E56" s="26"/>
      <c r="F56" s="27"/>
      <c r="G56" s="27"/>
      <c r="H56" s="27"/>
      <c r="I56" s="28"/>
      <c r="J56" s="28"/>
      <c r="K56" s="82"/>
      <c r="L56" s="82"/>
      <c r="M56" s="28"/>
      <c r="N56" s="22"/>
      <c r="O56" s="22">
        <f t="shared" si="2"/>
        <v>0</v>
      </c>
      <c r="P56" s="111"/>
      <c r="Q56" s="111"/>
      <c r="R56" s="112"/>
      <c r="S56" s="113"/>
      <c r="T56" s="113"/>
      <c r="U56" s="113"/>
      <c r="V56" s="113"/>
      <c r="W56" s="113"/>
      <c r="X56" s="113"/>
      <c r="Y56" s="113"/>
      <c r="Z56" s="113"/>
      <c r="AA56" s="113"/>
    </row>
    <row r="57" spans="1:27" s="114" customFormat="1">
      <c r="A57" s="5"/>
      <c r="B57" s="29" t="s">
        <v>16</v>
      </c>
      <c r="C57" s="30"/>
      <c r="D57" s="29"/>
      <c r="E57" s="26"/>
      <c r="F57" s="27"/>
      <c r="G57" s="27"/>
      <c r="H57" s="27"/>
      <c r="I57" s="28"/>
      <c r="J57" s="28"/>
      <c r="K57" s="31">
        <f t="shared" ref="K57" si="4">SUM(K49:K56)</f>
        <v>1</v>
      </c>
      <c r="L57" s="31" t="s">
        <v>169</v>
      </c>
      <c r="M57" s="31">
        <f t="shared" ref="M57:O57" si="5">SUM(M49:M56)</f>
        <v>0</v>
      </c>
      <c r="N57" s="66">
        <f t="shared" si="5"/>
        <v>422</v>
      </c>
      <c r="O57" s="31">
        <f t="shared" si="5"/>
        <v>422</v>
      </c>
      <c r="P57" s="111"/>
      <c r="Q57" s="111"/>
      <c r="R57" s="5"/>
    </row>
    <row r="58" spans="1:27" s="261" customFormat="1">
      <c r="E58" s="262"/>
    </row>
    <row r="59" spans="1:27" s="261" customFormat="1">
      <c r="B59" s="263" t="s">
        <v>28</v>
      </c>
      <c r="C59" s="263" t="s">
        <v>27</v>
      </c>
      <c r="D59" s="264" t="s">
        <v>33</v>
      </c>
      <c r="E59" s="264"/>
    </row>
    <row r="60" spans="1:27" s="261" customFormat="1">
      <c r="B60" s="265"/>
      <c r="C60" s="265"/>
      <c r="D60" s="266" t="s">
        <v>23</v>
      </c>
      <c r="E60" s="267" t="s">
        <v>24</v>
      </c>
    </row>
    <row r="61" spans="1:27" s="261" customFormat="1" ht="30.6" customHeight="1">
      <c r="B61" s="266" t="s">
        <v>21</v>
      </c>
      <c r="C61" s="268" t="s">
        <v>235</v>
      </c>
      <c r="D61" s="131"/>
      <c r="E61" s="131" t="s">
        <v>163</v>
      </c>
      <c r="F61" s="269"/>
      <c r="G61" s="269"/>
      <c r="H61" s="269"/>
      <c r="I61" s="269"/>
      <c r="J61" s="269"/>
      <c r="K61" s="269"/>
      <c r="L61" s="269"/>
      <c r="M61" s="269"/>
      <c r="N61" s="269"/>
    </row>
    <row r="62" spans="1:27" s="261" customFormat="1" ht="30" customHeight="1">
      <c r="B62" s="266" t="s">
        <v>25</v>
      </c>
      <c r="C62" s="268">
        <f>+N57</f>
        <v>422</v>
      </c>
      <c r="D62" s="131"/>
      <c r="E62" s="131" t="s">
        <v>163</v>
      </c>
    </row>
    <row r="63" spans="1:27" s="261" customFormat="1">
      <c r="B63" s="3"/>
      <c r="C63" s="183"/>
      <c r="D63" s="183"/>
      <c r="E63" s="183"/>
      <c r="F63" s="183"/>
      <c r="G63" s="183"/>
      <c r="H63" s="183"/>
      <c r="I63" s="183"/>
      <c r="J63" s="183"/>
      <c r="K63" s="183"/>
      <c r="L63" s="183"/>
      <c r="M63" s="183"/>
      <c r="N63" s="183"/>
      <c r="O63" s="183"/>
    </row>
    <row r="64" spans="1:27" ht="28.15" customHeight="1" thickBot="1"/>
    <row r="65" spans="2:18" ht="27" thickBot="1">
      <c r="B65" s="270" t="s">
        <v>106</v>
      </c>
      <c r="C65" s="270"/>
      <c r="D65" s="270"/>
      <c r="E65" s="270"/>
      <c r="F65" s="270"/>
      <c r="G65" s="270"/>
      <c r="H65" s="270"/>
      <c r="I65" s="270"/>
      <c r="J65" s="270"/>
      <c r="K65" s="270"/>
      <c r="L65" s="270"/>
      <c r="M65" s="270"/>
      <c r="N65" s="270"/>
      <c r="O65" s="270"/>
    </row>
    <row r="68" spans="2:18" ht="109.5" customHeight="1">
      <c r="B68" s="34" t="s">
        <v>151</v>
      </c>
      <c r="C68" s="34" t="s">
        <v>2</v>
      </c>
      <c r="D68" s="34" t="s">
        <v>108</v>
      </c>
      <c r="E68" s="34" t="s">
        <v>107</v>
      </c>
      <c r="F68" s="34" t="s">
        <v>109</v>
      </c>
      <c r="G68" s="34" t="s">
        <v>110</v>
      </c>
      <c r="H68" s="34" t="s">
        <v>111</v>
      </c>
      <c r="I68" s="34" t="s">
        <v>112</v>
      </c>
      <c r="J68" s="34" t="s">
        <v>113</v>
      </c>
      <c r="K68" s="34" t="s">
        <v>114</v>
      </c>
      <c r="L68" s="179" t="s">
        <v>115</v>
      </c>
      <c r="M68" s="180"/>
      <c r="N68" s="128" t="s">
        <v>116</v>
      </c>
      <c r="O68" s="128" t="s">
        <v>117</v>
      </c>
      <c r="P68" s="179" t="s">
        <v>3</v>
      </c>
      <c r="Q68" s="180"/>
      <c r="R68" s="34" t="s">
        <v>18</v>
      </c>
    </row>
    <row r="69" spans="2:18" ht="42" customHeight="1">
      <c r="B69" s="125" t="s">
        <v>175</v>
      </c>
      <c r="C69" s="125" t="s">
        <v>165</v>
      </c>
      <c r="D69" s="131" t="s">
        <v>198</v>
      </c>
      <c r="E69" s="131">
        <v>200</v>
      </c>
      <c r="F69" s="131" t="s">
        <v>164</v>
      </c>
      <c r="G69" s="131" t="s">
        <v>138</v>
      </c>
      <c r="H69" s="131"/>
      <c r="I69" s="131"/>
      <c r="J69" s="271" t="s">
        <v>138</v>
      </c>
      <c r="K69" s="271" t="s">
        <v>138</v>
      </c>
      <c r="L69" s="272" t="s">
        <v>138</v>
      </c>
      <c r="M69" s="273"/>
      <c r="N69" s="271" t="s">
        <v>138</v>
      </c>
      <c r="O69" s="271" t="s">
        <v>138</v>
      </c>
      <c r="P69" s="196" t="s">
        <v>199</v>
      </c>
      <c r="Q69" s="197"/>
      <c r="R69" s="125" t="s">
        <v>139</v>
      </c>
    </row>
    <row r="70" spans="2:18" ht="28.5" customHeight="1">
      <c r="B70" s="125" t="s">
        <v>196</v>
      </c>
      <c r="C70" s="125" t="s">
        <v>165</v>
      </c>
      <c r="D70" s="131" t="s">
        <v>198</v>
      </c>
      <c r="E70" s="131">
        <v>100</v>
      </c>
      <c r="F70" s="131" t="s">
        <v>164</v>
      </c>
      <c r="G70" s="131"/>
      <c r="H70" s="131" t="s">
        <v>138</v>
      </c>
      <c r="I70" s="131"/>
      <c r="J70" s="271" t="s">
        <v>138</v>
      </c>
      <c r="K70" s="271" t="s">
        <v>138</v>
      </c>
      <c r="L70" s="272" t="s">
        <v>138</v>
      </c>
      <c r="M70" s="273"/>
      <c r="N70" s="271" t="s">
        <v>138</v>
      </c>
      <c r="O70" s="271" t="s">
        <v>176</v>
      </c>
      <c r="P70" s="198"/>
      <c r="Q70" s="199"/>
      <c r="R70" s="125" t="s">
        <v>139</v>
      </c>
    </row>
    <row r="71" spans="2:18" ht="26.25" customHeight="1">
      <c r="B71" s="125" t="s">
        <v>197</v>
      </c>
      <c r="C71" s="125" t="s">
        <v>174</v>
      </c>
      <c r="D71" s="131" t="s">
        <v>198</v>
      </c>
      <c r="E71" s="131">
        <v>350</v>
      </c>
      <c r="F71" s="131" t="s">
        <v>164</v>
      </c>
      <c r="G71" s="131"/>
      <c r="H71" s="131"/>
      <c r="I71" s="131"/>
      <c r="J71" s="271" t="s">
        <v>138</v>
      </c>
      <c r="K71" s="271" t="s">
        <v>138</v>
      </c>
      <c r="L71" s="272" t="s">
        <v>138</v>
      </c>
      <c r="M71" s="273"/>
      <c r="N71" s="271" t="s">
        <v>138</v>
      </c>
      <c r="O71" s="271" t="s">
        <v>176</v>
      </c>
      <c r="P71" s="200"/>
      <c r="Q71" s="201"/>
      <c r="R71" s="125" t="s">
        <v>139</v>
      </c>
    </row>
    <row r="72" spans="2:18">
      <c r="B72" s="125"/>
      <c r="C72" s="125"/>
      <c r="D72" s="131"/>
      <c r="E72" s="131"/>
      <c r="F72" s="131"/>
      <c r="G72" s="131"/>
      <c r="H72" s="131"/>
      <c r="I72" s="131"/>
      <c r="J72" s="131"/>
      <c r="K72" s="125"/>
      <c r="L72" s="194"/>
      <c r="M72" s="195"/>
      <c r="N72" s="125"/>
      <c r="O72" s="125"/>
      <c r="P72" s="194"/>
      <c r="Q72" s="195"/>
      <c r="R72" s="125"/>
    </row>
    <row r="73" spans="2:18">
      <c r="B73" s="125"/>
      <c r="C73" s="125"/>
      <c r="D73" s="131"/>
      <c r="E73" s="131"/>
      <c r="F73" s="131"/>
      <c r="G73" s="131"/>
      <c r="H73" s="131"/>
      <c r="I73" s="131"/>
      <c r="J73" s="131"/>
      <c r="K73" s="125"/>
      <c r="L73" s="194"/>
      <c r="M73" s="195"/>
      <c r="N73" s="125"/>
      <c r="O73" s="125"/>
      <c r="P73" s="194"/>
      <c r="Q73" s="195"/>
      <c r="R73" s="125"/>
    </row>
    <row r="74" spans="2:18">
      <c r="B74" s="125"/>
      <c r="C74" s="125"/>
      <c r="D74" s="131"/>
      <c r="E74" s="131"/>
      <c r="F74" s="131"/>
      <c r="G74" s="131"/>
      <c r="H74" s="131"/>
      <c r="I74" s="131"/>
      <c r="J74" s="131"/>
      <c r="K74" s="125"/>
      <c r="L74" s="194"/>
      <c r="M74" s="195"/>
      <c r="N74" s="125"/>
      <c r="O74" s="125"/>
      <c r="P74" s="194"/>
      <c r="Q74" s="195"/>
      <c r="R74" s="125"/>
    </row>
    <row r="75" spans="2:18">
      <c r="B75" s="125"/>
      <c r="C75" s="125"/>
      <c r="D75" s="125"/>
      <c r="E75" s="125"/>
      <c r="F75" s="125"/>
      <c r="G75" s="125"/>
      <c r="H75" s="125"/>
      <c r="I75" s="125"/>
      <c r="J75" s="125"/>
      <c r="K75" s="125"/>
      <c r="L75" s="194"/>
      <c r="M75" s="195"/>
      <c r="N75" s="125"/>
      <c r="O75" s="125"/>
      <c r="P75" s="194"/>
      <c r="Q75" s="195"/>
      <c r="R75" s="125"/>
    </row>
    <row r="76" spans="2:18">
      <c r="B76" s="228" t="s">
        <v>1</v>
      </c>
    </row>
    <row r="77" spans="2:18">
      <c r="B77" s="228" t="s">
        <v>36</v>
      </c>
    </row>
    <row r="78" spans="2:18">
      <c r="B78" s="228" t="s">
        <v>61</v>
      </c>
    </row>
    <row r="80" spans="2:18" ht="15.75" thickBot="1"/>
    <row r="81" spans="2:18" ht="27" thickBot="1">
      <c r="B81" s="274" t="s">
        <v>37</v>
      </c>
      <c r="C81" s="275"/>
      <c r="D81" s="275"/>
      <c r="E81" s="275"/>
      <c r="F81" s="275"/>
      <c r="G81" s="275"/>
      <c r="H81" s="275"/>
      <c r="I81" s="275"/>
      <c r="J81" s="275"/>
      <c r="K81" s="275"/>
      <c r="L81" s="275"/>
      <c r="M81" s="275"/>
      <c r="N81" s="275"/>
      <c r="O81" s="276"/>
    </row>
    <row r="86" spans="2:18" ht="43.5" customHeight="1">
      <c r="B86" s="34" t="s">
        <v>0</v>
      </c>
      <c r="C86" s="191" t="s">
        <v>38</v>
      </c>
      <c r="D86" s="191" t="s">
        <v>39</v>
      </c>
      <c r="E86" s="191" t="s">
        <v>118</v>
      </c>
      <c r="F86" s="191" t="s">
        <v>120</v>
      </c>
      <c r="G86" s="191" t="s">
        <v>121</v>
      </c>
      <c r="H86" s="191" t="s">
        <v>122</v>
      </c>
      <c r="I86" s="191" t="s">
        <v>119</v>
      </c>
      <c r="J86" s="179" t="s">
        <v>123</v>
      </c>
      <c r="K86" s="186"/>
      <c r="L86" s="186"/>
      <c r="M86" s="180"/>
      <c r="N86" s="191" t="s">
        <v>127</v>
      </c>
      <c r="O86" s="191" t="s">
        <v>40</v>
      </c>
      <c r="P86" s="191" t="s">
        <v>41</v>
      </c>
      <c r="Q86" s="187" t="s">
        <v>3</v>
      </c>
      <c r="R86" s="188"/>
    </row>
    <row r="87" spans="2:18" ht="76.5" customHeight="1">
      <c r="B87" s="34"/>
      <c r="C87" s="192"/>
      <c r="D87" s="192"/>
      <c r="E87" s="192"/>
      <c r="F87" s="192"/>
      <c r="G87" s="192"/>
      <c r="H87" s="192"/>
      <c r="I87" s="192"/>
      <c r="J87" s="125" t="s">
        <v>124</v>
      </c>
      <c r="K87" s="131" t="s">
        <v>125</v>
      </c>
      <c r="L87" s="177" t="s">
        <v>126</v>
      </c>
      <c r="M87" s="178"/>
      <c r="N87" s="192"/>
      <c r="O87" s="192"/>
      <c r="P87" s="192"/>
      <c r="Q87" s="189"/>
      <c r="R87" s="190"/>
    </row>
    <row r="88" spans="2:18" ht="44.25" customHeight="1">
      <c r="B88" s="125" t="s">
        <v>43</v>
      </c>
      <c r="C88" s="125" t="s">
        <v>200</v>
      </c>
      <c r="D88" s="125" t="s">
        <v>203</v>
      </c>
      <c r="E88" s="125">
        <v>32704993</v>
      </c>
      <c r="F88" s="125" t="s">
        <v>177</v>
      </c>
      <c r="G88" s="125" t="s">
        <v>204</v>
      </c>
      <c r="H88" s="123" t="s">
        <v>205</v>
      </c>
      <c r="I88" s="131" t="s">
        <v>178</v>
      </c>
      <c r="J88" s="125" t="s">
        <v>206</v>
      </c>
      <c r="K88" s="131" t="s">
        <v>207</v>
      </c>
      <c r="L88" s="177" t="s">
        <v>208</v>
      </c>
      <c r="M88" s="178"/>
      <c r="N88" s="125" t="s">
        <v>138</v>
      </c>
      <c r="O88" s="125" t="s">
        <v>138</v>
      </c>
      <c r="P88" s="125" t="s">
        <v>179</v>
      </c>
      <c r="Q88" s="143"/>
      <c r="R88" s="143"/>
    </row>
    <row r="89" spans="2:18" ht="27.75" customHeight="1">
      <c r="B89" s="125" t="s">
        <v>42</v>
      </c>
      <c r="C89" s="125" t="s">
        <v>200</v>
      </c>
      <c r="D89" s="125" t="s">
        <v>209</v>
      </c>
      <c r="E89" s="125">
        <v>22799771</v>
      </c>
      <c r="F89" s="125" t="s">
        <v>210</v>
      </c>
      <c r="G89" s="125" t="s">
        <v>211</v>
      </c>
      <c r="H89" s="123">
        <v>41440</v>
      </c>
      <c r="I89" s="131" t="s">
        <v>212</v>
      </c>
      <c r="J89" s="125" t="s">
        <v>213</v>
      </c>
      <c r="K89" s="115" t="s">
        <v>214</v>
      </c>
      <c r="L89" s="177" t="s">
        <v>215</v>
      </c>
      <c r="M89" s="178"/>
      <c r="N89" s="125" t="s">
        <v>138</v>
      </c>
      <c r="O89" s="125" t="s">
        <v>138</v>
      </c>
      <c r="P89" s="125" t="s">
        <v>179</v>
      </c>
      <c r="Q89" s="194" t="s">
        <v>216</v>
      </c>
      <c r="R89" s="195"/>
    </row>
    <row r="90" spans="2:18" ht="33.6" customHeight="1">
      <c r="B90" s="125" t="s">
        <v>42</v>
      </c>
      <c r="C90" s="125" t="s">
        <v>201</v>
      </c>
      <c r="D90" s="125" t="s">
        <v>217</v>
      </c>
      <c r="E90" s="125">
        <v>33209013</v>
      </c>
      <c r="F90" s="125" t="s">
        <v>218</v>
      </c>
      <c r="G90" s="125" t="s">
        <v>219</v>
      </c>
      <c r="H90" s="123">
        <v>37974</v>
      </c>
      <c r="I90" s="131" t="s">
        <v>212</v>
      </c>
      <c r="J90" s="125" t="s">
        <v>220</v>
      </c>
      <c r="K90" s="131" t="s">
        <v>221</v>
      </c>
      <c r="L90" s="193" t="s">
        <v>222</v>
      </c>
      <c r="M90" s="193"/>
      <c r="N90" s="125" t="s">
        <v>138</v>
      </c>
      <c r="O90" s="125" t="s">
        <v>138</v>
      </c>
      <c r="P90" s="125" t="s">
        <v>179</v>
      </c>
      <c r="Q90" s="194" t="s">
        <v>216</v>
      </c>
      <c r="R90" s="195"/>
    </row>
    <row r="91" spans="2:18" ht="33.6" customHeight="1">
      <c r="B91" s="125" t="s">
        <v>43</v>
      </c>
      <c r="C91" s="125" t="s">
        <v>202</v>
      </c>
      <c r="D91" s="125" t="s">
        <v>223</v>
      </c>
      <c r="E91" s="125">
        <v>33221813</v>
      </c>
      <c r="F91" s="125" t="s">
        <v>177</v>
      </c>
      <c r="G91" s="125" t="s">
        <v>224</v>
      </c>
      <c r="H91" s="123">
        <v>41194</v>
      </c>
      <c r="I91" s="125">
        <v>135504</v>
      </c>
      <c r="J91" s="125" t="s">
        <v>225</v>
      </c>
      <c r="K91" s="131" t="s">
        <v>226</v>
      </c>
      <c r="L91" s="193" t="s">
        <v>177</v>
      </c>
      <c r="M91" s="193"/>
      <c r="N91" s="125" t="s">
        <v>138</v>
      </c>
      <c r="O91" s="125" t="s">
        <v>138</v>
      </c>
      <c r="P91" s="125" t="s">
        <v>179</v>
      </c>
      <c r="Q91" s="194"/>
      <c r="R91" s="195"/>
    </row>
    <row r="92" spans="2:18" ht="33.6" customHeight="1">
      <c r="B92" s="125" t="s">
        <v>43</v>
      </c>
      <c r="C92" s="125" t="s">
        <v>202</v>
      </c>
      <c r="D92" s="125" t="s">
        <v>227</v>
      </c>
      <c r="E92" s="125">
        <v>32865765</v>
      </c>
      <c r="F92" s="125" t="s">
        <v>228</v>
      </c>
      <c r="G92" s="125" t="s">
        <v>229</v>
      </c>
      <c r="H92" s="123">
        <v>36013</v>
      </c>
      <c r="I92" s="131" t="s">
        <v>212</v>
      </c>
      <c r="J92" s="125" t="s">
        <v>230</v>
      </c>
      <c r="K92" s="131" t="s">
        <v>231</v>
      </c>
      <c r="L92" s="177" t="s">
        <v>232</v>
      </c>
      <c r="M92" s="178"/>
      <c r="N92" s="125" t="s">
        <v>138</v>
      </c>
      <c r="O92" s="125" t="s">
        <v>138</v>
      </c>
      <c r="P92" s="125" t="s">
        <v>179</v>
      </c>
      <c r="Q92" s="194"/>
      <c r="R92" s="195"/>
    </row>
    <row r="93" spans="2:18" ht="33.6" customHeight="1">
      <c r="B93" s="125"/>
      <c r="C93" s="125"/>
      <c r="D93" s="125"/>
      <c r="E93" s="125"/>
      <c r="F93" s="125"/>
      <c r="G93" s="125"/>
      <c r="H93" s="123"/>
      <c r="I93" s="131"/>
      <c r="J93" s="125"/>
      <c r="K93" s="131"/>
      <c r="L93" s="177"/>
      <c r="M93" s="178"/>
      <c r="N93" s="125"/>
      <c r="O93" s="125"/>
      <c r="P93" s="125"/>
      <c r="Q93" s="194"/>
      <c r="R93" s="195"/>
    </row>
    <row r="94" spans="2:18" ht="33.6" customHeight="1">
      <c r="B94" s="125"/>
      <c r="C94" s="125"/>
      <c r="D94" s="125"/>
      <c r="E94" s="125"/>
      <c r="F94" s="125"/>
      <c r="G94" s="125"/>
      <c r="H94" s="123"/>
      <c r="I94" s="131"/>
      <c r="J94" s="125"/>
      <c r="K94" s="115"/>
      <c r="L94" s="177"/>
      <c r="M94" s="178"/>
      <c r="N94" s="125"/>
      <c r="O94" s="125"/>
      <c r="P94" s="125"/>
      <c r="Q94" s="194"/>
      <c r="R94" s="195"/>
    </row>
    <row r="95" spans="2:18" ht="33.6" customHeight="1">
      <c r="B95" s="125"/>
      <c r="C95" s="125"/>
      <c r="D95" s="125"/>
      <c r="E95" s="125"/>
      <c r="F95" s="125"/>
      <c r="G95" s="125"/>
      <c r="H95" s="123"/>
      <c r="I95" s="131"/>
      <c r="J95" s="125"/>
      <c r="K95" s="131"/>
      <c r="L95" s="177"/>
      <c r="M95" s="178"/>
      <c r="N95" s="125"/>
      <c r="O95" s="125"/>
      <c r="P95" s="125"/>
      <c r="Q95" s="129"/>
      <c r="R95" s="130"/>
    </row>
    <row r="96" spans="2:18" ht="33.6" customHeight="1">
      <c r="B96" s="125"/>
      <c r="C96" s="125"/>
      <c r="D96" s="125"/>
      <c r="E96" s="125"/>
      <c r="F96" s="125"/>
      <c r="G96" s="125"/>
      <c r="H96" s="123"/>
      <c r="I96" s="131"/>
      <c r="J96" s="125"/>
      <c r="K96" s="131"/>
      <c r="L96" s="177"/>
      <c r="M96" s="178"/>
      <c r="N96" s="125"/>
      <c r="O96" s="125"/>
      <c r="P96" s="125"/>
      <c r="Q96" s="129"/>
      <c r="R96" s="130"/>
    </row>
    <row r="97" spans="2:18" ht="33.6" customHeight="1">
      <c r="B97" s="125"/>
      <c r="C97" s="125"/>
      <c r="D97" s="125"/>
      <c r="E97" s="125"/>
      <c r="F97" s="125"/>
      <c r="G97" s="125"/>
      <c r="H97" s="125"/>
      <c r="I97" s="125"/>
      <c r="J97" s="125"/>
      <c r="K97" s="131"/>
      <c r="L97" s="177"/>
      <c r="M97" s="178"/>
      <c r="N97" s="125"/>
      <c r="O97" s="125"/>
      <c r="P97" s="125"/>
      <c r="Q97" s="194"/>
      <c r="R97" s="195"/>
    </row>
    <row r="98" spans="2:18" ht="33.6" customHeight="1">
      <c r="B98" s="125"/>
      <c r="C98" s="125"/>
      <c r="D98" s="125"/>
      <c r="E98" s="125"/>
      <c r="F98" s="125"/>
      <c r="G98" s="125"/>
      <c r="H98" s="123"/>
      <c r="I98" s="131"/>
      <c r="J98" s="125"/>
      <c r="K98" s="131"/>
      <c r="L98" s="177"/>
      <c r="M98" s="178"/>
      <c r="N98" s="125"/>
      <c r="O98" s="125"/>
      <c r="P98" s="125"/>
      <c r="Q98" s="194"/>
      <c r="R98" s="195"/>
    </row>
    <row r="100" spans="2:18" ht="15.75" thickBot="1"/>
    <row r="101" spans="2:18" ht="27" thickBot="1">
      <c r="B101" s="274" t="s">
        <v>45</v>
      </c>
      <c r="C101" s="275"/>
      <c r="D101" s="275"/>
      <c r="E101" s="275"/>
      <c r="F101" s="275"/>
      <c r="G101" s="275"/>
      <c r="H101" s="275"/>
      <c r="I101" s="275"/>
      <c r="J101" s="275"/>
      <c r="K101" s="275"/>
      <c r="L101" s="275"/>
      <c r="M101" s="275"/>
      <c r="N101" s="275"/>
      <c r="O101" s="276"/>
    </row>
    <row r="104" spans="2:18" ht="46.15" customHeight="1">
      <c r="B104" s="34" t="s">
        <v>32</v>
      </c>
      <c r="C104" s="34" t="s">
        <v>46</v>
      </c>
      <c r="D104" s="179" t="s">
        <v>3</v>
      </c>
      <c r="E104" s="180"/>
    </row>
    <row r="105" spans="2:18" ht="46.9" customHeight="1">
      <c r="B105" s="125" t="s">
        <v>128</v>
      </c>
      <c r="C105" s="125" t="s">
        <v>138</v>
      </c>
      <c r="D105" s="143"/>
      <c r="E105" s="143"/>
    </row>
    <row r="108" spans="2:18" ht="26.25">
      <c r="B108" s="226" t="s">
        <v>63</v>
      </c>
      <c r="C108" s="227"/>
      <c r="D108" s="227"/>
      <c r="E108" s="227"/>
      <c r="F108" s="227"/>
      <c r="G108" s="227"/>
      <c r="H108" s="227"/>
      <c r="I108" s="227"/>
      <c r="J108" s="227"/>
      <c r="K108" s="227"/>
      <c r="L108" s="227"/>
      <c r="M108" s="227"/>
      <c r="N108" s="227"/>
      <c r="O108" s="227"/>
      <c r="P108" s="227"/>
      <c r="Q108" s="227"/>
    </row>
    <row r="110" spans="2:18" ht="15.75" thickBot="1"/>
    <row r="111" spans="2:18" ht="27" thickBot="1">
      <c r="B111" s="274" t="s">
        <v>53</v>
      </c>
      <c r="C111" s="275"/>
      <c r="D111" s="275"/>
      <c r="E111" s="275"/>
      <c r="F111" s="275"/>
      <c r="G111" s="275"/>
      <c r="H111" s="275"/>
      <c r="I111" s="275"/>
      <c r="J111" s="275"/>
      <c r="K111" s="275"/>
      <c r="L111" s="275"/>
      <c r="M111" s="275"/>
      <c r="N111" s="275"/>
      <c r="O111" s="276"/>
    </row>
    <row r="113" spans="1:27" ht="15.75" thickBot="1">
      <c r="N113" s="259"/>
      <c r="O113" s="259"/>
    </row>
    <row r="114" spans="1:27" ht="109.5" customHeight="1">
      <c r="B114" s="33" t="s">
        <v>147</v>
      </c>
      <c r="C114" s="33" t="s">
        <v>148</v>
      </c>
      <c r="D114" s="33" t="s">
        <v>149</v>
      </c>
      <c r="E114" s="33" t="s">
        <v>44</v>
      </c>
      <c r="F114" s="33" t="s">
        <v>22</v>
      </c>
      <c r="G114" s="33" t="s">
        <v>105</v>
      </c>
      <c r="H114" s="33" t="s">
        <v>17</v>
      </c>
      <c r="I114" s="33" t="s">
        <v>10</v>
      </c>
      <c r="J114" s="33" t="s">
        <v>30</v>
      </c>
      <c r="K114" s="33" t="s">
        <v>60</v>
      </c>
      <c r="L114" s="33" t="s">
        <v>184</v>
      </c>
      <c r="M114" s="33" t="s">
        <v>20</v>
      </c>
      <c r="N114" s="23" t="s">
        <v>26</v>
      </c>
      <c r="O114" s="33" t="s">
        <v>150</v>
      </c>
      <c r="P114" s="33" t="s">
        <v>35</v>
      </c>
      <c r="Q114" s="127" t="s">
        <v>11</v>
      </c>
      <c r="R114" s="127" t="s">
        <v>19</v>
      </c>
    </row>
    <row r="115" spans="1:27" s="119" customFormat="1">
      <c r="A115" s="83">
        <v>1</v>
      </c>
      <c r="B115" s="85" t="s">
        <v>186</v>
      </c>
      <c r="C115" s="84" t="s">
        <v>186</v>
      </c>
      <c r="D115" s="85" t="s">
        <v>166</v>
      </c>
      <c r="E115" s="90" t="s">
        <v>233</v>
      </c>
      <c r="F115" s="86" t="s">
        <v>138</v>
      </c>
      <c r="G115" s="87">
        <v>1</v>
      </c>
      <c r="H115" s="88">
        <v>41093</v>
      </c>
      <c r="I115" s="89">
        <v>41273</v>
      </c>
      <c r="J115" s="89"/>
      <c r="K115" s="90">
        <v>5</v>
      </c>
      <c r="L115" s="90">
        <v>27</v>
      </c>
      <c r="M115" s="89"/>
      <c r="N115" s="91">
        <v>208</v>
      </c>
      <c r="O115" s="91">
        <f>+N115*G115</f>
        <v>208</v>
      </c>
      <c r="P115" s="116"/>
      <c r="Q115" s="116">
        <v>444</v>
      </c>
      <c r="R115" s="117"/>
      <c r="S115" s="118"/>
      <c r="T115" s="118"/>
      <c r="U115" s="118"/>
      <c r="V115" s="118"/>
      <c r="W115" s="118"/>
      <c r="X115" s="118"/>
      <c r="Y115" s="118"/>
      <c r="Z115" s="118"/>
      <c r="AA115" s="118"/>
    </row>
    <row r="116" spans="1:27" s="114" customFormat="1" ht="30">
      <c r="A116" s="5">
        <f>+A115+1</f>
        <v>2</v>
      </c>
      <c r="B116" s="29" t="s">
        <v>186</v>
      </c>
      <c r="C116" s="30" t="s">
        <v>186</v>
      </c>
      <c r="D116" s="29" t="s">
        <v>193</v>
      </c>
      <c r="E116" s="90">
        <v>2121734</v>
      </c>
      <c r="F116" s="27" t="s">
        <v>138</v>
      </c>
      <c r="G116" s="26">
        <v>1</v>
      </c>
      <c r="H116" s="32">
        <v>41081</v>
      </c>
      <c r="I116" s="28">
        <v>41111</v>
      </c>
      <c r="J116" s="28"/>
      <c r="K116" s="122">
        <v>1</v>
      </c>
      <c r="L116" s="122">
        <v>1</v>
      </c>
      <c r="M116" s="28" t="s">
        <v>236</v>
      </c>
      <c r="N116" s="22">
        <v>286</v>
      </c>
      <c r="O116" s="22">
        <f t="shared" ref="O116:O121" si="6">+N116*G116</f>
        <v>286</v>
      </c>
      <c r="P116" s="111">
        <v>28797915</v>
      </c>
      <c r="Q116" s="111">
        <v>446</v>
      </c>
      <c r="R116" s="112" t="s">
        <v>237</v>
      </c>
      <c r="S116" s="113"/>
      <c r="T116" s="113"/>
      <c r="U116" s="113"/>
      <c r="V116" s="113"/>
      <c r="W116" s="113"/>
      <c r="X116" s="113"/>
      <c r="Y116" s="113"/>
      <c r="Z116" s="113"/>
      <c r="AA116" s="113"/>
    </row>
    <row r="117" spans="1:27" s="114" customFormat="1">
      <c r="A117" s="5">
        <f t="shared" ref="A117:A122" si="7">+A116+1</f>
        <v>3</v>
      </c>
      <c r="B117" s="29" t="s">
        <v>186</v>
      </c>
      <c r="C117" s="29" t="s">
        <v>186</v>
      </c>
      <c r="D117" s="29" t="s">
        <v>193</v>
      </c>
      <c r="E117" s="90">
        <v>2130530</v>
      </c>
      <c r="F117" s="27" t="s">
        <v>138</v>
      </c>
      <c r="G117" s="26">
        <v>1</v>
      </c>
      <c r="H117" s="32">
        <v>41345</v>
      </c>
      <c r="I117" s="28" t="s">
        <v>234</v>
      </c>
      <c r="J117" s="28"/>
      <c r="K117" s="82">
        <v>3</v>
      </c>
      <c r="L117" s="82">
        <v>16</v>
      </c>
      <c r="M117" s="28"/>
      <c r="N117" s="22">
        <v>422</v>
      </c>
      <c r="O117" s="22">
        <f t="shared" si="6"/>
        <v>422</v>
      </c>
      <c r="P117" s="111">
        <v>175381502</v>
      </c>
      <c r="Q117" s="111">
        <v>447</v>
      </c>
      <c r="R117" s="112"/>
      <c r="S117" s="113"/>
      <c r="T117" s="113"/>
      <c r="U117" s="113"/>
      <c r="V117" s="113"/>
      <c r="W117" s="113"/>
      <c r="X117" s="113"/>
      <c r="Y117" s="113"/>
      <c r="Z117" s="113"/>
      <c r="AA117" s="113"/>
    </row>
    <row r="118" spans="1:27" s="114" customFormat="1">
      <c r="A118" s="5">
        <f t="shared" si="7"/>
        <v>4</v>
      </c>
      <c r="B118" s="29" t="s">
        <v>186</v>
      </c>
      <c r="C118" s="30" t="s">
        <v>186</v>
      </c>
      <c r="D118" s="29" t="s">
        <v>193</v>
      </c>
      <c r="E118" s="90">
        <v>2124055</v>
      </c>
      <c r="F118" s="27" t="s">
        <v>138</v>
      </c>
      <c r="G118" s="26">
        <v>1</v>
      </c>
      <c r="H118" s="32">
        <v>41246</v>
      </c>
      <c r="I118" s="28">
        <v>41258</v>
      </c>
      <c r="J118" s="28"/>
      <c r="K118" s="82">
        <v>0</v>
      </c>
      <c r="L118" s="82">
        <v>13</v>
      </c>
      <c r="M118" s="28"/>
      <c r="N118" s="22">
        <v>315</v>
      </c>
      <c r="O118" s="22">
        <f t="shared" si="6"/>
        <v>315</v>
      </c>
      <c r="P118" s="111">
        <v>16108626</v>
      </c>
      <c r="Q118" s="111">
        <v>448</v>
      </c>
      <c r="R118" s="112"/>
      <c r="S118" s="113"/>
      <c r="T118" s="113"/>
      <c r="U118" s="113"/>
      <c r="V118" s="113"/>
      <c r="W118" s="113"/>
      <c r="X118" s="113"/>
      <c r="Y118" s="113"/>
      <c r="Z118" s="113"/>
      <c r="AA118" s="113"/>
    </row>
    <row r="119" spans="1:27" s="114" customFormat="1">
      <c r="A119" s="5">
        <f t="shared" si="7"/>
        <v>5</v>
      </c>
      <c r="B119" s="29" t="s">
        <v>186</v>
      </c>
      <c r="C119" s="30" t="s">
        <v>186</v>
      </c>
      <c r="D119" s="29" t="s">
        <v>193</v>
      </c>
      <c r="E119" s="90">
        <v>2130540</v>
      </c>
      <c r="F119" s="27" t="s">
        <v>138</v>
      </c>
      <c r="G119" s="26">
        <v>1</v>
      </c>
      <c r="H119" s="32">
        <v>41367</v>
      </c>
      <c r="I119" s="28">
        <v>41453</v>
      </c>
      <c r="J119" s="28"/>
      <c r="K119" s="82">
        <v>3</v>
      </c>
      <c r="L119" s="82">
        <v>25</v>
      </c>
      <c r="M119" s="28"/>
      <c r="N119" s="22">
        <v>274</v>
      </c>
      <c r="O119" s="22">
        <f t="shared" si="6"/>
        <v>274</v>
      </c>
      <c r="P119" s="111">
        <v>83154395</v>
      </c>
      <c r="Q119" s="111">
        <v>449</v>
      </c>
      <c r="R119" s="112"/>
      <c r="S119" s="113"/>
      <c r="T119" s="113"/>
      <c r="U119" s="113"/>
      <c r="V119" s="113"/>
      <c r="W119" s="113"/>
      <c r="X119" s="113"/>
      <c r="Y119" s="113"/>
      <c r="Z119" s="113"/>
      <c r="AA119" s="113"/>
    </row>
    <row r="120" spans="1:27" s="114" customFormat="1">
      <c r="A120" s="5">
        <f t="shared" si="7"/>
        <v>6</v>
      </c>
      <c r="B120" s="29"/>
      <c r="C120" s="30"/>
      <c r="D120" s="29"/>
      <c r="E120" s="82"/>
      <c r="F120" s="27"/>
      <c r="G120" s="27"/>
      <c r="H120" s="27"/>
      <c r="I120" s="28"/>
      <c r="J120" s="28"/>
      <c r="K120" s="82"/>
      <c r="L120" s="82"/>
      <c r="M120" s="28"/>
      <c r="N120" s="22"/>
      <c r="O120" s="22">
        <f t="shared" si="6"/>
        <v>0</v>
      </c>
      <c r="P120" s="111"/>
      <c r="Q120" s="111"/>
      <c r="R120" s="112"/>
      <c r="S120" s="113"/>
      <c r="T120" s="113"/>
      <c r="U120" s="113"/>
      <c r="V120" s="113"/>
      <c r="W120" s="113"/>
      <c r="X120" s="113"/>
      <c r="Y120" s="113"/>
      <c r="Z120" s="113"/>
      <c r="AA120" s="113"/>
    </row>
    <row r="121" spans="1:27" s="114" customFormat="1">
      <c r="A121" s="5">
        <f t="shared" si="7"/>
        <v>7</v>
      </c>
      <c r="B121" s="29"/>
      <c r="C121" s="30"/>
      <c r="D121" s="29"/>
      <c r="E121" s="82"/>
      <c r="F121" s="27"/>
      <c r="G121" s="27"/>
      <c r="H121" s="27"/>
      <c r="I121" s="28"/>
      <c r="J121" s="28"/>
      <c r="K121" s="82"/>
      <c r="L121" s="82"/>
      <c r="M121" s="28"/>
      <c r="N121" s="22"/>
      <c r="O121" s="22">
        <f t="shared" si="6"/>
        <v>0</v>
      </c>
      <c r="P121" s="111"/>
      <c r="Q121" s="111"/>
      <c r="R121" s="112"/>
      <c r="S121" s="113"/>
      <c r="T121" s="113"/>
      <c r="U121" s="113"/>
      <c r="V121" s="113"/>
      <c r="W121" s="113"/>
      <c r="X121" s="113"/>
      <c r="Y121" s="113"/>
      <c r="Z121" s="113"/>
      <c r="AA121" s="113"/>
    </row>
    <row r="122" spans="1:27" s="114" customFormat="1">
      <c r="A122" s="5">
        <f t="shared" si="7"/>
        <v>8</v>
      </c>
      <c r="B122" s="29"/>
      <c r="C122" s="30"/>
      <c r="D122" s="29"/>
      <c r="E122" s="82"/>
      <c r="F122" s="27"/>
      <c r="G122" s="27"/>
      <c r="H122" s="27"/>
      <c r="I122" s="28"/>
      <c r="J122" s="28"/>
      <c r="K122" s="82"/>
      <c r="L122" s="82"/>
      <c r="M122" s="28"/>
      <c r="N122" s="22"/>
      <c r="O122" s="22"/>
      <c r="P122" s="111"/>
      <c r="Q122" s="111"/>
      <c r="R122" s="112"/>
      <c r="S122" s="113"/>
      <c r="T122" s="113"/>
      <c r="U122" s="113"/>
      <c r="V122" s="113"/>
      <c r="W122" s="113"/>
      <c r="X122" s="113"/>
      <c r="Y122" s="113"/>
      <c r="Z122" s="113"/>
      <c r="AA122" s="113"/>
    </row>
    <row r="123" spans="1:27" s="114" customFormat="1">
      <c r="A123" s="5"/>
      <c r="B123" s="29" t="s">
        <v>16</v>
      </c>
      <c r="C123" s="30"/>
      <c r="D123" s="29"/>
      <c r="E123" s="82"/>
      <c r="F123" s="27"/>
      <c r="G123" s="27"/>
      <c r="H123" s="27"/>
      <c r="I123" s="28"/>
      <c r="J123" s="28"/>
      <c r="K123" s="31" t="s">
        <v>238</v>
      </c>
      <c r="L123" s="31"/>
      <c r="M123" s="31"/>
      <c r="N123" s="66">
        <f t="shared" ref="N123:O123" si="8">SUM(N115:N122)</f>
        <v>1505</v>
      </c>
      <c r="O123" s="31">
        <f t="shared" si="8"/>
        <v>1505</v>
      </c>
      <c r="P123" s="111"/>
      <c r="Q123" s="111"/>
      <c r="R123" s="5"/>
    </row>
    <row r="124" spans="1:27">
      <c r="B124" s="261"/>
      <c r="C124" s="261"/>
      <c r="D124" s="261"/>
      <c r="E124" s="262"/>
      <c r="F124" s="261"/>
      <c r="G124" s="261"/>
      <c r="H124" s="261"/>
      <c r="I124" s="261"/>
      <c r="J124" s="261"/>
      <c r="K124" s="261"/>
      <c r="L124" s="261"/>
      <c r="M124" s="261"/>
      <c r="N124" s="261"/>
      <c r="O124" s="261"/>
      <c r="P124" s="261"/>
      <c r="Q124" s="261"/>
    </row>
    <row r="125" spans="1:27" ht="18.75">
      <c r="B125" s="266" t="s">
        <v>31</v>
      </c>
      <c r="C125" s="277" t="str">
        <f>+K123</f>
        <v>12</v>
      </c>
      <c r="H125" s="269"/>
      <c r="I125" s="269"/>
      <c r="J125" s="269"/>
      <c r="K125" s="269"/>
      <c r="L125" s="269"/>
      <c r="M125" s="269"/>
      <c r="N125" s="269"/>
      <c r="O125" s="261"/>
      <c r="P125" s="261"/>
      <c r="Q125" s="261"/>
    </row>
    <row r="127" spans="1:27" ht="15.75" thickBot="1"/>
    <row r="128" spans="1:27" ht="37.15" customHeight="1" thickBot="1">
      <c r="B128" s="7" t="s">
        <v>48</v>
      </c>
      <c r="C128" s="7" t="s">
        <v>49</v>
      </c>
      <c r="D128" s="7" t="s">
        <v>50</v>
      </c>
      <c r="E128" s="7" t="s">
        <v>54</v>
      </c>
    </row>
    <row r="129" spans="2:18" ht="41.45" customHeight="1">
      <c r="B129" s="6" t="s">
        <v>129</v>
      </c>
      <c r="C129" s="278">
        <v>20</v>
      </c>
      <c r="D129" s="278"/>
      <c r="E129" s="279">
        <f>+D129+D130+D131</f>
        <v>30</v>
      </c>
    </row>
    <row r="130" spans="2:18">
      <c r="B130" s="6" t="s">
        <v>130</v>
      </c>
      <c r="C130" s="131">
        <v>30</v>
      </c>
      <c r="D130" s="125">
        <v>30</v>
      </c>
      <c r="E130" s="280"/>
    </row>
    <row r="131" spans="2:18" ht="15.75" thickBot="1">
      <c r="B131" s="6" t="s">
        <v>131</v>
      </c>
      <c r="C131" s="281">
        <v>40</v>
      </c>
      <c r="D131" s="281"/>
      <c r="E131" s="282"/>
    </row>
    <row r="133" spans="2:18" ht="15.75" thickBot="1"/>
    <row r="134" spans="2:18" ht="27" thickBot="1">
      <c r="B134" s="274" t="s">
        <v>51</v>
      </c>
      <c r="C134" s="275"/>
      <c r="D134" s="275"/>
      <c r="E134" s="275"/>
      <c r="F134" s="275"/>
      <c r="G134" s="275"/>
      <c r="H134" s="275"/>
      <c r="I134" s="275"/>
      <c r="J134" s="275"/>
      <c r="K134" s="275"/>
      <c r="L134" s="275"/>
      <c r="M134" s="275"/>
      <c r="N134" s="275"/>
      <c r="O134" s="276"/>
    </row>
    <row r="136" spans="2:18" ht="76.5" customHeight="1">
      <c r="B136" s="191" t="s">
        <v>0</v>
      </c>
      <c r="C136" s="191" t="s">
        <v>38</v>
      </c>
      <c r="D136" s="191" t="s">
        <v>39</v>
      </c>
      <c r="E136" s="191" t="s">
        <v>118</v>
      </c>
      <c r="F136" s="191" t="s">
        <v>120</v>
      </c>
      <c r="G136" s="191" t="s">
        <v>121</v>
      </c>
      <c r="H136" s="191" t="s">
        <v>122</v>
      </c>
      <c r="I136" s="191" t="s">
        <v>119</v>
      </c>
      <c r="J136" s="179" t="s">
        <v>123</v>
      </c>
      <c r="K136" s="186"/>
      <c r="L136" s="186"/>
      <c r="M136" s="180"/>
      <c r="N136" s="191" t="s">
        <v>127</v>
      </c>
      <c r="O136" s="191" t="s">
        <v>40</v>
      </c>
      <c r="P136" s="191" t="s">
        <v>41</v>
      </c>
      <c r="Q136" s="187" t="s">
        <v>3</v>
      </c>
      <c r="R136" s="188"/>
    </row>
    <row r="137" spans="2:18" ht="27.75" customHeight="1">
      <c r="B137" s="192"/>
      <c r="C137" s="192"/>
      <c r="D137" s="192"/>
      <c r="E137" s="192"/>
      <c r="F137" s="192"/>
      <c r="G137" s="192"/>
      <c r="H137" s="192"/>
      <c r="I137" s="192"/>
      <c r="J137" s="125" t="s">
        <v>124</v>
      </c>
      <c r="K137" s="131" t="s">
        <v>125</v>
      </c>
      <c r="L137" s="177" t="s">
        <v>126</v>
      </c>
      <c r="M137" s="178"/>
      <c r="N137" s="192"/>
      <c r="O137" s="192"/>
      <c r="P137" s="192"/>
      <c r="Q137" s="189"/>
      <c r="R137" s="190"/>
    </row>
    <row r="138" spans="2:18" ht="60.75" customHeight="1">
      <c r="B138" s="125"/>
      <c r="C138" s="125"/>
      <c r="D138" s="125"/>
      <c r="E138" s="125"/>
      <c r="F138" s="125"/>
      <c r="G138" s="125"/>
      <c r="H138" s="123"/>
      <c r="I138" s="131"/>
      <c r="J138" s="125"/>
      <c r="K138" s="131"/>
      <c r="L138" s="177"/>
      <c r="M138" s="178"/>
      <c r="N138" s="125"/>
      <c r="O138" s="125"/>
      <c r="P138" s="125" t="s">
        <v>138</v>
      </c>
      <c r="Q138" s="143"/>
      <c r="R138" s="143"/>
    </row>
    <row r="139" spans="2:18" ht="60.75" customHeight="1">
      <c r="B139" s="125"/>
      <c r="C139" s="125"/>
      <c r="D139" s="125"/>
      <c r="E139" s="125"/>
      <c r="F139" s="125"/>
      <c r="G139" s="125"/>
      <c r="H139" s="123"/>
      <c r="I139" s="131"/>
      <c r="J139" s="125"/>
      <c r="K139" s="115"/>
      <c r="L139" s="177"/>
      <c r="M139" s="178"/>
      <c r="N139" s="125"/>
      <c r="O139" s="125"/>
      <c r="P139" s="125" t="s">
        <v>138</v>
      </c>
      <c r="Q139" s="143"/>
      <c r="R139" s="143"/>
    </row>
    <row r="140" spans="2:18" ht="33.6" customHeight="1">
      <c r="B140" s="125"/>
      <c r="C140" s="125"/>
      <c r="D140" s="125"/>
      <c r="E140" s="125"/>
      <c r="F140" s="125"/>
      <c r="G140" s="125"/>
      <c r="H140" s="123"/>
      <c r="I140" s="131"/>
      <c r="J140" s="125"/>
      <c r="K140" s="115"/>
      <c r="L140" s="177"/>
      <c r="M140" s="178"/>
      <c r="N140" s="125"/>
      <c r="O140" s="125"/>
      <c r="P140" s="125" t="s">
        <v>138</v>
      </c>
      <c r="Q140" s="143"/>
      <c r="R140" s="143"/>
    </row>
    <row r="143" spans="2:18" ht="15.75" thickBot="1"/>
    <row r="144" spans="2:18" ht="54" customHeight="1">
      <c r="B144" s="34" t="s">
        <v>32</v>
      </c>
      <c r="C144" s="34" t="s">
        <v>48</v>
      </c>
      <c r="D144" s="34" t="s">
        <v>49</v>
      </c>
      <c r="E144" s="34" t="s">
        <v>50</v>
      </c>
      <c r="F144" s="7" t="s">
        <v>55</v>
      </c>
      <c r="G144" s="20"/>
    </row>
    <row r="145" spans="2:7" ht="120.75" customHeight="1">
      <c r="B145" s="202" t="s">
        <v>52</v>
      </c>
      <c r="C145" s="126" t="s">
        <v>132</v>
      </c>
      <c r="D145" s="125">
        <v>25</v>
      </c>
      <c r="E145" s="125">
        <v>25</v>
      </c>
      <c r="F145" s="283">
        <f>+E145+E146+E147</f>
        <v>60</v>
      </c>
      <c r="G145" s="284"/>
    </row>
    <row r="146" spans="2:7" ht="76.150000000000006" customHeight="1">
      <c r="B146" s="202"/>
      <c r="C146" s="126" t="s">
        <v>133</v>
      </c>
      <c r="D146" s="125">
        <v>25</v>
      </c>
      <c r="E146" s="125">
        <v>25</v>
      </c>
      <c r="F146" s="285"/>
      <c r="G146" s="284"/>
    </row>
    <row r="147" spans="2:7" ht="69" customHeight="1">
      <c r="B147" s="202"/>
      <c r="C147" s="126" t="s">
        <v>134</v>
      </c>
      <c r="D147" s="125">
        <v>10</v>
      </c>
      <c r="E147" s="125">
        <v>10</v>
      </c>
      <c r="F147" s="286"/>
      <c r="G147" s="284"/>
    </row>
    <row r="151" spans="2:7">
      <c r="B151" s="244" t="s">
        <v>56</v>
      </c>
    </row>
    <row r="154" spans="2:7">
      <c r="B154" s="35" t="s">
        <v>32</v>
      </c>
      <c r="C154" s="35" t="s">
        <v>57</v>
      </c>
      <c r="D154" s="34" t="s">
        <v>50</v>
      </c>
      <c r="E154" s="34" t="s">
        <v>16</v>
      </c>
    </row>
    <row r="155" spans="2:7" ht="28.5">
      <c r="B155" s="25" t="s">
        <v>58</v>
      </c>
      <c r="C155" s="25">
        <v>40</v>
      </c>
      <c r="D155" s="125">
        <f>+E129</f>
        <v>30</v>
      </c>
      <c r="E155" s="255">
        <f>+D155+D156</f>
        <v>90</v>
      </c>
    </row>
    <row r="156" spans="2:7" ht="42.75">
      <c r="B156" s="25" t="s">
        <v>59</v>
      </c>
      <c r="C156" s="25">
        <v>60</v>
      </c>
      <c r="D156" s="125">
        <f>+F145</f>
        <v>60</v>
      </c>
      <c r="E156" s="256"/>
    </row>
    <row r="161" spans="1:27" ht="26.25">
      <c r="B161" s="226" t="s">
        <v>62</v>
      </c>
      <c r="C161" s="227"/>
      <c r="D161" s="227"/>
      <c r="E161" s="227"/>
      <c r="F161" s="227"/>
      <c r="G161" s="227"/>
      <c r="H161" s="227"/>
      <c r="I161" s="227"/>
      <c r="J161" s="227"/>
      <c r="K161" s="227"/>
      <c r="L161" s="227"/>
      <c r="M161" s="227"/>
      <c r="N161" s="227"/>
      <c r="O161" s="227"/>
      <c r="P161" s="227"/>
      <c r="Q161" s="227"/>
    </row>
    <row r="162" spans="1:27" ht="15.75" thickBot="1">
      <c r="N162" s="185" t="s">
        <v>34</v>
      </c>
      <c r="O162" s="185"/>
    </row>
    <row r="163" spans="1:27" ht="21">
      <c r="B163" s="258" t="s">
        <v>240</v>
      </c>
      <c r="N163" s="259"/>
      <c r="O163" s="259"/>
    </row>
    <row r="164" spans="1:27" ht="15.75" thickBot="1">
      <c r="N164" s="259"/>
      <c r="O164" s="259"/>
    </row>
    <row r="165" spans="1:27" ht="109.5" customHeight="1">
      <c r="B165" s="120" t="s">
        <v>147</v>
      </c>
      <c r="C165" s="34" t="s">
        <v>148</v>
      </c>
      <c r="D165" s="121" t="s">
        <v>149</v>
      </c>
      <c r="E165" s="33" t="s">
        <v>44</v>
      </c>
      <c r="F165" s="33" t="s">
        <v>22</v>
      </c>
      <c r="G165" s="33" t="s">
        <v>105</v>
      </c>
      <c r="H165" s="33" t="s">
        <v>17</v>
      </c>
      <c r="I165" s="33" t="s">
        <v>10</v>
      </c>
      <c r="J165" s="33" t="s">
        <v>30</v>
      </c>
      <c r="K165" s="33" t="s">
        <v>60</v>
      </c>
      <c r="L165" s="33" t="s">
        <v>168</v>
      </c>
      <c r="M165" s="33" t="s">
        <v>20</v>
      </c>
      <c r="N165" s="23" t="s">
        <v>26</v>
      </c>
      <c r="O165" s="33" t="s">
        <v>150</v>
      </c>
      <c r="P165" s="33" t="s">
        <v>35</v>
      </c>
      <c r="Q165" s="127" t="s">
        <v>11</v>
      </c>
      <c r="R165" s="127" t="s">
        <v>19</v>
      </c>
    </row>
    <row r="166" spans="1:27" s="107" customFormat="1" ht="30">
      <c r="A166" s="94">
        <v>1</v>
      </c>
      <c r="B166" s="260" t="s">
        <v>186</v>
      </c>
      <c r="C166" s="107" t="s">
        <v>186</v>
      </c>
      <c r="D166" s="95" t="s">
        <v>241</v>
      </c>
      <c r="E166" s="99">
        <v>40120</v>
      </c>
      <c r="F166" s="97" t="s">
        <v>138</v>
      </c>
      <c r="G166" s="98">
        <v>1</v>
      </c>
      <c r="H166" s="99">
        <v>40122</v>
      </c>
      <c r="I166" s="100">
        <v>40303</v>
      </c>
      <c r="J166" s="100"/>
      <c r="K166" s="101">
        <v>6</v>
      </c>
      <c r="L166" s="102">
        <v>1</v>
      </c>
      <c r="M166" s="100"/>
      <c r="N166" s="102">
        <v>336</v>
      </c>
      <c r="O166" s="102">
        <f>N166*G166</f>
        <v>336</v>
      </c>
      <c r="P166" s="108">
        <v>261093292</v>
      </c>
      <c r="Q166" s="108">
        <v>76</v>
      </c>
      <c r="R166" s="109" t="s">
        <v>245</v>
      </c>
      <c r="S166" s="110"/>
      <c r="T166" s="110"/>
      <c r="U166" s="110"/>
      <c r="V166" s="110"/>
      <c r="W166" s="110"/>
      <c r="X166" s="110"/>
      <c r="Y166" s="110"/>
      <c r="Z166" s="110"/>
      <c r="AA166" s="110"/>
    </row>
    <row r="167" spans="1:27" s="107" customFormat="1" ht="30">
      <c r="A167" s="94">
        <f>+A166+1</f>
        <v>2</v>
      </c>
      <c r="B167" s="103" t="s">
        <v>186</v>
      </c>
      <c r="C167" s="95" t="s">
        <v>186</v>
      </c>
      <c r="D167" s="103" t="s">
        <v>242</v>
      </c>
      <c r="E167" s="101" t="s">
        <v>243</v>
      </c>
      <c r="F167" s="97" t="s">
        <v>138</v>
      </c>
      <c r="G167" s="96">
        <v>1</v>
      </c>
      <c r="H167" s="99">
        <v>40283</v>
      </c>
      <c r="I167" s="100">
        <v>40442</v>
      </c>
      <c r="J167" s="100"/>
      <c r="K167" s="101">
        <v>5</v>
      </c>
      <c r="L167" s="102">
        <v>6</v>
      </c>
      <c r="M167" s="101">
        <v>20</v>
      </c>
      <c r="N167" s="102">
        <v>1558</v>
      </c>
      <c r="O167" s="102">
        <v>1558</v>
      </c>
      <c r="P167" s="108">
        <v>1041977397</v>
      </c>
      <c r="Q167" s="108">
        <v>77</v>
      </c>
      <c r="R167" s="109" t="s">
        <v>245</v>
      </c>
      <c r="S167" s="110"/>
      <c r="T167" s="110"/>
      <c r="U167" s="110"/>
      <c r="V167" s="110"/>
      <c r="W167" s="110"/>
      <c r="X167" s="110"/>
      <c r="Y167" s="110"/>
      <c r="Z167" s="110"/>
      <c r="AA167" s="110"/>
    </row>
    <row r="168" spans="1:27" s="107" customFormat="1" ht="30">
      <c r="A168" s="94">
        <f t="shared" ref="A168:A173" si="9">+A167+1</f>
        <v>3</v>
      </c>
      <c r="B168" s="103" t="s">
        <v>186</v>
      </c>
      <c r="C168" s="95" t="s">
        <v>186</v>
      </c>
      <c r="D168" s="103" t="s">
        <v>242</v>
      </c>
      <c r="E168" s="101" t="s">
        <v>244</v>
      </c>
      <c r="F168" s="97" t="s">
        <v>138</v>
      </c>
      <c r="G168" s="96">
        <v>1</v>
      </c>
      <c r="H168" s="99">
        <v>40745</v>
      </c>
      <c r="I168" s="100">
        <v>40956</v>
      </c>
      <c r="J168" s="100"/>
      <c r="K168" s="101">
        <v>5</v>
      </c>
      <c r="L168" s="102">
        <v>27</v>
      </c>
      <c r="M168" s="100"/>
      <c r="N168" s="102">
        <v>422</v>
      </c>
      <c r="O168" s="102">
        <v>422</v>
      </c>
      <c r="P168" s="108">
        <v>131423595</v>
      </c>
      <c r="Q168" s="108">
        <v>79</v>
      </c>
      <c r="R168" s="109" t="s">
        <v>245</v>
      </c>
      <c r="S168" s="110"/>
      <c r="T168" s="110"/>
      <c r="U168" s="110"/>
      <c r="V168" s="110"/>
      <c r="W168" s="110"/>
      <c r="X168" s="110"/>
      <c r="Y168" s="110"/>
      <c r="Z168" s="110"/>
      <c r="AA168" s="110"/>
    </row>
    <row r="169" spans="1:27" s="114" customFormat="1" ht="30">
      <c r="A169" s="5">
        <f t="shared" si="9"/>
        <v>4</v>
      </c>
      <c r="B169" s="29" t="s">
        <v>186</v>
      </c>
      <c r="C169" s="30" t="s">
        <v>186</v>
      </c>
      <c r="D169" s="29" t="s">
        <v>193</v>
      </c>
      <c r="E169" s="82">
        <v>2122312</v>
      </c>
      <c r="F169" s="27" t="s">
        <v>138</v>
      </c>
      <c r="G169" s="26">
        <v>1</v>
      </c>
      <c r="H169" s="32">
        <v>41499</v>
      </c>
      <c r="I169" s="28">
        <v>41623</v>
      </c>
      <c r="J169" s="28"/>
      <c r="K169" s="82">
        <v>4</v>
      </c>
      <c r="L169" s="22">
        <v>3</v>
      </c>
      <c r="M169" s="28"/>
      <c r="N169" s="22">
        <v>523</v>
      </c>
      <c r="O169" s="22">
        <f t="shared" ref="O169:O173" si="10">+N169*G169</f>
        <v>523</v>
      </c>
      <c r="P169" s="111">
        <v>244332934</v>
      </c>
      <c r="Q169" s="111">
        <v>81</v>
      </c>
      <c r="R169" s="109" t="s">
        <v>245</v>
      </c>
      <c r="S169" s="113"/>
      <c r="T169" s="113"/>
      <c r="U169" s="113"/>
      <c r="V169" s="113"/>
      <c r="W169" s="113"/>
      <c r="X169" s="113"/>
      <c r="Y169" s="113"/>
      <c r="Z169" s="113"/>
      <c r="AA169" s="113"/>
    </row>
    <row r="170" spans="1:27" s="114" customFormat="1" ht="30">
      <c r="A170" s="5">
        <f t="shared" si="9"/>
        <v>5</v>
      </c>
      <c r="B170" s="29" t="s">
        <v>186</v>
      </c>
      <c r="C170" s="30" t="s">
        <v>186</v>
      </c>
      <c r="D170" s="29" t="s">
        <v>193</v>
      </c>
      <c r="E170" s="82">
        <v>2130529</v>
      </c>
      <c r="F170" s="27" t="s">
        <v>138</v>
      </c>
      <c r="G170" s="26">
        <v>1</v>
      </c>
      <c r="H170" s="32">
        <v>41345</v>
      </c>
      <c r="I170" s="28">
        <v>41453</v>
      </c>
      <c r="J170" s="28"/>
      <c r="K170" s="82">
        <v>3</v>
      </c>
      <c r="L170" s="22">
        <v>18</v>
      </c>
      <c r="M170" s="28"/>
      <c r="N170" s="22">
        <v>523</v>
      </c>
      <c r="O170" s="22">
        <f>+N170*G170</f>
        <v>523</v>
      </c>
      <c r="P170" s="111">
        <v>218066575</v>
      </c>
      <c r="Q170" s="111">
        <v>82</v>
      </c>
      <c r="R170" s="109" t="s">
        <v>245</v>
      </c>
      <c r="S170" s="113"/>
      <c r="T170" s="113"/>
      <c r="U170" s="113"/>
      <c r="V170" s="113"/>
      <c r="W170" s="113"/>
      <c r="X170" s="113"/>
      <c r="Y170" s="113"/>
      <c r="Z170" s="113"/>
      <c r="AA170" s="113"/>
    </row>
    <row r="171" spans="1:27" s="114" customFormat="1">
      <c r="A171" s="5">
        <f t="shared" si="9"/>
        <v>6</v>
      </c>
      <c r="B171" s="29"/>
      <c r="C171" s="30"/>
      <c r="D171" s="29"/>
      <c r="E171" s="82"/>
      <c r="F171" s="27"/>
      <c r="G171" s="27"/>
      <c r="H171" s="27"/>
      <c r="I171" s="28"/>
      <c r="J171" s="28"/>
      <c r="K171" s="82"/>
      <c r="L171" s="22"/>
      <c r="M171" s="28"/>
      <c r="N171" s="22"/>
      <c r="O171" s="22">
        <f t="shared" si="10"/>
        <v>0</v>
      </c>
      <c r="P171" s="111"/>
      <c r="Q171" s="111"/>
      <c r="R171" s="112"/>
      <c r="S171" s="113"/>
      <c r="T171" s="113"/>
      <c r="U171" s="113"/>
      <c r="V171" s="113"/>
      <c r="W171" s="113"/>
      <c r="X171" s="113"/>
      <c r="Y171" s="113"/>
      <c r="Z171" s="113"/>
      <c r="AA171" s="113"/>
    </row>
    <row r="172" spans="1:27" s="114" customFormat="1">
      <c r="A172" s="5">
        <f t="shared" si="9"/>
        <v>7</v>
      </c>
      <c r="B172" s="29"/>
      <c r="C172" s="30"/>
      <c r="D172" s="29"/>
      <c r="E172" s="82"/>
      <c r="F172" s="27"/>
      <c r="G172" s="27"/>
      <c r="H172" s="27"/>
      <c r="I172" s="28"/>
      <c r="J172" s="28"/>
      <c r="K172" s="82"/>
      <c r="L172" s="22"/>
      <c r="M172" s="28"/>
      <c r="N172" s="22"/>
      <c r="O172" s="22">
        <f t="shared" si="10"/>
        <v>0</v>
      </c>
      <c r="P172" s="111"/>
      <c r="Q172" s="111"/>
      <c r="R172" s="112"/>
      <c r="S172" s="113"/>
      <c r="T172" s="113"/>
      <c r="U172" s="113"/>
      <c r="V172" s="113"/>
      <c r="W172" s="113"/>
      <c r="X172" s="113"/>
      <c r="Y172" s="113"/>
      <c r="Z172" s="113"/>
      <c r="AA172" s="113"/>
    </row>
    <row r="173" spans="1:27" s="114" customFormat="1">
      <c r="A173" s="5">
        <f t="shared" si="9"/>
        <v>8</v>
      </c>
      <c r="B173" s="29"/>
      <c r="C173" s="30"/>
      <c r="D173" s="29"/>
      <c r="E173" s="82"/>
      <c r="F173" s="27"/>
      <c r="G173" s="27"/>
      <c r="H173" s="27"/>
      <c r="I173" s="28"/>
      <c r="J173" s="28"/>
      <c r="K173" s="82"/>
      <c r="L173" s="22"/>
      <c r="M173" s="28"/>
      <c r="N173" s="22"/>
      <c r="O173" s="22">
        <f t="shared" si="10"/>
        <v>0</v>
      </c>
      <c r="P173" s="111"/>
      <c r="Q173" s="111"/>
      <c r="R173" s="112"/>
      <c r="S173" s="113"/>
      <c r="T173" s="113"/>
      <c r="U173" s="113"/>
      <c r="V173" s="113"/>
      <c r="W173" s="113"/>
      <c r="X173" s="113"/>
      <c r="Y173" s="113"/>
      <c r="Z173" s="113"/>
      <c r="AA173" s="113"/>
    </row>
    <row r="174" spans="1:27" s="114" customFormat="1">
      <c r="A174" s="5"/>
      <c r="B174" s="29" t="s">
        <v>16</v>
      </c>
      <c r="C174" s="30"/>
      <c r="D174" s="29"/>
      <c r="E174" s="82"/>
      <c r="F174" s="27"/>
      <c r="G174" s="27"/>
      <c r="H174" s="27"/>
      <c r="I174" s="28"/>
      <c r="J174" s="28"/>
      <c r="K174" s="31">
        <f t="shared" ref="K174" si="11">SUM(K166:K173)</f>
        <v>23</v>
      </c>
      <c r="L174" s="66">
        <f>1+6+27+3+18</f>
        <v>55</v>
      </c>
      <c r="M174" s="31">
        <f t="shared" ref="M174:O174" si="12">SUM(M166:M173)</f>
        <v>20</v>
      </c>
      <c r="N174" s="66">
        <f t="shared" si="12"/>
        <v>3362</v>
      </c>
      <c r="O174" s="31">
        <f t="shared" si="12"/>
        <v>3362</v>
      </c>
      <c r="P174" s="111"/>
      <c r="Q174" s="111"/>
      <c r="R174" s="5"/>
    </row>
    <row r="175" spans="1:27" s="261" customFormat="1">
      <c r="E175" s="262"/>
      <c r="K175" s="261">
        <v>23</v>
      </c>
      <c r="L175" s="261">
        <v>35</v>
      </c>
    </row>
    <row r="176" spans="1:27" s="261" customFormat="1">
      <c r="B176" s="263" t="s">
        <v>28</v>
      </c>
      <c r="C176" s="263" t="s">
        <v>27</v>
      </c>
      <c r="D176" s="264" t="s">
        <v>33</v>
      </c>
      <c r="E176" s="264"/>
      <c r="K176" s="261">
        <v>24</v>
      </c>
      <c r="L176" s="261">
        <v>5</v>
      </c>
    </row>
    <row r="177" spans="2:18" s="261" customFormat="1">
      <c r="B177" s="265"/>
      <c r="C177" s="265"/>
      <c r="D177" s="266" t="s">
        <v>23</v>
      </c>
      <c r="E177" s="267" t="s">
        <v>24</v>
      </c>
    </row>
    <row r="178" spans="2:18" s="261" customFormat="1" ht="30.6" customHeight="1">
      <c r="B178" s="266" t="s">
        <v>21</v>
      </c>
      <c r="C178" s="268" t="s">
        <v>336</v>
      </c>
      <c r="D178" s="131"/>
      <c r="E178" s="131" t="s">
        <v>163</v>
      </c>
      <c r="F178" s="269"/>
      <c r="G178" s="269"/>
      <c r="H178" s="269"/>
      <c r="I178" s="269"/>
      <c r="J178" s="269"/>
      <c r="K178" s="269"/>
      <c r="L178" s="269"/>
      <c r="M178" s="269"/>
      <c r="N178" s="269"/>
    </row>
    <row r="179" spans="2:18" s="261" customFormat="1" ht="30" customHeight="1">
      <c r="B179" s="266" t="s">
        <v>25</v>
      </c>
      <c r="C179" s="268" t="s">
        <v>335</v>
      </c>
      <c r="D179" s="131"/>
      <c r="E179" s="131" t="s">
        <v>163</v>
      </c>
    </row>
    <row r="180" spans="2:18" s="261" customFormat="1">
      <c r="B180" s="3"/>
      <c r="C180" s="183"/>
      <c r="D180" s="183"/>
      <c r="E180" s="183"/>
      <c r="F180" s="183"/>
      <c r="G180" s="183"/>
      <c r="H180" s="183"/>
      <c r="I180" s="183"/>
      <c r="J180" s="183"/>
      <c r="K180" s="183"/>
      <c r="L180" s="183"/>
      <c r="M180" s="183"/>
      <c r="N180" s="183"/>
      <c r="O180" s="183"/>
    </row>
    <row r="181" spans="2:18" ht="28.15" customHeight="1" thickBot="1"/>
    <row r="182" spans="2:18" ht="27" thickBot="1">
      <c r="B182" s="270" t="s">
        <v>106</v>
      </c>
      <c r="C182" s="270"/>
      <c r="D182" s="270"/>
      <c r="E182" s="270"/>
      <c r="F182" s="270"/>
      <c r="G182" s="270"/>
      <c r="H182" s="270"/>
      <c r="I182" s="270"/>
      <c r="J182" s="270"/>
      <c r="K182" s="270"/>
      <c r="L182" s="270"/>
      <c r="M182" s="270"/>
      <c r="N182" s="270"/>
      <c r="O182" s="270"/>
    </row>
    <row r="185" spans="2:18" ht="109.5" customHeight="1">
      <c r="B185" s="34" t="s">
        <v>151</v>
      </c>
      <c r="C185" s="34" t="s">
        <v>2</v>
      </c>
      <c r="D185" s="34" t="s">
        <v>108</v>
      </c>
      <c r="E185" s="34" t="s">
        <v>107</v>
      </c>
      <c r="F185" s="34" t="s">
        <v>109</v>
      </c>
      <c r="G185" s="34" t="s">
        <v>110</v>
      </c>
      <c r="H185" s="34" t="s">
        <v>111</v>
      </c>
      <c r="I185" s="34" t="s">
        <v>112</v>
      </c>
      <c r="J185" s="34" t="s">
        <v>113</v>
      </c>
      <c r="K185" s="34" t="s">
        <v>114</v>
      </c>
      <c r="L185" s="179" t="s">
        <v>115</v>
      </c>
      <c r="M185" s="180"/>
      <c r="N185" s="128" t="s">
        <v>116</v>
      </c>
      <c r="O185" s="128" t="s">
        <v>117</v>
      </c>
      <c r="P185" s="179" t="s">
        <v>3</v>
      </c>
      <c r="Q185" s="180"/>
      <c r="R185" s="34" t="s">
        <v>18</v>
      </c>
    </row>
    <row r="186" spans="2:18" ht="42" customHeight="1">
      <c r="B186" s="125" t="s">
        <v>196</v>
      </c>
      <c r="C186" s="125" t="s">
        <v>165</v>
      </c>
      <c r="D186" s="131" t="s">
        <v>246</v>
      </c>
      <c r="E186" s="131">
        <v>195</v>
      </c>
      <c r="F186" s="131" t="s">
        <v>164</v>
      </c>
      <c r="G186" s="131" t="s">
        <v>164</v>
      </c>
      <c r="H186" s="131" t="s">
        <v>164</v>
      </c>
      <c r="I186" s="131" t="s">
        <v>164</v>
      </c>
      <c r="J186" s="260" t="s">
        <v>138</v>
      </c>
      <c r="K186" s="260" t="s">
        <v>138</v>
      </c>
      <c r="L186" s="287" t="s">
        <v>138</v>
      </c>
      <c r="M186" s="288"/>
      <c r="N186" s="260" t="s">
        <v>138</v>
      </c>
      <c r="O186" s="260" t="s">
        <v>138</v>
      </c>
      <c r="P186" s="194"/>
      <c r="Q186" s="195"/>
      <c r="R186" s="125" t="s">
        <v>138</v>
      </c>
    </row>
    <row r="187" spans="2:18" ht="28.5" customHeight="1">
      <c r="B187" s="125" t="s">
        <v>197</v>
      </c>
      <c r="C187" s="125" t="s">
        <v>174</v>
      </c>
      <c r="D187" s="131" t="s">
        <v>247</v>
      </c>
      <c r="E187" s="131">
        <v>200</v>
      </c>
      <c r="F187" s="131" t="s">
        <v>164</v>
      </c>
      <c r="G187" s="131" t="s">
        <v>164</v>
      </c>
      <c r="H187" s="131" t="s">
        <v>164</v>
      </c>
      <c r="I187" s="131" t="s">
        <v>138</v>
      </c>
      <c r="J187" s="131" t="s">
        <v>138</v>
      </c>
      <c r="K187" s="131" t="s">
        <v>138</v>
      </c>
      <c r="L187" s="131" t="s">
        <v>138</v>
      </c>
      <c r="M187" s="131" t="s">
        <v>138</v>
      </c>
      <c r="N187" s="131" t="s">
        <v>138</v>
      </c>
      <c r="O187" s="131" t="s">
        <v>138</v>
      </c>
      <c r="P187" s="194" t="s">
        <v>248</v>
      </c>
      <c r="Q187" s="195"/>
      <c r="R187" s="125" t="s">
        <v>138</v>
      </c>
    </row>
    <row r="188" spans="2:18" ht="26.25" customHeight="1">
      <c r="B188" s="125" t="s">
        <v>197</v>
      </c>
      <c r="C188" s="125" t="s">
        <v>174</v>
      </c>
      <c r="D188" s="131" t="s">
        <v>249</v>
      </c>
      <c r="E188" s="131">
        <v>100</v>
      </c>
      <c r="F188" s="131" t="s">
        <v>164</v>
      </c>
      <c r="G188" s="131" t="s">
        <v>164</v>
      </c>
      <c r="H188" s="131" t="s">
        <v>164</v>
      </c>
      <c r="I188" s="131" t="s">
        <v>138</v>
      </c>
      <c r="J188" s="131" t="s">
        <v>138</v>
      </c>
      <c r="K188" s="131" t="s">
        <v>138</v>
      </c>
      <c r="L188" s="131" t="s">
        <v>138</v>
      </c>
      <c r="M188" s="131" t="s">
        <v>138</v>
      </c>
      <c r="N188" s="131" t="s">
        <v>138</v>
      </c>
      <c r="O188" s="131" t="s">
        <v>138</v>
      </c>
      <c r="P188" s="194" t="s">
        <v>248</v>
      </c>
      <c r="Q188" s="195"/>
      <c r="R188" s="125" t="s">
        <v>138</v>
      </c>
    </row>
    <row r="189" spans="2:18" ht="45">
      <c r="B189" s="125" t="s">
        <v>197</v>
      </c>
      <c r="C189" s="125" t="s">
        <v>174</v>
      </c>
      <c r="D189" s="131" t="s">
        <v>250</v>
      </c>
      <c r="E189" s="131">
        <v>500</v>
      </c>
      <c r="F189" s="131" t="s">
        <v>164</v>
      </c>
      <c r="G189" s="131" t="s">
        <v>164</v>
      </c>
      <c r="H189" s="131" t="s">
        <v>164</v>
      </c>
      <c r="I189" s="131" t="s">
        <v>138</v>
      </c>
      <c r="J189" s="131" t="s">
        <v>138</v>
      </c>
      <c r="K189" s="131" t="s">
        <v>138</v>
      </c>
      <c r="L189" s="131" t="s">
        <v>138</v>
      </c>
      <c r="M189" s="131" t="s">
        <v>138</v>
      </c>
      <c r="N189" s="131" t="s">
        <v>138</v>
      </c>
      <c r="O189" s="131" t="s">
        <v>138</v>
      </c>
      <c r="P189" s="194" t="s">
        <v>248</v>
      </c>
      <c r="Q189" s="195"/>
      <c r="R189" s="125" t="s">
        <v>138</v>
      </c>
    </row>
    <row r="190" spans="2:18" ht="45">
      <c r="B190" s="125" t="s">
        <v>197</v>
      </c>
      <c r="C190" s="125" t="s">
        <v>174</v>
      </c>
      <c r="D190" s="131" t="s">
        <v>251</v>
      </c>
      <c r="E190" s="131">
        <v>500</v>
      </c>
      <c r="F190" s="131" t="s">
        <v>164</v>
      </c>
      <c r="G190" s="131" t="s">
        <v>164</v>
      </c>
      <c r="H190" s="131" t="s">
        <v>164</v>
      </c>
      <c r="I190" s="131" t="s">
        <v>138</v>
      </c>
      <c r="J190" s="131" t="s">
        <v>138</v>
      </c>
      <c r="K190" s="131" t="s">
        <v>138</v>
      </c>
      <c r="L190" s="131" t="s">
        <v>138</v>
      </c>
      <c r="M190" s="131" t="s">
        <v>138</v>
      </c>
      <c r="N190" s="131" t="s">
        <v>138</v>
      </c>
      <c r="O190" s="131" t="s">
        <v>138</v>
      </c>
      <c r="P190" s="194" t="s">
        <v>248</v>
      </c>
      <c r="Q190" s="195"/>
      <c r="R190" s="125" t="s">
        <v>138</v>
      </c>
    </row>
    <row r="191" spans="2:18">
      <c r="B191" s="125"/>
      <c r="C191" s="125"/>
      <c r="D191" s="131"/>
      <c r="E191" s="131"/>
      <c r="F191" s="131"/>
      <c r="G191" s="131"/>
      <c r="H191" s="131"/>
      <c r="I191" s="131"/>
      <c r="J191" s="131"/>
      <c r="K191" s="125"/>
      <c r="L191" s="194"/>
      <c r="M191" s="195"/>
      <c r="N191" s="125"/>
      <c r="O191" s="125"/>
      <c r="P191" s="194"/>
      <c r="Q191" s="195"/>
      <c r="R191" s="125"/>
    </row>
    <row r="192" spans="2:18">
      <c r="B192" s="125"/>
      <c r="C192" s="125"/>
      <c r="D192" s="125"/>
      <c r="E192" s="125"/>
      <c r="F192" s="125"/>
      <c r="G192" s="125"/>
      <c r="H192" s="125"/>
      <c r="I192" s="125"/>
      <c r="J192" s="125"/>
      <c r="K192" s="125"/>
      <c r="L192" s="194"/>
      <c r="M192" s="195"/>
      <c r="N192" s="125"/>
      <c r="O192" s="125"/>
      <c r="P192" s="194"/>
      <c r="Q192" s="195"/>
      <c r="R192" s="125"/>
    </row>
    <row r="193" spans="2:18">
      <c r="B193" s="228" t="s">
        <v>1</v>
      </c>
    </row>
    <row r="194" spans="2:18">
      <c r="B194" s="228" t="s">
        <v>36</v>
      </c>
    </row>
    <row r="195" spans="2:18">
      <c r="B195" s="228" t="s">
        <v>61</v>
      </c>
    </row>
    <row r="197" spans="2:18" ht="15.75" thickBot="1"/>
    <row r="198" spans="2:18" ht="27" thickBot="1">
      <c r="B198" s="274" t="s">
        <v>37</v>
      </c>
      <c r="C198" s="275"/>
      <c r="D198" s="275"/>
      <c r="E198" s="275"/>
      <c r="F198" s="275"/>
      <c r="G198" s="275"/>
      <c r="H198" s="275"/>
      <c r="I198" s="275"/>
      <c r="J198" s="275"/>
      <c r="K198" s="275"/>
      <c r="L198" s="275"/>
      <c r="M198" s="275"/>
      <c r="N198" s="275"/>
      <c r="O198" s="276"/>
    </row>
    <row r="203" spans="2:18" ht="43.5" customHeight="1">
      <c r="B203" s="191" t="s">
        <v>0</v>
      </c>
      <c r="C203" s="191" t="s">
        <v>38</v>
      </c>
      <c r="D203" s="191" t="s">
        <v>39</v>
      </c>
      <c r="E203" s="191" t="s">
        <v>118</v>
      </c>
      <c r="F203" s="191" t="s">
        <v>120</v>
      </c>
      <c r="G203" s="191" t="s">
        <v>121</v>
      </c>
      <c r="H203" s="191" t="s">
        <v>122</v>
      </c>
      <c r="I203" s="191" t="s">
        <v>119</v>
      </c>
      <c r="J203" s="179" t="s">
        <v>123</v>
      </c>
      <c r="K203" s="186"/>
      <c r="L203" s="186"/>
      <c r="M203" s="180"/>
      <c r="N203" s="191" t="s">
        <v>127</v>
      </c>
      <c r="O203" s="191" t="s">
        <v>40</v>
      </c>
      <c r="P203" s="191" t="s">
        <v>41</v>
      </c>
      <c r="Q203" s="187" t="s">
        <v>3</v>
      </c>
      <c r="R203" s="188"/>
    </row>
    <row r="204" spans="2:18" ht="76.5" customHeight="1">
      <c r="B204" s="192"/>
      <c r="C204" s="192"/>
      <c r="D204" s="192"/>
      <c r="E204" s="192"/>
      <c r="F204" s="192"/>
      <c r="G204" s="192"/>
      <c r="H204" s="192"/>
      <c r="I204" s="192"/>
      <c r="J204" s="125" t="s">
        <v>124</v>
      </c>
      <c r="K204" s="131" t="s">
        <v>125</v>
      </c>
      <c r="L204" s="177" t="s">
        <v>126</v>
      </c>
      <c r="M204" s="178"/>
      <c r="N204" s="192"/>
      <c r="O204" s="192"/>
      <c r="P204" s="192"/>
      <c r="Q204" s="189"/>
      <c r="R204" s="190"/>
    </row>
    <row r="205" spans="2:18" ht="44.25" customHeight="1">
      <c r="B205" s="125" t="s">
        <v>42</v>
      </c>
      <c r="C205" s="125" t="s">
        <v>252</v>
      </c>
      <c r="D205" s="125" t="s">
        <v>255</v>
      </c>
      <c r="E205" s="125">
        <v>45373404</v>
      </c>
      <c r="F205" s="125" t="s">
        <v>256</v>
      </c>
      <c r="G205" s="125" t="s">
        <v>257</v>
      </c>
      <c r="H205" s="123">
        <v>40542</v>
      </c>
      <c r="I205" s="131" t="s">
        <v>212</v>
      </c>
      <c r="J205" s="125" t="s">
        <v>258</v>
      </c>
      <c r="K205" s="131" t="s">
        <v>259</v>
      </c>
      <c r="L205" s="177" t="s">
        <v>208</v>
      </c>
      <c r="M205" s="178"/>
      <c r="N205" s="125" t="s">
        <v>138</v>
      </c>
      <c r="O205" s="125" t="s">
        <v>138</v>
      </c>
      <c r="P205" s="125" t="s">
        <v>179</v>
      </c>
      <c r="Q205" s="143"/>
      <c r="R205" s="143"/>
    </row>
    <row r="206" spans="2:18" ht="27.75" customHeight="1">
      <c r="B206" s="125" t="s">
        <v>43</v>
      </c>
      <c r="C206" s="125" t="s">
        <v>252</v>
      </c>
      <c r="D206" s="125" t="s">
        <v>260</v>
      </c>
      <c r="E206" s="125">
        <v>1049933223</v>
      </c>
      <c r="F206" s="125" t="s">
        <v>182</v>
      </c>
      <c r="G206" s="125" t="s">
        <v>261</v>
      </c>
      <c r="H206" s="123">
        <v>41844</v>
      </c>
      <c r="I206" s="131" t="s">
        <v>178</v>
      </c>
      <c r="J206" s="125" t="s">
        <v>262</v>
      </c>
      <c r="K206" s="115" t="s">
        <v>263</v>
      </c>
      <c r="L206" s="177" t="s">
        <v>264</v>
      </c>
      <c r="M206" s="178"/>
      <c r="N206" s="125" t="s">
        <v>138</v>
      </c>
      <c r="O206" s="125" t="s">
        <v>138</v>
      </c>
      <c r="P206" s="125" t="s">
        <v>179</v>
      </c>
      <c r="Q206" s="194" t="s">
        <v>180</v>
      </c>
      <c r="R206" s="195"/>
    </row>
    <row r="207" spans="2:18" ht="33.6" customHeight="1">
      <c r="B207" s="125" t="s">
        <v>42</v>
      </c>
      <c r="C207" s="125" t="s">
        <v>253</v>
      </c>
      <c r="D207" s="125" t="s">
        <v>265</v>
      </c>
      <c r="E207" s="125">
        <v>45371859</v>
      </c>
      <c r="F207" s="125" t="s">
        <v>210</v>
      </c>
      <c r="G207" s="125" t="s">
        <v>211</v>
      </c>
      <c r="H207" s="123">
        <v>41622</v>
      </c>
      <c r="I207" s="131" t="s">
        <v>212</v>
      </c>
      <c r="J207" s="228" t="s">
        <v>275</v>
      </c>
      <c r="K207" s="131" t="s">
        <v>268</v>
      </c>
      <c r="L207" s="193" t="s">
        <v>276</v>
      </c>
      <c r="M207" s="193"/>
      <c r="N207" s="125" t="s">
        <v>138</v>
      </c>
      <c r="O207" s="125" t="s">
        <v>138</v>
      </c>
      <c r="P207" s="125" t="s">
        <v>179</v>
      </c>
      <c r="Q207" s="194" t="s">
        <v>216</v>
      </c>
      <c r="R207" s="195"/>
    </row>
    <row r="208" spans="2:18" ht="33.6" customHeight="1">
      <c r="B208" s="125" t="s">
        <v>42</v>
      </c>
      <c r="C208" s="125" t="s">
        <v>254</v>
      </c>
      <c r="D208" s="125" t="s">
        <v>266</v>
      </c>
      <c r="E208" s="125">
        <v>33248124</v>
      </c>
      <c r="F208" s="125" t="s">
        <v>210</v>
      </c>
      <c r="G208" s="125" t="s">
        <v>224</v>
      </c>
      <c r="H208" s="123">
        <v>41194</v>
      </c>
      <c r="I208" s="125">
        <v>135504</v>
      </c>
      <c r="J208" s="125" t="s">
        <v>267</v>
      </c>
      <c r="K208" s="131" t="s">
        <v>226</v>
      </c>
      <c r="L208" s="193" t="s">
        <v>269</v>
      </c>
      <c r="M208" s="193"/>
      <c r="N208" s="125" t="s">
        <v>138</v>
      </c>
      <c r="O208" s="125" t="s">
        <v>138</v>
      </c>
      <c r="P208" s="125" t="s">
        <v>179</v>
      </c>
      <c r="Q208" s="194"/>
      <c r="R208" s="195"/>
    </row>
    <row r="209" spans="1:18" ht="33.6" customHeight="1">
      <c r="B209" s="125" t="s">
        <v>42</v>
      </c>
      <c r="C209" s="125" t="s">
        <v>254</v>
      </c>
      <c r="D209" s="125" t="s">
        <v>270</v>
      </c>
      <c r="E209" s="125">
        <v>1007136860</v>
      </c>
      <c r="F209" s="125" t="s">
        <v>210</v>
      </c>
      <c r="G209" s="125" t="s">
        <v>271</v>
      </c>
      <c r="H209" s="123">
        <v>40893</v>
      </c>
      <c r="I209" s="131" t="s">
        <v>212</v>
      </c>
      <c r="J209" s="125" t="s">
        <v>272</v>
      </c>
      <c r="K209" s="131" t="s">
        <v>273</v>
      </c>
      <c r="L209" s="177" t="s">
        <v>274</v>
      </c>
      <c r="M209" s="178"/>
      <c r="N209" s="125" t="s">
        <v>138</v>
      </c>
      <c r="O209" s="125" t="s">
        <v>138</v>
      </c>
      <c r="P209" s="125" t="s">
        <v>179</v>
      </c>
      <c r="Q209" s="194"/>
      <c r="R209" s="195"/>
    </row>
    <row r="210" spans="1:18" ht="33.6" customHeight="1">
      <c r="B210" s="125" t="s">
        <v>42</v>
      </c>
      <c r="C210" s="125" t="s">
        <v>254</v>
      </c>
      <c r="D210" s="125" t="s">
        <v>277</v>
      </c>
      <c r="E210" s="125">
        <v>45369440</v>
      </c>
      <c r="F210" s="125" t="s">
        <v>278</v>
      </c>
      <c r="G210" s="125" t="s">
        <v>279</v>
      </c>
      <c r="H210" s="123">
        <v>37974</v>
      </c>
      <c r="I210" s="131" t="s">
        <v>212</v>
      </c>
      <c r="J210" s="125" t="s">
        <v>186</v>
      </c>
      <c r="K210" s="131" t="s">
        <v>280</v>
      </c>
      <c r="L210" s="177" t="s">
        <v>281</v>
      </c>
      <c r="M210" s="178"/>
      <c r="N210" s="125" t="s">
        <v>138</v>
      </c>
      <c r="O210" s="125" t="s">
        <v>138</v>
      </c>
      <c r="P210" s="125" t="s">
        <v>179</v>
      </c>
      <c r="Q210" s="194"/>
      <c r="R210" s="195"/>
    </row>
    <row r="211" spans="1:18" ht="33.6" customHeight="1">
      <c r="B211" s="125" t="s">
        <v>42</v>
      </c>
      <c r="C211" s="125" t="s">
        <v>254</v>
      </c>
      <c r="D211" s="125" t="s">
        <v>282</v>
      </c>
      <c r="E211" s="125">
        <v>1052946407</v>
      </c>
      <c r="F211" s="125" t="s">
        <v>283</v>
      </c>
      <c r="G211" s="125" t="s">
        <v>284</v>
      </c>
      <c r="H211" s="123">
        <v>40627</v>
      </c>
      <c r="I211" s="131" t="s">
        <v>212</v>
      </c>
      <c r="J211" s="125" t="s">
        <v>186</v>
      </c>
      <c r="K211" s="115" t="s">
        <v>285</v>
      </c>
      <c r="L211" s="177" t="s">
        <v>286</v>
      </c>
      <c r="M211" s="178"/>
      <c r="N211" s="125" t="s">
        <v>138</v>
      </c>
      <c r="O211" s="125" t="s">
        <v>138</v>
      </c>
      <c r="P211" s="125" t="s">
        <v>179</v>
      </c>
      <c r="Q211" s="194"/>
      <c r="R211" s="195"/>
    </row>
    <row r="212" spans="1:18" ht="33.6" customHeight="1">
      <c r="B212" s="125" t="s">
        <v>43</v>
      </c>
      <c r="C212" s="125" t="s">
        <v>254</v>
      </c>
      <c r="D212" s="125" t="s">
        <v>287</v>
      </c>
      <c r="E212" s="125">
        <v>33194306</v>
      </c>
      <c r="F212" s="125" t="s">
        <v>182</v>
      </c>
      <c r="G212" s="125" t="s">
        <v>288</v>
      </c>
      <c r="H212" s="123">
        <v>31156</v>
      </c>
      <c r="I212" s="131" t="s">
        <v>178</v>
      </c>
      <c r="J212" s="125" t="s">
        <v>289</v>
      </c>
      <c r="K212" s="131" t="s">
        <v>290</v>
      </c>
      <c r="L212" s="177" t="s">
        <v>291</v>
      </c>
      <c r="M212" s="178"/>
      <c r="N212" s="125" t="s">
        <v>138</v>
      </c>
      <c r="O212" s="125" t="s">
        <v>138</v>
      </c>
      <c r="P212" s="125" t="s">
        <v>179</v>
      </c>
      <c r="Q212" s="194" t="s">
        <v>180</v>
      </c>
      <c r="R212" s="195"/>
    </row>
    <row r="213" spans="1:18" ht="33.6" customHeight="1">
      <c r="B213" s="125" t="s">
        <v>43</v>
      </c>
      <c r="C213" s="125" t="s">
        <v>254</v>
      </c>
      <c r="D213" s="125" t="s">
        <v>292</v>
      </c>
      <c r="E213" s="125">
        <v>64569958</v>
      </c>
      <c r="F213" s="125" t="s">
        <v>182</v>
      </c>
      <c r="G213" s="125" t="s">
        <v>293</v>
      </c>
      <c r="H213" s="123">
        <v>34852</v>
      </c>
      <c r="I213" s="131" t="s">
        <v>178</v>
      </c>
      <c r="J213" s="131" t="s">
        <v>294</v>
      </c>
      <c r="K213" s="115" t="s">
        <v>295</v>
      </c>
      <c r="L213" s="177" t="s">
        <v>296</v>
      </c>
      <c r="M213" s="178"/>
      <c r="N213" s="125" t="s">
        <v>138</v>
      </c>
      <c r="O213" s="125" t="s">
        <v>138</v>
      </c>
      <c r="P213" s="125" t="s">
        <v>179</v>
      </c>
      <c r="Q213" s="194" t="s">
        <v>180</v>
      </c>
      <c r="R213" s="195"/>
    </row>
    <row r="214" spans="1:18" ht="33.6" customHeight="1">
      <c r="B214" s="125" t="s">
        <v>43</v>
      </c>
      <c r="C214" s="125" t="s">
        <v>254</v>
      </c>
      <c r="D214" s="125" t="s">
        <v>297</v>
      </c>
      <c r="E214" s="125">
        <v>33067335</v>
      </c>
      <c r="F214" s="125" t="s">
        <v>182</v>
      </c>
      <c r="G214" s="125" t="s">
        <v>298</v>
      </c>
      <c r="H214" s="123">
        <v>36917</v>
      </c>
      <c r="I214" s="125" t="s">
        <v>299</v>
      </c>
      <c r="J214" s="125" t="s">
        <v>301</v>
      </c>
      <c r="K214" s="131" t="s">
        <v>300</v>
      </c>
      <c r="L214" s="193" t="s">
        <v>302</v>
      </c>
      <c r="M214" s="193"/>
      <c r="N214" s="125" t="s">
        <v>138</v>
      </c>
      <c r="O214" s="125" t="s">
        <v>138</v>
      </c>
      <c r="P214" s="125" t="s">
        <v>179</v>
      </c>
      <c r="Q214" s="194"/>
      <c r="R214" s="195"/>
    </row>
    <row r="215" spans="1:18" ht="33.6" customHeight="1">
      <c r="B215" s="125" t="s">
        <v>43</v>
      </c>
      <c r="C215" s="125" t="s">
        <v>254</v>
      </c>
      <c r="D215" s="125" t="s">
        <v>303</v>
      </c>
      <c r="E215" s="125">
        <v>19769648</v>
      </c>
      <c r="F215" s="125" t="s">
        <v>181</v>
      </c>
      <c r="G215" s="125" t="s">
        <v>224</v>
      </c>
      <c r="H215" s="123">
        <v>39747</v>
      </c>
      <c r="I215" s="131">
        <v>132078</v>
      </c>
      <c r="J215" s="125" t="s">
        <v>304</v>
      </c>
      <c r="K215" s="131" t="s">
        <v>305</v>
      </c>
      <c r="L215" s="177" t="s">
        <v>306</v>
      </c>
      <c r="M215" s="178"/>
      <c r="N215" s="125" t="s">
        <v>138</v>
      </c>
      <c r="O215" s="125" t="s">
        <v>138</v>
      </c>
      <c r="P215" s="125" t="s">
        <v>179</v>
      </c>
      <c r="Q215" s="194"/>
      <c r="R215" s="195"/>
    </row>
    <row r="216" spans="1:18" ht="45">
      <c r="B216" s="125" t="s">
        <v>43</v>
      </c>
      <c r="C216" s="125" t="s">
        <v>254</v>
      </c>
      <c r="D216" s="125" t="s">
        <v>307</v>
      </c>
      <c r="E216" s="125">
        <v>45524611</v>
      </c>
      <c r="F216" s="125" t="s">
        <v>182</v>
      </c>
      <c r="G216" s="125" t="s">
        <v>288</v>
      </c>
      <c r="H216" s="123">
        <v>41380</v>
      </c>
      <c r="I216" s="125" t="s">
        <v>308</v>
      </c>
      <c r="J216" s="125" t="s">
        <v>311</v>
      </c>
      <c r="K216" s="125" t="s">
        <v>312</v>
      </c>
      <c r="L216" s="177" t="s">
        <v>313</v>
      </c>
      <c r="M216" s="178"/>
      <c r="N216" s="125" t="s">
        <v>138</v>
      </c>
      <c r="O216" s="125" t="s">
        <v>138</v>
      </c>
      <c r="P216" s="125" t="s">
        <v>179</v>
      </c>
      <c r="Q216" s="194"/>
      <c r="R216" s="195"/>
    </row>
    <row r="217" spans="1:18" ht="30">
      <c r="B217" s="125" t="s">
        <v>43</v>
      </c>
      <c r="C217" s="125" t="s">
        <v>254</v>
      </c>
      <c r="D217" s="125" t="s">
        <v>309</v>
      </c>
      <c r="E217" s="125">
        <v>1052957597</v>
      </c>
      <c r="F217" s="125" t="s">
        <v>182</v>
      </c>
      <c r="G217" s="125" t="s">
        <v>261</v>
      </c>
      <c r="H217" s="123">
        <v>40382</v>
      </c>
      <c r="I217" s="125" t="s">
        <v>310</v>
      </c>
      <c r="J217" s="125" t="s">
        <v>314</v>
      </c>
      <c r="K217" s="125" t="s">
        <v>315</v>
      </c>
      <c r="L217" s="177" t="s">
        <v>316</v>
      </c>
      <c r="M217" s="178"/>
      <c r="N217" s="125" t="s">
        <v>138</v>
      </c>
      <c r="O217" s="125" t="s">
        <v>138</v>
      </c>
      <c r="P217" s="125" t="s">
        <v>179</v>
      </c>
      <c r="Q217" s="194"/>
      <c r="R217" s="195"/>
    </row>
    <row r="218" spans="1:18" ht="30">
      <c r="A218" s="228">
        <v>0</v>
      </c>
      <c r="B218" s="125" t="s">
        <v>43</v>
      </c>
      <c r="C218" s="125" t="s">
        <v>254</v>
      </c>
      <c r="D218" s="125" t="s">
        <v>317</v>
      </c>
      <c r="E218" s="125">
        <v>1052951957</v>
      </c>
      <c r="F218" s="125" t="s">
        <v>182</v>
      </c>
      <c r="G218" s="125" t="s">
        <v>318</v>
      </c>
      <c r="H218" s="123">
        <v>41264</v>
      </c>
      <c r="I218" s="125" t="s">
        <v>178</v>
      </c>
      <c r="J218" s="125" t="s">
        <v>319</v>
      </c>
      <c r="K218" s="125" t="s">
        <v>320</v>
      </c>
      <c r="L218" s="177" t="s">
        <v>321</v>
      </c>
      <c r="M218" s="178"/>
      <c r="N218" s="125" t="s">
        <v>138</v>
      </c>
      <c r="O218" s="125" t="s">
        <v>138</v>
      </c>
      <c r="P218" s="125" t="s">
        <v>179</v>
      </c>
      <c r="Q218" s="194" t="s">
        <v>180</v>
      </c>
      <c r="R218" s="195"/>
    </row>
    <row r="219" spans="1:18" ht="30">
      <c r="B219" s="125" t="s">
        <v>43</v>
      </c>
      <c r="C219" s="125" t="s">
        <v>254</v>
      </c>
      <c r="D219" s="125" t="s">
        <v>322</v>
      </c>
      <c r="E219" s="125">
        <v>1052959459</v>
      </c>
      <c r="F219" s="125" t="s">
        <v>182</v>
      </c>
      <c r="G219" s="125" t="s">
        <v>288</v>
      </c>
      <c r="H219" s="123">
        <v>40626</v>
      </c>
      <c r="I219" s="125" t="s">
        <v>323</v>
      </c>
      <c r="J219" s="125" t="s">
        <v>324</v>
      </c>
      <c r="K219" s="125" t="s">
        <v>325</v>
      </c>
      <c r="L219" s="177" t="s">
        <v>326</v>
      </c>
      <c r="M219" s="178"/>
      <c r="N219" s="125" t="s">
        <v>138</v>
      </c>
      <c r="O219" s="125" t="s">
        <v>138</v>
      </c>
      <c r="P219" s="125" t="s">
        <v>179</v>
      </c>
      <c r="Q219" s="194"/>
      <c r="R219" s="195"/>
    </row>
    <row r="220" spans="1:18" ht="30" customHeight="1">
      <c r="B220" s="125" t="s">
        <v>43</v>
      </c>
      <c r="C220" s="125" t="s">
        <v>254</v>
      </c>
      <c r="D220" s="125" t="s">
        <v>327</v>
      </c>
      <c r="E220" s="125">
        <v>33209191</v>
      </c>
      <c r="F220" s="125" t="s">
        <v>177</v>
      </c>
      <c r="G220" s="125" t="s">
        <v>224</v>
      </c>
      <c r="H220" s="123">
        <v>39899</v>
      </c>
      <c r="I220" s="125">
        <v>109411</v>
      </c>
      <c r="J220" s="125" t="s">
        <v>324</v>
      </c>
      <c r="K220" s="123" t="s">
        <v>328</v>
      </c>
      <c r="L220" s="193" t="s">
        <v>329</v>
      </c>
      <c r="M220" s="193"/>
      <c r="N220" s="125" t="s">
        <v>138</v>
      </c>
      <c r="O220" s="125" t="s">
        <v>138</v>
      </c>
      <c r="P220" s="125" t="s">
        <v>179</v>
      </c>
      <c r="Q220" s="143"/>
      <c r="R220" s="143"/>
    </row>
    <row r="221" spans="1:18">
      <c r="B221" s="21"/>
      <c r="C221" s="21"/>
      <c r="D221" s="21"/>
      <c r="E221" s="21"/>
      <c r="F221" s="21"/>
      <c r="G221" s="21"/>
      <c r="H221" s="21"/>
      <c r="I221" s="21"/>
      <c r="J221" s="21"/>
      <c r="K221" s="21"/>
      <c r="L221" s="21"/>
      <c r="M221" s="21"/>
      <c r="N221" s="21"/>
      <c r="O221" s="21"/>
      <c r="P221" s="21"/>
      <c r="Q221" s="21"/>
      <c r="R221" s="21"/>
    </row>
    <row r="222" spans="1:18">
      <c r="B222" s="21"/>
      <c r="C222" s="21"/>
      <c r="D222" s="21"/>
      <c r="E222" s="21"/>
      <c r="F222" s="21"/>
      <c r="G222" s="21"/>
      <c r="H222" s="21"/>
      <c r="I222" s="21"/>
      <c r="J222" s="21"/>
      <c r="K222" s="21"/>
      <c r="L222" s="21"/>
      <c r="M222" s="21"/>
      <c r="N222" s="21"/>
      <c r="O222" s="21"/>
      <c r="P222" s="21"/>
      <c r="Q222" s="21"/>
      <c r="R222" s="21"/>
    </row>
    <row r="223" spans="1:18">
      <c r="B223" s="21"/>
      <c r="C223" s="21"/>
      <c r="D223" s="21"/>
      <c r="E223" s="21"/>
      <c r="F223" s="21"/>
      <c r="G223" s="21"/>
      <c r="H223" s="21"/>
      <c r="I223" s="21"/>
      <c r="J223" s="21"/>
      <c r="K223" s="21"/>
      <c r="L223" s="21"/>
      <c r="M223" s="21"/>
      <c r="N223" s="21"/>
      <c r="O223" s="21"/>
      <c r="P223" s="21"/>
      <c r="Q223" s="21"/>
      <c r="R223" s="21"/>
    </row>
    <row r="224" spans="1:18" ht="15.75" thickBot="1">
      <c r="B224" s="21"/>
      <c r="C224" s="21"/>
      <c r="D224" s="21"/>
      <c r="E224" s="21"/>
      <c r="F224" s="21"/>
      <c r="G224" s="21"/>
      <c r="H224" s="21"/>
      <c r="I224" s="21"/>
      <c r="J224" s="21"/>
      <c r="K224" s="21"/>
      <c r="L224" s="21"/>
      <c r="M224" s="21"/>
      <c r="N224" s="21"/>
      <c r="O224" s="21"/>
      <c r="P224" s="21"/>
      <c r="Q224" s="21"/>
      <c r="R224" s="21"/>
    </row>
    <row r="225" spans="1:27" ht="27" thickBot="1">
      <c r="B225" s="274" t="s">
        <v>45</v>
      </c>
      <c r="C225" s="275"/>
      <c r="D225" s="275"/>
      <c r="E225" s="275"/>
      <c r="F225" s="275"/>
      <c r="G225" s="275"/>
      <c r="H225" s="275"/>
      <c r="I225" s="275"/>
      <c r="J225" s="275"/>
      <c r="K225" s="275"/>
      <c r="L225" s="275"/>
      <c r="M225" s="275"/>
      <c r="N225" s="275"/>
      <c r="O225" s="276"/>
    </row>
    <row r="228" spans="1:27" ht="46.15" customHeight="1">
      <c r="B228" s="34" t="s">
        <v>32</v>
      </c>
      <c r="C228" s="34" t="s">
        <v>46</v>
      </c>
      <c r="D228" s="179" t="s">
        <v>3</v>
      </c>
      <c r="E228" s="180"/>
    </row>
    <row r="229" spans="1:27" ht="46.9" customHeight="1">
      <c r="B229" s="125" t="s">
        <v>128</v>
      </c>
      <c r="C229" s="125" t="s">
        <v>138</v>
      </c>
      <c r="D229" s="143"/>
      <c r="E229" s="143"/>
    </row>
    <row r="232" spans="1:27" ht="26.25">
      <c r="B232" s="226" t="s">
        <v>63</v>
      </c>
      <c r="C232" s="227"/>
      <c r="D232" s="227"/>
      <c r="E232" s="227"/>
      <c r="F232" s="227"/>
      <c r="G232" s="227"/>
      <c r="H232" s="227"/>
      <c r="I232" s="227"/>
      <c r="J232" s="227"/>
      <c r="K232" s="227"/>
      <c r="L232" s="227"/>
      <c r="M232" s="227"/>
      <c r="N232" s="227"/>
      <c r="O232" s="227"/>
      <c r="P232" s="227"/>
      <c r="Q232" s="227"/>
    </row>
    <row r="234" spans="1:27" ht="15.75" thickBot="1"/>
    <row r="235" spans="1:27" ht="27" thickBot="1">
      <c r="B235" s="274" t="s">
        <v>53</v>
      </c>
      <c r="C235" s="275"/>
      <c r="D235" s="275"/>
      <c r="E235" s="275"/>
      <c r="F235" s="275"/>
      <c r="G235" s="275"/>
      <c r="H235" s="275"/>
      <c r="I235" s="275"/>
      <c r="J235" s="275"/>
      <c r="K235" s="275"/>
      <c r="L235" s="275"/>
      <c r="M235" s="275"/>
      <c r="N235" s="275"/>
      <c r="O235" s="276"/>
    </row>
    <row r="237" spans="1:27" ht="15.75" thickBot="1">
      <c r="N237" s="259"/>
      <c r="O237" s="259"/>
    </row>
    <row r="238" spans="1:27" ht="109.5" customHeight="1">
      <c r="B238" s="33" t="s">
        <v>147</v>
      </c>
      <c r="C238" s="33" t="s">
        <v>148</v>
      </c>
      <c r="D238" s="33" t="s">
        <v>149</v>
      </c>
      <c r="E238" s="33" t="s">
        <v>44</v>
      </c>
      <c r="F238" s="33" t="s">
        <v>22</v>
      </c>
      <c r="G238" s="33" t="s">
        <v>105</v>
      </c>
      <c r="H238" s="33" t="s">
        <v>17</v>
      </c>
      <c r="I238" s="33" t="s">
        <v>10</v>
      </c>
      <c r="J238" s="33" t="s">
        <v>30</v>
      </c>
      <c r="K238" s="33" t="s">
        <v>60</v>
      </c>
      <c r="L238" s="33" t="s">
        <v>184</v>
      </c>
      <c r="M238" s="33" t="s">
        <v>20</v>
      </c>
      <c r="N238" s="23" t="s">
        <v>26</v>
      </c>
      <c r="O238" s="33" t="s">
        <v>150</v>
      </c>
      <c r="P238" s="33" t="s">
        <v>35</v>
      </c>
      <c r="Q238" s="127" t="s">
        <v>11</v>
      </c>
      <c r="R238" s="127" t="s">
        <v>19</v>
      </c>
    </row>
    <row r="239" spans="1:27" s="119" customFormat="1" ht="30">
      <c r="A239" s="83">
        <v>1</v>
      </c>
      <c r="B239" s="103" t="s">
        <v>186</v>
      </c>
      <c r="C239" s="30" t="s">
        <v>186</v>
      </c>
      <c r="D239" s="103" t="s">
        <v>242</v>
      </c>
      <c r="E239" s="101" t="s">
        <v>330</v>
      </c>
      <c r="F239" s="97" t="s">
        <v>138</v>
      </c>
      <c r="G239" s="98">
        <v>1</v>
      </c>
      <c r="H239" s="99">
        <v>40715</v>
      </c>
      <c r="I239" s="100">
        <v>40912</v>
      </c>
      <c r="J239" s="100"/>
      <c r="K239" s="101">
        <v>6</v>
      </c>
      <c r="L239" s="101">
        <v>14</v>
      </c>
      <c r="M239" s="100"/>
      <c r="N239" s="102">
        <v>613</v>
      </c>
      <c r="O239" s="102">
        <f>+N239*G239</f>
        <v>613</v>
      </c>
      <c r="P239" s="108">
        <v>241449793</v>
      </c>
      <c r="Q239" s="108">
        <v>444</v>
      </c>
      <c r="R239" s="109"/>
      <c r="S239" s="118"/>
      <c r="T239" s="118"/>
      <c r="U239" s="118"/>
      <c r="V239" s="118"/>
      <c r="W239" s="118"/>
      <c r="X239" s="118"/>
      <c r="Y239" s="118"/>
      <c r="Z239" s="118"/>
      <c r="AA239" s="118"/>
    </row>
    <row r="240" spans="1:27" s="114" customFormat="1" ht="30">
      <c r="A240" s="5">
        <f>+A239+1</f>
        <v>2</v>
      </c>
      <c r="B240" s="29" t="s">
        <v>186</v>
      </c>
      <c r="C240" s="30" t="s">
        <v>186</v>
      </c>
      <c r="D240" s="103" t="s">
        <v>331</v>
      </c>
      <c r="E240" s="99" t="s">
        <v>332</v>
      </c>
      <c r="F240" s="97" t="s">
        <v>138</v>
      </c>
      <c r="G240" s="96">
        <v>1</v>
      </c>
      <c r="H240" s="99">
        <v>40122</v>
      </c>
      <c r="I240" s="100">
        <v>40273</v>
      </c>
      <c r="J240" s="100"/>
      <c r="K240" s="101">
        <v>5</v>
      </c>
      <c r="L240" s="101">
        <v>1</v>
      </c>
      <c r="M240" s="101">
        <v>1</v>
      </c>
      <c r="N240" s="102">
        <v>280</v>
      </c>
      <c r="O240" s="102">
        <f t="shared" ref="O240:O243" si="13">+N240*G240</f>
        <v>280</v>
      </c>
      <c r="P240" s="108">
        <v>217881890</v>
      </c>
      <c r="Q240" s="108">
        <v>446</v>
      </c>
      <c r="R240" s="109" t="s">
        <v>237</v>
      </c>
      <c r="S240" s="113"/>
      <c r="T240" s="113"/>
      <c r="U240" s="113"/>
      <c r="V240" s="113"/>
      <c r="W240" s="113"/>
      <c r="X240" s="113"/>
      <c r="Y240" s="113"/>
      <c r="Z240" s="113"/>
      <c r="AA240" s="113"/>
    </row>
    <row r="241" spans="1:27" s="114" customFormat="1">
      <c r="A241" s="5">
        <f t="shared" ref="A241:A243" si="14">+A240+1</f>
        <v>3</v>
      </c>
      <c r="B241" s="29" t="s">
        <v>186</v>
      </c>
      <c r="C241" s="29" t="s">
        <v>186</v>
      </c>
      <c r="D241" s="103" t="s">
        <v>193</v>
      </c>
      <c r="E241" s="101">
        <v>2122187</v>
      </c>
      <c r="F241" s="97" t="s">
        <v>138</v>
      </c>
      <c r="G241" s="96">
        <v>1</v>
      </c>
      <c r="H241" s="99">
        <v>41131</v>
      </c>
      <c r="I241" s="100">
        <v>41182</v>
      </c>
      <c r="J241" s="100"/>
      <c r="K241" s="101">
        <v>1</v>
      </c>
      <c r="L241" s="101">
        <v>20</v>
      </c>
      <c r="M241" s="100"/>
      <c r="N241" s="102">
        <v>422</v>
      </c>
      <c r="O241" s="102">
        <f t="shared" si="13"/>
        <v>422</v>
      </c>
      <c r="P241" s="108">
        <v>70017090</v>
      </c>
      <c r="Q241" s="108">
        <v>447</v>
      </c>
      <c r="R241" s="109"/>
      <c r="S241" s="113"/>
      <c r="T241" s="113"/>
      <c r="U241" s="113"/>
      <c r="V241" s="113"/>
      <c r="W241" s="113"/>
      <c r="X241" s="113"/>
      <c r="Y241" s="113"/>
      <c r="Z241" s="113"/>
      <c r="AA241" s="113"/>
    </row>
    <row r="242" spans="1:27" s="114" customFormat="1">
      <c r="A242" s="5">
        <f t="shared" si="14"/>
        <v>4</v>
      </c>
      <c r="B242" s="29" t="s">
        <v>186</v>
      </c>
      <c r="C242" s="30" t="s">
        <v>186</v>
      </c>
      <c r="D242" s="103" t="s">
        <v>193</v>
      </c>
      <c r="E242" s="101">
        <v>2123317</v>
      </c>
      <c r="F242" s="97" t="s">
        <v>138</v>
      </c>
      <c r="G242" s="96">
        <v>1</v>
      </c>
      <c r="H242" s="99">
        <v>41183</v>
      </c>
      <c r="I242" s="100">
        <v>41258</v>
      </c>
      <c r="J242" s="100"/>
      <c r="K242" s="101">
        <v>2</v>
      </c>
      <c r="L242" s="101">
        <v>15</v>
      </c>
      <c r="M242" s="100"/>
      <c r="N242" s="102">
        <v>422</v>
      </c>
      <c r="O242" s="102">
        <f t="shared" si="13"/>
        <v>422</v>
      </c>
      <c r="P242" s="108">
        <v>126426965</v>
      </c>
      <c r="Q242" s="108">
        <v>448</v>
      </c>
      <c r="R242" s="109"/>
      <c r="S242" s="113"/>
      <c r="T242" s="113"/>
      <c r="U242" s="113"/>
      <c r="V242" s="113"/>
      <c r="W242" s="113"/>
      <c r="X242" s="113"/>
      <c r="Y242" s="113"/>
      <c r="Z242" s="113"/>
      <c r="AA242" s="113"/>
    </row>
    <row r="243" spans="1:27" s="114" customFormat="1">
      <c r="A243" s="5">
        <f t="shared" si="14"/>
        <v>5</v>
      </c>
      <c r="B243" s="29" t="s">
        <v>186</v>
      </c>
      <c r="C243" s="30" t="s">
        <v>186</v>
      </c>
      <c r="D243" s="103" t="s">
        <v>193</v>
      </c>
      <c r="E243" s="101">
        <v>2130532</v>
      </c>
      <c r="F243" s="97" t="s">
        <v>138</v>
      </c>
      <c r="G243" s="96">
        <v>1</v>
      </c>
      <c r="H243" s="99">
        <v>41346</v>
      </c>
      <c r="I243" s="100">
        <v>41453</v>
      </c>
      <c r="J243" s="100"/>
      <c r="K243" s="101">
        <v>3</v>
      </c>
      <c r="L243" s="101">
        <v>15</v>
      </c>
      <c r="M243" s="100"/>
      <c r="N243" s="102">
        <v>315</v>
      </c>
      <c r="O243" s="102">
        <f t="shared" si="13"/>
        <v>315</v>
      </c>
      <c r="P243" s="108">
        <v>130058642</v>
      </c>
      <c r="Q243" s="108">
        <v>449</v>
      </c>
      <c r="R243" s="109"/>
      <c r="S243" s="113"/>
      <c r="T243" s="113"/>
      <c r="U243" s="113"/>
      <c r="V243" s="113"/>
      <c r="W243" s="113"/>
      <c r="X243" s="113"/>
      <c r="Y243" s="113"/>
      <c r="Z243" s="113"/>
      <c r="AA243" s="113"/>
    </row>
    <row r="244" spans="1:27" s="114" customFormat="1">
      <c r="A244" s="5"/>
      <c r="B244" s="29" t="s">
        <v>16</v>
      </c>
      <c r="C244" s="30"/>
      <c r="D244" s="29"/>
      <c r="E244" s="82"/>
      <c r="F244" s="27"/>
      <c r="G244" s="27"/>
      <c r="H244" s="27"/>
      <c r="I244" s="28"/>
      <c r="J244" s="28"/>
      <c r="K244" s="31" t="s">
        <v>333</v>
      </c>
      <c r="L244" s="31" t="s">
        <v>334</v>
      </c>
      <c r="M244" s="31"/>
      <c r="N244" s="66">
        <f>SUM(N239:N243)</f>
        <v>2052</v>
      </c>
      <c r="O244" s="31">
        <f>SUM(O239:O243)</f>
        <v>2052</v>
      </c>
      <c r="P244" s="111"/>
      <c r="Q244" s="111"/>
      <c r="R244" s="5"/>
    </row>
    <row r="245" spans="1:27">
      <c r="B245" s="261"/>
      <c r="C245" s="261"/>
      <c r="D245" s="261"/>
      <c r="E245" s="262"/>
      <c r="F245" s="261"/>
      <c r="G245" s="261"/>
      <c r="H245" s="261"/>
      <c r="I245" s="261"/>
      <c r="J245" s="261"/>
      <c r="K245" s="261">
        <v>19</v>
      </c>
      <c r="L245" s="261">
        <v>7</v>
      </c>
      <c r="M245" s="261"/>
      <c r="N245" s="261"/>
      <c r="O245" s="261"/>
      <c r="P245" s="261"/>
      <c r="Q245" s="261"/>
    </row>
    <row r="246" spans="1:27" ht="18.75">
      <c r="B246" s="266" t="s">
        <v>31</v>
      </c>
      <c r="C246" s="277" t="s">
        <v>337</v>
      </c>
      <c r="H246" s="269"/>
      <c r="I246" s="269"/>
      <c r="J246" s="269"/>
      <c r="K246" s="269"/>
      <c r="L246" s="269"/>
      <c r="M246" s="269"/>
      <c r="N246" s="269"/>
      <c r="O246" s="261"/>
      <c r="P246" s="261"/>
      <c r="Q246" s="261"/>
    </row>
    <row r="248" spans="1:27" ht="15.75" thickBot="1"/>
    <row r="249" spans="1:27" ht="37.15" customHeight="1" thickBot="1">
      <c r="B249" s="7" t="s">
        <v>48</v>
      </c>
      <c r="C249" s="7" t="s">
        <v>49</v>
      </c>
      <c r="D249" s="7" t="s">
        <v>50</v>
      </c>
      <c r="E249" s="7" t="s">
        <v>54</v>
      </c>
    </row>
    <row r="250" spans="1:27" ht="41.45" customHeight="1">
      <c r="B250" s="6" t="s">
        <v>129</v>
      </c>
      <c r="C250" s="278">
        <v>20</v>
      </c>
      <c r="D250" s="278"/>
      <c r="E250" s="279">
        <f>+D250+D251+D252</f>
        <v>40</v>
      </c>
    </row>
    <row r="251" spans="1:27">
      <c r="B251" s="6" t="s">
        <v>130</v>
      </c>
      <c r="C251" s="131">
        <v>30</v>
      </c>
      <c r="D251" s="125"/>
      <c r="E251" s="280"/>
    </row>
    <row r="252" spans="1:27" ht="15.75" thickBot="1">
      <c r="B252" s="6" t="s">
        <v>131</v>
      </c>
      <c r="C252" s="281">
        <v>40</v>
      </c>
      <c r="D252" s="281">
        <v>40</v>
      </c>
      <c r="E252" s="282"/>
    </row>
    <row r="254" spans="1:27" ht="15.75" thickBot="1"/>
    <row r="255" spans="1:27" ht="27" thickBot="1">
      <c r="B255" s="274" t="s">
        <v>51</v>
      </c>
      <c r="C255" s="275"/>
      <c r="D255" s="275"/>
      <c r="E255" s="275"/>
      <c r="F255" s="275"/>
      <c r="G255" s="275"/>
      <c r="H255" s="275"/>
      <c r="I255" s="275"/>
      <c r="J255" s="275"/>
      <c r="K255" s="275"/>
      <c r="L255" s="275"/>
      <c r="M255" s="275"/>
      <c r="N255" s="275"/>
      <c r="O255" s="276"/>
    </row>
    <row r="257" spans="2:18" ht="76.5" customHeight="1">
      <c r="B257" s="191" t="s">
        <v>0</v>
      </c>
      <c r="C257" s="191" t="s">
        <v>38</v>
      </c>
      <c r="D257" s="191" t="s">
        <v>39</v>
      </c>
      <c r="E257" s="191" t="s">
        <v>118</v>
      </c>
      <c r="F257" s="191" t="s">
        <v>120</v>
      </c>
      <c r="G257" s="191" t="s">
        <v>121</v>
      </c>
      <c r="H257" s="191" t="s">
        <v>122</v>
      </c>
      <c r="I257" s="191" t="s">
        <v>119</v>
      </c>
      <c r="J257" s="179" t="s">
        <v>123</v>
      </c>
      <c r="K257" s="186"/>
      <c r="L257" s="186"/>
      <c r="M257" s="180"/>
      <c r="N257" s="191" t="s">
        <v>127</v>
      </c>
      <c r="O257" s="191" t="s">
        <v>40</v>
      </c>
      <c r="P257" s="191" t="s">
        <v>41</v>
      </c>
      <c r="Q257" s="187" t="s">
        <v>3</v>
      </c>
      <c r="R257" s="188"/>
    </row>
    <row r="258" spans="2:18" ht="27.75" customHeight="1">
      <c r="B258" s="192"/>
      <c r="C258" s="192"/>
      <c r="D258" s="192"/>
      <c r="E258" s="192"/>
      <c r="F258" s="192"/>
      <c r="G258" s="192"/>
      <c r="H258" s="192"/>
      <c r="I258" s="192"/>
      <c r="J258" s="125" t="s">
        <v>124</v>
      </c>
      <c r="K258" s="131" t="s">
        <v>125</v>
      </c>
      <c r="L258" s="177" t="s">
        <v>126</v>
      </c>
      <c r="M258" s="178"/>
      <c r="N258" s="192"/>
      <c r="O258" s="192"/>
      <c r="P258" s="192"/>
      <c r="Q258" s="189"/>
      <c r="R258" s="190"/>
    </row>
    <row r="259" spans="2:18" ht="60.75" customHeight="1">
      <c r="B259" s="125"/>
      <c r="C259" s="125"/>
      <c r="D259" s="125"/>
      <c r="E259" s="125"/>
      <c r="F259" s="125"/>
      <c r="G259" s="125"/>
      <c r="H259" s="123"/>
      <c r="I259" s="131"/>
      <c r="J259" s="125"/>
      <c r="K259" s="131"/>
      <c r="L259" s="177"/>
      <c r="M259" s="178"/>
      <c r="N259" s="125"/>
      <c r="O259" s="125"/>
      <c r="P259" s="125" t="s">
        <v>138</v>
      </c>
      <c r="Q259" s="143"/>
      <c r="R259" s="143"/>
    </row>
    <row r="260" spans="2:18" ht="60.75" customHeight="1">
      <c r="B260" s="125"/>
      <c r="C260" s="125"/>
      <c r="D260" s="125"/>
      <c r="E260" s="125"/>
      <c r="F260" s="125"/>
      <c r="G260" s="125"/>
      <c r="H260" s="123"/>
      <c r="I260" s="131"/>
      <c r="J260" s="125"/>
      <c r="K260" s="115"/>
      <c r="L260" s="177"/>
      <c r="M260" s="178"/>
      <c r="N260" s="125"/>
      <c r="O260" s="125"/>
      <c r="P260" s="125" t="s">
        <v>138</v>
      </c>
      <c r="Q260" s="143"/>
      <c r="R260" s="143"/>
    </row>
    <row r="261" spans="2:18" ht="33.6" customHeight="1">
      <c r="B261" s="125"/>
      <c r="C261" s="125"/>
      <c r="D261" s="125"/>
      <c r="E261" s="125"/>
      <c r="F261" s="125"/>
      <c r="G261" s="125"/>
      <c r="H261" s="123"/>
      <c r="I261" s="131"/>
      <c r="J261" s="125"/>
      <c r="K261" s="115"/>
      <c r="L261" s="177"/>
      <c r="M261" s="178"/>
      <c r="N261" s="125"/>
      <c r="O261" s="125"/>
      <c r="P261" s="125" t="s">
        <v>138</v>
      </c>
      <c r="Q261" s="143"/>
      <c r="R261" s="143"/>
    </row>
    <row r="264" spans="2:18" ht="15.75" thickBot="1"/>
    <row r="265" spans="2:18" ht="54" customHeight="1">
      <c r="B265" s="34" t="s">
        <v>32</v>
      </c>
      <c r="C265" s="34" t="s">
        <v>48</v>
      </c>
      <c r="D265" s="34" t="s">
        <v>49</v>
      </c>
      <c r="E265" s="34" t="s">
        <v>50</v>
      </c>
      <c r="F265" s="7" t="s">
        <v>55</v>
      </c>
      <c r="G265" s="20"/>
    </row>
    <row r="266" spans="2:18" ht="120.75" customHeight="1">
      <c r="B266" s="202" t="s">
        <v>52</v>
      </c>
      <c r="C266" s="126" t="s">
        <v>132</v>
      </c>
      <c r="D266" s="125">
        <v>25</v>
      </c>
      <c r="E266" s="125">
        <v>25</v>
      </c>
      <c r="F266" s="283">
        <f>+E266+E267+E268</f>
        <v>60</v>
      </c>
      <c r="G266" s="284"/>
    </row>
    <row r="267" spans="2:18" ht="76.150000000000006" customHeight="1">
      <c r="B267" s="202"/>
      <c r="C267" s="126" t="s">
        <v>133</v>
      </c>
      <c r="D267" s="125">
        <v>25</v>
      </c>
      <c r="E267" s="125">
        <v>25</v>
      </c>
      <c r="F267" s="285"/>
      <c r="G267" s="284"/>
    </row>
    <row r="268" spans="2:18" ht="69" customHeight="1">
      <c r="B268" s="202"/>
      <c r="C268" s="126" t="s">
        <v>134</v>
      </c>
      <c r="D268" s="125">
        <v>10</v>
      </c>
      <c r="E268" s="125">
        <v>10</v>
      </c>
      <c r="F268" s="286"/>
      <c r="G268" s="284"/>
    </row>
    <row r="272" spans="2:18">
      <c r="B272" s="244" t="s">
        <v>56</v>
      </c>
    </row>
    <row r="275" spans="1:27">
      <c r="B275" s="35" t="s">
        <v>32</v>
      </c>
      <c r="C275" s="35" t="s">
        <v>57</v>
      </c>
      <c r="D275" s="34" t="s">
        <v>50</v>
      </c>
      <c r="E275" s="34" t="s">
        <v>16</v>
      </c>
    </row>
    <row r="276" spans="1:27" ht="28.5">
      <c r="B276" s="25" t="s">
        <v>58</v>
      </c>
      <c r="C276" s="25">
        <v>40</v>
      </c>
      <c r="D276" s="125">
        <f>+E250</f>
        <v>40</v>
      </c>
      <c r="E276" s="255">
        <f>+D276+D277</f>
        <v>100</v>
      </c>
    </row>
    <row r="277" spans="1:27" ht="42.75">
      <c r="B277" s="25" t="s">
        <v>59</v>
      </c>
      <c r="C277" s="25">
        <v>60</v>
      </c>
      <c r="D277" s="125">
        <f>+F266</f>
        <v>60</v>
      </c>
      <c r="E277" s="256"/>
    </row>
    <row r="280" spans="1:27" ht="21">
      <c r="B280" s="258" t="s">
        <v>338</v>
      </c>
      <c r="N280" s="259"/>
      <c r="O280" s="259"/>
    </row>
    <row r="281" spans="1:27" ht="21">
      <c r="B281" s="258"/>
      <c r="N281" s="259"/>
      <c r="O281" s="259"/>
    </row>
    <row r="282" spans="1:27" ht="21">
      <c r="B282" s="258" t="s">
        <v>339</v>
      </c>
      <c r="N282" s="259"/>
      <c r="O282" s="259"/>
    </row>
    <row r="283" spans="1:27" ht="21">
      <c r="B283" s="258"/>
      <c r="F283" s="228">
        <f>650+217</f>
        <v>867</v>
      </c>
      <c r="G283" s="228">
        <f>F283*80%</f>
        <v>693.6</v>
      </c>
      <c r="N283" s="259"/>
      <c r="O283" s="259"/>
    </row>
    <row r="284" spans="1:27" ht="15.75" thickBot="1">
      <c r="N284" s="259"/>
      <c r="O284" s="259"/>
    </row>
    <row r="285" spans="1:27" ht="109.5" customHeight="1">
      <c r="B285" s="120" t="s">
        <v>147</v>
      </c>
      <c r="C285" s="34" t="s">
        <v>148</v>
      </c>
      <c r="D285" s="121" t="s">
        <v>149</v>
      </c>
      <c r="E285" s="33" t="s">
        <v>44</v>
      </c>
      <c r="F285" s="33" t="s">
        <v>22</v>
      </c>
      <c r="G285" s="33" t="s">
        <v>105</v>
      </c>
      <c r="H285" s="33" t="s">
        <v>17</v>
      </c>
      <c r="I285" s="33" t="s">
        <v>10</v>
      </c>
      <c r="J285" s="33" t="s">
        <v>30</v>
      </c>
      <c r="K285" s="33" t="s">
        <v>60</v>
      </c>
      <c r="L285" s="33" t="s">
        <v>168</v>
      </c>
      <c r="M285" s="33" t="s">
        <v>20</v>
      </c>
      <c r="N285" s="23" t="s">
        <v>26</v>
      </c>
      <c r="O285" s="33" t="s">
        <v>150</v>
      </c>
      <c r="P285" s="33" t="s">
        <v>35</v>
      </c>
      <c r="Q285" s="127" t="s">
        <v>11</v>
      </c>
      <c r="R285" s="127" t="s">
        <v>19</v>
      </c>
    </row>
    <row r="286" spans="1:27" s="107" customFormat="1" ht="30">
      <c r="A286" s="94">
        <v>1</v>
      </c>
      <c r="B286" s="260" t="s">
        <v>186</v>
      </c>
      <c r="C286" s="107" t="s">
        <v>186</v>
      </c>
      <c r="D286" s="95" t="s">
        <v>340</v>
      </c>
      <c r="E286" s="99">
        <v>40129</v>
      </c>
      <c r="F286" s="97" t="s">
        <v>138</v>
      </c>
      <c r="G286" s="98">
        <v>1</v>
      </c>
      <c r="H286" s="99">
        <v>40142</v>
      </c>
      <c r="I286" s="100">
        <v>40298</v>
      </c>
      <c r="J286" s="100"/>
      <c r="K286" s="101">
        <v>5</v>
      </c>
      <c r="L286" s="102">
        <v>5</v>
      </c>
      <c r="M286" s="100"/>
      <c r="N286" s="102">
        <v>160</v>
      </c>
      <c r="O286" s="102">
        <f>N286*G286</f>
        <v>160</v>
      </c>
      <c r="P286" s="108">
        <v>124621368</v>
      </c>
      <c r="Q286" s="108">
        <v>85</v>
      </c>
      <c r="R286" s="109" t="s">
        <v>245</v>
      </c>
      <c r="S286" s="110"/>
      <c r="T286" s="110"/>
      <c r="U286" s="110"/>
      <c r="V286" s="110"/>
      <c r="W286" s="110"/>
      <c r="X286" s="110"/>
      <c r="Y286" s="110"/>
      <c r="Z286" s="110"/>
      <c r="AA286" s="110"/>
    </row>
    <row r="287" spans="1:27" s="107" customFormat="1" ht="30">
      <c r="A287" s="94">
        <f>+A286+1</f>
        <v>2</v>
      </c>
      <c r="B287" s="103" t="s">
        <v>186</v>
      </c>
      <c r="C287" s="95" t="s">
        <v>186</v>
      </c>
      <c r="D287" s="103" t="s">
        <v>242</v>
      </c>
      <c r="E287" s="101" t="s">
        <v>341</v>
      </c>
      <c r="F287" s="97" t="s">
        <v>138</v>
      </c>
      <c r="G287" s="96">
        <v>1</v>
      </c>
      <c r="H287" s="99">
        <v>40408</v>
      </c>
      <c r="I287" s="100">
        <v>40674</v>
      </c>
      <c r="J287" s="100"/>
      <c r="K287" s="101">
        <v>8</v>
      </c>
      <c r="L287" s="102">
        <v>24</v>
      </c>
      <c r="M287" s="101"/>
      <c r="N287" s="102">
        <v>286</v>
      </c>
      <c r="O287" s="102">
        <v>286</v>
      </c>
      <c r="P287" s="108">
        <v>238302492</v>
      </c>
      <c r="Q287" s="108">
        <v>87</v>
      </c>
      <c r="R287" s="109" t="s">
        <v>245</v>
      </c>
      <c r="S287" s="110"/>
      <c r="T287" s="110"/>
      <c r="U287" s="110"/>
      <c r="V287" s="110"/>
      <c r="W287" s="110"/>
      <c r="X287" s="110"/>
      <c r="Y287" s="110"/>
      <c r="Z287" s="110"/>
      <c r="AA287" s="110"/>
    </row>
    <row r="288" spans="1:27" s="107" customFormat="1" ht="30">
      <c r="A288" s="94">
        <f t="shared" ref="A288:A293" si="15">+A287+1</f>
        <v>3</v>
      </c>
      <c r="B288" s="103" t="s">
        <v>186</v>
      </c>
      <c r="C288" s="95" t="s">
        <v>186</v>
      </c>
      <c r="D288" s="103" t="s">
        <v>242</v>
      </c>
      <c r="E288" s="101" t="s">
        <v>342</v>
      </c>
      <c r="F288" s="97" t="s">
        <v>138</v>
      </c>
      <c r="G288" s="96">
        <v>1</v>
      </c>
      <c r="H288" s="99">
        <v>40686</v>
      </c>
      <c r="I288" s="100">
        <v>40771</v>
      </c>
      <c r="J288" s="100"/>
      <c r="K288" s="101">
        <v>2</v>
      </c>
      <c r="L288" s="102">
        <v>19</v>
      </c>
      <c r="M288" s="100"/>
      <c r="N288" s="102">
        <v>523</v>
      </c>
      <c r="O288" s="102">
        <v>523</v>
      </c>
      <c r="P288" s="108">
        <v>144755750</v>
      </c>
      <c r="Q288" s="108">
        <v>89</v>
      </c>
      <c r="R288" s="109" t="s">
        <v>245</v>
      </c>
      <c r="S288" s="110"/>
      <c r="T288" s="110"/>
      <c r="U288" s="110"/>
      <c r="V288" s="110"/>
      <c r="W288" s="110"/>
      <c r="X288" s="110"/>
      <c r="Y288" s="110"/>
      <c r="Z288" s="110"/>
      <c r="AA288" s="110"/>
    </row>
    <row r="289" spans="1:27" s="114" customFormat="1" ht="30">
      <c r="A289" s="5">
        <f t="shared" si="15"/>
        <v>4</v>
      </c>
      <c r="B289" s="29" t="s">
        <v>186</v>
      </c>
      <c r="C289" s="30" t="s">
        <v>186</v>
      </c>
      <c r="D289" s="29" t="s">
        <v>193</v>
      </c>
      <c r="E289" s="82" t="s">
        <v>343</v>
      </c>
      <c r="F289" s="27" t="s">
        <v>138</v>
      </c>
      <c r="G289" s="26">
        <v>1</v>
      </c>
      <c r="H289" s="32">
        <v>41075</v>
      </c>
      <c r="I289" s="28">
        <v>41110</v>
      </c>
      <c r="J289" s="28"/>
      <c r="K289" s="82">
        <v>1</v>
      </c>
      <c r="L289" s="22">
        <v>5</v>
      </c>
      <c r="M289" s="28"/>
      <c r="N289" s="22">
        <v>523</v>
      </c>
      <c r="O289" s="22">
        <f t="shared" ref="O289" si="16">+N289*G289</f>
        <v>523</v>
      </c>
      <c r="P289" s="111">
        <v>51692406</v>
      </c>
      <c r="Q289" s="111">
        <v>90</v>
      </c>
      <c r="R289" s="109" t="s">
        <v>245</v>
      </c>
      <c r="S289" s="113"/>
      <c r="T289" s="113"/>
      <c r="U289" s="113"/>
      <c r="V289" s="113"/>
      <c r="W289" s="113"/>
      <c r="X289" s="113"/>
      <c r="Y289" s="113"/>
      <c r="Z289" s="113"/>
      <c r="AA289" s="113"/>
    </row>
    <row r="290" spans="1:27" s="114" customFormat="1" ht="30">
      <c r="A290" s="5">
        <f t="shared" si="15"/>
        <v>5</v>
      </c>
      <c r="B290" s="29" t="s">
        <v>186</v>
      </c>
      <c r="C290" s="30" t="s">
        <v>186</v>
      </c>
      <c r="D290" s="29" t="s">
        <v>193</v>
      </c>
      <c r="E290" s="82" t="s">
        <v>344</v>
      </c>
      <c r="F290" s="27" t="s">
        <v>138</v>
      </c>
      <c r="G290" s="26">
        <v>1</v>
      </c>
      <c r="H290" s="32">
        <v>41496</v>
      </c>
      <c r="I290" s="28">
        <v>41623</v>
      </c>
      <c r="J290" s="28"/>
      <c r="K290" s="82">
        <v>4</v>
      </c>
      <c r="L290" s="22">
        <v>5</v>
      </c>
      <c r="M290" s="28"/>
      <c r="N290" s="22">
        <v>286</v>
      </c>
      <c r="O290" s="22">
        <f>+N290*G290</f>
        <v>286</v>
      </c>
      <c r="P290" s="111">
        <v>135763518</v>
      </c>
      <c r="Q290" s="111">
        <v>91</v>
      </c>
      <c r="R290" s="109" t="s">
        <v>245</v>
      </c>
      <c r="S290" s="113"/>
      <c r="T290" s="113"/>
      <c r="U290" s="113"/>
      <c r="V290" s="113"/>
      <c r="W290" s="113"/>
      <c r="X290" s="113"/>
      <c r="Y290" s="113"/>
      <c r="Z290" s="113"/>
      <c r="AA290" s="113"/>
    </row>
    <row r="291" spans="1:27" s="114" customFormat="1" ht="30">
      <c r="A291" s="5">
        <f t="shared" si="15"/>
        <v>6</v>
      </c>
      <c r="B291" s="29" t="s">
        <v>186</v>
      </c>
      <c r="C291" s="30" t="s">
        <v>186</v>
      </c>
      <c r="D291" s="29" t="s">
        <v>193</v>
      </c>
      <c r="E291" s="82">
        <v>2130531</v>
      </c>
      <c r="F291" s="27" t="s">
        <v>138</v>
      </c>
      <c r="G291" s="26">
        <v>1</v>
      </c>
      <c r="H291" s="32">
        <v>41345</v>
      </c>
      <c r="I291" s="28">
        <v>41453</v>
      </c>
      <c r="J291" s="28"/>
      <c r="K291" s="82">
        <v>3</v>
      </c>
      <c r="L291" s="22">
        <v>13</v>
      </c>
      <c r="M291" s="28"/>
      <c r="N291" s="22">
        <v>613</v>
      </c>
      <c r="O291" s="22">
        <f t="shared" ref="O291" si="17">+N291*G291</f>
        <v>613</v>
      </c>
      <c r="P291" s="111">
        <v>256562323</v>
      </c>
      <c r="Q291" s="111">
        <v>92</v>
      </c>
      <c r="R291" s="112" t="s">
        <v>245</v>
      </c>
      <c r="S291" s="113"/>
      <c r="T291" s="113"/>
      <c r="U291" s="113"/>
      <c r="V291" s="113"/>
      <c r="W291" s="113"/>
      <c r="X291" s="113"/>
      <c r="Y291" s="113"/>
      <c r="Z291" s="113"/>
      <c r="AA291" s="113"/>
    </row>
    <row r="292" spans="1:27" s="114" customFormat="1">
      <c r="A292" s="5">
        <f t="shared" si="15"/>
        <v>7</v>
      </c>
      <c r="B292" s="29"/>
      <c r="C292" s="30"/>
      <c r="D292" s="29"/>
      <c r="E292" s="82"/>
      <c r="F292" s="27"/>
      <c r="G292" s="27"/>
      <c r="H292" s="27"/>
      <c r="I292" s="28"/>
      <c r="J292" s="28"/>
      <c r="K292" s="82"/>
      <c r="L292" s="22"/>
      <c r="M292" s="28"/>
      <c r="N292" s="22"/>
      <c r="O292" s="22"/>
      <c r="P292" s="111"/>
      <c r="Q292" s="111"/>
      <c r="R292" s="112"/>
      <c r="S292" s="113"/>
      <c r="T292" s="113"/>
      <c r="U292" s="113"/>
      <c r="V292" s="113"/>
      <c r="W292" s="113"/>
      <c r="X292" s="113"/>
      <c r="Y292" s="113"/>
      <c r="Z292" s="113"/>
      <c r="AA292" s="113"/>
    </row>
    <row r="293" spans="1:27" s="114" customFormat="1">
      <c r="A293" s="5">
        <f t="shared" si="15"/>
        <v>8</v>
      </c>
      <c r="B293" s="29"/>
      <c r="C293" s="30"/>
      <c r="D293" s="29"/>
      <c r="E293" s="82"/>
      <c r="F293" s="27"/>
      <c r="G293" s="27"/>
      <c r="H293" s="27"/>
      <c r="I293" s="28"/>
      <c r="J293" s="28"/>
      <c r="K293" s="82"/>
      <c r="L293" s="22"/>
      <c r="M293" s="28"/>
      <c r="N293" s="22"/>
      <c r="O293" s="22"/>
      <c r="P293" s="111"/>
      <c r="Q293" s="111"/>
      <c r="R293" s="112"/>
      <c r="S293" s="113"/>
      <c r="T293" s="113"/>
      <c r="U293" s="113"/>
      <c r="V293" s="113"/>
      <c r="W293" s="113"/>
      <c r="X293" s="113"/>
      <c r="Y293" s="113"/>
      <c r="Z293" s="113"/>
      <c r="AA293" s="113"/>
    </row>
    <row r="294" spans="1:27" s="114" customFormat="1">
      <c r="A294" s="5"/>
      <c r="B294" s="29" t="s">
        <v>16</v>
      </c>
      <c r="C294" s="30"/>
      <c r="D294" s="29"/>
      <c r="E294" s="82"/>
      <c r="F294" s="27"/>
      <c r="G294" s="27"/>
      <c r="H294" s="27"/>
      <c r="I294" s="28"/>
      <c r="J294" s="28"/>
      <c r="K294" s="31">
        <f t="shared" ref="K294" si="18">SUM(K286:K293)</f>
        <v>23</v>
      </c>
      <c r="L294" s="66">
        <f>SUM(L286:L291)</f>
        <v>71</v>
      </c>
      <c r="M294" s="31">
        <f t="shared" ref="M294:O294" si="19">SUM(M286:M293)</f>
        <v>0</v>
      </c>
      <c r="N294" s="66">
        <f t="shared" si="19"/>
        <v>2391</v>
      </c>
      <c r="O294" s="31">
        <f t="shared" si="19"/>
        <v>2391</v>
      </c>
      <c r="P294" s="111"/>
      <c r="Q294" s="111"/>
      <c r="R294" s="5"/>
    </row>
    <row r="295" spans="1:27" s="261" customFormat="1">
      <c r="E295" s="262"/>
      <c r="K295" s="261">
        <v>25</v>
      </c>
      <c r="L295" s="261">
        <v>11</v>
      </c>
      <c r="N295" s="261">
        <v>613</v>
      </c>
    </row>
    <row r="296" spans="1:27" s="261" customFormat="1">
      <c r="B296" s="263" t="s">
        <v>28</v>
      </c>
      <c r="C296" s="263" t="s">
        <v>27</v>
      </c>
      <c r="D296" s="264" t="s">
        <v>33</v>
      </c>
      <c r="E296" s="264"/>
    </row>
    <row r="297" spans="1:27" s="261" customFormat="1">
      <c r="B297" s="265"/>
      <c r="C297" s="265"/>
      <c r="D297" s="266" t="s">
        <v>23</v>
      </c>
      <c r="E297" s="267" t="s">
        <v>24</v>
      </c>
    </row>
    <row r="298" spans="1:27" s="261" customFormat="1" ht="30.6" customHeight="1">
      <c r="B298" s="266" t="s">
        <v>21</v>
      </c>
      <c r="C298" s="268" t="s">
        <v>345</v>
      </c>
      <c r="D298" s="131" t="s">
        <v>163</v>
      </c>
      <c r="E298" s="131"/>
      <c r="F298" s="269"/>
      <c r="G298" s="269"/>
      <c r="H298" s="269"/>
      <c r="I298" s="269"/>
      <c r="J298" s="269"/>
      <c r="K298" s="269"/>
      <c r="L298" s="269"/>
      <c r="M298" s="269"/>
      <c r="N298" s="269"/>
    </row>
    <row r="299" spans="1:27" s="261" customFormat="1" ht="30" customHeight="1">
      <c r="B299" s="266" t="s">
        <v>25</v>
      </c>
      <c r="C299" s="268" t="s">
        <v>346</v>
      </c>
      <c r="D299" s="131"/>
      <c r="E299" s="131" t="s">
        <v>163</v>
      </c>
    </row>
    <row r="300" spans="1:27" s="261" customFormat="1">
      <c r="B300" s="3"/>
      <c r="C300" s="183"/>
      <c r="D300" s="183"/>
      <c r="E300" s="183"/>
      <c r="F300" s="183"/>
      <c r="G300" s="183"/>
      <c r="H300" s="183"/>
      <c r="I300" s="183"/>
      <c r="J300" s="183"/>
      <c r="K300" s="183"/>
      <c r="L300" s="183"/>
      <c r="M300" s="183"/>
      <c r="N300" s="183"/>
      <c r="O300" s="183"/>
    </row>
    <row r="301" spans="1:27" ht="28.15" customHeight="1" thickBot="1"/>
    <row r="302" spans="1:27" ht="27" thickBot="1">
      <c r="B302" s="270" t="s">
        <v>106</v>
      </c>
      <c r="C302" s="270"/>
      <c r="D302" s="270"/>
      <c r="E302" s="270"/>
      <c r="F302" s="270"/>
      <c r="G302" s="270"/>
      <c r="H302" s="270"/>
      <c r="I302" s="270"/>
      <c r="J302" s="270"/>
      <c r="K302" s="270"/>
      <c r="L302" s="270"/>
      <c r="M302" s="270"/>
      <c r="N302" s="270"/>
      <c r="O302" s="270"/>
    </row>
    <row r="305" spans="2:18" ht="109.5" customHeight="1">
      <c r="B305" s="34" t="s">
        <v>151</v>
      </c>
      <c r="C305" s="34" t="s">
        <v>2</v>
      </c>
      <c r="D305" s="34" t="s">
        <v>108</v>
      </c>
      <c r="E305" s="34" t="s">
        <v>107</v>
      </c>
      <c r="F305" s="34" t="s">
        <v>109</v>
      </c>
      <c r="G305" s="34" t="s">
        <v>110</v>
      </c>
      <c r="H305" s="34" t="s">
        <v>111</v>
      </c>
      <c r="I305" s="34" t="s">
        <v>112</v>
      </c>
      <c r="J305" s="34" t="s">
        <v>113</v>
      </c>
      <c r="K305" s="34" t="s">
        <v>114</v>
      </c>
      <c r="L305" s="179" t="s">
        <v>115</v>
      </c>
      <c r="M305" s="180"/>
      <c r="N305" s="128" t="s">
        <v>116</v>
      </c>
      <c r="O305" s="128" t="s">
        <v>117</v>
      </c>
      <c r="P305" s="179" t="s">
        <v>3</v>
      </c>
      <c r="Q305" s="180"/>
      <c r="R305" s="34" t="s">
        <v>18</v>
      </c>
    </row>
    <row r="306" spans="2:18" ht="42" customHeight="1">
      <c r="B306" s="125" t="s">
        <v>196</v>
      </c>
      <c r="C306" s="125" t="s">
        <v>165</v>
      </c>
      <c r="D306" s="131" t="s">
        <v>347</v>
      </c>
      <c r="E306" s="131">
        <v>100</v>
      </c>
      <c r="F306" s="131" t="s">
        <v>164</v>
      </c>
      <c r="G306" s="131" t="s">
        <v>164</v>
      </c>
      <c r="H306" s="131" t="s">
        <v>138</v>
      </c>
      <c r="I306" s="131" t="s">
        <v>164</v>
      </c>
      <c r="J306" s="260" t="s">
        <v>138</v>
      </c>
      <c r="K306" s="260" t="s">
        <v>138</v>
      </c>
      <c r="L306" s="287" t="s">
        <v>138</v>
      </c>
      <c r="M306" s="288"/>
      <c r="N306" s="260" t="s">
        <v>138</v>
      </c>
      <c r="O306" s="260" t="s">
        <v>138</v>
      </c>
      <c r="P306" s="194" t="s">
        <v>352</v>
      </c>
      <c r="Q306" s="195"/>
      <c r="R306" s="125" t="s">
        <v>138</v>
      </c>
    </row>
    <row r="307" spans="2:18" ht="28.5" customHeight="1">
      <c r="B307" s="125" t="s">
        <v>196</v>
      </c>
      <c r="C307" s="125" t="s">
        <v>165</v>
      </c>
      <c r="D307" s="131" t="s">
        <v>348</v>
      </c>
      <c r="E307" s="131">
        <v>117</v>
      </c>
      <c r="F307" s="131" t="s">
        <v>164</v>
      </c>
      <c r="G307" s="131" t="s">
        <v>164</v>
      </c>
      <c r="H307" s="131" t="s">
        <v>138</v>
      </c>
      <c r="I307" s="131" t="s">
        <v>164</v>
      </c>
      <c r="J307" s="131" t="s">
        <v>138</v>
      </c>
      <c r="K307" s="131" t="s">
        <v>138</v>
      </c>
      <c r="L307" s="131" t="s">
        <v>138</v>
      </c>
      <c r="M307" s="131" t="s">
        <v>138</v>
      </c>
      <c r="N307" s="131" t="s">
        <v>138</v>
      </c>
      <c r="O307" s="131" t="s">
        <v>138</v>
      </c>
      <c r="P307" s="194" t="s">
        <v>352</v>
      </c>
      <c r="Q307" s="195"/>
      <c r="R307" s="125" t="s">
        <v>138</v>
      </c>
    </row>
    <row r="308" spans="2:18" ht="26.25" customHeight="1">
      <c r="B308" s="125" t="s">
        <v>197</v>
      </c>
      <c r="C308" s="125" t="s">
        <v>174</v>
      </c>
      <c r="D308" s="131" t="s">
        <v>349</v>
      </c>
      <c r="E308" s="131">
        <v>200</v>
      </c>
      <c r="F308" s="131" t="s">
        <v>164</v>
      </c>
      <c r="G308" s="131" t="s">
        <v>164</v>
      </c>
      <c r="H308" s="131" t="s">
        <v>164</v>
      </c>
      <c r="I308" s="131" t="s">
        <v>138</v>
      </c>
      <c r="J308" s="131" t="s">
        <v>138</v>
      </c>
      <c r="K308" s="131" t="s">
        <v>138</v>
      </c>
      <c r="L308" s="131" t="s">
        <v>138</v>
      </c>
      <c r="M308" s="131" t="s">
        <v>138</v>
      </c>
      <c r="N308" s="131" t="s">
        <v>138</v>
      </c>
      <c r="O308" s="131" t="s">
        <v>138</v>
      </c>
      <c r="P308" s="194" t="s">
        <v>353</v>
      </c>
      <c r="Q308" s="195"/>
      <c r="R308" s="125" t="s">
        <v>138</v>
      </c>
    </row>
    <row r="309" spans="2:18" ht="45">
      <c r="B309" s="125" t="s">
        <v>197</v>
      </c>
      <c r="C309" s="125" t="s">
        <v>174</v>
      </c>
      <c r="D309" s="131" t="s">
        <v>350</v>
      </c>
      <c r="E309" s="131">
        <v>300</v>
      </c>
      <c r="F309" s="131" t="s">
        <v>164</v>
      </c>
      <c r="G309" s="131" t="s">
        <v>164</v>
      </c>
      <c r="H309" s="131" t="s">
        <v>164</v>
      </c>
      <c r="I309" s="131" t="s">
        <v>138</v>
      </c>
      <c r="J309" s="131" t="s">
        <v>138</v>
      </c>
      <c r="K309" s="131" t="s">
        <v>138</v>
      </c>
      <c r="L309" s="131" t="s">
        <v>138</v>
      </c>
      <c r="M309" s="131" t="s">
        <v>138</v>
      </c>
      <c r="N309" s="131" t="s">
        <v>138</v>
      </c>
      <c r="O309" s="131" t="s">
        <v>138</v>
      </c>
      <c r="P309" s="194" t="s">
        <v>353</v>
      </c>
      <c r="Q309" s="195"/>
      <c r="R309" s="125" t="s">
        <v>138</v>
      </c>
    </row>
    <row r="310" spans="2:18" ht="45">
      <c r="B310" s="125" t="s">
        <v>197</v>
      </c>
      <c r="C310" s="125" t="s">
        <v>174</v>
      </c>
      <c r="D310" s="131" t="s">
        <v>351</v>
      </c>
      <c r="E310" s="131">
        <v>150</v>
      </c>
      <c r="F310" s="131" t="s">
        <v>164</v>
      </c>
      <c r="G310" s="131" t="s">
        <v>164</v>
      </c>
      <c r="H310" s="131" t="s">
        <v>164</v>
      </c>
      <c r="I310" s="131" t="s">
        <v>138</v>
      </c>
      <c r="J310" s="131" t="s">
        <v>138</v>
      </c>
      <c r="K310" s="131" t="s">
        <v>138</v>
      </c>
      <c r="L310" s="131" t="s">
        <v>138</v>
      </c>
      <c r="M310" s="131" t="s">
        <v>138</v>
      </c>
      <c r="N310" s="131" t="s">
        <v>138</v>
      </c>
      <c r="O310" s="131" t="s">
        <v>138</v>
      </c>
      <c r="P310" s="194" t="s">
        <v>353</v>
      </c>
      <c r="Q310" s="195"/>
      <c r="R310" s="125" t="s">
        <v>138</v>
      </c>
    </row>
    <row r="311" spans="2:18">
      <c r="B311" s="228" t="s">
        <v>1</v>
      </c>
    </row>
    <row r="312" spans="2:18">
      <c r="B312" s="228" t="s">
        <v>36</v>
      </c>
    </row>
    <row r="313" spans="2:18">
      <c r="B313" s="228" t="s">
        <v>61</v>
      </c>
    </row>
    <row r="315" spans="2:18" ht="15.75" thickBot="1"/>
    <row r="316" spans="2:18" ht="27" thickBot="1">
      <c r="B316" s="274" t="s">
        <v>37</v>
      </c>
      <c r="C316" s="275"/>
      <c r="D316" s="275"/>
      <c r="E316" s="275"/>
      <c r="F316" s="275"/>
      <c r="G316" s="275"/>
      <c r="H316" s="275"/>
      <c r="I316" s="275"/>
      <c r="J316" s="275"/>
      <c r="K316" s="275"/>
      <c r="L316" s="275"/>
      <c r="M316" s="275"/>
      <c r="N316" s="275"/>
      <c r="O316" s="276"/>
    </row>
    <row r="321" spans="2:18" ht="43.5" customHeight="1">
      <c r="B321" s="191" t="s">
        <v>0</v>
      </c>
      <c r="C321" s="191" t="s">
        <v>38</v>
      </c>
      <c r="D321" s="191" t="s">
        <v>39</v>
      </c>
      <c r="E321" s="191" t="s">
        <v>118</v>
      </c>
      <c r="F321" s="191" t="s">
        <v>120</v>
      </c>
      <c r="G321" s="191" t="s">
        <v>121</v>
      </c>
      <c r="H321" s="191" t="s">
        <v>122</v>
      </c>
      <c r="I321" s="191" t="s">
        <v>119</v>
      </c>
      <c r="J321" s="179" t="s">
        <v>123</v>
      </c>
      <c r="K321" s="186"/>
      <c r="L321" s="186"/>
      <c r="M321" s="180"/>
      <c r="N321" s="191" t="s">
        <v>127</v>
      </c>
      <c r="O321" s="191" t="s">
        <v>40</v>
      </c>
      <c r="P321" s="191" t="s">
        <v>41</v>
      </c>
      <c r="Q321" s="187" t="s">
        <v>3</v>
      </c>
      <c r="R321" s="188"/>
    </row>
    <row r="322" spans="2:18" ht="76.5" customHeight="1">
      <c r="B322" s="192"/>
      <c r="C322" s="192"/>
      <c r="D322" s="192"/>
      <c r="E322" s="192"/>
      <c r="F322" s="192"/>
      <c r="G322" s="192"/>
      <c r="H322" s="192"/>
      <c r="I322" s="192"/>
      <c r="J322" s="125" t="s">
        <v>124</v>
      </c>
      <c r="K322" s="131" t="s">
        <v>125</v>
      </c>
      <c r="L322" s="177" t="s">
        <v>126</v>
      </c>
      <c r="M322" s="178"/>
      <c r="N322" s="192"/>
      <c r="O322" s="192"/>
      <c r="P322" s="192"/>
      <c r="Q322" s="189"/>
      <c r="R322" s="190"/>
    </row>
    <row r="323" spans="2:18" ht="44.25" customHeight="1">
      <c r="B323" s="125" t="s">
        <v>42</v>
      </c>
      <c r="C323" s="125" t="s">
        <v>354</v>
      </c>
      <c r="D323" s="125" t="s">
        <v>357</v>
      </c>
      <c r="E323" s="125">
        <v>3876393</v>
      </c>
      <c r="F323" s="125" t="s">
        <v>358</v>
      </c>
      <c r="G323" s="125" t="s">
        <v>359</v>
      </c>
      <c r="H323" s="123">
        <v>38702</v>
      </c>
      <c r="I323" s="131" t="s">
        <v>212</v>
      </c>
      <c r="J323" s="125" t="s">
        <v>361</v>
      </c>
      <c r="K323" s="131" t="s">
        <v>360</v>
      </c>
      <c r="L323" s="177" t="s">
        <v>42</v>
      </c>
      <c r="M323" s="178"/>
      <c r="N323" s="125" t="s">
        <v>138</v>
      </c>
      <c r="O323" s="125" t="s">
        <v>138</v>
      </c>
      <c r="P323" s="125" t="s">
        <v>179</v>
      </c>
      <c r="Q323" s="143"/>
      <c r="R323" s="143"/>
    </row>
    <row r="324" spans="2:18" ht="27.75" customHeight="1">
      <c r="B324" s="125" t="s">
        <v>43</v>
      </c>
      <c r="C324" s="125" t="s">
        <v>354</v>
      </c>
      <c r="D324" s="125" t="s">
        <v>362</v>
      </c>
      <c r="E324" s="125">
        <v>22815917</v>
      </c>
      <c r="F324" s="125" t="s">
        <v>182</v>
      </c>
      <c r="G324" s="125" t="s">
        <v>359</v>
      </c>
      <c r="H324" s="123">
        <v>39654</v>
      </c>
      <c r="I324" s="131" t="s">
        <v>363</v>
      </c>
      <c r="J324" s="125" t="s">
        <v>364</v>
      </c>
      <c r="K324" s="115" t="s">
        <v>365</v>
      </c>
      <c r="L324" s="177" t="s">
        <v>366</v>
      </c>
      <c r="M324" s="178"/>
      <c r="N324" s="125" t="s">
        <v>138</v>
      </c>
      <c r="O324" s="125" t="s">
        <v>138</v>
      </c>
      <c r="P324" s="125" t="s">
        <v>179</v>
      </c>
      <c r="Q324" s="194"/>
      <c r="R324" s="195"/>
    </row>
    <row r="325" spans="2:18" ht="33.6" customHeight="1">
      <c r="B325" s="125" t="s">
        <v>42</v>
      </c>
      <c r="C325" s="125" t="s">
        <v>355</v>
      </c>
      <c r="D325" s="125" t="s">
        <v>367</v>
      </c>
      <c r="E325" s="125">
        <v>1052975493</v>
      </c>
      <c r="F325" s="125" t="s">
        <v>368</v>
      </c>
      <c r="G325" s="125" t="s">
        <v>359</v>
      </c>
      <c r="H325" s="123">
        <v>41936</v>
      </c>
      <c r="I325" s="131" t="s">
        <v>178</v>
      </c>
      <c r="J325" s="228" t="s">
        <v>369</v>
      </c>
      <c r="K325" s="131" t="s">
        <v>370</v>
      </c>
      <c r="L325" s="193" t="s">
        <v>42</v>
      </c>
      <c r="M325" s="193"/>
      <c r="N325" s="125" t="s">
        <v>138</v>
      </c>
      <c r="O325" s="125" t="s">
        <v>138</v>
      </c>
      <c r="P325" s="125" t="s">
        <v>179</v>
      </c>
      <c r="Q325" s="194" t="s">
        <v>374</v>
      </c>
      <c r="R325" s="195"/>
    </row>
    <row r="326" spans="2:18" ht="33.6" customHeight="1">
      <c r="B326" s="125" t="s">
        <v>42</v>
      </c>
      <c r="C326" s="125" t="s">
        <v>355</v>
      </c>
      <c r="D326" s="125" t="s">
        <v>371</v>
      </c>
      <c r="E326" s="125">
        <v>1052961688</v>
      </c>
      <c r="F326" s="125" t="s">
        <v>368</v>
      </c>
      <c r="G326" s="125" t="s">
        <v>359</v>
      </c>
      <c r="H326" s="123">
        <v>41936</v>
      </c>
      <c r="I326" s="125" t="s">
        <v>178</v>
      </c>
      <c r="J326" s="125" t="s">
        <v>372</v>
      </c>
      <c r="K326" s="131" t="s">
        <v>373</v>
      </c>
      <c r="L326" s="193" t="s">
        <v>42</v>
      </c>
      <c r="M326" s="193"/>
      <c r="N326" s="125" t="s">
        <v>138</v>
      </c>
      <c r="O326" s="125" t="s">
        <v>138</v>
      </c>
      <c r="P326" s="125" t="s">
        <v>179</v>
      </c>
      <c r="Q326" s="194" t="s">
        <v>374</v>
      </c>
      <c r="R326" s="195"/>
    </row>
    <row r="327" spans="2:18" ht="33.6" customHeight="1">
      <c r="B327" s="125" t="s">
        <v>43</v>
      </c>
      <c r="C327" s="125" t="s">
        <v>356</v>
      </c>
      <c r="D327" s="125" t="s">
        <v>375</v>
      </c>
      <c r="E327" s="125">
        <v>1094241322</v>
      </c>
      <c r="F327" s="125" t="s">
        <v>177</v>
      </c>
      <c r="G327" s="125" t="s">
        <v>224</v>
      </c>
      <c r="H327" s="123">
        <v>41194</v>
      </c>
      <c r="I327" s="131">
        <v>131847</v>
      </c>
      <c r="J327" s="125" t="s">
        <v>376</v>
      </c>
      <c r="K327" s="131" t="s">
        <v>377</v>
      </c>
      <c r="L327" s="177" t="s">
        <v>378</v>
      </c>
      <c r="M327" s="178"/>
      <c r="N327" s="125" t="s">
        <v>138</v>
      </c>
      <c r="O327" s="125" t="s">
        <v>138</v>
      </c>
      <c r="P327" s="125" t="s">
        <v>179</v>
      </c>
      <c r="Q327" s="194"/>
      <c r="R327" s="195"/>
    </row>
    <row r="328" spans="2:18" ht="33.6" customHeight="1">
      <c r="B328" s="125" t="s">
        <v>43</v>
      </c>
      <c r="C328" s="125" t="s">
        <v>356</v>
      </c>
      <c r="D328" s="125" t="s">
        <v>379</v>
      </c>
      <c r="E328" s="125">
        <v>1052949831</v>
      </c>
      <c r="F328" s="125" t="s">
        <v>177</v>
      </c>
      <c r="G328" s="125" t="s">
        <v>380</v>
      </c>
      <c r="H328" s="123">
        <v>40749</v>
      </c>
      <c r="I328" s="131">
        <v>127995</v>
      </c>
      <c r="J328" s="125" t="s">
        <v>381</v>
      </c>
      <c r="K328" s="131" t="s">
        <v>382</v>
      </c>
      <c r="L328" s="177" t="s">
        <v>383</v>
      </c>
      <c r="M328" s="178"/>
      <c r="N328" s="125" t="s">
        <v>138</v>
      </c>
      <c r="O328" s="125" t="s">
        <v>138</v>
      </c>
      <c r="P328" s="125" t="s">
        <v>179</v>
      </c>
      <c r="Q328" s="194"/>
      <c r="R328" s="195"/>
    </row>
    <row r="329" spans="2:18" ht="33.6" customHeight="1">
      <c r="B329" s="125" t="s">
        <v>43</v>
      </c>
      <c r="C329" s="125" t="s">
        <v>356</v>
      </c>
      <c r="D329" s="125" t="s">
        <v>384</v>
      </c>
      <c r="E329" s="125">
        <v>45524679</v>
      </c>
      <c r="F329" s="125" t="s">
        <v>182</v>
      </c>
      <c r="G329" s="125" t="s">
        <v>288</v>
      </c>
      <c r="H329" s="123">
        <v>41390</v>
      </c>
      <c r="I329" s="131" t="s">
        <v>178</v>
      </c>
      <c r="J329" s="125" t="s">
        <v>385</v>
      </c>
      <c r="K329" s="115" t="s">
        <v>386</v>
      </c>
      <c r="L329" s="177" t="s">
        <v>387</v>
      </c>
      <c r="M329" s="178"/>
      <c r="N329" s="125" t="s">
        <v>138</v>
      </c>
      <c r="O329" s="125" t="s">
        <v>138</v>
      </c>
      <c r="P329" s="125" t="s">
        <v>179</v>
      </c>
      <c r="Q329" s="194"/>
      <c r="R329" s="195"/>
    </row>
    <row r="330" spans="2:18" ht="33.6" customHeight="1">
      <c r="B330" s="125" t="s">
        <v>43</v>
      </c>
      <c r="C330" s="125" t="s">
        <v>356</v>
      </c>
      <c r="D330" s="125" t="s">
        <v>388</v>
      </c>
      <c r="E330" s="125">
        <v>1017179035</v>
      </c>
      <c r="F330" s="125" t="s">
        <v>177</v>
      </c>
      <c r="G330" s="125" t="s">
        <v>389</v>
      </c>
      <c r="H330" s="123">
        <v>41443</v>
      </c>
      <c r="I330" s="131">
        <v>14252</v>
      </c>
      <c r="J330" s="125" t="s">
        <v>390</v>
      </c>
      <c r="K330" s="131" t="s">
        <v>391</v>
      </c>
      <c r="L330" s="177" t="s">
        <v>392</v>
      </c>
      <c r="M330" s="178"/>
      <c r="N330" s="125" t="s">
        <v>138</v>
      </c>
      <c r="O330" s="125" t="s">
        <v>138</v>
      </c>
      <c r="P330" s="125" t="s">
        <v>179</v>
      </c>
      <c r="Q330" s="194"/>
      <c r="R330" s="195"/>
    </row>
    <row r="331" spans="2:18">
      <c r="B331" s="21"/>
      <c r="C331" s="21"/>
      <c r="D331" s="21"/>
      <c r="E331" s="21"/>
      <c r="F331" s="21"/>
      <c r="G331" s="21"/>
      <c r="H331" s="21"/>
      <c r="I331" s="21"/>
      <c r="J331" s="21"/>
      <c r="K331" s="21"/>
      <c r="L331" s="21"/>
      <c r="M331" s="21"/>
      <c r="N331" s="21"/>
      <c r="O331" s="21"/>
      <c r="P331" s="21"/>
      <c r="Q331" s="21"/>
      <c r="R331" s="21"/>
    </row>
    <row r="332" spans="2:18">
      <c r="B332" s="21"/>
      <c r="C332" s="21"/>
      <c r="D332" s="21"/>
      <c r="E332" s="21"/>
      <c r="F332" s="21"/>
      <c r="G332" s="21"/>
      <c r="H332" s="21"/>
      <c r="I332" s="21"/>
      <c r="J332" s="21"/>
      <c r="K332" s="21"/>
      <c r="L332" s="21"/>
      <c r="M332" s="21"/>
      <c r="N332" s="21"/>
      <c r="O332" s="21"/>
      <c r="P332" s="21"/>
      <c r="Q332" s="21"/>
      <c r="R332" s="21"/>
    </row>
    <row r="333" spans="2:18">
      <c r="B333" s="21"/>
      <c r="C333" s="21"/>
      <c r="D333" s="21"/>
      <c r="E333" s="21"/>
      <c r="F333" s="21"/>
      <c r="G333" s="21"/>
      <c r="H333" s="21"/>
      <c r="I333" s="21"/>
      <c r="J333" s="21"/>
      <c r="K333" s="21"/>
      <c r="L333" s="21"/>
      <c r="M333" s="21"/>
      <c r="N333" s="21"/>
      <c r="O333" s="21"/>
      <c r="P333" s="21"/>
      <c r="Q333" s="21"/>
      <c r="R333" s="21"/>
    </row>
    <row r="334" spans="2:18" ht="15.75" thickBot="1">
      <c r="B334" s="21"/>
      <c r="C334" s="21"/>
      <c r="D334" s="21"/>
      <c r="E334" s="21"/>
      <c r="F334" s="21"/>
      <c r="G334" s="21"/>
      <c r="H334" s="21"/>
      <c r="I334" s="21"/>
      <c r="J334" s="21"/>
      <c r="K334" s="21"/>
      <c r="L334" s="21"/>
      <c r="M334" s="21"/>
      <c r="N334" s="21"/>
      <c r="O334" s="21"/>
      <c r="P334" s="21"/>
      <c r="Q334" s="21"/>
      <c r="R334" s="21"/>
    </row>
    <row r="335" spans="2:18" ht="27" thickBot="1">
      <c r="B335" s="274" t="s">
        <v>45</v>
      </c>
      <c r="C335" s="275"/>
      <c r="D335" s="275"/>
      <c r="E335" s="275"/>
      <c r="F335" s="275"/>
      <c r="G335" s="275"/>
      <c r="H335" s="275"/>
      <c r="I335" s="275"/>
      <c r="J335" s="275"/>
      <c r="K335" s="275"/>
      <c r="L335" s="275"/>
      <c r="M335" s="275"/>
      <c r="N335" s="275"/>
      <c r="O335" s="276"/>
    </row>
    <row r="338" spans="1:27" ht="46.15" customHeight="1">
      <c r="B338" s="34" t="s">
        <v>32</v>
      </c>
      <c r="C338" s="34" t="s">
        <v>46</v>
      </c>
      <c r="D338" s="179" t="s">
        <v>3</v>
      </c>
      <c r="E338" s="180"/>
    </row>
    <row r="339" spans="1:27" ht="46.9" customHeight="1">
      <c r="B339" s="125" t="s">
        <v>128</v>
      </c>
      <c r="C339" s="125" t="s">
        <v>138</v>
      </c>
      <c r="D339" s="143" t="s">
        <v>393</v>
      </c>
      <c r="E339" s="143"/>
    </row>
    <row r="342" spans="1:27" ht="26.25">
      <c r="B342" s="226" t="s">
        <v>63</v>
      </c>
      <c r="C342" s="227"/>
      <c r="D342" s="227"/>
      <c r="E342" s="227"/>
      <c r="F342" s="227"/>
      <c r="G342" s="227"/>
      <c r="H342" s="227"/>
      <c r="I342" s="227"/>
      <c r="J342" s="227"/>
      <c r="K342" s="227"/>
      <c r="L342" s="227"/>
      <c r="M342" s="227"/>
      <c r="N342" s="227"/>
      <c r="O342" s="227"/>
      <c r="P342" s="227"/>
      <c r="Q342" s="227"/>
    </row>
    <row r="344" spans="1:27" ht="15.75" thickBot="1"/>
    <row r="345" spans="1:27" ht="27" thickBot="1">
      <c r="B345" s="274" t="s">
        <v>53</v>
      </c>
      <c r="C345" s="275"/>
      <c r="D345" s="275"/>
      <c r="E345" s="275"/>
      <c r="F345" s="275"/>
      <c r="G345" s="275"/>
      <c r="H345" s="275"/>
      <c r="I345" s="275"/>
      <c r="J345" s="275"/>
      <c r="K345" s="275"/>
      <c r="L345" s="275"/>
      <c r="M345" s="275"/>
      <c r="N345" s="275"/>
      <c r="O345" s="276"/>
    </row>
    <row r="347" spans="1:27" ht="15.75" thickBot="1">
      <c r="N347" s="259"/>
      <c r="O347" s="259"/>
    </row>
    <row r="348" spans="1:27" ht="109.5" customHeight="1">
      <c r="B348" s="33" t="s">
        <v>147</v>
      </c>
      <c r="C348" s="33" t="s">
        <v>148</v>
      </c>
      <c r="D348" s="33" t="s">
        <v>149</v>
      </c>
      <c r="E348" s="33" t="s">
        <v>44</v>
      </c>
      <c r="F348" s="33" t="s">
        <v>22</v>
      </c>
      <c r="G348" s="33" t="s">
        <v>105</v>
      </c>
      <c r="H348" s="33" t="s">
        <v>17</v>
      </c>
      <c r="I348" s="33" t="s">
        <v>10</v>
      </c>
      <c r="J348" s="33" t="s">
        <v>30</v>
      </c>
      <c r="K348" s="33" t="s">
        <v>60</v>
      </c>
      <c r="L348" s="33" t="s">
        <v>184</v>
      </c>
      <c r="M348" s="33" t="s">
        <v>20</v>
      </c>
      <c r="N348" s="23" t="s">
        <v>26</v>
      </c>
      <c r="O348" s="33" t="s">
        <v>150</v>
      </c>
      <c r="P348" s="33" t="s">
        <v>35</v>
      </c>
      <c r="Q348" s="127" t="s">
        <v>11</v>
      </c>
      <c r="R348" s="127" t="s">
        <v>19</v>
      </c>
    </row>
    <row r="349" spans="1:27" s="119" customFormat="1">
      <c r="A349" s="83">
        <v>1</v>
      </c>
      <c r="B349" s="103" t="s">
        <v>186</v>
      </c>
      <c r="C349" s="30" t="s">
        <v>186</v>
      </c>
      <c r="D349" s="85" t="s">
        <v>166</v>
      </c>
      <c r="E349" s="90" t="s">
        <v>394</v>
      </c>
      <c r="F349" s="97" t="s">
        <v>138</v>
      </c>
      <c r="G349" s="98">
        <v>1</v>
      </c>
      <c r="H349" s="99">
        <v>40194</v>
      </c>
      <c r="I349" s="100">
        <v>40543</v>
      </c>
      <c r="J349" s="100"/>
      <c r="K349" s="101">
        <v>11</v>
      </c>
      <c r="L349" s="101">
        <v>14</v>
      </c>
      <c r="M349" s="100"/>
      <c r="N349" s="102">
        <v>98</v>
      </c>
      <c r="O349" s="102">
        <v>98</v>
      </c>
      <c r="P349" s="116"/>
      <c r="Q349" s="108"/>
      <c r="R349" s="109" t="s">
        <v>395</v>
      </c>
      <c r="S349" s="118"/>
      <c r="T349" s="118"/>
      <c r="U349" s="118"/>
      <c r="V349" s="118"/>
      <c r="W349" s="118"/>
      <c r="X349" s="118"/>
      <c r="Y349" s="118"/>
      <c r="Z349" s="118"/>
      <c r="AA349" s="118"/>
    </row>
    <row r="350" spans="1:27" s="114" customFormat="1">
      <c r="A350" s="5">
        <f>+A349+1</f>
        <v>2</v>
      </c>
      <c r="B350" s="29" t="s">
        <v>186</v>
      </c>
      <c r="C350" s="30" t="s">
        <v>186</v>
      </c>
      <c r="D350" s="103" t="s">
        <v>193</v>
      </c>
      <c r="E350" s="101">
        <v>2121463</v>
      </c>
      <c r="F350" s="97" t="s">
        <v>138</v>
      </c>
      <c r="G350" s="96">
        <v>1</v>
      </c>
      <c r="H350" s="99">
        <v>41052</v>
      </c>
      <c r="I350" s="100">
        <v>41155</v>
      </c>
      <c r="J350" s="100"/>
      <c r="K350" s="101">
        <v>3</v>
      </c>
      <c r="L350" s="101">
        <v>10</v>
      </c>
      <c r="M350" s="101"/>
      <c r="N350" s="102">
        <v>613</v>
      </c>
      <c r="O350" s="102">
        <v>613</v>
      </c>
      <c r="P350" s="108">
        <v>212432396</v>
      </c>
      <c r="Q350" s="108"/>
      <c r="R350" s="109"/>
      <c r="S350" s="113"/>
      <c r="T350" s="113"/>
      <c r="U350" s="113"/>
      <c r="V350" s="113"/>
      <c r="W350" s="113"/>
      <c r="X350" s="113"/>
      <c r="Y350" s="113"/>
      <c r="Z350" s="113"/>
      <c r="AA350" s="113"/>
    </row>
    <row r="351" spans="1:27" s="114" customFormat="1">
      <c r="A351" s="5">
        <f t="shared" ref="A351:A353" si="20">+A350+1</f>
        <v>3</v>
      </c>
      <c r="B351" s="29" t="s">
        <v>186</v>
      </c>
      <c r="C351" s="29" t="s">
        <v>186</v>
      </c>
      <c r="D351" s="103" t="s">
        <v>193</v>
      </c>
      <c r="E351" s="101">
        <v>2122763</v>
      </c>
      <c r="F351" s="97" t="s">
        <v>138</v>
      </c>
      <c r="G351" s="96"/>
      <c r="H351" s="99">
        <v>41188</v>
      </c>
      <c r="I351" s="100">
        <v>41258</v>
      </c>
      <c r="J351" s="100"/>
      <c r="K351" s="101">
        <v>2</v>
      </c>
      <c r="L351" s="101">
        <v>7</v>
      </c>
      <c r="M351" s="100"/>
      <c r="N351" s="102">
        <v>613</v>
      </c>
      <c r="O351" s="102">
        <v>613</v>
      </c>
      <c r="P351" s="108">
        <v>216874870</v>
      </c>
      <c r="Q351" s="108"/>
      <c r="R351" s="109"/>
      <c r="S351" s="113"/>
      <c r="T351" s="113"/>
      <c r="U351" s="113"/>
      <c r="V351" s="113"/>
      <c r="W351" s="113"/>
      <c r="X351" s="113"/>
      <c r="Y351" s="113"/>
      <c r="Z351" s="113"/>
      <c r="AA351" s="113"/>
    </row>
    <row r="352" spans="1:27" s="114" customFormat="1">
      <c r="A352" s="5">
        <f t="shared" si="20"/>
        <v>4</v>
      </c>
      <c r="B352" s="29" t="s">
        <v>186</v>
      </c>
      <c r="C352" s="30" t="s">
        <v>186</v>
      </c>
      <c r="D352" s="103" t="s">
        <v>193</v>
      </c>
      <c r="E352" s="101">
        <v>2130539</v>
      </c>
      <c r="F352" s="97" t="s">
        <v>138</v>
      </c>
      <c r="G352" s="96"/>
      <c r="H352" s="99">
        <v>41345</v>
      </c>
      <c r="I352" s="100">
        <v>41453</v>
      </c>
      <c r="J352" s="100"/>
      <c r="K352" s="101">
        <v>3</v>
      </c>
      <c r="L352" s="101">
        <v>18</v>
      </c>
      <c r="M352" s="100"/>
      <c r="N352" s="102">
        <v>286</v>
      </c>
      <c r="O352" s="102">
        <v>286</v>
      </c>
      <c r="P352" s="108">
        <v>118022239</v>
      </c>
      <c r="Q352" s="108"/>
      <c r="R352" s="109"/>
      <c r="S352" s="113"/>
      <c r="T352" s="113"/>
      <c r="U352" s="113"/>
      <c r="V352" s="113"/>
      <c r="W352" s="113"/>
      <c r="X352" s="113"/>
      <c r="Y352" s="113"/>
      <c r="Z352" s="113"/>
      <c r="AA352" s="113"/>
    </row>
    <row r="353" spans="1:27" s="114" customFormat="1">
      <c r="A353" s="5">
        <f t="shared" si="20"/>
        <v>5</v>
      </c>
      <c r="B353" s="29" t="s">
        <v>186</v>
      </c>
      <c r="C353" s="30" t="s">
        <v>186</v>
      </c>
      <c r="D353" s="103"/>
      <c r="E353" s="101"/>
      <c r="F353" s="97"/>
      <c r="G353" s="96"/>
      <c r="H353" s="99"/>
      <c r="I353" s="100"/>
      <c r="J353" s="100"/>
      <c r="K353" s="101"/>
      <c r="L353" s="101"/>
      <c r="M353" s="100"/>
      <c r="N353" s="102"/>
      <c r="O353" s="102"/>
      <c r="P353" s="108"/>
      <c r="Q353" s="108"/>
      <c r="R353" s="109"/>
      <c r="S353" s="113"/>
      <c r="T353" s="113"/>
      <c r="U353" s="113"/>
      <c r="V353" s="113"/>
      <c r="W353" s="113"/>
      <c r="X353" s="113"/>
      <c r="Y353" s="113"/>
      <c r="Z353" s="113"/>
      <c r="AA353" s="113"/>
    </row>
    <row r="354" spans="1:27" s="114" customFormat="1">
      <c r="A354" s="5"/>
      <c r="B354" s="29" t="s">
        <v>16</v>
      </c>
      <c r="C354" s="30"/>
      <c r="D354" s="29"/>
      <c r="E354" s="82"/>
      <c r="F354" s="27"/>
      <c r="G354" s="27"/>
      <c r="H354" s="27"/>
      <c r="I354" s="28"/>
      <c r="J354" s="28"/>
      <c r="K354" s="31"/>
      <c r="L354" s="31"/>
      <c r="M354" s="31"/>
      <c r="N354" s="66"/>
      <c r="O354" s="31"/>
      <c r="P354" s="111"/>
      <c r="Q354" s="111"/>
      <c r="R354" s="5"/>
    </row>
    <row r="355" spans="1:27">
      <c r="B355" s="261"/>
      <c r="C355" s="261"/>
      <c r="D355" s="261"/>
      <c r="E355" s="262"/>
      <c r="F355" s="261"/>
      <c r="G355" s="261"/>
      <c r="H355" s="261"/>
      <c r="I355" s="261"/>
      <c r="J355" s="261"/>
      <c r="K355" s="261">
        <v>19</v>
      </c>
      <c r="L355" s="261">
        <v>49</v>
      </c>
      <c r="M355" s="261"/>
      <c r="N355" s="261"/>
      <c r="O355" s="261"/>
      <c r="P355" s="261"/>
      <c r="Q355" s="261"/>
    </row>
    <row r="356" spans="1:27" ht="18.75">
      <c r="B356" s="266" t="s">
        <v>31</v>
      </c>
      <c r="C356" s="277" t="s">
        <v>337</v>
      </c>
      <c r="H356" s="269"/>
      <c r="I356" s="269"/>
      <c r="J356" s="269"/>
      <c r="K356" s="289">
        <v>20</v>
      </c>
      <c r="L356" s="289">
        <v>19</v>
      </c>
      <c r="M356" s="269"/>
      <c r="N356" s="269"/>
      <c r="O356" s="261"/>
      <c r="P356" s="261"/>
      <c r="Q356" s="261"/>
    </row>
    <row r="358" spans="1:27" ht="15.75" thickBot="1"/>
    <row r="359" spans="1:27" ht="37.15" customHeight="1" thickBot="1">
      <c r="B359" s="7" t="s">
        <v>48</v>
      </c>
      <c r="C359" s="7" t="s">
        <v>49</v>
      </c>
      <c r="D359" s="7" t="s">
        <v>50</v>
      </c>
      <c r="E359" s="7" t="s">
        <v>54</v>
      </c>
    </row>
    <row r="360" spans="1:27" ht="41.45" customHeight="1">
      <c r="B360" s="6" t="s">
        <v>129</v>
      </c>
      <c r="C360" s="278">
        <v>20</v>
      </c>
      <c r="D360" s="278"/>
      <c r="E360" s="279">
        <f>+D360+D361+D362</f>
        <v>40</v>
      </c>
    </row>
    <row r="361" spans="1:27">
      <c r="B361" s="6" t="s">
        <v>130</v>
      </c>
      <c r="C361" s="131">
        <v>30</v>
      </c>
      <c r="D361" s="125"/>
      <c r="E361" s="280"/>
    </row>
    <row r="362" spans="1:27" ht="15.75" thickBot="1">
      <c r="B362" s="6" t="s">
        <v>131</v>
      </c>
      <c r="C362" s="281">
        <v>40</v>
      </c>
      <c r="D362" s="281">
        <v>40</v>
      </c>
      <c r="E362" s="282"/>
    </row>
    <row r="364" spans="1:27" ht="15.75" thickBot="1"/>
    <row r="365" spans="1:27" ht="27" thickBot="1">
      <c r="B365" s="274" t="s">
        <v>51</v>
      </c>
      <c r="C365" s="275"/>
      <c r="D365" s="275"/>
      <c r="E365" s="275"/>
      <c r="F365" s="275"/>
      <c r="G365" s="275"/>
      <c r="H365" s="275"/>
      <c r="I365" s="275"/>
      <c r="J365" s="275"/>
      <c r="K365" s="275"/>
      <c r="L365" s="275"/>
      <c r="M365" s="275"/>
      <c r="N365" s="275"/>
      <c r="O365" s="276"/>
    </row>
    <row r="367" spans="1:27" ht="76.5" customHeight="1">
      <c r="B367" s="191" t="s">
        <v>0</v>
      </c>
      <c r="C367" s="191" t="s">
        <v>38</v>
      </c>
      <c r="D367" s="191" t="s">
        <v>39</v>
      </c>
      <c r="E367" s="191" t="s">
        <v>118</v>
      </c>
      <c r="F367" s="191" t="s">
        <v>120</v>
      </c>
      <c r="G367" s="191" t="s">
        <v>121</v>
      </c>
      <c r="H367" s="191" t="s">
        <v>122</v>
      </c>
      <c r="I367" s="191" t="s">
        <v>119</v>
      </c>
      <c r="J367" s="179" t="s">
        <v>123</v>
      </c>
      <c r="K367" s="186"/>
      <c r="L367" s="186"/>
      <c r="M367" s="180"/>
      <c r="N367" s="191" t="s">
        <v>127</v>
      </c>
      <c r="O367" s="191" t="s">
        <v>40</v>
      </c>
      <c r="P367" s="191" t="s">
        <v>41</v>
      </c>
      <c r="Q367" s="187" t="s">
        <v>3</v>
      </c>
      <c r="R367" s="188"/>
    </row>
    <row r="368" spans="1:27" ht="27.75" customHeight="1">
      <c r="B368" s="192"/>
      <c r="C368" s="192"/>
      <c r="D368" s="192"/>
      <c r="E368" s="192"/>
      <c r="F368" s="192"/>
      <c r="G368" s="192"/>
      <c r="H368" s="192"/>
      <c r="I368" s="192"/>
      <c r="J368" s="125" t="s">
        <v>124</v>
      </c>
      <c r="K368" s="131" t="s">
        <v>125</v>
      </c>
      <c r="L368" s="177" t="s">
        <v>126</v>
      </c>
      <c r="M368" s="178"/>
      <c r="N368" s="192"/>
      <c r="O368" s="192"/>
      <c r="P368" s="192"/>
      <c r="Q368" s="189"/>
      <c r="R368" s="190"/>
    </row>
    <row r="369" spans="2:18" ht="60.75" customHeight="1">
      <c r="B369" s="125" t="s">
        <v>42</v>
      </c>
      <c r="C369" s="125" t="s">
        <v>400</v>
      </c>
      <c r="D369" s="125" t="s">
        <v>402</v>
      </c>
      <c r="E369" s="125">
        <v>1052943383</v>
      </c>
      <c r="F369" s="125" t="s">
        <v>403</v>
      </c>
      <c r="G369" s="125" t="s">
        <v>318</v>
      </c>
      <c r="H369" s="123">
        <v>40165</v>
      </c>
      <c r="I369" s="131">
        <v>57552</v>
      </c>
      <c r="J369" s="125" t="s">
        <v>178</v>
      </c>
      <c r="K369" s="125" t="s">
        <v>178</v>
      </c>
      <c r="L369" s="194" t="s">
        <v>178</v>
      </c>
      <c r="M369" s="195"/>
      <c r="N369" s="125" t="s">
        <v>138</v>
      </c>
      <c r="O369" s="125" t="s">
        <v>404</v>
      </c>
      <c r="P369" s="125" t="s">
        <v>437</v>
      </c>
      <c r="Q369" s="143" t="s">
        <v>405</v>
      </c>
      <c r="R369" s="143"/>
    </row>
    <row r="370" spans="2:18" ht="60.75" customHeight="1">
      <c r="B370" s="125" t="s">
        <v>399</v>
      </c>
      <c r="C370" s="125" t="s">
        <v>400</v>
      </c>
      <c r="D370" s="125" t="s">
        <v>406</v>
      </c>
      <c r="E370" s="125">
        <v>33200266</v>
      </c>
      <c r="F370" s="125" t="s">
        <v>407</v>
      </c>
      <c r="G370" s="125" t="s">
        <v>318</v>
      </c>
      <c r="H370" s="123">
        <v>41152</v>
      </c>
      <c r="I370" s="131" t="s">
        <v>408</v>
      </c>
      <c r="J370" s="125" t="s">
        <v>409</v>
      </c>
      <c r="K370" s="131" t="s">
        <v>410</v>
      </c>
      <c r="L370" s="194"/>
      <c r="M370" s="195"/>
      <c r="N370" s="125" t="s">
        <v>138</v>
      </c>
      <c r="O370" s="125" t="s">
        <v>176</v>
      </c>
      <c r="P370" s="125" t="s">
        <v>138</v>
      </c>
      <c r="Q370" s="194"/>
      <c r="R370" s="195"/>
    </row>
    <row r="371" spans="2:18" ht="60.75" customHeight="1">
      <c r="B371" s="125" t="s">
        <v>396</v>
      </c>
      <c r="C371" s="125" t="s">
        <v>400</v>
      </c>
      <c r="D371" s="125" t="s">
        <v>411</v>
      </c>
      <c r="E371" s="125">
        <v>92518341</v>
      </c>
      <c r="F371" s="125" t="s">
        <v>412</v>
      </c>
      <c r="G371" s="125" t="s">
        <v>318</v>
      </c>
      <c r="H371" s="123">
        <v>39396</v>
      </c>
      <c r="I371" s="131">
        <v>132061</v>
      </c>
      <c r="J371" s="125" t="s">
        <v>413</v>
      </c>
      <c r="K371" s="131" t="s">
        <v>414</v>
      </c>
      <c r="L371" s="194" t="s">
        <v>415</v>
      </c>
      <c r="M371" s="195"/>
      <c r="N371" s="125" t="s">
        <v>138</v>
      </c>
      <c r="O371" s="125" t="s">
        <v>176</v>
      </c>
      <c r="P371" s="125" t="s">
        <v>138</v>
      </c>
      <c r="Q371" s="194" t="s">
        <v>180</v>
      </c>
      <c r="R371" s="195"/>
    </row>
    <row r="372" spans="2:18" ht="60.75" customHeight="1">
      <c r="B372" s="125" t="s">
        <v>397</v>
      </c>
      <c r="C372" s="125" t="s">
        <v>401</v>
      </c>
      <c r="D372" s="125" t="s">
        <v>416</v>
      </c>
      <c r="E372" s="125">
        <v>33195258</v>
      </c>
      <c r="F372" s="125" t="s">
        <v>417</v>
      </c>
      <c r="G372" s="125" t="s">
        <v>418</v>
      </c>
      <c r="H372" s="123">
        <v>36146</v>
      </c>
      <c r="I372" s="131" t="s">
        <v>408</v>
      </c>
      <c r="J372" s="125" t="s">
        <v>419</v>
      </c>
      <c r="K372" s="115" t="s">
        <v>420</v>
      </c>
      <c r="L372" s="194" t="s">
        <v>421</v>
      </c>
      <c r="M372" s="195"/>
      <c r="N372" s="125" t="s">
        <v>138</v>
      </c>
      <c r="O372" s="125" t="s">
        <v>138</v>
      </c>
      <c r="P372" s="125" t="s">
        <v>138</v>
      </c>
      <c r="Q372" s="194"/>
      <c r="R372" s="195"/>
    </row>
    <row r="373" spans="2:18" ht="60.75" customHeight="1">
      <c r="B373" s="125" t="s">
        <v>397</v>
      </c>
      <c r="C373" s="125" t="s">
        <v>401</v>
      </c>
      <c r="D373" s="125" t="s">
        <v>422</v>
      </c>
      <c r="E373" s="125">
        <v>33352199</v>
      </c>
      <c r="F373" s="125" t="s">
        <v>423</v>
      </c>
      <c r="G373" s="125" t="s">
        <v>318</v>
      </c>
      <c r="H373" s="123">
        <v>40162</v>
      </c>
      <c r="I373" s="131">
        <v>48571</v>
      </c>
      <c r="J373" s="125" t="s">
        <v>186</v>
      </c>
      <c r="K373" s="228" t="s">
        <v>425</v>
      </c>
      <c r="L373" s="177" t="s">
        <v>424</v>
      </c>
      <c r="M373" s="178"/>
      <c r="N373" s="125" t="s">
        <v>138</v>
      </c>
      <c r="O373" s="125" t="s">
        <v>138</v>
      </c>
      <c r="P373" s="125" t="s">
        <v>138</v>
      </c>
      <c r="Q373" s="194"/>
      <c r="R373" s="195"/>
    </row>
    <row r="374" spans="2:18" ht="60.75" customHeight="1">
      <c r="B374" s="125" t="s">
        <v>398</v>
      </c>
      <c r="C374" s="125" t="s">
        <v>401</v>
      </c>
      <c r="D374" s="125" t="s">
        <v>426</v>
      </c>
      <c r="E374" s="125">
        <v>33203096</v>
      </c>
      <c r="F374" s="125" t="s">
        <v>427</v>
      </c>
      <c r="G374" s="125" t="s">
        <v>318</v>
      </c>
      <c r="H374" s="123">
        <v>40338</v>
      </c>
      <c r="I374" s="131" t="s">
        <v>408</v>
      </c>
      <c r="J374" s="125" t="s">
        <v>428</v>
      </c>
      <c r="K374" s="124" t="s">
        <v>429</v>
      </c>
      <c r="L374" s="194" t="s">
        <v>430</v>
      </c>
      <c r="M374" s="195"/>
      <c r="N374" s="125" t="s">
        <v>138</v>
      </c>
      <c r="O374" s="125" t="s">
        <v>138</v>
      </c>
      <c r="P374" s="125" t="s">
        <v>138</v>
      </c>
      <c r="Q374" s="194" t="s">
        <v>431</v>
      </c>
      <c r="R374" s="195"/>
    </row>
    <row r="375" spans="2:18" ht="60.75" customHeight="1">
      <c r="B375" s="125" t="s">
        <v>398</v>
      </c>
      <c r="C375" s="125" t="s">
        <v>401</v>
      </c>
      <c r="D375" s="125" t="s">
        <v>432</v>
      </c>
      <c r="E375" s="125">
        <v>3803403</v>
      </c>
      <c r="F375" s="125" t="s">
        <v>433</v>
      </c>
      <c r="G375" s="125" t="s">
        <v>434</v>
      </c>
      <c r="H375" s="123">
        <v>38279</v>
      </c>
      <c r="I375" s="131" t="s">
        <v>408</v>
      </c>
      <c r="J375" s="125" t="s">
        <v>435</v>
      </c>
      <c r="K375" s="131" t="s">
        <v>436</v>
      </c>
      <c r="L375" s="194" t="s">
        <v>430</v>
      </c>
      <c r="M375" s="195"/>
      <c r="N375" s="125" t="s">
        <v>138</v>
      </c>
      <c r="O375" s="125" t="s">
        <v>138</v>
      </c>
      <c r="P375" s="125" t="s">
        <v>138</v>
      </c>
      <c r="Q375" s="194"/>
      <c r="R375" s="195"/>
    </row>
    <row r="376" spans="2:18" ht="60.75" customHeight="1">
      <c r="B376" s="125"/>
      <c r="C376" s="125"/>
      <c r="D376" s="125"/>
      <c r="E376" s="125"/>
      <c r="F376" s="125"/>
      <c r="G376" s="125"/>
      <c r="H376" s="123"/>
      <c r="I376" s="131"/>
      <c r="J376" s="125"/>
      <c r="K376" s="131"/>
      <c r="L376" s="194"/>
      <c r="M376" s="195"/>
      <c r="N376" s="125"/>
      <c r="O376" s="125"/>
      <c r="P376" s="125"/>
      <c r="Q376" s="194"/>
      <c r="R376" s="195"/>
    </row>
    <row r="377" spans="2:18" ht="60.75" customHeight="1">
      <c r="B377" s="125"/>
      <c r="C377" s="125"/>
      <c r="D377" s="125"/>
      <c r="E377" s="125"/>
      <c r="F377" s="125"/>
      <c r="G377" s="125"/>
      <c r="H377" s="123"/>
      <c r="I377" s="131"/>
      <c r="J377" s="125"/>
      <c r="K377" s="131"/>
      <c r="L377" s="194"/>
      <c r="M377" s="195"/>
      <c r="N377" s="125"/>
      <c r="O377" s="125"/>
      <c r="P377" s="125"/>
      <c r="Q377" s="194"/>
      <c r="R377" s="195"/>
    </row>
    <row r="378" spans="2:18" ht="60.75" customHeight="1">
      <c r="B378" s="125"/>
      <c r="C378" s="125"/>
      <c r="D378" s="125"/>
      <c r="E378" s="125"/>
      <c r="F378" s="125"/>
      <c r="G378" s="125"/>
      <c r="H378" s="123"/>
      <c r="I378" s="131"/>
      <c r="J378" s="125"/>
      <c r="K378" s="115"/>
      <c r="L378" s="194"/>
      <c r="M378" s="195"/>
      <c r="N378" s="125"/>
      <c r="O378" s="125"/>
      <c r="P378" s="125"/>
      <c r="Q378" s="143"/>
      <c r="R378" s="143"/>
    </row>
    <row r="379" spans="2:18" ht="33.6" customHeight="1">
      <c r="B379" s="125"/>
      <c r="C379" s="125"/>
      <c r="D379" s="125"/>
      <c r="E379" s="125"/>
      <c r="F379" s="125"/>
      <c r="G379" s="125"/>
      <c r="H379" s="123"/>
      <c r="I379" s="131"/>
      <c r="J379" s="125"/>
      <c r="K379" s="115"/>
      <c r="L379" s="177"/>
      <c r="M379" s="178"/>
      <c r="N379" s="125"/>
      <c r="O379" s="125"/>
      <c r="P379" s="125"/>
      <c r="Q379" s="143"/>
      <c r="R379" s="143"/>
    </row>
    <row r="382" spans="2:18" ht="15.75" thickBot="1"/>
    <row r="383" spans="2:18" ht="54" customHeight="1">
      <c r="B383" s="34" t="s">
        <v>32</v>
      </c>
      <c r="C383" s="34" t="s">
        <v>48</v>
      </c>
      <c r="D383" s="34" t="s">
        <v>49</v>
      </c>
      <c r="E383" s="34" t="s">
        <v>50</v>
      </c>
      <c r="F383" s="7" t="s">
        <v>55</v>
      </c>
      <c r="G383" s="20"/>
    </row>
    <row r="384" spans="2:18" ht="120.75" customHeight="1">
      <c r="B384" s="202" t="s">
        <v>52</v>
      </c>
      <c r="C384" s="126" t="s">
        <v>132</v>
      </c>
      <c r="D384" s="125">
        <v>25</v>
      </c>
      <c r="E384" s="125">
        <v>25</v>
      </c>
      <c r="F384" s="283">
        <f>+E384+E385+E386</f>
        <v>60</v>
      </c>
      <c r="G384" s="284"/>
    </row>
    <row r="385" spans="2:7" ht="76.150000000000006" customHeight="1">
      <c r="B385" s="202"/>
      <c r="C385" s="126" t="s">
        <v>133</v>
      </c>
      <c r="D385" s="125">
        <v>25</v>
      </c>
      <c r="E385" s="125">
        <v>25</v>
      </c>
      <c r="F385" s="285"/>
      <c r="G385" s="284"/>
    </row>
    <row r="386" spans="2:7" ht="69" customHeight="1">
      <c r="B386" s="202"/>
      <c r="C386" s="126" t="s">
        <v>134</v>
      </c>
      <c r="D386" s="125">
        <v>10</v>
      </c>
      <c r="E386" s="125">
        <v>10</v>
      </c>
      <c r="F386" s="286"/>
      <c r="G386" s="284"/>
    </row>
    <row r="390" spans="2:7">
      <c r="B390" s="244" t="s">
        <v>56</v>
      </c>
    </row>
    <row r="393" spans="2:7">
      <c r="B393" s="35" t="s">
        <v>32</v>
      </c>
      <c r="C393" s="35" t="s">
        <v>57</v>
      </c>
      <c r="D393" s="34" t="s">
        <v>50</v>
      </c>
      <c r="E393" s="34" t="s">
        <v>16</v>
      </c>
    </row>
    <row r="394" spans="2:7" ht="28.5">
      <c r="B394" s="25" t="s">
        <v>58</v>
      </c>
      <c r="C394" s="25">
        <v>40</v>
      </c>
      <c r="D394" s="125">
        <f>+E360</f>
        <v>40</v>
      </c>
      <c r="E394" s="255">
        <f>+D394+D395</f>
        <v>100</v>
      </c>
    </row>
    <row r="395" spans="2:7" ht="42.75">
      <c r="B395" s="25" t="s">
        <v>59</v>
      </c>
      <c r="C395" s="25">
        <v>60</v>
      </c>
      <c r="D395" s="125">
        <f>+F384</f>
        <v>60</v>
      </c>
      <c r="E395" s="256"/>
    </row>
  </sheetData>
  <mergeCells count="282">
    <mergeCell ref="E394:E395"/>
    <mergeCell ref="L378:M378"/>
    <mergeCell ref="Q378:R378"/>
    <mergeCell ref="L379:M379"/>
    <mergeCell ref="Q379:R379"/>
    <mergeCell ref="B384:B386"/>
    <mergeCell ref="F384:F386"/>
    <mergeCell ref="P367:P368"/>
    <mergeCell ref="Q367:R368"/>
    <mergeCell ref="L368:M368"/>
    <mergeCell ref="L369:M369"/>
    <mergeCell ref="Q369:R369"/>
    <mergeCell ref="Q370:R370"/>
    <mergeCell ref="Q371:R371"/>
    <mergeCell ref="Q372:R372"/>
    <mergeCell ref="Q373:R373"/>
    <mergeCell ref="Q374:R374"/>
    <mergeCell ref="Q375:R375"/>
    <mergeCell ref="Q376:R376"/>
    <mergeCell ref="Q377:R377"/>
    <mergeCell ref="L370:M370"/>
    <mergeCell ref="L371:M371"/>
    <mergeCell ref="L372:M372"/>
    <mergeCell ref="L374:M374"/>
    <mergeCell ref="D338:E338"/>
    <mergeCell ref="D339:E339"/>
    <mergeCell ref="B342:Q342"/>
    <mergeCell ref="B345:O345"/>
    <mergeCell ref="E360:E362"/>
    <mergeCell ref="B335:O335"/>
    <mergeCell ref="B365:O365"/>
    <mergeCell ref="B367:B368"/>
    <mergeCell ref="C367:C368"/>
    <mergeCell ref="D367:D368"/>
    <mergeCell ref="E367:E368"/>
    <mergeCell ref="F367:F368"/>
    <mergeCell ref="G367:G368"/>
    <mergeCell ref="H367:H368"/>
    <mergeCell ref="I367:I368"/>
    <mergeCell ref="J367:M367"/>
    <mergeCell ref="N367:N368"/>
    <mergeCell ref="O367:O368"/>
    <mergeCell ref="L328:M328"/>
    <mergeCell ref="Q328:R328"/>
    <mergeCell ref="L329:M329"/>
    <mergeCell ref="Q329:R329"/>
    <mergeCell ref="L330:M330"/>
    <mergeCell ref="Q330:R330"/>
    <mergeCell ref="L325:M325"/>
    <mergeCell ref="Q325:R325"/>
    <mergeCell ref="L326:M326"/>
    <mergeCell ref="Q326:R326"/>
    <mergeCell ref="L327:M327"/>
    <mergeCell ref="Q327:R327"/>
    <mergeCell ref="L323:M323"/>
    <mergeCell ref="Q323:R323"/>
    <mergeCell ref="L324:M324"/>
    <mergeCell ref="Q324:R324"/>
    <mergeCell ref="B316:O316"/>
    <mergeCell ref="B321:B322"/>
    <mergeCell ref="C321:C322"/>
    <mergeCell ref="D321:D322"/>
    <mergeCell ref="E321:E322"/>
    <mergeCell ref="F321:F322"/>
    <mergeCell ref="G321:G322"/>
    <mergeCell ref="H321:H322"/>
    <mergeCell ref="I321:I322"/>
    <mergeCell ref="J321:M321"/>
    <mergeCell ref="N321:N322"/>
    <mergeCell ref="O321:O322"/>
    <mergeCell ref="P321:P322"/>
    <mergeCell ref="Q321:R322"/>
    <mergeCell ref="P308:Q308"/>
    <mergeCell ref="P309:Q309"/>
    <mergeCell ref="P310:Q310"/>
    <mergeCell ref="L305:M305"/>
    <mergeCell ref="P305:Q305"/>
    <mergeCell ref="L306:M306"/>
    <mergeCell ref="P306:Q306"/>
    <mergeCell ref="P307:Q307"/>
    <mergeCell ref="L322:M322"/>
    <mergeCell ref="B296:B297"/>
    <mergeCell ref="C296:C297"/>
    <mergeCell ref="D296:E296"/>
    <mergeCell ref="C300:O300"/>
    <mergeCell ref="B302:O302"/>
    <mergeCell ref="L220:M220"/>
    <mergeCell ref="Q220:R220"/>
    <mergeCell ref="E276:E277"/>
    <mergeCell ref="P186:Q186"/>
    <mergeCell ref="P187:Q187"/>
    <mergeCell ref="P188:Q188"/>
    <mergeCell ref="B203:B204"/>
    <mergeCell ref="Q212:R212"/>
    <mergeCell ref="Q213:R213"/>
    <mergeCell ref="L212:M212"/>
    <mergeCell ref="L213:M213"/>
    <mergeCell ref="L216:M216"/>
    <mergeCell ref="L217:M217"/>
    <mergeCell ref="L218:M218"/>
    <mergeCell ref="L219:M219"/>
    <mergeCell ref="Q216:R216"/>
    <mergeCell ref="Q217:R217"/>
    <mergeCell ref="Q218:R218"/>
    <mergeCell ref="L260:M260"/>
    <mergeCell ref="Q260:R260"/>
    <mergeCell ref="L261:M261"/>
    <mergeCell ref="Q261:R261"/>
    <mergeCell ref="B266:B268"/>
    <mergeCell ref="F266:F268"/>
    <mergeCell ref="P257:P258"/>
    <mergeCell ref="Q257:R258"/>
    <mergeCell ref="L258:M258"/>
    <mergeCell ref="L259:M259"/>
    <mergeCell ref="Q259:R259"/>
    <mergeCell ref="E250:E252"/>
    <mergeCell ref="B255:O255"/>
    <mergeCell ref="B257:B258"/>
    <mergeCell ref="C257:C258"/>
    <mergeCell ref="D257:D258"/>
    <mergeCell ref="E257:E258"/>
    <mergeCell ref="F257:F258"/>
    <mergeCell ref="G257:G258"/>
    <mergeCell ref="H257:H258"/>
    <mergeCell ref="I257:I258"/>
    <mergeCell ref="J257:M257"/>
    <mergeCell ref="N257:N258"/>
    <mergeCell ref="O257:O258"/>
    <mergeCell ref="B225:O225"/>
    <mergeCell ref="D228:E228"/>
    <mergeCell ref="D229:E229"/>
    <mergeCell ref="B232:Q232"/>
    <mergeCell ref="B235:O235"/>
    <mergeCell ref="L211:M211"/>
    <mergeCell ref="Q211:R211"/>
    <mergeCell ref="L214:M214"/>
    <mergeCell ref="Q214:R214"/>
    <mergeCell ref="L215:M215"/>
    <mergeCell ref="Q215:R215"/>
    <mergeCell ref="O203:O204"/>
    <mergeCell ref="P203:P204"/>
    <mergeCell ref="Q203:R204"/>
    <mergeCell ref="L204:M204"/>
    <mergeCell ref="L208:M208"/>
    <mergeCell ref="Q208:R208"/>
    <mergeCell ref="L209:M209"/>
    <mergeCell ref="Q209:R209"/>
    <mergeCell ref="L210:M210"/>
    <mergeCell ref="Q210:R210"/>
    <mergeCell ref="L205:M205"/>
    <mergeCell ref="Q205:R205"/>
    <mergeCell ref="L206:M206"/>
    <mergeCell ref="Q206:R206"/>
    <mergeCell ref="L207:M207"/>
    <mergeCell ref="Q207:R207"/>
    <mergeCell ref="C203:C204"/>
    <mergeCell ref="D203:D204"/>
    <mergeCell ref="E203:E204"/>
    <mergeCell ref="F203:F204"/>
    <mergeCell ref="G203:G204"/>
    <mergeCell ref="H203:H204"/>
    <mergeCell ref="I203:I204"/>
    <mergeCell ref="J203:M203"/>
    <mergeCell ref="N203:N204"/>
    <mergeCell ref="N162:O162"/>
    <mergeCell ref="B176:B177"/>
    <mergeCell ref="C176:C177"/>
    <mergeCell ref="D176:E176"/>
    <mergeCell ref="Q219:R219"/>
    <mergeCell ref="B161:Q161"/>
    <mergeCell ref="L139:M139"/>
    <mergeCell ref="L140:M140"/>
    <mergeCell ref="Q139:R139"/>
    <mergeCell ref="B145:B147"/>
    <mergeCell ref="F145:F147"/>
    <mergeCell ref="E155:E156"/>
    <mergeCell ref="P189:Q189"/>
    <mergeCell ref="P190:Q190"/>
    <mergeCell ref="L191:M191"/>
    <mergeCell ref="P191:Q191"/>
    <mergeCell ref="C180:O180"/>
    <mergeCell ref="B182:O182"/>
    <mergeCell ref="L185:M185"/>
    <mergeCell ref="P185:Q185"/>
    <mergeCell ref="L186:M186"/>
    <mergeCell ref="L192:M192"/>
    <mergeCell ref="P192:Q192"/>
    <mergeCell ref="B198:O198"/>
    <mergeCell ref="P75:Q75"/>
    <mergeCell ref="Q136:R137"/>
    <mergeCell ref="C11:O11"/>
    <mergeCell ref="B25:R26"/>
    <mergeCell ref="P69:Q71"/>
    <mergeCell ref="L95:M95"/>
    <mergeCell ref="L96:M96"/>
    <mergeCell ref="P136:P137"/>
    <mergeCell ref="L137:M137"/>
    <mergeCell ref="G136:G137"/>
    <mergeCell ref="H136:H137"/>
    <mergeCell ref="I136:I137"/>
    <mergeCell ref="N136:N137"/>
    <mergeCell ref="O136:O137"/>
    <mergeCell ref="B136:B137"/>
    <mergeCell ref="C136:C137"/>
    <mergeCell ref="D136:D137"/>
    <mergeCell ref="E136:E137"/>
    <mergeCell ref="F136:F137"/>
    <mergeCell ref="Q97:R97"/>
    <mergeCell ref="L98:M98"/>
    <mergeCell ref="Q98:R98"/>
    <mergeCell ref="L91:M91"/>
    <mergeCell ref="Q91:R91"/>
    <mergeCell ref="Q138:R138"/>
    <mergeCell ref="Q140:R140"/>
    <mergeCell ref="J86:M86"/>
    <mergeCell ref="Q88:R88"/>
    <mergeCell ref="Q90:R90"/>
    <mergeCell ref="Q89:R89"/>
    <mergeCell ref="Q86:R87"/>
    <mergeCell ref="P86:P87"/>
    <mergeCell ref="O86:O87"/>
    <mergeCell ref="N86:N87"/>
    <mergeCell ref="L88:M88"/>
    <mergeCell ref="L89:M89"/>
    <mergeCell ref="L90:M90"/>
    <mergeCell ref="L97:M97"/>
    <mergeCell ref="L92:M92"/>
    <mergeCell ref="Q92:R92"/>
    <mergeCell ref="L93:M93"/>
    <mergeCell ref="Q93:R93"/>
    <mergeCell ref="L94:M94"/>
    <mergeCell ref="Q94:R94"/>
    <mergeCell ref="L138:M138"/>
    <mergeCell ref="L87:M87"/>
    <mergeCell ref="C10:E10"/>
    <mergeCell ref="B65:O65"/>
    <mergeCell ref="C63:O63"/>
    <mergeCell ref="B14:C21"/>
    <mergeCell ref="D59:E59"/>
    <mergeCell ref="N45:O45"/>
    <mergeCell ref="B59:B60"/>
    <mergeCell ref="C59:C60"/>
    <mergeCell ref="J136:M136"/>
    <mergeCell ref="C86:C87"/>
    <mergeCell ref="D86:D87"/>
    <mergeCell ref="E86:E87"/>
    <mergeCell ref="F86:F87"/>
    <mergeCell ref="G86:G87"/>
    <mergeCell ref="H86:H87"/>
    <mergeCell ref="I86:I87"/>
    <mergeCell ref="L68:M68"/>
    <mergeCell ref="L69:M69"/>
    <mergeCell ref="L70:M70"/>
    <mergeCell ref="L71:M71"/>
    <mergeCell ref="L72:M72"/>
    <mergeCell ref="L73:M73"/>
    <mergeCell ref="L74:M74"/>
    <mergeCell ref="L75:M75"/>
    <mergeCell ref="L375:M375"/>
    <mergeCell ref="L376:M376"/>
    <mergeCell ref="L377:M377"/>
    <mergeCell ref="L373:M373"/>
    <mergeCell ref="B2:Q2"/>
    <mergeCell ref="B108:Q108"/>
    <mergeCell ref="B134:O134"/>
    <mergeCell ref="E129:E131"/>
    <mergeCell ref="B101:O101"/>
    <mergeCell ref="D104:E104"/>
    <mergeCell ref="D105:E105"/>
    <mergeCell ref="B111:O111"/>
    <mergeCell ref="B81:O81"/>
    <mergeCell ref="E40:E41"/>
    <mergeCell ref="P68:Q68"/>
    <mergeCell ref="P72:Q72"/>
    <mergeCell ref="P73:Q73"/>
    <mergeCell ref="P74:Q74"/>
    <mergeCell ref="B4:Q4"/>
    <mergeCell ref="B22:C22"/>
    <mergeCell ref="C6:O6"/>
    <mergeCell ref="C7:O7"/>
    <mergeCell ref="C8:O8"/>
    <mergeCell ref="C9:O9"/>
  </mergeCells>
  <dataValidations disablePrompts="1" count="2">
    <dataValidation type="decimal" allowBlank="1" showInputMessage="1" showErrorMessage="1" sqref="WVI983035 WLM983035 C65531 IW65531 SS65531 ACO65531 AMK65531 AWG65531 BGC65531 BPY65531 BZU65531 CJQ65531 CTM65531 DDI65531 DNE65531 DXA65531 EGW65531 EQS65531 FAO65531 FKK65531 FUG65531 GEC65531 GNY65531 GXU65531 HHQ65531 HRM65531 IBI65531 ILE65531 IVA65531 JEW65531 JOS65531 JYO65531 KIK65531 KSG65531 LCC65531 LLY65531 LVU65531 MFQ65531 MPM65531 MZI65531 NJE65531 NTA65531 OCW65531 OMS65531 OWO65531 PGK65531 PQG65531 QAC65531 QJY65531 QTU65531 RDQ65531 RNM65531 RXI65531 SHE65531 SRA65531 TAW65531 TKS65531 TUO65531 UEK65531 UOG65531 UYC65531 VHY65531 VRU65531 WBQ65531 WLM65531 WVI65531 C131067 IW131067 SS131067 ACO131067 AMK131067 AWG131067 BGC131067 BPY131067 BZU131067 CJQ131067 CTM131067 DDI131067 DNE131067 DXA131067 EGW131067 EQS131067 FAO131067 FKK131067 FUG131067 GEC131067 GNY131067 GXU131067 HHQ131067 HRM131067 IBI131067 ILE131067 IVA131067 JEW131067 JOS131067 JYO131067 KIK131067 KSG131067 LCC131067 LLY131067 LVU131067 MFQ131067 MPM131067 MZI131067 NJE131067 NTA131067 OCW131067 OMS131067 OWO131067 PGK131067 PQG131067 QAC131067 QJY131067 QTU131067 RDQ131067 RNM131067 RXI131067 SHE131067 SRA131067 TAW131067 TKS131067 TUO131067 UEK131067 UOG131067 UYC131067 VHY131067 VRU131067 WBQ131067 WLM131067 WVI131067 C196603 IW196603 SS196603 ACO196603 AMK196603 AWG196603 BGC196603 BPY196603 BZU196603 CJQ196603 CTM196603 DDI196603 DNE196603 DXA196603 EGW196603 EQS196603 FAO196603 FKK196603 FUG196603 GEC196603 GNY196603 GXU196603 HHQ196603 HRM196603 IBI196603 ILE196603 IVA196603 JEW196603 JOS196603 JYO196603 KIK196603 KSG196603 LCC196603 LLY196603 LVU196603 MFQ196603 MPM196603 MZI196603 NJE196603 NTA196603 OCW196603 OMS196603 OWO196603 PGK196603 PQG196603 QAC196603 QJY196603 QTU196603 RDQ196603 RNM196603 RXI196603 SHE196603 SRA196603 TAW196603 TKS196603 TUO196603 UEK196603 UOG196603 UYC196603 VHY196603 VRU196603 WBQ196603 WLM196603 WVI196603 C262139 IW262139 SS262139 ACO262139 AMK262139 AWG262139 BGC262139 BPY262139 BZU262139 CJQ262139 CTM262139 DDI262139 DNE262139 DXA262139 EGW262139 EQS262139 FAO262139 FKK262139 FUG262139 GEC262139 GNY262139 GXU262139 HHQ262139 HRM262139 IBI262139 ILE262139 IVA262139 JEW262139 JOS262139 JYO262139 KIK262139 KSG262139 LCC262139 LLY262139 LVU262139 MFQ262139 MPM262139 MZI262139 NJE262139 NTA262139 OCW262139 OMS262139 OWO262139 PGK262139 PQG262139 QAC262139 QJY262139 QTU262139 RDQ262139 RNM262139 RXI262139 SHE262139 SRA262139 TAW262139 TKS262139 TUO262139 UEK262139 UOG262139 UYC262139 VHY262139 VRU262139 WBQ262139 WLM262139 WVI262139 C327675 IW327675 SS327675 ACO327675 AMK327675 AWG327675 BGC327675 BPY327675 BZU327675 CJQ327675 CTM327675 DDI327675 DNE327675 DXA327675 EGW327675 EQS327675 FAO327675 FKK327675 FUG327675 GEC327675 GNY327675 GXU327675 HHQ327675 HRM327675 IBI327675 ILE327675 IVA327675 JEW327675 JOS327675 JYO327675 KIK327675 KSG327675 LCC327675 LLY327675 LVU327675 MFQ327675 MPM327675 MZI327675 NJE327675 NTA327675 OCW327675 OMS327675 OWO327675 PGK327675 PQG327675 QAC327675 QJY327675 QTU327675 RDQ327675 RNM327675 RXI327675 SHE327675 SRA327675 TAW327675 TKS327675 TUO327675 UEK327675 UOG327675 UYC327675 VHY327675 VRU327675 WBQ327675 WLM327675 WVI327675 C393211 IW393211 SS393211 ACO393211 AMK393211 AWG393211 BGC393211 BPY393211 BZU393211 CJQ393211 CTM393211 DDI393211 DNE393211 DXA393211 EGW393211 EQS393211 FAO393211 FKK393211 FUG393211 GEC393211 GNY393211 GXU393211 HHQ393211 HRM393211 IBI393211 ILE393211 IVA393211 JEW393211 JOS393211 JYO393211 KIK393211 KSG393211 LCC393211 LLY393211 LVU393211 MFQ393211 MPM393211 MZI393211 NJE393211 NTA393211 OCW393211 OMS393211 OWO393211 PGK393211 PQG393211 QAC393211 QJY393211 QTU393211 RDQ393211 RNM393211 RXI393211 SHE393211 SRA393211 TAW393211 TKS393211 TUO393211 UEK393211 UOG393211 UYC393211 VHY393211 VRU393211 WBQ393211 WLM393211 WVI393211 C458747 IW458747 SS458747 ACO458747 AMK458747 AWG458747 BGC458747 BPY458747 BZU458747 CJQ458747 CTM458747 DDI458747 DNE458747 DXA458747 EGW458747 EQS458747 FAO458747 FKK458747 FUG458747 GEC458747 GNY458747 GXU458747 HHQ458747 HRM458747 IBI458747 ILE458747 IVA458747 JEW458747 JOS458747 JYO458747 KIK458747 KSG458747 LCC458747 LLY458747 LVU458747 MFQ458747 MPM458747 MZI458747 NJE458747 NTA458747 OCW458747 OMS458747 OWO458747 PGK458747 PQG458747 QAC458747 QJY458747 QTU458747 RDQ458747 RNM458747 RXI458747 SHE458747 SRA458747 TAW458747 TKS458747 TUO458747 UEK458747 UOG458747 UYC458747 VHY458747 VRU458747 WBQ458747 WLM458747 WVI458747 C524283 IW524283 SS524283 ACO524283 AMK524283 AWG524283 BGC524283 BPY524283 BZU524283 CJQ524283 CTM524283 DDI524283 DNE524283 DXA524283 EGW524283 EQS524283 FAO524283 FKK524283 FUG524283 GEC524283 GNY524283 GXU524283 HHQ524283 HRM524283 IBI524283 ILE524283 IVA524283 JEW524283 JOS524283 JYO524283 KIK524283 KSG524283 LCC524283 LLY524283 LVU524283 MFQ524283 MPM524283 MZI524283 NJE524283 NTA524283 OCW524283 OMS524283 OWO524283 PGK524283 PQG524283 QAC524283 QJY524283 QTU524283 RDQ524283 RNM524283 RXI524283 SHE524283 SRA524283 TAW524283 TKS524283 TUO524283 UEK524283 UOG524283 UYC524283 VHY524283 VRU524283 WBQ524283 WLM524283 WVI524283 C589819 IW589819 SS589819 ACO589819 AMK589819 AWG589819 BGC589819 BPY589819 BZU589819 CJQ589819 CTM589819 DDI589819 DNE589819 DXA589819 EGW589819 EQS589819 FAO589819 FKK589819 FUG589819 GEC589819 GNY589819 GXU589819 HHQ589819 HRM589819 IBI589819 ILE589819 IVA589819 JEW589819 JOS589819 JYO589819 KIK589819 KSG589819 LCC589819 LLY589819 LVU589819 MFQ589819 MPM589819 MZI589819 NJE589819 NTA589819 OCW589819 OMS589819 OWO589819 PGK589819 PQG589819 QAC589819 QJY589819 QTU589819 RDQ589819 RNM589819 RXI589819 SHE589819 SRA589819 TAW589819 TKS589819 TUO589819 UEK589819 UOG589819 UYC589819 VHY589819 VRU589819 WBQ589819 WLM589819 WVI589819 C655355 IW655355 SS655355 ACO655355 AMK655355 AWG655355 BGC655355 BPY655355 BZU655355 CJQ655355 CTM655355 DDI655355 DNE655355 DXA655355 EGW655355 EQS655355 FAO655355 FKK655355 FUG655355 GEC655355 GNY655355 GXU655355 HHQ655355 HRM655355 IBI655355 ILE655355 IVA655355 JEW655355 JOS655355 JYO655355 KIK655355 KSG655355 LCC655355 LLY655355 LVU655355 MFQ655355 MPM655355 MZI655355 NJE655355 NTA655355 OCW655355 OMS655355 OWO655355 PGK655355 PQG655355 QAC655355 QJY655355 QTU655355 RDQ655355 RNM655355 RXI655355 SHE655355 SRA655355 TAW655355 TKS655355 TUO655355 UEK655355 UOG655355 UYC655355 VHY655355 VRU655355 WBQ655355 WLM655355 WVI655355 C720891 IW720891 SS720891 ACO720891 AMK720891 AWG720891 BGC720891 BPY720891 BZU720891 CJQ720891 CTM720891 DDI720891 DNE720891 DXA720891 EGW720891 EQS720891 FAO720891 FKK720891 FUG720891 GEC720891 GNY720891 GXU720891 HHQ720891 HRM720891 IBI720891 ILE720891 IVA720891 JEW720891 JOS720891 JYO720891 KIK720891 KSG720891 LCC720891 LLY720891 LVU720891 MFQ720891 MPM720891 MZI720891 NJE720891 NTA720891 OCW720891 OMS720891 OWO720891 PGK720891 PQG720891 QAC720891 QJY720891 QTU720891 RDQ720891 RNM720891 RXI720891 SHE720891 SRA720891 TAW720891 TKS720891 TUO720891 UEK720891 UOG720891 UYC720891 VHY720891 VRU720891 WBQ720891 WLM720891 WVI720891 C786427 IW786427 SS786427 ACO786427 AMK786427 AWG786427 BGC786427 BPY786427 BZU786427 CJQ786427 CTM786427 DDI786427 DNE786427 DXA786427 EGW786427 EQS786427 FAO786427 FKK786427 FUG786427 GEC786427 GNY786427 GXU786427 HHQ786427 HRM786427 IBI786427 ILE786427 IVA786427 JEW786427 JOS786427 JYO786427 KIK786427 KSG786427 LCC786427 LLY786427 LVU786427 MFQ786427 MPM786427 MZI786427 NJE786427 NTA786427 OCW786427 OMS786427 OWO786427 PGK786427 PQG786427 QAC786427 QJY786427 QTU786427 RDQ786427 RNM786427 RXI786427 SHE786427 SRA786427 TAW786427 TKS786427 TUO786427 UEK786427 UOG786427 UYC786427 VHY786427 VRU786427 WBQ786427 WLM786427 WVI786427 C851963 IW851963 SS851963 ACO851963 AMK851963 AWG851963 BGC851963 BPY851963 BZU851963 CJQ851963 CTM851963 DDI851963 DNE851963 DXA851963 EGW851963 EQS851963 FAO851963 FKK851963 FUG851963 GEC851963 GNY851963 GXU851963 HHQ851963 HRM851963 IBI851963 ILE851963 IVA851963 JEW851963 JOS851963 JYO851963 KIK851963 KSG851963 LCC851963 LLY851963 LVU851963 MFQ851963 MPM851963 MZI851963 NJE851963 NTA851963 OCW851963 OMS851963 OWO851963 PGK851963 PQG851963 QAC851963 QJY851963 QTU851963 RDQ851963 RNM851963 RXI851963 SHE851963 SRA851963 TAW851963 TKS851963 TUO851963 UEK851963 UOG851963 UYC851963 VHY851963 VRU851963 WBQ851963 WLM851963 WVI851963 C917499 IW917499 SS917499 ACO917499 AMK917499 AWG917499 BGC917499 BPY917499 BZU917499 CJQ917499 CTM917499 DDI917499 DNE917499 DXA917499 EGW917499 EQS917499 FAO917499 FKK917499 FUG917499 GEC917499 GNY917499 GXU917499 HHQ917499 HRM917499 IBI917499 ILE917499 IVA917499 JEW917499 JOS917499 JYO917499 KIK917499 KSG917499 LCC917499 LLY917499 LVU917499 MFQ917499 MPM917499 MZI917499 NJE917499 NTA917499 OCW917499 OMS917499 OWO917499 PGK917499 PQG917499 QAC917499 QJY917499 QTU917499 RDQ917499 RNM917499 RXI917499 SHE917499 SRA917499 TAW917499 TKS917499 TUO917499 UEK917499 UOG917499 UYC917499 VHY917499 VRU917499 WBQ917499 WLM917499 WVI917499 C983035 IW983035 SS983035 ACO983035 AMK983035 AWG983035 BGC983035 BPY983035 BZU983035 CJQ983035 CTM983035 DDI983035 DNE983035 DXA983035 EGW983035 EQS983035 FAO983035 FKK983035 FUG983035 GEC983035 GNY983035 GXU983035 HHQ983035 HRM983035 IBI983035 ILE983035 IVA983035 JEW983035 JOS983035 JYO983035 KIK983035 KSG983035 LCC983035 LLY983035 LVU983035 MFQ983035 MPM983035 MZI983035 NJE983035 NTA983035 OCW983035 OMS983035 OWO983035 PGK983035 PQG983035 QAC983035 QJY983035 QTU983035 RDQ983035 RNM983035 RXI983035 SHE983035 SRA983035 TAW983035 TKS983035 TUO983035 UEK983035 UOG983035 UYC983035 VHY983035 VRU983035 WBQ983035 IW24:IW44 SS24:SS44 ACO24:ACO44 AMK24:AMK44 AWG24:AWG44 BGC24:BGC44 BPY24:BPY44 BZU24:BZU44 CJQ24:CJQ44 CTM24:CTM44 DDI24:DDI44 DNE24:DNE44 DXA24:DXA44 EGW24:EGW44 EQS24:EQS44 FAO24:FAO44 FKK24:FKK44 FUG24:FUG44 GEC24:GEC44 GNY24:GNY44 GXU24:GXU44 HHQ24:HHQ44 HRM24:HRM44 IBI24:IBI44 ILE24:ILE44 IVA24:IVA44 JEW24:JEW44 JOS24:JOS44 JYO24:JYO44 KIK24:KIK44 KSG24:KSG44 LCC24:LCC44 LLY24:LLY44 LVU24:LVU44 MFQ24:MFQ44 MPM24:MPM44 MZI24:MZI44 NJE24:NJE44 NTA24:NTA44 OCW24:OCW44 OMS24:OMS44 OWO24:OWO44 PGK24:PGK44 PQG24:PQG44 QAC24:QAC44 QJY24:QJY44 QTU24:QTU44 RDQ24:RDQ44 RNM24:RNM44 RXI24:RXI44 SHE24:SHE44 SRA24:SRA44 TAW24:TAW44 TKS24:TKS44 TUO24:TUO44 UEK24:UEK44 UOG24:UOG44 UYC24:UYC44 VHY24:VHY44 VRU24:VRU44 WBQ24:WBQ44 WLM24:WLM44 WVI24:WVI44">
      <formula1>0</formula1>
      <formula2>1</formula2>
    </dataValidation>
    <dataValidation type="list" allowBlank="1" showInputMessage="1" showErrorMessage="1" sqref="WVF983035 A65531 IT65531 SP65531 ACL65531 AMH65531 AWD65531 BFZ65531 BPV65531 BZR65531 CJN65531 CTJ65531 DDF65531 DNB65531 DWX65531 EGT65531 EQP65531 FAL65531 FKH65531 FUD65531 GDZ65531 GNV65531 GXR65531 HHN65531 HRJ65531 IBF65531 ILB65531 IUX65531 JET65531 JOP65531 JYL65531 KIH65531 KSD65531 LBZ65531 LLV65531 LVR65531 MFN65531 MPJ65531 MZF65531 NJB65531 NSX65531 OCT65531 OMP65531 OWL65531 PGH65531 PQD65531 PZZ65531 QJV65531 QTR65531 RDN65531 RNJ65531 RXF65531 SHB65531 SQX65531 TAT65531 TKP65531 TUL65531 UEH65531 UOD65531 UXZ65531 VHV65531 VRR65531 WBN65531 WLJ65531 WVF65531 A131067 IT131067 SP131067 ACL131067 AMH131067 AWD131067 BFZ131067 BPV131067 BZR131067 CJN131067 CTJ131067 DDF131067 DNB131067 DWX131067 EGT131067 EQP131067 FAL131067 FKH131067 FUD131067 GDZ131067 GNV131067 GXR131067 HHN131067 HRJ131067 IBF131067 ILB131067 IUX131067 JET131067 JOP131067 JYL131067 KIH131067 KSD131067 LBZ131067 LLV131067 LVR131067 MFN131067 MPJ131067 MZF131067 NJB131067 NSX131067 OCT131067 OMP131067 OWL131067 PGH131067 PQD131067 PZZ131067 QJV131067 QTR131067 RDN131067 RNJ131067 RXF131067 SHB131067 SQX131067 TAT131067 TKP131067 TUL131067 UEH131067 UOD131067 UXZ131067 VHV131067 VRR131067 WBN131067 WLJ131067 WVF131067 A196603 IT196603 SP196603 ACL196603 AMH196603 AWD196603 BFZ196603 BPV196603 BZR196603 CJN196603 CTJ196603 DDF196603 DNB196603 DWX196603 EGT196603 EQP196603 FAL196603 FKH196603 FUD196603 GDZ196603 GNV196603 GXR196603 HHN196603 HRJ196603 IBF196603 ILB196603 IUX196603 JET196603 JOP196603 JYL196603 KIH196603 KSD196603 LBZ196603 LLV196603 LVR196603 MFN196603 MPJ196603 MZF196603 NJB196603 NSX196603 OCT196603 OMP196603 OWL196603 PGH196603 PQD196603 PZZ196603 QJV196603 QTR196603 RDN196603 RNJ196603 RXF196603 SHB196603 SQX196603 TAT196603 TKP196603 TUL196603 UEH196603 UOD196603 UXZ196603 VHV196603 VRR196603 WBN196603 WLJ196603 WVF196603 A262139 IT262139 SP262139 ACL262139 AMH262139 AWD262139 BFZ262139 BPV262139 BZR262139 CJN262139 CTJ262139 DDF262139 DNB262139 DWX262139 EGT262139 EQP262139 FAL262139 FKH262139 FUD262139 GDZ262139 GNV262139 GXR262139 HHN262139 HRJ262139 IBF262139 ILB262139 IUX262139 JET262139 JOP262139 JYL262139 KIH262139 KSD262139 LBZ262139 LLV262139 LVR262139 MFN262139 MPJ262139 MZF262139 NJB262139 NSX262139 OCT262139 OMP262139 OWL262139 PGH262139 PQD262139 PZZ262139 QJV262139 QTR262139 RDN262139 RNJ262139 RXF262139 SHB262139 SQX262139 TAT262139 TKP262139 TUL262139 UEH262139 UOD262139 UXZ262139 VHV262139 VRR262139 WBN262139 WLJ262139 WVF262139 A327675 IT327675 SP327675 ACL327675 AMH327675 AWD327675 BFZ327675 BPV327675 BZR327675 CJN327675 CTJ327675 DDF327675 DNB327675 DWX327675 EGT327675 EQP327675 FAL327675 FKH327675 FUD327675 GDZ327675 GNV327675 GXR327675 HHN327675 HRJ327675 IBF327675 ILB327675 IUX327675 JET327675 JOP327675 JYL327675 KIH327675 KSD327675 LBZ327675 LLV327675 LVR327675 MFN327675 MPJ327675 MZF327675 NJB327675 NSX327675 OCT327675 OMP327675 OWL327675 PGH327675 PQD327675 PZZ327675 QJV327675 QTR327675 RDN327675 RNJ327675 RXF327675 SHB327675 SQX327675 TAT327675 TKP327675 TUL327675 UEH327675 UOD327675 UXZ327675 VHV327675 VRR327675 WBN327675 WLJ327675 WVF327675 A393211 IT393211 SP393211 ACL393211 AMH393211 AWD393211 BFZ393211 BPV393211 BZR393211 CJN393211 CTJ393211 DDF393211 DNB393211 DWX393211 EGT393211 EQP393211 FAL393211 FKH393211 FUD393211 GDZ393211 GNV393211 GXR393211 HHN393211 HRJ393211 IBF393211 ILB393211 IUX393211 JET393211 JOP393211 JYL393211 KIH393211 KSD393211 LBZ393211 LLV393211 LVR393211 MFN393211 MPJ393211 MZF393211 NJB393211 NSX393211 OCT393211 OMP393211 OWL393211 PGH393211 PQD393211 PZZ393211 QJV393211 QTR393211 RDN393211 RNJ393211 RXF393211 SHB393211 SQX393211 TAT393211 TKP393211 TUL393211 UEH393211 UOD393211 UXZ393211 VHV393211 VRR393211 WBN393211 WLJ393211 WVF393211 A458747 IT458747 SP458747 ACL458747 AMH458747 AWD458747 BFZ458747 BPV458747 BZR458747 CJN458747 CTJ458747 DDF458747 DNB458747 DWX458747 EGT458747 EQP458747 FAL458747 FKH458747 FUD458747 GDZ458747 GNV458747 GXR458747 HHN458747 HRJ458747 IBF458747 ILB458747 IUX458747 JET458747 JOP458747 JYL458747 KIH458747 KSD458747 LBZ458747 LLV458747 LVR458747 MFN458747 MPJ458747 MZF458747 NJB458747 NSX458747 OCT458747 OMP458747 OWL458747 PGH458747 PQD458747 PZZ458747 QJV458747 QTR458747 RDN458747 RNJ458747 RXF458747 SHB458747 SQX458747 TAT458747 TKP458747 TUL458747 UEH458747 UOD458747 UXZ458747 VHV458747 VRR458747 WBN458747 WLJ458747 WVF458747 A524283 IT524283 SP524283 ACL524283 AMH524283 AWD524283 BFZ524283 BPV524283 BZR524283 CJN524283 CTJ524283 DDF524283 DNB524283 DWX524283 EGT524283 EQP524283 FAL524283 FKH524283 FUD524283 GDZ524283 GNV524283 GXR524283 HHN524283 HRJ524283 IBF524283 ILB524283 IUX524283 JET524283 JOP524283 JYL524283 KIH524283 KSD524283 LBZ524283 LLV524283 LVR524283 MFN524283 MPJ524283 MZF524283 NJB524283 NSX524283 OCT524283 OMP524283 OWL524283 PGH524283 PQD524283 PZZ524283 QJV524283 QTR524283 RDN524283 RNJ524283 RXF524283 SHB524283 SQX524283 TAT524283 TKP524283 TUL524283 UEH524283 UOD524283 UXZ524283 VHV524283 VRR524283 WBN524283 WLJ524283 WVF524283 A589819 IT589819 SP589819 ACL589819 AMH589819 AWD589819 BFZ589819 BPV589819 BZR589819 CJN589819 CTJ589819 DDF589819 DNB589819 DWX589819 EGT589819 EQP589819 FAL589819 FKH589819 FUD589819 GDZ589819 GNV589819 GXR589819 HHN589819 HRJ589819 IBF589819 ILB589819 IUX589819 JET589819 JOP589819 JYL589819 KIH589819 KSD589819 LBZ589819 LLV589819 LVR589819 MFN589819 MPJ589819 MZF589819 NJB589819 NSX589819 OCT589819 OMP589819 OWL589819 PGH589819 PQD589819 PZZ589819 QJV589819 QTR589819 RDN589819 RNJ589819 RXF589819 SHB589819 SQX589819 TAT589819 TKP589819 TUL589819 UEH589819 UOD589819 UXZ589819 VHV589819 VRR589819 WBN589819 WLJ589819 WVF589819 A655355 IT655355 SP655355 ACL655355 AMH655355 AWD655355 BFZ655355 BPV655355 BZR655355 CJN655355 CTJ655355 DDF655355 DNB655355 DWX655355 EGT655355 EQP655355 FAL655355 FKH655355 FUD655355 GDZ655355 GNV655355 GXR655355 HHN655355 HRJ655355 IBF655355 ILB655355 IUX655355 JET655355 JOP655355 JYL655355 KIH655355 KSD655355 LBZ655355 LLV655355 LVR655355 MFN655355 MPJ655355 MZF655355 NJB655355 NSX655355 OCT655355 OMP655355 OWL655355 PGH655355 PQD655355 PZZ655355 QJV655355 QTR655355 RDN655355 RNJ655355 RXF655355 SHB655355 SQX655355 TAT655355 TKP655355 TUL655355 UEH655355 UOD655355 UXZ655355 VHV655355 VRR655355 WBN655355 WLJ655355 WVF655355 A720891 IT720891 SP720891 ACL720891 AMH720891 AWD720891 BFZ720891 BPV720891 BZR720891 CJN720891 CTJ720891 DDF720891 DNB720891 DWX720891 EGT720891 EQP720891 FAL720891 FKH720891 FUD720891 GDZ720891 GNV720891 GXR720891 HHN720891 HRJ720891 IBF720891 ILB720891 IUX720891 JET720891 JOP720891 JYL720891 KIH720891 KSD720891 LBZ720891 LLV720891 LVR720891 MFN720891 MPJ720891 MZF720891 NJB720891 NSX720891 OCT720891 OMP720891 OWL720891 PGH720891 PQD720891 PZZ720891 QJV720891 QTR720891 RDN720891 RNJ720891 RXF720891 SHB720891 SQX720891 TAT720891 TKP720891 TUL720891 UEH720891 UOD720891 UXZ720891 VHV720891 VRR720891 WBN720891 WLJ720891 WVF720891 A786427 IT786427 SP786427 ACL786427 AMH786427 AWD786427 BFZ786427 BPV786427 BZR786427 CJN786427 CTJ786427 DDF786427 DNB786427 DWX786427 EGT786427 EQP786427 FAL786427 FKH786427 FUD786427 GDZ786427 GNV786427 GXR786427 HHN786427 HRJ786427 IBF786427 ILB786427 IUX786427 JET786427 JOP786427 JYL786427 KIH786427 KSD786427 LBZ786427 LLV786427 LVR786427 MFN786427 MPJ786427 MZF786427 NJB786427 NSX786427 OCT786427 OMP786427 OWL786427 PGH786427 PQD786427 PZZ786427 QJV786427 QTR786427 RDN786427 RNJ786427 RXF786427 SHB786427 SQX786427 TAT786427 TKP786427 TUL786427 UEH786427 UOD786427 UXZ786427 VHV786427 VRR786427 WBN786427 WLJ786427 WVF786427 A851963 IT851963 SP851963 ACL851963 AMH851963 AWD851963 BFZ851963 BPV851963 BZR851963 CJN851963 CTJ851963 DDF851963 DNB851963 DWX851963 EGT851963 EQP851963 FAL851963 FKH851963 FUD851963 GDZ851963 GNV851963 GXR851963 HHN851963 HRJ851963 IBF851963 ILB851963 IUX851963 JET851963 JOP851963 JYL851963 KIH851963 KSD851963 LBZ851963 LLV851963 LVR851963 MFN851963 MPJ851963 MZF851963 NJB851963 NSX851963 OCT851963 OMP851963 OWL851963 PGH851963 PQD851963 PZZ851963 QJV851963 QTR851963 RDN851963 RNJ851963 RXF851963 SHB851963 SQX851963 TAT851963 TKP851963 TUL851963 UEH851963 UOD851963 UXZ851963 VHV851963 VRR851963 WBN851963 WLJ851963 WVF851963 A917499 IT917499 SP917499 ACL917499 AMH917499 AWD917499 BFZ917499 BPV917499 BZR917499 CJN917499 CTJ917499 DDF917499 DNB917499 DWX917499 EGT917499 EQP917499 FAL917499 FKH917499 FUD917499 GDZ917499 GNV917499 GXR917499 HHN917499 HRJ917499 IBF917499 ILB917499 IUX917499 JET917499 JOP917499 JYL917499 KIH917499 KSD917499 LBZ917499 LLV917499 LVR917499 MFN917499 MPJ917499 MZF917499 NJB917499 NSX917499 OCT917499 OMP917499 OWL917499 PGH917499 PQD917499 PZZ917499 QJV917499 QTR917499 RDN917499 RNJ917499 RXF917499 SHB917499 SQX917499 TAT917499 TKP917499 TUL917499 UEH917499 UOD917499 UXZ917499 VHV917499 VRR917499 WBN917499 WLJ917499 WVF917499 A983035 IT983035 SP983035 ACL983035 AMH983035 AWD983035 BFZ983035 BPV983035 BZR983035 CJN983035 CTJ983035 DDF983035 DNB983035 DWX983035 EGT983035 EQP983035 FAL983035 FKH983035 FUD983035 GDZ983035 GNV983035 GXR983035 HHN983035 HRJ983035 IBF983035 ILB983035 IUX983035 JET983035 JOP983035 JYL983035 KIH983035 KSD983035 LBZ983035 LLV983035 LVR983035 MFN983035 MPJ983035 MZF983035 NJB983035 NSX983035 OCT983035 OMP983035 OWL983035 PGH983035 PQD983035 PZZ983035 QJV983035 QTR983035 RDN983035 RNJ983035 RXF983035 SHB983035 SQX983035 TAT983035 TKP983035 TUL983035 UEH983035 UOD983035 UXZ983035 VHV983035 VRR983035 WBN983035 WLJ983035 A24:A44 IT24:IT44 SP24:SP44 ACL24:ACL44 AMH24:AMH44 AWD24:AWD44 BFZ24:BFZ44 BPV24:BPV44 BZR24:BZR44 CJN24:CJN44 CTJ24:CTJ44 DDF24:DDF44 DNB24:DNB44 DWX24:DWX44 EGT24:EGT44 EQP24:EQP44 FAL24:FAL44 FKH24:FKH44 FUD24:FUD44 GDZ24:GDZ44 GNV24:GNV44 GXR24:GXR44 HHN24:HHN44 HRJ24:HRJ44 IBF24:IBF44 ILB24:ILB44 IUX24:IUX44 JET24:JET44 JOP24:JOP44 JYL24:JYL44 KIH24:KIH44 KSD24:KSD44 LBZ24:LBZ44 LLV24:LLV44 LVR24:LVR44 MFN24:MFN44 MPJ24:MPJ44 MZF24:MZF44 NJB24:NJB44 NSX24:NSX44 OCT24:OCT44 OMP24:OMP44 OWL24:OWL44 PGH24:PGH44 PQD24:PQD44 PZZ24:PZZ44 QJV24:QJV44 QTR24:QTR44 RDN24:RDN44 RNJ24:RNJ44 RXF24:RXF44 SHB24:SHB44 SQX24:SQX44 TAT24:TAT44 TKP24:TKP44 TUL24:TUL44 UEH24:UEH44 UOD24:UOD44 UXZ24:UXZ44 VHV24:VHV44 VRR24:VRR44 WBN24:WBN44 WLJ24:WLJ44 WVF24:WVF44">
      <formula1>"1,2,3,4,5"</formula1>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C9" sqref="C9:D9"/>
    </sheetView>
  </sheetViews>
  <sheetFormatPr baseColWidth="10" defaultRowHeight="15.75"/>
  <cols>
    <col min="1" max="1" width="24.85546875" style="64" customWidth="1"/>
    <col min="2" max="2" width="55.5703125" style="64" customWidth="1"/>
    <col min="3" max="3" width="41.28515625" style="64" customWidth="1"/>
    <col min="4" max="4" width="29.42578125" style="64" customWidth="1"/>
    <col min="5" max="5" width="29.140625" style="64" customWidth="1"/>
    <col min="6" max="16384" width="11.42578125" style="24"/>
  </cols>
  <sheetData>
    <row r="1" spans="1:5">
      <c r="A1" s="215" t="s">
        <v>93</v>
      </c>
      <c r="B1" s="216"/>
      <c r="C1" s="216"/>
      <c r="D1" s="216"/>
      <c r="E1" s="37"/>
    </row>
    <row r="2" spans="1:5" ht="27.75" customHeight="1">
      <c r="A2" s="38"/>
      <c r="B2" s="217" t="s">
        <v>77</v>
      </c>
      <c r="C2" s="217"/>
      <c r="D2" s="217"/>
      <c r="E2" s="39"/>
    </row>
    <row r="3" spans="1:5" ht="21" customHeight="1">
      <c r="A3" s="40"/>
      <c r="B3" s="217" t="s">
        <v>152</v>
      </c>
      <c r="C3" s="217"/>
      <c r="D3" s="217"/>
      <c r="E3" s="41"/>
    </row>
    <row r="4" spans="1:5" thickBot="1">
      <c r="A4" s="42"/>
      <c r="B4" s="43"/>
      <c r="C4" s="43"/>
      <c r="D4" s="43"/>
      <c r="E4" s="44"/>
    </row>
    <row r="5" spans="1:5" ht="26.25" customHeight="1" thickBot="1">
      <c r="A5" s="42"/>
      <c r="B5" s="45" t="s">
        <v>78</v>
      </c>
      <c r="C5" s="218"/>
      <c r="D5" s="219"/>
      <c r="E5" s="44"/>
    </row>
    <row r="6" spans="1:5" ht="27.75" customHeight="1" thickBot="1">
      <c r="A6" s="42"/>
      <c r="B6" s="67" t="s">
        <v>79</v>
      </c>
      <c r="C6" s="220"/>
      <c r="D6" s="221"/>
      <c r="E6" s="44"/>
    </row>
    <row r="7" spans="1:5" ht="29.25" customHeight="1" thickBot="1">
      <c r="A7" s="42"/>
      <c r="B7" s="67" t="s">
        <v>153</v>
      </c>
      <c r="C7" s="224" t="s">
        <v>154</v>
      </c>
      <c r="D7" s="225"/>
      <c r="E7" s="44"/>
    </row>
    <row r="8" spans="1:5" ht="16.5" thickBot="1">
      <c r="A8" s="42"/>
      <c r="B8" s="68" t="s">
        <v>155</v>
      </c>
      <c r="C8" s="222"/>
      <c r="D8" s="223"/>
      <c r="E8" s="44"/>
    </row>
    <row r="9" spans="1:5" ht="23.25" customHeight="1" thickBot="1">
      <c r="A9" s="42"/>
      <c r="B9" s="68" t="s">
        <v>155</v>
      </c>
      <c r="C9" s="222"/>
      <c r="D9" s="223"/>
      <c r="E9" s="44"/>
    </row>
    <row r="10" spans="1:5" ht="26.25" customHeight="1" thickBot="1">
      <c r="A10" s="42"/>
      <c r="B10" s="68" t="s">
        <v>155</v>
      </c>
      <c r="C10" s="222"/>
      <c r="D10" s="223"/>
      <c r="E10" s="44"/>
    </row>
    <row r="11" spans="1:5" ht="21.75" customHeight="1" thickBot="1">
      <c r="A11" s="42"/>
      <c r="B11" s="68" t="s">
        <v>155</v>
      </c>
      <c r="C11" s="222"/>
      <c r="D11" s="223"/>
      <c r="E11" s="44"/>
    </row>
    <row r="12" spans="1:5" ht="32.25" thickBot="1">
      <c r="A12" s="42"/>
      <c r="B12" s="69" t="s">
        <v>156</v>
      </c>
      <c r="C12" s="222">
        <f>SUM(C8:D11)</f>
        <v>0</v>
      </c>
      <c r="D12" s="223"/>
      <c r="E12" s="44"/>
    </row>
    <row r="13" spans="1:5" ht="26.25" customHeight="1" thickBot="1">
      <c r="A13" s="42"/>
      <c r="B13" s="69" t="s">
        <v>157</v>
      </c>
      <c r="C13" s="222">
        <f>+C12/616000</f>
        <v>0</v>
      </c>
      <c r="D13" s="223"/>
      <c r="E13" s="44"/>
    </row>
    <row r="14" spans="1:5" ht="24.75" customHeight="1">
      <c r="A14" s="42"/>
      <c r="B14" s="43"/>
      <c r="C14" s="47"/>
      <c r="D14" s="48"/>
      <c r="E14" s="44"/>
    </row>
    <row r="15" spans="1:5" ht="28.5" customHeight="1" thickBot="1">
      <c r="A15" s="42"/>
      <c r="B15" s="43" t="s">
        <v>158</v>
      </c>
      <c r="C15" s="47"/>
      <c r="D15" s="48"/>
      <c r="E15" s="44"/>
    </row>
    <row r="16" spans="1:5" ht="27" customHeight="1">
      <c r="A16" s="42"/>
      <c r="B16" s="49" t="s">
        <v>80</v>
      </c>
      <c r="C16" s="50"/>
      <c r="D16" s="51"/>
      <c r="E16" s="44"/>
    </row>
    <row r="17" spans="1:6" ht="28.5" customHeight="1">
      <c r="A17" s="42"/>
      <c r="B17" s="42" t="s">
        <v>81</v>
      </c>
      <c r="C17" s="52"/>
      <c r="D17" s="44"/>
      <c r="E17" s="44"/>
    </row>
    <row r="18" spans="1:6" ht="15">
      <c r="A18" s="42"/>
      <c r="B18" s="42" t="s">
        <v>82</v>
      </c>
      <c r="C18" s="52"/>
      <c r="D18" s="44"/>
      <c r="E18" s="44"/>
    </row>
    <row r="19" spans="1:6" ht="27" customHeight="1" thickBot="1">
      <c r="A19" s="42"/>
      <c r="B19" s="53" t="s">
        <v>83</v>
      </c>
      <c r="C19" s="54"/>
      <c r="D19" s="55"/>
      <c r="E19" s="44"/>
    </row>
    <row r="20" spans="1:6" ht="27" customHeight="1" thickBot="1">
      <c r="A20" s="42"/>
      <c r="B20" s="206" t="s">
        <v>84</v>
      </c>
      <c r="C20" s="207"/>
      <c r="D20" s="208"/>
      <c r="E20" s="44"/>
    </row>
    <row r="21" spans="1:6" ht="16.5" thickBot="1">
      <c r="A21" s="42"/>
      <c r="B21" s="206" t="s">
        <v>85</v>
      </c>
      <c r="C21" s="207"/>
      <c r="D21" s="208"/>
      <c r="E21" s="44"/>
    </row>
    <row r="22" spans="1:6">
      <c r="A22" s="42"/>
      <c r="B22" s="56" t="s">
        <v>159</v>
      </c>
      <c r="C22" s="57"/>
      <c r="D22" s="48" t="s">
        <v>86</v>
      </c>
      <c r="E22" s="44"/>
    </row>
    <row r="23" spans="1:6" ht="16.5" thickBot="1">
      <c r="A23" s="42"/>
      <c r="B23" s="46" t="s">
        <v>87</v>
      </c>
      <c r="C23" s="58"/>
      <c r="D23" s="59" t="s">
        <v>86</v>
      </c>
      <c r="E23" s="44"/>
    </row>
    <row r="24" spans="1:6" ht="16.5" thickBot="1">
      <c r="A24" s="42"/>
      <c r="B24" s="60"/>
      <c r="C24" s="61"/>
      <c r="D24" s="43"/>
      <c r="E24" s="62"/>
    </row>
    <row r="25" spans="1:6">
      <c r="A25" s="209"/>
      <c r="B25" s="210" t="s">
        <v>88</v>
      </c>
      <c r="C25" s="212" t="s">
        <v>89</v>
      </c>
      <c r="D25" s="213"/>
      <c r="E25" s="214"/>
      <c r="F25" s="203"/>
    </row>
    <row r="26" spans="1:6" ht="16.5" thickBot="1">
      <c r="A26" s="209"/>
      <c r="B26" s="211"/>
      <c r="C26" s="204" t="s">
        <v>90</v>
      </c>
      <c r="D26" s="205"/>
      <c r="E26" s="214"/>
      <c r="F26" s="203"/>
    </row>
    <row r="27" spans="1:6" thickBot="1">
      <c r="A27" s="53"/>
      <c r="B27" s="63"/>
      <c r="C27" s="63"/>
      <c r="D27" s="63"/>
      <c r="E27" s="55"/>
      <c r="F27" s="36"/>
    </row>
    <row r="28" spans="1:6">
      <c r="B28" s="65" t="s">
        <v>160</v>
      </c>
    </row>
  </sheetData>
  <mergeCells count="20">
    <mergeCell ref="C13:D13"/>
    <mergeCell ref="B20:D20"/>
    <mergeCell ref="C8:D8"/>
    <mergeCell ref="C7:D7"/>
    <mergeCell ref="C9:D9"/>
    <mergeCell ref="C10:D10"/>
    <mergeCell ref="C11:D11"/>
    <mergeCell ref="C12:D12"/>
    <mergeCell ref="A1:D1"/>
    <mergeCell ref="B2:D2"/>
    <mergeCell ref="B3:D3"/>
    <mergeCell ref="C5:D5"/>
    <mergeCell ref="C6:D6"/>
    <mergeCell ref="F25:F26"/>
    <mergeCell ref="C26:D26"/>
    <mergeCell ref="B21:D21"/>
    <mergeCell ref="A25:A26"/>
    <mergeCell ref="B25:B26"/>
    <mergeCell ref="C25:D25"/>
    <mergeCell ref="E25:E26"/>
  </mergeCell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4"/>
  <sheetViews>
    <sheetView workbookViewId="0">
      <selection activeCell="D7" sqref="D7"/>
    </sheetView>
  </sheetViews>
  <sheetFormatPr baseColWidth="10" defaultRowHeight="15"/>
  <cols>
    <col min="1" max="1" width="14.85546875" customWidth="1"/>
  </cols>
  <sheetData>
    <row r="1" spans="1:14" ht="120">
      <c r="A1" s="33" t="s">
        <v>148</v>
      </c>
      <c r="B1" s="33"/>
      <c r="C1" s="33" t="s">
        <v>44</v>
      </c>
      <c r="D1" s="33" t="s">
        <v>22</v>
      </c>
      <c r="E1" s="33" t="s">
        <v>105</v>
      </c>
      <c r="F1" s="33" t="s">
        <v>17</v>
      </c>
      <c r="G1" s="33" t="s">
        <v>10</v>
      </c>
      <c r="H1" s="33" t="s">
        <v>30</v>
      </c>
      <c r="I1" s="33" t="s">
        <v>60</v>
      </c>
      <c r="J1" s="33" t="s">
        <v>168</v>
      </c>
      <c r="K1" s="33" t="s">
        <v>20</v>
      </c>
      <c r="L1" s="23" t="s">
        <v>26</v>
      </c>
      <c r="M1" s="33" t="s">
        <v>150</v>
      </c>
      <c r="N1" s="33" t="s">
        <v>35</v>
      </c>
    </row>
    <row r="2" spans="1:14">
      <c r="A2" s="1" t="s">
        <v>173</v>
      </c>
      <c r="B2" s="1"/>
      <c r="C2" s="1" t="s">
        <v>172</v>
      </c>
      <c r="D2" s="1"/>
      <c r="E2" s="1"/>
      <c r="F2" s="1"/>
      <c r="G2" s="1"/>
      <c r="H2" s="1"/>
      <c r="I2" s="1"/>
      <c r="J2" s="1"/>
      <c r="K2" s="1"/>
      <c r="L2" s="1"/>
      <c r="M2" s="1"/>
      <c r="N2" s="1"/>
    </row>
    <row r="3" spans="1:14">
      <c r="A3" s="1" t="s">
        <v>173</v>
      </c>
      <c r="B3" s="1"/>
      <c r="C3" s="1" t="s">
        <v>170</v>
      </c>
      <c r="D3" s="1"/>
      <c r="E3" s="1"/>
      <c r="F3" s="1"/>
      <c r="G3" s="1"/>
      <c r="H3" s="1"/>
      <c r="I3" s="1"/>
      <c r="J3" s="1"/>
      <c r="K3" s="1"/>
      <c r="L3" s="1"/>
      <c r="M3" s="1"/>
      <c r="N3" s="1"/>
    </row>
    <row r="4" spans="1:14">
      <c r="A4" s="1" t="s">
        <v>173</v>
      </c>
      <c r="B4" s="1"/>
      <c r="C4" s="1" t="s">
        <v>171</v>
      </c>
      <c r="D4" s="1"/>
      <c r="E4" s="1"/>
      <c r="F4" s="1"/>
      <c r="G4" s="1"/>
      <c r="H4" s="1"/>
      <c r="I4" s="1"/>
      <c r="J4" s="1"/>
      <c r="K4" s="1"/>
      <c r="L4" s="1"/>
      <c r="M4" s="1"/>
      <c r="N4" s="1"/>
    </row>
    <row r="5" spans="1:14">
      <c r="A5" s="1" t="s">
        <v>173</v>
      </c>
      <c r="B5" s="1"/>
      <c r="C5" s="1" t="s">
        <v>183</v>
      </c>
      <c r="D5" s="1"/>
      <c r="E5" s="1"/>
      <c r="F5" s="1"/>
      <c r="G5" s="1"/>
      <c r="H5" s="1"/>
      <c r="I5" s="1"/>
      <c r="J5" s="1"/>
      <c r="K5" s="1"/>
      <c r="L5" s="1"/>
      <c r="M5" s="1"/>
      <c r="N5" s="1"/>
    </row>
    <row r="6" spans="1:14">
      <c r="A6" s="1" t="s">
        <v>173</v>
      </c>
      <c r="B6" s="1"/>
      <c r="C6" s="1" t="s">
        <v>185</v>
      </c>
      <c r="D6" s="1"/>
      <c r="E6" s="1"/>
      <c r="F6" s="1"/>
      <c r="G6" s="1"/>
      <c r="H6" s="1"/>
      <c r="I6" s="1"/>
      <c r="J6" s="1"/>
      <c r="K6" s="1"/>
      <c r="L6" s="1"/>
      <c r="M6" s="1"/>
      <c r="N6" s="1"/>
    </row>
    <row r="7" spans="1:14">
      <c r="A7" s="1"/>
      <c r="B7" s="1"/>
      <c r="C7" s="1"/>
      <c r="D7" s="1"/>
      <c r="E7" s="1"/>
      <c r="F7" s="1"/>
      <c r="G7" s="1"/>
      <c r="H7" s="1"/>
      <c r="I7" s="1"/>
      <c r="J7" s="1"/>
      <c r="K7" s="1"/>
      <c r="L7" s="1"/>
      <c r="M7" s="1"/>
      <c r="N7" s="1"/>
    </row>
    <row r="8" spans="1:14">
      <c r="A8" s="1"/>
      <c r="B8" s="1"/>
      <c r="C8" s="1"/>
      <c r="D8" s="1"/>
      <c r="E8" s="1"/>
      <c r="F8" s="1"/>
      <c r="G8" s="1"/>
      <c r="H8" s="1"/>
      <c r="I8" s="1"/>
      <c r="J8" s="1"/>
      <c r="K8" s="1"/>
      <c r="L8" s="1"/>
      <c r="M8" s="1"/>
      <c r="N8" s="1"/>
    </row>
    <row r="9" spans="1:14">
      <c r="A9" s="1"/>
      <c r="B9" s="1"/>
      <c r="C9" s="1"/>
      <c r="D9" s="1"/>
      <c r="E9" s="1"/>
      <c r="F9" s="1"/>
      <c r="G9" s="1"/>
      <c r="H9" s="1"/>
      <c r="I9" s="1"/>
      <c r="J9" s="1"/>
      <c r="K9" s="1"/>
      <c r="L9" s="1"/>
      <c r="M9" s="1"/>
      <c r="N9" s="1"/>
    </row>
    <row r="10" spans="1:14">
      <c r="A10" s="1"/>
      <c r="B10" s="1"/>
      <c r="C10" s="1"/>
      <c r="D10" s="1"/>
      <c r="E10" s="1"/>
      <c r="F10" s="1"/>
      <c r="G10" s="1"/>
      <c r="H10" s="1"/>
      <c r="I10" s="1"/>
      <c r="J10" s="1"/>
      <c r="K10" s="1"/>
      <c r="L10" s="1"/>
      <c r="M10" s="1"/>
      <c r="N10" s="1"/>
    </row>
    <row r="11" spans="1:14">
      <c r="A11" s="1"/>
      <c r="B11" s="1"/>
      <c r="C11" s="1"/>
      <c r="D11" s="1"/>
      <c r="E11" s="1"/>
      <c r="F11" s="1"/>
      <c r="G11" s="1"/>
      <c r="H11" s="1"/>
      <c r="I11" s="1"/>
      <c r="J11" s="1"/>
      <c r="K11" s="1"/>
      <c r="L11" s="1"/>
      <c r="M11" s="1"/>
      <c r="N11" s="1"/>
    </row>
    <row r="12" spans="1:14">
      <c r="A12" s="1"/>
      <c r="B12" s="1"/>
      <c r="C12" s="1"/>
      <c r="D12" s="1"/>
      <c r="E12" s="1"/>
      <c r="F12" s="1"/>
      <c r="G12" s="1"/>
      <c r="H12" s="1"/>
      <c r="I12" s="1"/>
      <c r="J12" s="1"/>
      <c r="K12" s="1"/>
      <c r="L12" s="1"/>
      <c r="M12" s="1"/>
      <c r="N12" s="1"/>
    </row>
    <row r="13" spans="1:14">
      <c r="A13" s="1"/>
      <c r="B13" s="1"/>
      <c r="C13" s="1"/>
      <c r="D13" s="1"/>
      <c r="E13" s="1"/>
      <c r="F13" s="1"/>
      <c r="G13" s="1"/>
      <c r="H13" s="1"/>
      <c r="I13" s="1"/>
      <c r="J13" s="1"/>
      <c r="K13" s="1"/>
      <c r="L13" s="1"/>
      <c r="M13" s="1"/>
      <c r="N13" s="1"/>
    </row>
    <row r="14" spans="1:14">
      <c r="A14" s="1"/>
      <c r="B14" s="1"/>
      <c r="C14" s="1"/>
      <c r="D14" s="1"/>
      <c r="E14" s="1"/>
      <c r="F14" s="1"/>
      <c r="G14" s="1"/>
      <c r="H14" s="1"/>
      <c r="I14" s="1"/>
      <c r="J14" s="1"/>
      <c r="K14" s="1"/>
      <c r="L14" s="1"/>
      <c r="M14" s="1"/>
      <c r="N14" s="1"/>
    </row>
    <row r="15" spans="1:14">
      <c r="A15" s="1"/>
      <c r="B15" s="1"/>
      <c r="C15" s="1"/>
      <c r="D15" s="1"/>
      <c r="E15" s="1"/>
      <c r="F15" s="1"/>
      <c r="G15" s="1"/>
      <c r="H15" s="1"/>
      <c r="I15" s="1"/>
      <c r="J15" s="1"/>
      <c r="K15" s="1"/>
      <c r="L15" s="1"/>
      <c r="M15" s="1"/>
      <c r="N15" s="1"/>
    </row>
    <row r="16" spans="1:14">
      <c r="A16" s="1"/>
      <c r="B16" s="1"/>
      <c r="C16" s="1"/>
      <c r="D16" s="1"/>
      <c r="E16" s="1"/>
      <c r="F16" s="1"/>
      <c r="G16" s="1"/>
      <c r="H16" s="1"/>
      <c r="I16" s="1"/>
      <c r="J16" s="1"/>
      <c r="K16" s="1"/>
      <c r="L16" s="1"/>
      <c r="M16" s="1"/>
      <c r="N16" s="1"/>
    </row>
    <row r="17" spans="1:14">
      <c r="A17" s="1"/>
      <c r="B17" s="1"/>
      <c r="C17" s="1"/>
      <c r="D17" s="1"/>
      <c r="E17" s="1"/>
      <c r="F17" s="1"/>
      <c r="G17" s="1"/>
      <c r="H17" s="1"/>
      <c r="I17" s="1"/>
      <c r="J17" s="1"/>
      <c r="K17" s="1"/>
      <c r="L17" s="1"/>
      <c r="M17" s="1"/>
      <c r="N17" s="1"/>
    </row>
    <row r="18" spans="1:14">
      <c r="A18" s="1"/>
      <c r="B18" s="1"/>
      <c r="C18" s="1"/>
      <c r="D18" s="1"/>
      <c r="E18" s="1"/>
      <c r="F18" s="1"/>
      <c r="G18" s="1"/>
      <c r="H18" s="1"/>
      <c r="I18" s="1"/>
      <c r="J18" s="1"/>
      <c r="K18" s="1"/>
      <c r="L18" s="1"/>
      <c r="M18" s="1"/>
      <c r="N18" s="1"/>
    </row>
    <row r="19" spans="1:14">
      <c r="A19" s="1"/>
      <c r="B19" s="1"/>
      <c r="C19" s="1"/>
      <c r="D19" s="1"/>
      <c r="E19" s="1"/>
      <c r="F19" s="1"/>
      <c r="G19" s="1"/>
      <c r="H19" s="1"/>
      <c r="I19" s="1"/>
      <c r="J19" s="1"/>
      <c r="K19" s="1"/>
      <c r="L19" s="1"/>
      <c r="M19" s="1"/>
      <c r="N19" s="1"/>
    </row>
    <row r="20" spans="1:14">
      <c r="A20" s="1"/>
      <c r="B20" s="1"/>
      <c r="C20" s="1"/>
      <c r="D20" s="1"/>
      <c r="E20" s="1"/>
      <c r="F20" s="1"/>
      <c r="G20" s="1"/>
      <c r="H20" s="1"/>
      <c r="I20" s="1"/>
      <c r="J20" s="1"/>
      <c r="K20" s="1"/>
      <c r="L20" s="1"/>
      <c r="M20" s="1"/>
      <c r="N20" s="1"/>
    </row>
    <row r="21" spans="1:14">
      <c r="A21" s="1"/>
      <c r="B21" s="1"/>
      <c r="C21" s="1"/>
      <c r="D21" s="1"/>
      <c r="E21" s="1"/>
      <c r="F21" s="1"/>
      <c r="G21" s="1"/>
      <c r="H21" s="1"/>
      <c r="I21" s="1"/>
      <c r="J21" s="1"/>
      <c r="K21" s="1"/>
      <c r="L21" s="1"/>
      <c r="M21" s="1"/>
      <c r="N21" s="1"/>
    </row>
    <row r="22" spans="1:14">
      <c r="A22" s="1"/>
      <c r="B22" s="1"/>
      <c r="C22" s="1"/>
      <c r="D22" s="1"/>
      <c r="E22" s="1"/>
      <c r="F22" s="1"/>
      <c r="G22" s="1"/>
      <c r="H22" s="1"/>
      <c r="I22" s="1"/>
      <c r="J22" s="1"/>
      <c r="K22" s="1"/>
      <c r="L22" s="1"/>
      <c r="M22" s="1"/>
      <c r="N22" s="1"/>
    </row>
    <row r="23" spans="1:14">
      <c r="A23" s="1"/>
      <c r="B23" s="1"/>
      <c r="C23" s="1"/>
      <c r="D23" s="1"/>
      <c r="E23" s="1"/>
      <c r="F23" s="1"/>
      <c r="G23" s="1"/>
      <c r="H23" s="1"/>
      <c r="I23" s="1"/>
      <c r="J23" s="1"/>
      <c r="K23" s="1"/>
      <c r="L23" s="1"/>
      <c r="M23" s="1"/>
      <c r="N23" s="1"/>
    </row>
    <row r="24" spans="1:14">
      <c r="A24" s="1"/>
      <c r="B24" s="1"/>
      <c r="C24" s="1"/>
      <c r="D24" s="1"/>
      <c r="E24" s="1"/>
      <c r="F24" s="1"/>
      <c r="G24" s="1"/>
      <c r="H24" s="1"/>
      <c r="I24" s="1"/>
      <c r="J24" s="1"/>
      <c r="K24" s="1"/>
      <c r="L24" s="1"/>
      <c r="M24" s="1"/>
      <c r="N24" s="1"/>
    </row>
    <row r="25" spans="1:14">
      <c r="A25" s="1"/>
      <c r="B25" s="1"/>
      <c r="C25" s="1"/>
      <c r="D25" s="1"/>
      <c r="E25" s="1"/>
      <c r="F25" s="1"/>
      <c r="G25" s="1"/>
      <c r="H25" s="1"/>
      <c r="I25" s="1"/>
      <c r="J25" s="1"/>
      <c r="K25" s="1"/>
      <c r="L25" s="1"/>
      <c r="M25" s="1"/>
      <c r="N25" s="1"/>
    </row>
    <row r="26" spans="1:14">
      <c r="A26" s="1"/>
      <c r="B26" s="1"/>
      <c r="C26" s="1"/>
      <c r="D26" s="1"/>
      <c r="E26" s="1"/>
      <c r="F26" s="1"/>
      <c r="G26" s="1"/>
      <c r="H26" s="1"/>
      <c r="I26" s="1"/>
      <c r="J26" s="1"/>
      <c r="K26" s="1"/>
      <c r="L26" s="1"/>
      <c r="M26" s="1"/>
      <c r="N26" s="1"/>
    </row>
    <row r="27" spans="1:14">
      <c r="A27" s="1"/>
      <c r="B27" s="1"/>
      <c r="C27" s="1"/>
      <c r="D27" s="1"/>
      <c r="E27" s="1"/>
      <c r="F27" s="1"/>
      <c r="G27" s="1"/>
      <c r="H27" s="1"/>
      <c r="I27" s="1"/>
      <c r="J27" s="1"/>
      <c r="K27" s="1"/>
      <c r="L27" s="1"/>
      <c r="M27" s="1"/>
      <c r="N27" s="1"/>
    </row>
    <row r="28" spans="1:14">
      <c r="A28" s="1"/>
      <c r="B28" s="1"/>
      <c r="C28" s="1"/>
      <c r="D28" s="1"/>
      <c r="E28" s="1"/>
      <c r="F28" s="1"/>
      <c r="G28" s="1"/>
      <c r="H28" s="1"/>
      <c r="I28" s="1"/>
      <c r="J28" s="1"/>
      <c r="K28" s="1"/>
      <c r="L28" s="1"/>
      <c r="M28" s="1"/>
      <c r="N28" s="1"/>
    </row>
    <row r="29" spans="1:14">
      <c r="A29" s="1"/>
      <c r="B29" s="1"/>
      <c r="C29" s="1"/>
      <c r="D29" s="1"/>
      <c r="E29" s="1"/>
      <c r="F29" s="1"/>
      <c r="G29" s="1"/>
      <c r="H29" s="1"/>
      <c r="I29" s="1"/>
      <c r="J29" s="1"/>
      <c r="K29" s="1"/>
      <c r="L29" s="1"/>
      <c r="M29" s="1"/>
      <c r="N29" s="1"/>
    </row>
    <row r="30" spans="1:14">
      <c r="A30" s="1"/>
      <c r="B30" s="1"/>
      <c r="C30" s="1"/>
      <c r="D30" s="1"/>
      <c r="E30" s="1"/>
      <c r="F30" s="1"/>
      <c r="G30" s="1"/>
      <c r="H30" s="1"/>
      <c r="I30" s="1"/>
      <c r="J30" s="1"/>
      <c r="K30" s="1"/>
      <c r="L30" s="1"/>
      <c r="M30" s="1"/>
      <c r="N30" s="1"/>
    </row>
    <row r="31" spans="1:14">
      <c r="A31" s="1"/>
      <c r="B31" s="1"/>
      <c r="C31" s="1"/>
      <c r="D31" s="1"/>
      <c r="E31" s="1"/>
      <c r="F31" s="1"/>
      <c r="G31" s="1"/>
      <c r="H31" s="1"/>
      <c r="I31" s="1"/>
      <c r="J31" s="1"/>
      <c r="K31" s="1"/>
      <c r="L31" s="1"/>
      <c r="M31" s="1"/>
      <c r="N31" s="1"/>
    </row>
    <row r="32" spans="1:14">
      <c r="A32" s="1"/>
      <c r="B32" s="1"/>
      <c r="C32" s="1"/>
      <c r="D32" s="1"/>
      <c r="E32" s="1"/>
      <c r="F32" s="1"/>
      <c r="G32" s="1"/>
      <c r="H32" s="1"/>
      <c r="I32" s="1"/>
      <c r="J32" s="1"/>
      <c r="K32" s="1"/>
      <c r="L32" s="1"/>
      <c r="M32" s="1"/>
      <c r="N32" s="1"/>
    </row>
    <row r="33" spans="1:14">
      <c r="A33" s="1"/>
      <c r="B33" s="1"/>
      <c r="C33" s="1"/>
      <c r="D33" s="1"/>
      <c r="E33" s="1"/>
      <c r="F33" s="1"/>
      <c r="G33" s="1"/>
      <c r="H33" s="1"/>
      <c r="I33" s="1"/>
      <c r="J33" s="1"/>
      <c r="K33" s="1"/>
      <c r="L33" s="1"/>
      <c r="M33" s="1"/>
      <c r="N33" s="1"/>
    </row>
    <row r="34" spans="1:14">
      <c r="A34" s="1"/>
      <c r="B34" s="1"/>
      <c r="C34" s="1"/>
      <c r="D34" s="1"/>
      <c r="E34" s="1"/>
      <c r="F34" s="1"/>
      <c r="G34" s="1"/>
      <c r="H34" s="1"/>
      <c r="I34" s="1"/>
      <c r="J34" s="1"/>
      <c r="K34" s="1"/>
      <c r="L34" s="1"/>
      <c r="M34" s="1"/>
      <c r="N34" s="1"/>
    </row>
    <row r="35" spans="1:14">
      <c r="A35" s="1"/>
      <c r="B35" s="1"/>
      <c r="C35" s="1"/>
      <c r="D35" s="1"/>
      <c r="E35" s="1"/>
      <c r="F35" s="1"/>
      <c r="G35" s="1"/>
      <c r="H35" s="1"/>
      <c r="I35" s="1"/>
      <c r="J35" s="1"/>
      <c r="K35" s="1"/>
      <c r="L35" s="1"/>
      <c r="M35" s="1"/>
      <c r="N35" s="1"/>
    </row>
    <row r="36" spans="1:14">
      <c r="A36" s="1"/>
      <c r="B36" s="1"/>
      <c r="C36" s="1"/>
      <c r="D36" s="1"/>
      <c r="E36" s="1"/>
      <c r="F36" s="1"/>
      <c r="G36" s="1"/>
      <c r="H36" s="1"/>
      <c r="I36" s="1"/>
      <c r="J36" s="1"/>
      <c r="K36" s="1"/>
      <c r="L36" s="1"/>
      <c r="M36" s="1"/>
      <c r="N36" s="1"/>
    </row>
    <row r="37" spans="1:14">
      <c r="A37" s="1"/>
      <c r="B37" s="1"/>
      <c r="C37" s="1"/>
      <c r="D37" s="1"/>
      <c r="E37" s="1"/>
      <c r="F37" s="1"/>
      <c r="G37" s="1"/>
      <c r="H37" s="1"/>
      <c r="I37" s="1"/>
      <c r="J37" s="1"/>
      <c r="K37" s="1"/>
      <c r="L37" s="1"/>
      <c r="M37" s="1"/>
      <c r="N37" s="1"/>
    </row>
    <row r="38" spans="1:14">
      <c r="A38" s="1"/>
      <c r="B38" s="1"/>
      <c r="C38" s="1"/>
      <c r="D38" s="1"/>
      <c r="E38" s="1"/>
      <c r="F38" s="1"/>
      <c r="G38" s="1"/>
      <c r="H38" s="1"/>
      <c r="I38" s="1"/>
      <c r="J38" s="1"/>
      <c r="K38" s="1"/>
      <c r="L38" s="1"/>
      <c r="M38" s="1"/>
      <c r="N38" s="1"/>
    </row>
    <row r="39" spans="1:14">
      <c r="A39" s="1"/>
      <c r="B39" s="1"/>
      <c r="C39" s="1"/>
      <c r="D39" s="1"/>
      <c r="E39" s="1"/>
      <c r="F39" s="1"/>
      <c r="G39" s="1"/>
      <c r="H39" s="1"/>
      <c r="I39" s="1"/>
      <c r="J39" s="1"/>
      <c r="K39" s="1"/>
      <c r="L39" s="1"/>
      <c r="M39" s="1"/>
      <c r="N39" s="1"/>
    </row>
    <row r="40" spans="1:14">
      <c r="A40" s="1"/>
      <c r="B40" s="1"/>
      <c r="C40" s="1"/>
      <c r="D40" s="1"/>
      <c r="E40" s="1"/>
      <c r="F40" s="1"/>
      <c r="G40" s="1"/>
      <c r="H40" s="1"/>
      <c r="I40" s="1"/>
      <c r="J40" s="1"/>
      <c r="K40" s="1"/>
      <c r="L40" s="1"/>
      <c r="M40" s="1"/>
      <c r="N40" s="1"/>
    </row>
    <row r="41" spans="1:14">
      <c r="A41" s="1"/>
      <c r="B41" s="1"/>
      <c r="C41" s="1"/>
      <c r="D41" s="1"/>
      <c r="E41" s="1"/>
      <c r="F41" s="1"/>
      <c r="G41" s="1"/>
      <c r="H41" s="1"/>
      <c r="I41" s="1"/>
      <c r="J41" s="1"/>
      <c r="K41" s="1"/>
      <c r="L41" s="1"/>
      <c r="M41" s="1"/>
      <c r="N41" s="1"/>
    </row>
    <row r="42" spans="1:14">
      <c r="A42" s="1"/>
      <c r="B42" s="1"/>
      <c r="C42" s="1"/>
      <c r="D42" s="1"/>
      <c r="E42" s="1"/>
      <c r="F42" s="1"/>
      <c r="G42" s="1"/>
      <c r="H42" s="1"/>
      <c r="I42" s="1"/>
      <c r="J42" s="1"/>
      <c r="K42" s="1"/>
      <c r="L42" s="1"/>
      <c r="M42" s="1"/>
      <c r="N42" s="1"/>
    </row>
    <row r="43" spans="1:14">
      <c r="A43" s="1"/>
      <c r="B43" s="1"/>
      <c r="C43" s="1"/>
      <c r="D43" s="1"/>
      <c r="E43" s="1"/>
      <c r="F43" s="1"/>
      <c r="G43" s="1"/>
      <c r="H43" s="1"/>
      <c r="I43" s="1"/>
      <c r="J43" s="1"/>
      <c r="K43" s="1"/>
      <c r="L43" s="1"/>
      <c r="M43" s="1"/>
      <c r="N43" s="1"/>
    </row>
    <row r="44" spans="1:14">
      <c r="A44" s="1"/>
      <c r="B44" s="1"/>
      <c r="C44" s="1"/>
      <c r="D44" s="1"/>
      <c r="E44" s="1"/>
      <c r="F44" s="1"/>
      <c r="G44" s="1"/>
      <c r="H44" s="1"/>
      <c r="I44" s="1"/>
      <c r="J44" s="1"/>
      <c r="K44" s="1"/>
      <c r="L44" s="1"/>
      <c r="M44" s="1"/>
      <c r="N44" s="1"/>
    </row>
    <row r="45" spans="1:14">
      <c r="A45" s="1"/>
      <c r="B45" s="1"/>
      <c r="C45" s="1"/>
      <c r="D45" s="1"/>
      <c r="E45" s="1"/>
      <c r="F45" s="1"/>
      <c r="G45" s="1"/>
      <c r="H45" s="1"/>
      <c r="I45" s="1"/>
      <c r="J45" s="1"/>
      <c r="K45" s="1"/>
      <c r="L45" s="1"/>
      <c r="M45" s="1"/>
      <c r="N45" s="1"/>
    </row>
    <row r="46" spans="1:14">
      <c r="A46" s="1"/>
      <c r="B46" s="1"/>
      <c r="C46" s="1"/>
      <c r="D46" s="1"/>
      <c r="E46" s="1"/>
      <c r="F46" s="1"/>
      <c r="G46" s="1"/>
      <c r="H46" s="1"/>
      <c r="I46" s="1"/>
      <c r="J46" s="1"/>
      <c r="K46" s="1"/>
      <c r="L46" s="1"/>
      <c r="M46" s="1"/>
      <c r="N46" s="1"/>
    </row>
    <row r="47" spans="1:14">
      <c r="A47" s="1"/>
      <c r="B47" s="1"/>
      <c r="C47" s="1"/>
      <c r="D47" s="1"/>
      <c r="E47" s="1"/>
      <c r="F47" s="1"/>
      <c r="G47" s="1"/>
      <c r="H47" s="1"/>
      <c r="I47" s="1"/>
      <c r="J47" s="1"/>
      <c r="K47" s="1"/>
      <c r="L47" s="1"/>
      <c r="M47" s="1"/>
      <c r="N47" s="1"/>
    </row>
    <row r="48" spans="1:14">
      <c r="A48" s="1"/>
      <c r="B48" s="1"/>
      <c r="C48" s="1"/>
      <c r="D48" s="1"/>
      <c r="E48" s="1"/>
      <c r="F48" s="1"/>
      <c r="G48" s="1"/>
      <c r="H48" s="1"/>
      <c r="I48" s="1"/>
      <c r="J48" s="1"/>
      <c r="K48" s="1"/>
      <c r="L48" s="1"/>
      <c r="M48" s="1"/>
      <c r="N48" s="1"/>
    </row>
    <row r="49" spans="1:14">
      <c r="A49" s="1"/>
      <c r="B49" s="1"/>
      <c r="C49" s="1"/>
      <c r="D49" s="1"/>
      <c r="E49" s="1"/>
      <c r="F49" s="1"/>
      <c r="G49" s="1"/>
      <c r="H49" s="1"/>
      <c r="I49" s="1"/>
      <c r="J49" s="1"/>
      <c r="K49" s="1"/>
      <c r="L49" s="1"/>
      <c r="M49" s="1"/>
      <c r="N49" s="1"/>
    </row>
    <row r="50" spans="1:14">
      <c r="A50" s="1"/>
      <c r="B50" s="1"/>
      <c r="C50" s="1"/>
      <c r="D50" s="1"/>
      <c r="E50" s="1"/>
      <c r="F50" s="1"/>
      <c r="G50" s="1"/>
      <c r="H50" s="1"/>
      <c r="I50" s="1"/>
      <c r="J50" s="1"/>
      <c r="K50" s="1"/>
      <c r="L50" s="1"/>
      <c r="M50" s="1"/>
      <c r="N50" s="1"/>
    </row>
    <row r="51" spans="1:14">
      <c r="A51" s="1"/>
      <c r="B51" s="1"/>
      <c r="C51" s="1"/>
      <c r="D51" s="1"/>
      <c r="E51" s="1"/>
      <c r="F51" s="1"/>
      <c r="G51" s="1"/>
      <c r="H51" s="1"/>
      <c r="I51" s="1"/>
      <c r="J51" s="1"/>
      <c r="K51" s="1"/>
      <c r="L51" s="1"/>
      <c r="M51" s="1"/>
      <c r="N51" s="1"/>
    </row>
    <row r="52" spans="1:14">
      <c r="A52" s="1"/>
      <c r="B52" s="1"/>
      <c r="C52" s="1"/>
      <c r="D52" s="1"/>
      <c r="E52" s="1"/>
      <c r="F52" s="1"/>
      <c r="G52" s="1"/>
      <c r="H52" s="1"/>
      <c r="I52" s="1"/>
      <c r="J52" s="1"/>
      <c r="K52" s="1"/>
      <c r="L52" s="1"/>
      <c r="M52" s="1"/>
      <c r="N52" s="1"/>
    </row>
    <row r="53" spans="1:14">
      <c r="A53" s="1"/>
      <c r="B53" s="1"/>
      <c r="C53" s="1"/>
      <c r="D53" s="1"/>
      <c r="E53" s="1"/>
      <c r="F53" s="1"/>
      <c r="G53" s="1"/>
      <c r="H53" s="1"/>
      <c r="I53" s="1"/>
      <c r="J53" s="1"/>
      <c r="K53" s="1"/>
      <c r="L53" s="1"/>
      <c r="M53" s="1"/>
      <c r="N53" s="1"/>
    </row>
    <row r="54" spans="1:14">
      <c r="A54" s="1"/>
      <c r="B54" s="1"/>
      <c r="C54" s="1"/>
      <c r="D54" s="1"/>
      <c r="E54" s="1"/>
      <c r="F54" s="1"/>
      <c r="G54" s="1"/>
      <c r="H54" s="1"/>
      <c r="I54" s="1"/>
      <c r="J54" s="1"/>
      <c r="K54" s="1"/>
      <c r="L54" s="1"/>
      <c r="M54" s="1"/>
      <c r="N54" s="1"/>
    </row>
    <row r="55" spans="1:14">
      <c r="A55" s="1"/>
      <c r="B55" s="1"/>
      <c r="C55" s="1"/>
      <c r="D55" s="1"/>
      <c r="E55" s="1"/>
      <c r="F55" s="1"/>
      <c r="G55" s="1"/>
      <c r="H55" s="1"/>
      <c r="I55" s="1"/>
      <c r="J55" s="1"/>
      <c r="K55" s="1"/>
      <c r="L55" s="1"/>
      <c r="M55" s="1"/>
      <c r="N55" s="1"/>
    </row>
    <row r="56" spans="1:14">
      <c r="A56" s="1"/>
      <c r="B56" s="1"/>
      <c r="C56" s="1"/>
      <c r="D56" s="1"/>
      <c r="E56" s="1"/>
      <c r="F56" s="1"/>
      <c r="G56" s="1"/>
      <c r="H56" s="1"/>
      <c r="I56" s="1"/>
      <c r="J56" s="1"/>
      <c r="K56" s="1"/>
      <c r="L56" s="1"/>
      <c r="M56" s="1"/>
      <c r="N56" s="1"/>
    </row>
    <row r="57" spans="1:14">
      <c r="A57" s="1"/>
      <c r="B57" s="1"/>
      <c r="C57" s="1"/>
      <c r="D57" s="1"/>
      <c r="E57" s="1"/>
      <c r="F57" s="1"/>
      <c r="G57" s="1"/>
      <c r="H57" s="1"/>
      <c r="I57" s="1"/>
      <c r="J57" s="1"/>
      <c r="K57" s="1"/>
      <c r="L57" s="1"/>
      <c r="M57" s="1"/>
      <c r="N57" s="1"/>
    </row>
    <row r="58" spans="1:14">
      <c r="A58" s="1"/>
      <c r="B58" s="1"/>
      <c r="C58" s="1"/>
      <c r="D58" s="1"/>
      <c r="E58" s="1"/>
      <c r="F58" s="1"/>
      <c r="G58" s="1"/>
      <c r="H58" s="1"/>
      <c r="I58" s="1"/>
      <c r="J58" s="1"/>
      <c r="K58" s="1"/>
      <c r="L58" s="1"/>
      <c r="M58" s="1"/>
      <c r="N58" s="1"/>
    </row>
    <row r="59" spans="1:14">
      <c r="A59" s="1"/>
      <c r="B59" s="1"/>
      <c r="C59" s="1"/>
      <c r="D59" s="1"/>
      <c r="E59" s="1"/>
      <c r="F59" s="1"/>
      <c r="G59" s="1"/>
      <c r="H59" s="1"/>
      <c r="I59" s="1"/>
      <c r="J59" s="1"/>
      <c r="K59" s="1"/>
      <c r="L59" s="1"/>
      <c r="M59" s="1"/>
      <c r="N59" s="1"/>
    </row>
    <row r="60" spans="1:14">
      <c r="A60" s="1"/>
      <c r="B60" s="1"/>
      <c r="C60" s="1"/>
      <c r="D60" s="1"/>
      <c r="E60" s="1"/>
      <c r="F60" s="1"/>
      <c r="G60" s="1"/>
      <c r="H60" s="1"/>
      <c r="I60" s="1"/>
      <c r="J60" s="1"/>
      <c r="K60" s="1"/>
      <c r="L60" s="1"/>
      <c r="M60" s="1"/>
      <c r="N60" s="1"/>
    </row>
    <row r="61" spans="1:14">
      <c r="A61" s="1"/>
      <c r="B61" s="1"/>
      <c r="C61" s="1"/>
      <c r="D61" s="1"/>
      <c r="E61" s="1"/>
      <c r="F61" s="1"/>
      <c r="G61" s="1"/>
      <c r="H61" s="1"/>
      <c r="I61" s="1"/>
      <c r="J61" s="1"/>
      <c r="K61" s="1"/>
      <c r="L61" s="1"/>
      <c r="M61" s="1"/>
      <c r="N61" s="1"/>
    </row>
    <row r="62" spans="1:14">
      <c r="A62" s="1"/>
      <c r="B62" s="1"/>
      <c r="C62" s="1"/>
      <c r="D62" s="1"/>
      <c r="E62" s="1"/>
      <c r="F62" s="1"/>
      <c r="G62" s="1"/>
      <c r="H62" s="1"/>
      <c r="I62" s="1"/>
      <c r="J62" s="1"/>
      <c r="K62" s="1"/>
      <c r="L62" s="1"/>
      <c r="M62" s="1"/>
      <c r="N62" s="1"/>
    </row>
    <row r="63" spans="1:14">
      <c r="A63" s="1"/>
      <c r="B63" s="1"/>
      <c r="C63" s="1"/>
      <c r="D63" s="1"/>
      <c r="E63" s="1"/>
      <c r="F63" s="1"/>
      <c r="G63" s="1"/>
      <c r="H63" s="1"/>
      <c r="I63" s="1"/>
      <c r="J63" s="1"/>
      <c r="K63" s="1"/>
      <c r="L63" s="1"/>
      <c r="M63" s="1"/>
      <c r="N63" s="1"/>
    </row>
    <row r="64" spans="1:14">
      <c r="A64" s="1"/>
      <c r="B64" s="1"/>
      <c r="C64" s="1"/>
      <c r="D64" s="1"/>
      <c r="E64" s="1"/>
      <c r="F64" s="1"/>
      <c r="G64" s="1"/>
      <c r="H64" s="1"/>
      <c r="I64" s="1"/>
      <c r="J64" s="1"/>
      <c r="K64" s="1"/>
      <c r="L64" s="1"/>
      <c r="M64" s="1"/>
      <c r="N64" s="1"/>
    </row>
    <row r="65" spans="1:14">
      <c r="A65" s="1"/>
      <c r="B65" s="1"/>
      <c r="C65" s="1"/>
      <c r="D65" s="1"/>
      <c r="E65" s="1"/>
      <c r="F65" s="1"/>
      <c r="G65" s="1"/>
      <c r="H65" s="1"/>
      <c r="I65" s="1"/>
      <c r="J65" s="1"/>
      <c r="K65" s="1"/>
      <c r="L65" s="1"/>
      <c r="M65" s="1"/>
      <c r="N65" s="1"/>
    </row>
    <row r="66" spans="1:14">
      <c r="A66" s="1"/>
      <c r="B66" s="1"/>
      <c r="C66" s="1"/>
      <c r="D66" s="1"/>
      <c r="E66" s="1"/>
      <c r="F66" s="1"/>
      <c r="G66" s="1"/>
      <c r="H66" s="1"/>
      <c r="I66" s="1"/>
      <c r="J66" s="1"/>
      <c r="K66" s="1"/>
      <c r="L66" s="1"/>
      <c r="M66" s="1"/>
      <c r="N66" s="1"/>
    </row>
    <row r="67" spans="1:14">
      <c r="A67" s="1"/>
      <c r="B67" s="1"/>
      <c r="C67" s="1"/>
      <c r="D67" s="1"/>
      <c r="E67" s="1"/>
      <c r="F67" s="1"/>
      <c r="G67" s="1"/>
      <c r="H67" s="1"/>
      <c r="I67" s="1"/>
      <c r="J67" s="1"/>
      <c r="K67" s="1"/>
      <c r="L67" s="1"/>
      <c r="M67" s="1"/>
      <c r="N67" s="1"/>
    </row>
    <row r="68" spans="1:14">
      <c r="A68" s="1"/>
      <c r="B68" s="1"/>
      <c r="C68" s="1"/>
      <c r="D68" s="1"/>
      <c r="E68" s="1"/>
      <c r="F68" s="1"/>
      <c r="G68" s="1"/>
      <c r="H68" s="1"/>
      <c r="I68" s="1"/>
      <c r="J68" s="1"/>
      <c r="K68" s="1"/>
      <c r="L68" s="1"/>
      <c r="M68" s="1"/>
      <c r="N68" s="1"/>
    </row>
    <row r="69" spans="1:14">
      <c r="A69" s="1"/>
      <c r="B69" s="1"/>
      <c r="C69" s="1"/>
      <c r="D69" s="1"/>
      <c r="E69" s="1"/>
      <c r="F69" s="1"/>
      <c r="G69" s="1"/>
      <c r="H69" s="1"/>
      <c r="I69" s="1"/>
      <c r="J69" s="1"/>
      <c r="K69" s="1"/>
      <c r="L69" s="1"/>
      <c r="M69" s="1"/>
      <c r="N69" s="1"/>
    </row>
    <row r="70" spans="1:14">
      <c r="A70" s="1"/>
      <c r="B70" s="1"/>
      <c r="C70" s="1"/>
      <c r="D70" s="1"/>
      <c r="E70" s="1"/>
      <c r="F70" s="1"/>
      <c r="G70" s="1"/>
      <c r="H70" s="1"/>
      <c r="I70" s="1"/>
      <c r="J70" s="1"/>
      <c r="K70" s="1"/>
      <c r="L70" s="1"/>
      <c r="M70" s="1"/>
      <c r="N70" s="1"/>
    </row>
    <row r="71" spans="1:14">
      <c r="A71" s="1"/>
      <c r="B71" s="1"/>
      <c r="C71" s="1"/>
      <c r="D71" s="1"/>
      <c r="E71" s="1"/>
      <c r="F71" s="1"/>
      <c r="G71" s="1"/>
      <c r="H71" s="1"/>
      <c r="I71" s="1"/>
      <c r="J71" s="1"/>
      <c r="K71" s="1"/>
      <c r="L71" s="1"/>
      <c r="M71" s="1"/>
      <c r="N71" s="1"/>
    </row>
    <row r="72" spans="1:14">
      <c r="A72" s="1"/>
      <c r="B72" s="1"/>
      <c r="C72" s="1"/>
      <c r="D72" s="1"/>
      <c r="E72" s="1"/>
      <c r="F72" s="1"/>
      <c r="G72" s="1"/>
      <c r="H72" s="1"/>
      <c r="I72" s="1"/>
      <c r="J72" s="1"/>
      <c r="K72" s="1"/>
      <c r="L72" s="1"/>
      <c r="M72" s="1"/>
      <c r="N72" s="1"/>
    </row>
    <row r="73" spans="1:14">
      <c r="A73" s="1"/>
      <c r="B73" s="1"/>
      <c r="C73" s="1"/>
      <c r="D73" s="1"/>
      <c r="E73" s="1"/>
      <c r="F73" s="1"/>
      <c r="G73" s="1"/>
      <c r="H73" s="1"/>
      <c r="I73" s="1"/>
      <c r="J73" s="1"/>
      <c r="K73" s="1"/>
      <c r="L73" s="1"/>
      <c r="M73" s="1"/>
      <c r="N73" s="1"/>
    </row>
    <row r="74" spans="1:14">
      <c r="A74" s="1"/>
      <c r="B74" s="1"/>
      <c r="C74" s="1"/>
      <c r="D74" s="1"/>
      <c r="E74" s="1"/>
      <c r="F74" s="1"/>
      <c r="G74" s="1"/>
      <c r="H74" s="1"/>
      <c r="I74" s="1"/>
      <c r="J74" s="1"/>
      <c r="K74" s="1"/>
      <c r="L74" s="1"/>
      <c r="M74" s="1"/>
      <c r="N74" s="1"/>
    </row>
    <row r="75" spans="1:14">
      <c r="A75" s="1"/>
      <c r="B75" s="1"/>
      <c r="C75" s="1"/>
      <c r="D75" s="1"/>
      <c r="E75" s="1"/>
      <c r="F75" s="1"/>
      <c r="G75" s="1"/>
      <c r="H75" s="1"/>
      <c r="I75" s="1"/>
      <c r="J75" s="1"/>
      <c r="K75" s="1"/>
      <c r="L75" s="1"/>
      <c r="M75" s="1"/>
      <c r="N75" s="1"/>
    </row>
    <row r="76" spans="1:14">
      <c r="A76" s="1"/>
      <c r="B76" s="1"/>
      <c r="C76" s="1"/>
      <c r="D76" s="1"/>
      <c r="E76" s="1"/>
      <c r="F76" s="1"/>
      <c r="G76" s="1"/>
      <c r="H76" s="1"/>
      <c r="I76" s="1"/>
      <c r="J76" s="1"/>
      <c r="K76" s="1"/>
      <c r="L76" s="1"/>
      <c r="M76" s="1"/>
      <c r="N76" s="1"/>
    </row>
    <row r="77" spans="1:14">
      <c r="A77" s="1"/>
      <c r="B77" s="1"/>
      <c r="C77" s="1"/>
      <c r="D77" s="1"/>
      <c r="E77" s="1"/>
      <c r="F77" s="1"/>
      <c r="G77" s="1"/>
      <c r="H77" s="1"/>
      <c r="I77" s="1"/>
      <c r="J77" s="1"/>
      <c r="K77" s="1"/>
      <c r="L77" s="1"/>
      <c r="M77" s="1"/>
      <c r="N77" s="1"/>
    </row>
    <row r="78" spans="1:14">
      <c r="A78" s="1"/>
      <c r="B78" s="1"/>
      <c r="C78" s="1"/>
      <c r="D78" s="1"/>
      <c r="E78" s="1"/>
      <c r="F78" s="1"/>
      <c r="G78" s="1"/>
      <c r="H78" s="1"/>
      <c r="I78" s="1"/>
      <c r="J78" s="1"/>
      <c r="K78" s="1"/>
      <c r="L78" s="1"/>
      <c r="M78" s="1"/>
      <c r="N78" s="1"/>
    </row>
    <row r="79" spans="1:14">
      <c r="A79" s="1"/>
      <c r="B79" s="1"/>
      <c r="C79" s="1"/>
      <c r="D79" s="1"/>
      <c r="E79" s="1"/>
      <c r="F79" s="1"/>
      <c r="G79" s="1"/>
      <c r="H79" s="1"/>
      <c r="I79" s="1"/>
      <c r="J79" s="1"/>
      <c r="K79" s="1"/>
      <c r="L79" s="1"/>
      <c r="M79" s="1"/>
      <c r="N79" s="1"/>
    </row>
    <row r="80" spans="1:14">
      <c r="A80" s="1"/>
      <c r="B80" s="1"/>
      <c r="C80" s="1"/>
      <c r="D80" s="1"/>
      <c r="E80" s="1"/>
      <c r="F80" s="1"/>
      <c r="G80" s="1"/>
      <c r="H80" s="1"/>
      <c r="I80" s="1"/>
      <c r="J80" s="1"/>
      <c r="K80" s="1"/>
      <c r="L80" s="1"/>
      <c r="M80" s="1"/>
      <c r="N80" s="1"/>
    </row>
    <row r="81" spans="1:14">
      <c r="A81" s="1"/>
      <c r="B81" s="1"/>
      <c r="C81" s="1"/>
      <c r="D81" s="1"/>
      <c r="E81" s="1"/>
      <c r="F81" s="1"/>
      <c r="G81" s="1"/>
      <c r="H81" s="1"/>
      <c r="I81" s="1"/>
      <c r="J81" s="1"/>
      <c r="K81" s="1"/>
      <c r="L81" s="1"/>
      <c r="M81" s="1"/>
      <c r="N81" s="1"/>
    </row>
    <row r="82" spans="1:14">
      <c r="A82" s="1"/>
      <c r="B82" s="1"/>
      <c r="C82" s="1"/>
      <c r="D82" s="1"/>
      <c r="E82" s="1"/>
      <c r="F82" s="1"/>
      <c r="G82" s="1"/>
      <c r="H82" s="1"/>
      <c r="I82" s="1"/>
      <c r="J82" s="1"/>
      <c r="K82" s="1"/>
      <c r="L82" s="1"/>
      <c r="M82" s="1"/>
      <c r="N82" s="1"/>
    </row>
    <row r="83" spans="1:14">
      <c r="A83" s="1"/>
      <c r="B83" s="1"/>
      <c r="C83" s="1"/>
      <c r="D83" s="1"/>
      <c r="E83" s="1"/>
      <c r="F83" s="1"/>
      <c r="G83" s="1"/>
      <c r="H83" s="1"/>
      <c r="I83" s="1"/>
      <c r="J83" s="1"/>
      <c r="K83" s="1"/>
      <c r="L83" s="1"/>
      <c r="M83" s="1"/>
      <c r="N83" s="1"/>
    </row>
    <row r="84" spans="1:14">
      <c r="A84" s="1"/>
      <c r="B84" s="1"/>
      <c r="C84" s="1"/>
      <c r="D84" s="1"/>
      <c r="E84" s="1"/>
      <c r="F84" s="1"/>
      <c r="G84" s="1"/>
      <c r="H84" s="1"/>
      <c r="I84" s="1"/>
      <c r="J84" s="1"/>
      <c r="K84" s="1"/>
      <c r="L84" s="1"/>
      <c r="M84" s="1"/>
      <c r="N84" s="1"/>
    </row>
    <row r="85" spans="1:14">
      <c r="A85" s="1"/>
      <c r="B85" s="1"/>
      <c r="C85" s="1"/>
      <c r="D85" s="1"/>
      <c r="E85" s="1"/>
      <c r="F85" s="1"/>
      <c r="G85" s="1"/>
      <c r="H85" s="1"/>
      <c r="I85" s="1"/>
      <c r="J85" s="1"/>
      <c r="K85" s="1"/>
      <c r="L85" s="1"/>
      <c r="M85" s="1"/>
      <c r="N85" s="1"/>
    </row>
    <row r="86" spans="1:14">
      <c r="A86" s="1"/>
      <c r="B86" s="1"/>
      <c r="C86" s="1"/>
      <c r="D86" s="1"/>
      <c r="E86" s="1"/>
      <c r="F86" s="1"/>
      <c r="G86" s="1"/>
      <c r="H86" s="1"/>
      <c r="I86" s="1"/>
      <c r="J86" s="1"/>
      <c r="K86" s="1"/>
      <c r="L86" s="1"/>
      <c r="M86" s="1"/>
      <c r="N86" s="1"/>
    </row>
    <row r="87" spans="1:14">
      <c r="A87" s="1"/>
      <c r="B87" s="1"/>
      <c r="C87" s="1"/>
      <c r="D87" s="1"/>
      <c r="E87" s="1"/>
      <c r="F87" s="1"/>
      <c r="G87" s="1"/>
      <c r="H87" s="1"/>
      <c r="I87" s="1"/>
      <c r="J87" s="1"/>
      <c r="K87" s="1"/>
      <c r="L87" s="1"/>
      <c r="M87" s="1"/>
      <c r="N87" s="1"/>
    </row>
    <row r="88" spans="1:14">
      <c r="A88" s="1"/>
      <c r="B88" s="1"/>
      <c r="C88" s="1"/>
      <c r="D88" s="1"/>
      <c r="E88" s="1"/>
      <c r="F88" s="1"/>
      <c r="G88" s="1"/>
      <c r="H88" s="1"/>
      <c r="I88" s="1"/>
      <c r="J88" s="1"/>
      <c r="K88" s="1"/>
      <c r="L88" s="1"/>
      <c r="M88" s="1"/>
      <c r="N88" s="1"/>
    </row>
    <row r="89" spans="1:14">
      <c r="A89" s="1"/>
      <c r="B89" s="1"/>
      <c r="C89" s="1"/>
      <c r="D89" s="1"/>
      <c r="E89" s="1"/>
      <c r="F89" s="1"/>
      <c r="G89" s="1"/>
      <c r="H89" s="1"/>
      <c r="I89" s="1"/>
      <c r="J89" s="1"/>
      <c r="K89" s="1"/>
      <c r="L89" s="1"/>
      <c r="M89" s="1"/>
      <c r="N89" s="1"/>
    </row>
    <row r="90" spans="1:14">
      <c r="A90" s="1"/>
      <c r="B90" s="1"/>
      <c r="C90" s="1"/>
      <c r="D90" s="1"/>
      <c r="E90" s="1"/>
      <c r="F90" s="1"/>
      <c r="G90" s="1"/>
      <c r="H90" s="1"/>
      <c r="I90" s="1"/>
      <c r="J90" s="1"/>
      <c r="K90" s="1"/>
      <c r="L90" s="1"/>
      <c r="M90" s="1"/>
      <c r="N90" s="1"/>
    </row>
    <row r="91" spans="1:14">
      <c r="A91" s="1"/>
      <c r="B91" s="1"/>
      <c r="C91" s="1"/>
      <c r="D91" s="1"/>
      <c r="E91" s="1"/>
      <c r="F91" s="1"/>
      <c r="G91" s="1"/>
      <c r="H91" s="1"/>
      <c r="I91" s="1"/>
      <c r="J91" s="1"/>
      <c r="K91" s="1"/>
      <c r="L91" s="1"/>
      <c r="M91" s="1"/>
      <c r="N91" s="1"/>
    </row>
    <row r="92" spans="1:14">
      <c r="A92" s="1"/>
      <c r="B92" s="1"/>
      <c r="C92" s="1"/>
      <c r="D92" s="1"/>
      <c r="E92" s="1"/>
      <c r="F92" s="1"/>
      <c r="G92" s="1"/>
      <c r="H92" s="1"/>
      <c r="I92" s="1"/>
      <c r="J92" s="1"/>
      <c r="K92" s="1"/>
      <c r="L92" s="1"/>
      <c r="M92" s="1"/>
      <c r="N92" s="1"/>
    </row>
    <row r="93" spans="1:14">
      <c r="A93" s="1"/>
      <c r="B93" s="1"/>
      <c r="C93" s="1"/>
      <c r="D93" s="1"/>
      <c r="E93" s="1"/>
      <c r="F93" s="1"/>
      <c r="G93" s="1"/>
      <c r="H93" s="1"/>
      <c r="I93" s="1"/>
      <c r="J93" s="1"/>
      <c r="K93" s="1"/>
      <c r="L93" s="1"/>
      <c r="M93" s="1"/>
      <c r="N93" s="1"/>
    </row>
    <row r="94" spans="1:14">
      <c r="A94" s="1"/>
      <c r="B94" s="1"/>
      <c r="C94" s="1"/>
      <c r="D94" s="1"/>
      <c r="E94" s="1"/>
      <c r="F94" s="1"/>
      <c r="G94" s="1"/>
      <c r="H94" s="1"/>
      <c r="I94" s="1"/>
      <c r="J94" s="1"/>
      <c r="K94" s="1"/>
      <c r="L94" s="1"/>
      <c r="M94" s="1"/>
      <c r="N94" s="1"/>
    </row>
    <row r="95" spans="1:14">
      <c r="A95" s="1"/>
      <c r="B95" s="1"/>
      <c r="C95" s="1"/>
      <c r="D95" s="1"/>
      <c r="E95" s="1"/>
      <c r="F95" s="1"/>
      <c r="G95" s="1"/>
      <c r="H95" s="1"/>
      <c r="I95" s="1"/>
      <c r="J95" s="1"/>
      <c r="K95" s="1"/>
      <c r="L95" s="1"/>
      <c r="M95" s="1"/>
      <c r="N95" s="1"/>
    </row>
    <row r="96" spans="1:14">
      <c r="A96" s="1"/>
      <c r="B96" s="1"/>
      <c r="C96" s="1"/>
      <c r="D96" s="1"/>
      <c r="E96" s="1"/>
      <c r="F96" s="1"/>
      <c r="G96" s="1"/>
      <c r="H96" s="1"/>
      <c r="I96" s="1"/>
      <c r="J96" s="1"/>
      <c r="K96" s="1"/>
      <c r="L96" s="1"/>
      <c r="M96" s="1"/>
      <c r="N96" s="1"/>
    </row>
    <row r="97" spans="1:14">
      <c r="A97" s="1"/>
      <c r="B97" s="1"/>
      <c r="C97" s="1"/>
      <c r="D97" s="1"/>
      <c r="E97" s="1"/>
      <c r="F97" s="1"/>
      <c r="G97" s="1"/>
      <c r="H97" s="1"/>
      <c r="I97" s="1"/>
      <c r="J97" s="1"/>
      <c r="K97" s="1"/>
      <c r="L97" s="1"/>
      <c r="M97" s="1"/>
      <c r="N97" s="1"/>
    </row>
    <row r="98" spans="1:14">
      <c r="A98" s="1"/>
      <c r="B98" s="1"/>
      <c r="C98" s="1"/>
      <c r="D98" s="1"/>
      <c r="E98" s="1"/>
      <c r="F98" s="1"/>
      <c r="G98" s="1"/>
      <c r="H98" s="1"/>
      <c r="I98" s="1"/>
      <c r="J98" s="1"/>
      <c r="K98" s="1"/>
      <c r="L98" s="1"/>
      <c r="M98" s="1"/>
      <c r="N98" s="1"/>
    </row>
    <row r="99" spans="1:14">
      <c r="A99" s="1"/>
      <c r="B99" s="1"/>
      <c r="C99" s="1"/>
      <c r="D99" s="1"/>
      <c r="E99" s="1"/>
      <c r="F99" s="1"/>
      <c r="G99" s="1"/>
      <c r="H99" s="1"/>
      <c r="I99" s="1"/>
      <c r="J99" s="1"/>
      <c r="K99" s="1"/>
      <c r="L99" s="1"/>
      <c r="M99" s="1"/>
      <c r="N99" s="1"/>
    </row>
    <row r="100" spans="1:14">
      <c r="A100" s="1"/>
      <c r="B100" s="1"/>
      <c r="C100" s="1"/>
      <c r="D100" s="1"/>
      <c r="E100" s="1"/>
      <c r="F100" s="1"/>
      <c r="G100" s="1"/>
      <c r="H100" s="1"/>
      <c r="I100" s="1"/>
      <c r="J100" s="1"/>
      <c r="K100" s="1"/>
      <c r="L100" s="1"/>
      <c r="M100" s="1"/>
      <c r="N100" s="1"/>
    </row>
    <row r="101" spans="1:14">
      <c r="A101" s="1"/>
      <c r="B101" s="1"/>
      <c r="C101" s="1"/>
      <c r="D101" s="1"/>
      <c r="E101" s="1"/>
      <c r="F101" s="1"/>
      <c r="G101" s="1"/>
      <c r="H101" s="1"/>
      <c r="I101" s="1"/>
      <c r="J101" s="1"/>
      <c r="K101" s="1"/>
      <c r="L101" s="1"/>
      <c r="M101" s="1"/>
      <c r="N101" s="1"/>
    </row>
    <row r="102" spans="1:14">
      <c r="A102" s="1"/>
      <c r="B102" s="1"/>
      <c r="C102" s="1"/>
      <c r="D102" s="1"/>
      <c r="E102" s="1"/>
      <c r="F102" s="1"/>
      <c r="G102" s="1"/>
      <c r="H102" s="1"/>
      <c r="I102" s="1"/>
      <c r="J102" s="1"/>
      <c r="K102" s="1"/>
      <c r="L102" s="1"/>
      <c r="M102" s="1"/>
      <c r="N102" s="1"/>
    </row>
    <row r="103" spans="1:14">
      <c r="A103" s="1"/>
      <c r="B103" s="1"/>
      <c r="C103" s="1"/>
      <c r="D103" s="1"/>
      <c r="E103" s="1"/>
      <c r="F103" s="1"/>
      <c r="G103" s="1"/>
      <c r="H103" s="1"/>
      <c r="I103" s="1"/>
      <c r="J103" s="1"/>
      <c r="K103" s="1"/>
      <c r="L103" s="1"/>
      <c r="M103" s="1"/>
      <c r="N103" s="1"/>
    </row>
    <row r="104" spans="1:14">
      <c r="A104" s="1"/>
      <c r="B104" s="1"/>
      <c r="C104" s="1"/>
      <c r="D104" s="1"/>
      <c r="E104" s="1"/>
      <c r="F104" s="1"/>
      <c r="G104" s="1"/>
      <c r="H104" s="1"/>
      <c r="I104" s="1"/>
      <c r="J104" s="1"/>
      <c r="K104" s="1"/>
      <c r="L104" s="1"/>
      <c r="M104" s="1"/>
      <c r="N104" s="1"/>
    </row>
    <row r="105" spans="1:14">
      <c r="A105" s="1"/>
      <c r="B105" s="1"/>
      <c r="C105" s="1"/>
      <c r="D105" s="1"/>
      <c r="E105" s="1"/>
      <c r="F105" s="1"/>
      <c r="G105" s="1"/>
      <c r="H105" s="1"/>
      <c r="I105" s="1"/>
      <c r="J105" s="1"/>
      <c r="K105" s="1"/>
      <c r="L105" s="1"/>
      <c r="M105" s="1"/>
      <c r="N105" s="1"/>
    </row>
    <row r="106" spans="1:14">
      <c r="A106" s="1"/>
      <c r="B106" s="1"/>
      <c r="C106" s="1"/>
      <c r="D106" s="1"/>
      <c r="E106" s="1"/>
      <c r="F106" s="1"/>
      <c r="G106" s="1"/>
      <c r="H106" s="1"/>
      <c r="I106" s="1"/>
      <c r="J106" s="1"/>
      <c r="K106" s="1"/>
      <c r="L106" s="1"/>
      <c r="M106" s="1"/>
      <c r="N106" s="1"/>
    </row>
    <row r="107" spans="1:14">
      <c r="A107" s="1"/>
      <c r="B107" s="1"/>
      <c r="C107" s="1"/>
      <c r="D107" s="1"/>
      <c r="E107" s="1"/>
      <c r="F107" s="1"/>
      <c r="G107" s="1"/>
      <c r="H107" s="1"/>
      <c r="I107" s="1"/>
      <c r="J107" s="1"/>
      <c r="K107" s="1"/>
      <c r="L107" s="1"/>
      <c r="M107" s="1"/>
      <c r="N107" s="1"/>
    </row>
    <row r="108" spans="1:14">
      <c r="A108" s="1"/>
      <c r="B108" s="1"/>
      <c r="C108" s="1"/>
      <c r="D108" s="1"/>
      <c r="E108" s="1"/>
      <c r="F108" s="1"/>
      <c r="G108" s="1"/>
      <c r="H108" s="1"/>
      <c r="I108" s="1"/>
      <c r="J108" s="1"/>
      <c r="K108" s="1"/>
      <c r="L108" s="1"/>
      <c r="M108" s="1"/>
      <c r="N108" s="1"/>
    </row>
    <row r="109" spans="1:14">
      <c r="A109" s="1"/>
      <c r="B109" s="1"/>
      <c r="C109" s="1"/>
      <c r="D109" s="1"/>
      <c r="E109" s="1"/>
      <c r="F109" s="1"/>
      <c r="G109" s="1"/>
      <c r="H109" s="1"/>
      <c r="I109" s="1"/>
      <c r="J109" s="1"/>
      <c r="K109" s="1"/>
      <c r="L109" s="1"/>
      <c r="M109" s="1"/>
      <c r="N109" s="1"/>
    </row>
    <row r="110" spans="1:14">
      <c r="A110" s="1"/>
      <c r="B110" s="1"/>
      <c r="C110" s="1"/>
      <c r="D110" s="1"/>
      <c r="E110" s="1"/>
      <c r="F110" s="1"/>
      <c r="G110" s="1"/>
      <c r="H110" s="1"/>
      <c r="I110" s="1"/>
      <c r="J110" s="1"/>
      <c r="K110" s="1"/>
      <c r="L110" s="1"/>
      <c r="M110" s="1"/>
      <c r="N110" s="1"/>
    </row>
    <row r="111" spans="1:14">
      <c r="A111" s="1"/>
      <c r="B111" s="1"/>
      <c r="C111" s="1"/>
      <c r="D111" s="1"/>
      <c r="E111" s="1"/>
      <c r="F111" s="1"/>
      <c r="G111" s="1"/>
      <c r="H111" s="1"/>
      <c r="I111" s="1"/>
      <c r="J111" s="1"/>
      <c r="K111" s="1"/>
      <c r="L111" s="1"/>
      <c r="M111" s="1"/>
      <c r="N111" s="1"/>
    </row>
    <row r="112" spans="1:14">
      <c r="A112" s="1"/>
      <c r="B112" s="1"/>
      <c r="C112" s="1"/>
      <c r="D112" s="1"/>
      <c r="E112" s="1"/>
      <c r="F112" s="1"/>
      <c r="G112" s="1"/>
      <c r="H112" s="1"/>
      <c r="I112" s="1"/>
      <c r="J112" s="1"/>
      <c r="K112" s="1"/>
      <c r="L112" s="1"/>
      <c r="M112" s="1"/>
      <c r="N112" s="1"/>
    </row>
    <row r="113" spans="1:14">
      <c r="A113" s="1"/>
      <c r="B113" s="1"/>
      <c r="C113" s="1"/>
      <c r="D113" s="1"/>
      <c r="E113" s="1"/>
      <c r="F113" s="1"/>
      <c r="G113" s="1"/>
      <c r="H113" s="1"/>
      <c r="I113" s="1"/>
      <c r="J113" s="1"/>
      <c r="K113" s="1"/>
      <c r="L113" s="1"/>
      <c r="M113" s="1"/>
      <c r="N113" s="1"/>
    </row>
    <row r="114" spans="1:14">
      <c r="A114" s="1"/>
      <c r="B114" s="1"/>
      <c r="C114" s="1"/>
      <c r="D114" s="1"/>
      <c r="E114" s="1"/>
      <c r="F114" s="1"/>
      <c r="G114" s="1"/>
      <c r="H114" s="1"/>
      <c r="I114" s="1"/>
      <c r="J114" s="1"/>
      <c r="K114" s="1"/>
      <c r="L114" s="1"/>
      <c r="M114" s="1"/>
      <c r="N114" s="1"/>
    </row>
    <row r="115" spans="1:14">
      <c r="A115" s="1"/>
      <c r="B115" s="1"/>
      <c r="C115" s="1"/>
      <c r="D115" s="1"/>
      <c r="E115" s="1"/>
      <c r="F115" s="1"/>
      <c r="G115" s="1"/>
      <c r="H115" s="1"/>
      <c r="I115" s="1"/>
      <c r="J115" s="1"/>
      <c r="K115" s="1"/>
      <c r="L115" s="1"/>
      <c r="M115" s="1"/>
      <c r="N115" s="1"/>
    </row>
    <row r="116" spans="1:14">
      <c r="A116" s="1"/>
      <c r="B116" s="1"/>
      <c r="C116" s="1"/>
      <c r="D116" s="1"/>
      <c r="E116" s="1"/>
      <c r="F116" s="1"/>
      <c r="G116" s="1"/>
      <c r="H116" s="1"/>
      <c r="I116" s="1"/>
      <c r="J116" s="1"/>
      <c r="K116" s="1"/>
      <c r="L116" s="1"/>
      <c r="M116" s="1"/>
      <c r="N116" s="1"/>
    </row>
    <row r="117" spans="1:14">
      <c r="A117" s="1"/>
      <c r="B117" s="1"/>
      <c r="C117" s="1"/>
      <c r="D117" s="1"/>
      <c r="E117" s="1"/>
      <c r="F117" s="1"/>
      <c r="G117" s="1"/>
      <c r="H117" s="1"/>
      <c r="I117" s="1"/>
      <c r="J117" s="1"/>
      <c r="K117" s="1"/>
      <c r="L117" s="1"/>
      <c r="M117" s="1"/>
      <c r="N117" s="1"/>
    </row>
    <row r="118" spans="1:14">
      <c r="A118" s="1"/>
      <c r="B118" s="1"/>
      <c r="C118" s="1"/>
      <c r="D118" s="1"/>
      <c r="E118" s="1"/>
      <c r="F118" s="1"/>
      <c r="G118" s="1"/>
      <c r="H118" s="1"/>
      <c r="I118" s="1"/>
      <c r="J118" s="1"/>
      <c r="K118" s="1"/>
      <c r="L118" s="1"/>
      <c r="M118" s="1"/>
      <c r="N118" s="1"/>
    </row>
    <row r="119" spans="1:14">
      <c r="A119" s="1"/>
      <c r="B119" s="1"/>
      <c r="C119" s="1"/>
      <c r="D119" s="1"/>
      <c r="E119" s="1"/>
      <c r="F119" s="1"/>
      <c r="G119" s="1"/>
      <c r="H119" s="1"/>
      <c r="I119" s="1"/>
      <c r="J119" s="1"/>
      <c r="K119" s="1"/>
      <c r="L119" s="1"/>
      <c r="M119" s="1"/>
      <c r="N119" s="1"/>
    </row>
    <row r="120" spans="1:14">
      <c r="A120" s="1"/>
      <c r="B120" s="1"/>
      <c r="C120" s="1"/>
      <c r="D120" s="1"/>
      <c r="E120" s="1"/>
      <c r="F120" s="1"/>
      <c r="G120" s="1"/>
      <c r="H120" s="1"/>
      <c r="I120" s="1"/>
      <c r="J120" s="1"/>
      <c r="K120" s="1"/>
      <c r="L120" s="1"/>
      <c r="M120" s="1"/>
      <c r="N120" s="1"/>
    </row>
    <row r="121" spans="1:14">
      <c r="A121" s="1"/>
      <c r="B121" s="1"/>
      <c r="C121" s="1"/>
      <c r="D121" s="1"/>
      <c r="E121" s="1"/>
      <c r="F121" s="1"/>
      <c r="G121" s="1"/>
      <c r="H121" s="1"/>
      <c r="I121" s="1"/>
      <c r="J121" s="1"/>
      <c r="K121" s="1"/>
      <c r="L121" s="1"/>
      <c r="M121" s="1"/>
      <c r="N121" s="1"/>
    </row>
    <row r="122" spans="1:14">
      <c r="A122" s="1"/>
      <c r="B122" s="1"/>
      <c r="C122" s="1"/>
      <c r="D122" s="1"/>
      <c r="E122" s="1"/>
      <c r="F122" s="1"/>
      <c r="G122" s="1"/>
      <c r="H122" s="1"/>
      <c r="I122" s="1"/>
      <c r="J122" s="1"/>
      <c r="K122" s="1"/>
      <c r="L122" s="1"/>
      <c r="M122" s="1"/>
      <c r="N122" s="1"/>
    </row>
    <row r="123" spans="1:14">
      <c r="A123" s="1"/>
      <c r="B123" s="1"/>
      <c r="C123" s="1"/>
      <c r="D123" s="1"/>
      <c r="E123" s="1"/>
      <c r="F123" s="1"/>
      <c r="G123" s="1"/>
      <c r="H123" s="1"/>
      <c r="I123" s="1"/>
      <c r="J123" s="1"/>
      <c r="K123" s="1"/>
      <c r="L123" s="1"/>
      <c r="M123" s="1"/>
      <c r="N123" s="1"/>
    </row>
    <row r="124" spans="1:14">
      <c r="A124" s="1"/>
      <c r="B124" s="1"/>
      <c r="C124" s="1"/>
      <c r="D124" s="1"/>
      <c r="E124" s="1"/>
      <c r="F124" s="1"/>
      <c r="G124" s="1"/>
      <c r="H124" s="1"/>
      <c r="I124" s="1"/>
      <c r="J124" s="1"/>
      <c r="K124" s="1"/>
      <c r="L124" s="1"/>
      <c r="M124" s="1"/>
      <c r="N124"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JURIDICA</vt:lpstr>
      <vt:lpstr>TECNICA</vt:lpstr>
      <vt:lpstr>FINANCIERA</vt:lpstr>
      <vt:lpstr>Hoja2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Laura Milena Visbal Cortes</cp:lastModifiedBy>
  <cp:lastPrinted>2014-12-03T13:54:46Z</cp:lastPrinted>
  <dcterms:created xsi:type="dcterms:W3CDTF">2014-10-22T15:49:24Z</dcterms:created>
  <dcterms:modified xsi:type="dcterms:W3CDTF">2014-12-08T18:59:32Z</dcterms:modified>
</cp:coreProperties>
</file>