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V:\2024 GESTIÓN DOCUMENTAL\TRASLADO ARCHIVOS POR SUPRESIÓN DE DEPENDENCIAS\EntregaArchivosICBF\ComiteEntregaArchivosICBF\"/>
    </mc:Choice>
  </mc:AlternateContent>
  <bookViews>
    <workbookView xWindow="0" yWindow="0" windowWidth="28800" windowHeight="12180" activeTab="1"/>
  </bookViews>
  <sheets>
    <sheet name="F-GD-07 Completo" sheetId="17" r:id="rId1"/>
    <sheet name="F-GD-07 Impresión" sheetId="30" r:id="rId2"/>
    <sheet name="F-GD-07 ANTERIOR" sheetId="33" r:id="rId3"/>
    <sheet name="Listas" sheetId="2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2" hidden="1">'F-GD-07 ANTERIOR'!$T$1:$T$1004</definedName>
    <definedName name="_xlnm._FilterDatabase" localSheetId="0" hidden="1">'F-GD-07 Completo'!$A$4:$AO$112</definedName>
    <definedName name="_xlnm._FilterDatabase" localSheetId="1" hidden="1">'F-GD-07 Impresión'!$AQ$23:$AR$465</definedName>
    <definedName name="_xlnm._FilterDatabase" localSheetId="3" hidden="1">Listas!$E$1:$E$148</definedName>
    <definedName name="_xlnm.Print_Area" localSheetId="2">'F-GD-07 ANTERIOR'!$A$1:$AO$448</definedName>
    <definedName name="_xlnm.Print_Area" localSheetId="0">'F-GD-07 Completo'!$A$1:$AO$112</definedName>
    <definedName name="_xlnm.Print_Area" localSheetId="1">'F-GD-07 Impresión'!$A$2:$BP$486</definedName>
    <definedName name="_xlnm.Print_Area" localSheetId="3">#REF!</definedName>
    <definedName name="_xlnm.Print_Area">#REF!</definedName>
    <definedName name="B" localSheetId="2">[1]InventarioBase!#REF!</definedName>
    <definedName name="B">[1]InventarioBase!#REF!</definedName>
    <definedName name="BASE" localSheetId="2">#REF!</definedName>
    <definedName name="BASE" localSheetId="3">#REF!</definedName>
    <definedName name="BASE">#REF!</definedName>
    <definedName name="Dependencia">[2]Ofi!$A$2:$A$54</definedName>
    <definedName name="Dependencias" localSheetId="2">'[3]FUID F-GD-07'!#REF!</definedName>
    <definedName name="Dependencias" localSheetId="0">'[3]FUID F-GD-07'!#REF!</definedName>
    <definedName name="Dependencias" localSheetId="1">'F-GD-07 Impresión'!$CC$883:$CC$931</definedName>
    <definedName name="Dependencias" localSheetId="3">'[3]FUID F-GD-07'!#REF!</definedName>
    <definedName name="Dependencias">#REF!</definedName>
    <definedName name="FUIDANTERIOR" localSheetId="2">#REF!</definedName>
    <definedName name="FUIDANTERIOR">#REF!</definedName>
    <definedName name="_xlnm.Print_Titles" localSheetId="1">'F-GD-07 Impresión'!$2:$24</definedName>
  </definedNames>
  <calcPr calcId="162913"/>
</workbook>
</file>

<file path=xl/calcChain.xml><?xml version="1.0" encoding="utf-8"?>
<calcChain xmlns="http://schemas.openxmlformats.org/spreadsheetml/2006/main">
  <c r="BB43" i="30" l="1"/>
  <c r="BA43" i="30"/>
  <c r="AZ43" i="30"/>
  <c r="AY43" i="30"/>
  <c r="AX43" i="30"/>
  <c r="AV43" i="30"/>
  <c r="AU43" i="30"/>
  <c r="AT43" i="30"/>
  <c r="AQ43" i="30"/>
  <c r="AP43" i="30"/>
  <c r="AJ43" i="30"/>
  <c r="F43" i="30"/>
  <c r="C43" i="30"/>
  <c r="AS81" i="30" l="1"/>
  <c r="S59" i="17"/>
  <c r="S58" i="17"/>
  <c r="S55" i="17"/>
  <c r="C81" i="30"/>
  <c r="F81" i="30"/>
  <c r="AC81" i="30"/>
  <c r="AG81" i="30"/>
  <c r="AJ81" i="30"/>
  <c r="AL81" i="30"/>
  <c r="AN81" i="30"/>
  <c r="AP81" i="30"/>
  <c r="AQ81" i="30"/>
  <c r="AT81" i="30"/>
  <c r="AU81" i="30"/>
  <c r="AV81" i="30"/>
  <c r="AX81" i="30"/>
  <c r="AY81" i="30"/>
  <c r="AZ81" i="30"/>
  <c r="BA81" i="30"/>
  <c r="BB81" i="30"/>
  <c r="C82" i="30"/>
  <c r="F82" i="30"/>
  <c r="AC82" i="30"/>
  <c r="AG82" i="30"/>
  <c r="AJ82" i="30"/>
  <c r="AL82" i="30"/>
  <c r="AN82" i="30"/>
  <c r="AP82" i="30"/>
  <c r="AQ82" i="30"/>
  <c r="AS82" i="30"/>
  <c r="AT82" i="30"/>
  <c r="AU82" i="30"/>
  <c r="AV82" i="30"/>
  <c r="AX82" i="30"/>
  <c r="AY82" i="30"/>
  <c r="AZ82" i="30"/>
  <c r="BA82" i="30"/>
  <c r="BB82" i="30"/>
  <c r="C83" i="30"/>
  <c r="F83" i="30"/>
  <c r="U83" i="30"/>
  <c r="AC83" i="30"/>
  <c r="AG83" i="30"/>
  <c r="AJ83" i="30"/>
  <c r="AL83" i="30"/>
  <c r="AN83" i="30"/>
  <c r="AP83" i="30"/>
  <c r="AQ83" i="30"/>
  <c r="AS83" i="30"/>
  <c r="AT83" i="30"/>
  <c r="AU83" i="30"/>
  <c r="AV83" i="30"/>
  <c r="AX83" i="30"/>
  <c r="AY83" i="30"/>
  <c r="AZ83" i="30"/>
  <c r="BA83" i="30"/>
  <c r="BB83" i="30"/>
  <c r="C84" i="30"/>
  <c r="F84" i="30"/>
  <c r="U84" i="30"/>
  <c r="AC84" i="30"/>
  <c r="AG84" i="30"/>
  <c r="AJ84" i="30"/>
  <c r="AL84" i="30"/>
  <c r="AN84" i="30"/>
  <c r="AP84" i="30"/>
  <c r="AQ84" i="30"/>
  <c r="AS84" i="30"/>
  <c r="AT84" i="30"/>
  <c r="AU84" i="30"/>
  <c r="AV84" i="30"/>
  <c r="AX84" i="30"/>
  <c r="AY84" i="30"/>
  <c r="AZ84" i="30"/>
  <c r="BA84" i="30"/>
  <c r="BB84" i="30"/>
  <c r="C85" i="30"/>
  <c r="F85" i="30"/>
  <c r="U85" i="30"/>
  <c r="AC85" i="30"/>
  <c r="AG85" i="30"/>
  <c r="AJ85" i="30"/>
  <c r="AL85" i="30"/>
  <c r="AN85" i="30"/>
  <c r="AP85" i="30"/>
  <c r="AQ85" i="30"/>
  <c r="AS85" i="30"/>
  <c r="AT85" i="30"/>
  <c r="AU85" i="30"/>
  <c r="AV85" i="30"/>
  <c r="AX85" i="30"/>
  <c r="AY85" i="30"/>
  <c r="AZ85" i="30"/>
  <c r="BA85" i="30"/>
  <c r="BB85" i="30"/>
  <c r="C86" i="30"/>
  <c r="F86" i="30"/>
  <c r="U86" i="30"/>
  <c r="AC86" i="30"/>
  <c r="AG86" i="30"/>
  <c r="AJ86" i="30"/>
  <c r="AL86" i="30"/>
  <c r="AN86" i="30"/>
  <c r="AP86" i="30"/>
  <c r="AQ86" i="30"/>
  <c r="AS86" i="30"/>
  <c r="AT86" i="30"/>
  <c r="AU86" i="30"/>
  <c r="AV86" i="30"/>
  <c r="AX86" i="30"/>
  <c r="AY86" i="30"/>
  <c r="AZ86" i="30"/>
  <c r="BA86" i="30"/>
  <c r="BB86" i="30"/>
  <c r="C87" i="30"/>
  <c r="F87" i="30"/>
  <c r="U87" i="30"/>
  <c r="AC87" i="30"/>
  <c r="AG87" i="30"/>
  <c r="AJ87" i="30"/>
  <c r="AL87" i="30"/>
  <c r="AN87" i="30"/>
  <c r="AP87" i="30"/>
  <c r="AQ87" i="30"/>
  <c r="AS87" i="30"/>
  <c r="AT87" i="30"/>
  <c r="AU87" i="30"/>
  <c r="AV87" i="30"/>
  <c r="AX87" i="30"/>
  <c r="AY87" i="30"/>
  <c r="AZ87" i="30"/>
  <c r="BA87" i="30"/>
  <c r="BB87" i="30"/>
  <c r="C88" i="30"/>
  <c r="F88" i="30"/>
  <c r="U88" i="30"/>
  <c r="AC88" i="30"/>
  <c r="AG88" i="30"/>
  <c r="AJ88" i="30"/>
  <c r="AL88" i="30"/>
  <c r="AN88" i="30"/>
  <c r="AP88" i="30"/>
  <c r="AQ88" i="30"/>
  <c r="AS88" i="30"/>
  <c r="AT88" i="30"/>
  <c r="AU88" i="30"/>
  <c r="AV88" i="30"/>
  <c r="AX88" i="30"/>
  <c r="AY88" i="30"/>
  <c r="AZ88" i="30"/>
  <c r="BA88" i="30"/>
  <c r="BB88" i="30"/>
  <c r="C89" i="30"/>
  <c r="F89" i="30"/>
  <c r="U89" i="30"/>
  <c r="AC89" i="30"/>
  <c r="AG89" i="30"/>
  <c r="AJ89" i="30"/>
  <c r="AL89" i="30"/>
  <c r="AN89" i="30"/>
  <c r="AP89" i="30"/>
  <c r="AQ89" i="30"/>
  <c r="AS89" i="30"/>
  <c r="AT89" i="30"/>
  <c r="AU89" i="30"/>
  <c r="AV89" i="30"/>
  <c r="AX89" i="30"/>
  <c r="AY89" i="30"/>
  <c r="AZ89" i="30"/>
  <c r="BA89" i="30"/>
  <c r="BB89" i="30"/>
  <c r="C90" i="30"/>
  <c r="F90" i="30"/>
  <c r="U90" i="30"/>
  <c r="AC90" i="30"/>
  <c r="AG90" i="30"/>
  <c r="AJ90" i="30"/>
  <c r="AL90" i="30"/>
  <c r="AN90" i="30"/>
  <c r="AP90" i="30"/>
  <c r="AQ90" i="30"/>
  <c r="AS90" i="30"/>
  <c r="AT90" i="30"/>
  <c r="AU90" i="30"/>
  <c r="AV90" i="30"/>
  <c r="AX90" i="30"/>
  <c r="AY90" i="30"/>
  <c r="AZ90" i="30"/>
  <c r="BA90" i="30"/>
  <c r="BB90" i="30"/>
  <c r="C91" i="30"/>
  <c r="F91" i="30"/>
  <c r="U91" i="30"/>
  <c r="AC91" i="30"/>
  <c r="AG91" i="30"/>
  <c r="AJ91" i="30"/>
  <c r="AL91" i="30"/>
  <c r="AN91" i="30"/>
  <c r="AP91" i="30"/>
  <c r="AQ91" i="30"/>
  <c r="AS91" i="30"/>
  <c r="AT91" i="30"/>
  <c r="AU91" i="30"/>
  <c r="AV91" i="30"/>
  <c r="AX91" i="30"/>
  <c r="AY91" i="30"/>
  <c r="AZ91" i="30"/>
  <c r="BA91" i="30"/>
  <c r="BB91" i="30"/>
  <c r="C92" i="30"/>
  <c r="F92" i="30"/>
  <c r="U92" i="30"/>
  <c r="AC92" i="30"/>
  <c r="AG92" i="30"/>
  <c r="AJ92" i="30"/>
  <c r="AL92" i="30"/>
  <c r="AN92" i="30"/>
  <c r="AP92" i="30"/>
  <c r="AQ92" i="30"/>
  <c r="AS92" i="30"/>
  <c r="AT92" i="30"/>
  <c r="AU92" i="30"/>
  <c r="AV92" i="30"/>
  <c r="AX92" i="30"/>
  <c r="AY92" i="30"/>
  <c r="AZ92" i="30"/>
  <c r="BA92" i="30"/>
  <c r="BB92" i="30"/>
  <c r="C93" i="30"/>
  <c r="F93" i="30"/>
  <c r="U93" i="30"/>
  <c r="AC93" i="30"/>
  <c r="AG93" i="30"/>
  <c r="AJ93" i="30"/>
  <c r="AL93" i="30"/>
  <c r="AN93" i="30"/>
  <c r="AP93" i="30"/>
  <c r="AQ93" i="30"/>
  <c r="AS93" i="30"/>
  <c r="AT93" i="30"/>
  <c r="AU93" i="30"/>
  <c r="AV93" i="30"/>
  <c r="AX93" i="30"/>
  <c r="AY93" i="30"/>
  <c r="AZ93" i="30"/>
  <c r="BA93" i="30"/>
  <c r="BB93" i="30"/>
  <c r="C94" i="30"/>
  <c r="F94" i="30"/>
  <c r="U94" i="30"/>
  <c r="AC94" i="30"/>
  <c r="AG94" i="30"/>
  <c r="AJ94" i="30"/>
  <c r="AL94" i="30"/>
  <c r="AN94" i="30"/>
  <c r="AP94" i="30"/>
  <c r="AQ94" i="30"/>
  <c r="AS94" i="30"/>
  <c r="AT94" i="30"/>
  <c r="AU94" i="30"/>
  <c r="AV94" i="30"/>
  <c r="AX94" i="30"/>
  <c r="AY94" i="30"/>
  <c r="AZ94" i="30"/>
  <c r="BA94" i="30"/>
  <c r="BB94" i="30"/>
  <c r="C95" i="30"/>
  <c r="F95" i="30"/>
  <c r="U95" i="30"/>
  <c r="AC95" i="30"/>
  <c r="AG95" i="30"/>
  <c r="AJ95" i="30"/>
  <c r="AL95" i="30"/>
  <c r="AN95" i="30"/>
  <c r="AP95" i="30"/>
  <c r="AQ95" i="30"/>
  <c r="AS95" i="30"/>
  <c r="AT95" i="30"/>
  <c r="AU95" i="30"/>
  <c r="AV95" i="30"/>
  <c r="AX95" i="30"/>
  <c r="AY95" i="30"/>
  <c r="AZ95" i="30"/>
  <c r="BA95" i="30"/>
  <c r="BB95" i="30"/>
  <c r="C96" i="30"/>
  <c r="F96" i="30"/>
  <c r="U96" i="30"/>
  <c r="AC96" i="30"/>
  <c r="AG96" i="30"/>
  <c r="AJ96" i="30"/>
  <c r="AL96" i="30"/>
  <c r="AN96" i="30"/>
  <c r="AP96" i="30"/>
  <c r="AQ96" i="30"/>
  <c r="AS96" i="30"/>
  <c r="AT96" i="30"/>
  <c r="AU96" i="30"/>
  <c r="AV96" i="30"/>
  <c r="AX96" i="30"/>
  <c r="AY96" i="30"/>
  <c r="AZ96" i="30"/>
  <c r="BA96" i="30"/>
  <c r="BB96" i="30"/>
  <c r="C97" i="30"/>
  <c r="F97" i="30"/>
  <c r="U97" i="30"/>
  <c r="AC97" i="30"/>
  <c r="AG97" i="30"/>
  <c r="AJ97" i="30"/>
  <c r="AL97" i="30"/>
  <c r="AN97" i="30"/>
  <c r="AP97" i="30"/>
  <c r="AQ97" i="30"/>
  <c r="AS97" i="30"/>
  <c r="AT97" i="30"/>
  <c r="AU97" i="30"/>
  <c r="AV97" i="30"/>
  <c r="AX97" i="30"/>
  <c r="AY97" i="30"/>
  <c r="AZ97" i="30"/>
  <c r="BA97" i="30"/>
  <c r="BB97" i="30"/>
  <c r="C98" i="30"/>
  <c r="F98" i="30"/>
  <c r="U98" i="30"/>
  <c r="AC98" i="30"/>
  <c r="AG98" i="30"/>
  <c r="AJ98" i="30"/>
  <c r="AL98" i="30"/>
  <c r="AN98" i="30"/>
  <c r="AP98" i="30"/>
  <c r="AQ98" i="30"/>
  <c r="AS98" i="30"/>
  <c r="AT98" i="30"/>
  <c r="AU98" i="30"/>
  <c r="AV98" i="30"/>
  <c r="AX98" i="30"/>
  <c r="AY98" i="30"/>
  <c r="AZ98" i="30"/>
  <c r="BA98" i="30"/>
  <c r="BB98" i="30"/>
  <c r="C99" i="30"/>
  <c r="F99" i="30"/>
  <c r="U99" i="30"/>
  <c r="AC99" i="30"/>
  <c r="AG99" i="30"/>
  <c r="AJ99" i="30"/>
  <c r="AL99" i="30"/>
  <c r="AN99" i="30"/>
  <c r="AP99" i="30"/>
  <c r="AQ99" i="30"/>
  <c r="AS99" i="30"/>
  <c r="AT99" i="30"/>
  <c r="AU99" i="30"/>
  <c r="AV99" i="30"/>
  <c r="AX99" i="30"/>
  <c r="AY99" i="30"/>
  <c r="AZ99" i="30"/>
  <c r="BA99" i="30"/>
  <c r="BB99" i="30"/>
  <c r="C100" i="30"/>
  <c r="F100" i="30"/>
  <c r="U100" i="30"/>
  <c r="AC100" i="30"/>
  <c r="AG100" i="30"/>
  <c r="AJ100" i="30"/>
  <c r="AL100" i="30"/>
  <c r="AN100" i="30"/>
  <c r="AP100" i="30"/>
  <c r="AQ100" i="30"/>
  <c r="AS100" i="30"/>
  <c r="AT100" i="30"/>
  <c r="AU100" i="30"/>
  <c r="AV100" i="30"/>
  <c r="AX100" i="30"/>
  <c r="AY100" i="30"/>
  <c r="AZ100" i="30"/>
  <c r="BA100" i="30"/>
  <c r="BB100" i="30"/>
  <c r="C101" i="30"/>
  <c r="F101" i="30"/>
  <c r="U101" i="30"/>
  <c r="AC101" i="30"/>
  <c r="AG101" i="30"/>
  <c r="AJ101" i="30"/>
  <c r="AL101" i="30"/>
  <c r="AN101" i="30"/>
  <c r="AP101" i="30"/>
  <c r="AQ101" i="30"/>
  <c r="AS101" i="30"/>
  <c r="AT101" i="30"/>
  <c r="AU101" i="30"/>
  <c r="AV101" i="30"/>
  <c r="AX101" i="30"/>
  <c r="AY101" i="30"/>
  <c r="AZ101" i="30"/>
  <c r="BA101" i="30"/>
  <c r="BB101" i="30"/>
  <c r="C102" i="30"/>
  <c r="F102" i="30"/>
  <c r="U102" i="30"/>
  <c r="AC102" i="30"/>
  <c r="AG102" i="30"/>
  <c r="AJ102" i="30"/>
  <c r="AL102" i="30"/>
  <c r="AN102" i="30"/>
  <c r="AP102" i="30"/>
  <c r="AQ102" i="30"/>
  <c r="AS102" i="30"/>
  <c r="AT102" i="30"/>
  <c r="AU102" i="30"/>
  <c r="AV102" i="30"/>
  <c r="AX102" i="30"/>
  <c r="AY102" i="30"/>
  <c r="AZ102" i="30"/>
  <c r="BA102" i="30"/>
  <c r="BB102" i="30"/>
  <c r="C103" i="30"/>
  <c r="F103" i="30"/>
  <c r="U103" i="30"/>
  <c r="AC103" i="30"/>
  <c r="AG103" i="30"/>
  <c r="AJ103" i="30"/>
  <c r="AL103" i="30"/>
  <c r="AN103" i="30"/>
  <c r="AP103" i="30"/>
  <c r="AQ103" i="30"/>
  <c r="AS103" i="30"/>
  <c r="AT103" i="30"/>
  <c r="AU103" i="30"/>
  <c r="AV103" i="30"/>
  <c r="AX103" i="30"/>
  <c r="AY103" i="30"/>
  <c r="AZ103" i="30"/>
  <c r="BA103" i="30"/>
  <c r="BB103" i="30"/>
  <c r="C104" i="30"/>
  <c r="F104" i="30"/>
  <c r="U104" i="30"/>
  <c r="AC104" i="30"/>
  <c r="AG104" i="30"/>
  <c r="AJ104" i="30"/>
  <c r="AL104" i="30"/>
  <c r="AN104" i="30"/>
  <c r="AP104" i="30"/>
  <c r="AQ104" i="30"/>
  <c r="AS104" i="30"/>
  <c r="AT104" i="30"/>
  <c r="AU104" i="30"/>
  <c r="AV104" i="30"/>
  <c r="AX104" i="30"/>
  <c r="AY104" i="30"/>
  <c r="AZ104" i="30"/>
  <c r="BA104" i="30"/>
  <c r="BB104" i="30"/>
  <c r="C105" i="30"/>
  <c r="F105" i="30"/>
  <c r="U105" i="30"/>
  <c r="AC105" i="30"/>
  <c r="AG105" i="30"/>
  <c r="AJ105" i="30"/>
  <c r="AL105" i="30"/>
  <c r="AN105" i="30"/>
  <c r="AP105" i="30"/>
  <c r="AQ105" i="30"/>
  <c r="AS105" i="30"/>
  <c r="AT105" i="30"/>
  <c r="AU105" i="30"/>
  <c r="AV105" i="30"/>
  <c r="AX105" i="30"/>
  <c r="AY105" i="30"/>
  <c r="AZ105" i="30"/>
  <c r="BA105" i="30"/>
  <c r="BB105" i="30"/>
  <c r="C106" i="30"/>
  <c r="F106" i="30"/>
  <c r="U106" i="30"/>
  <c r="AC106" i="30"/>
  <c r="AG106" i="30"/>
  <c r="AJ106" i="30"/>
  <c r="AL106" i="30"/>
  <c r="AN106" i="30"/>
  <c r="AP106" i="30"/>
  <c r="AQ106" i="30"/>
  <c r="AS106" i="30"/>
  <c r="AT106" i="30"/>
  <c r="AU106" i="30"/>
  <c r="AV106" i="30"/>
  <c r="AX106" i="30"/>
  <c r="AY106" i="30"/>
  <c r="AZ106" i="30"/>
  <c r="BA106" i="30"/>
  <c r="BB106" i="30"/>
  <c r="C107" i="30"/>
  <c r="F107" i="30"/>
  <c r="U107" i="30"/>
  <c r="AC107" i="30"/>
  <c r="AG107" i="30"/>
  <c r="AJ107" i="30"/>
  <c r="AL107" i="30"/>
  <c r="AN107" i="30"/>
  <c r="AP107" i="30"/>
  <c r="AQ107" i="30"/>
  <c r="AS107" i="30"/>
  <c r="AT107" i="30"/>
  <c r="AU107" i="30"/>
  <c r="AV107" i="30"/>
  <c r="AX107" i="30"/>
  <c r="AY107" i="30"/>
  <c r="AZ107" i="30"/>
  <c r="BA107" i="30"/>
  <c r="BB107" i="30"/>
  <c r="C108" i="30"/>
  <c r="F108" i="30"/>
  <c r="U108" i="30"/>
  <c r="AC108" i="30"/>
  <c r="AG108" i="30"/>
  <c r="AJ108" i="30"/>
  <c r="AL108" i="30"/>
  <c r="AN108" i="30"/>
  <c r="AP108" i="30"/>
  <c r="AQ108" i="30"/>
  <c r="AS108" i="30"/>
  <c r="AT108" i="30"/>
  <c r="AU108" i="30"/>
  <c r="AV108" i="30"/>
  <c r="AX108" i="30"/>
  <c r="AY108" i="30"/>
  <c r="AZ108" i="30"/>
  <c r="BA108" i="30"/>
  <c r="BB108" i="30"/>
  <c r="C109" i="30"/>
  <c r="F109" i="30"/>
  <c r="U109" i="30"/>
  <c r="AC109" i="30"/>
  <c r="AG109" i="30"/>
  <c r="AJ109" i="30"/>
  <c r="AL109" i="30"/>
  <c r="AN109" i="30"/>
  <c r="AP109" i="30"/>
  <c r="AQ109" i="30"/>
  <c r="AS109" i="30"/>
  <c r="AT109" i="30"/>
  <c r="AU109" i="30"/>
  <c r="AV109" i="30"/>
  <c r="AX109" i="30"/>
  <c r="AY109" i="30"/>
  <c r="AZ109" i="30"/>
  <c r="BA109" i="30"/>
  <c r="BB109" i="30"/>
  <c r="C110" i="30"/>
  <c r="F110" i="30"/>
  <c r="U110" i="30"/>
  <c r="AC110" i="30"/>
  <c r="AG110" i="30"/>
  <c r="AJ110" i="30"/>
  <c r="AL110" i="30"/>
  <c r="AN110" i="30"/>
  <c r="AP110" i="30"/>
  <c r="AQ110" i="30"/>
  <c r="AS110" i="30"/>
  <c r="AT110" i="30"/>
  <c r="AU110" i="30"/>
  <c r="AV110" i="30"/>
  <c r="AX110" i="30"/>
  <c r="AY110" i="30"/>
  <c r="AZ110" i="30"/>
  <c r="BA110" i="30"/>
  <c r="BB110" i="30"/>
  <c r="C111" i="30"/>
  <c r="F111" i="30"/>
  <c r="U111" i="30"/>
  <c r="AC111" i="30"/>
  <c r="AG111" i="30"/>
  <c r="AJ111" i="30"/>
  <c r="AL111" i="30"/>
  <c r="AN111" i="30"/>
  <c r="AP111" i="30"/>
  <c r="AQ111" i="30"/>
  <c r="AS111" i="30"/>
  <c r="AT111" i="30"/>
  <c r="AU111" i="30"/>
  <c r="AV111" i="30"/>
  <c r="AX111" i="30"/>
  <c r="AY111" i="30"/>
  <c r="AZ111" i="30"/>
  <c r="BA111" i="30"/>
  <c r="BB111" i="30"/>
  <c r="C112" i="30"/>
  <c r="F112" i="30"/>
  <c r="U112" i="30"/>
  <c r="AC112" i="30"/>
  <c r="AG112" i="30"/>
  <c r="AJ112" i="30"/>
  <c r="AL112" i="30"/>
  <c r="AN112" i="30"/>
  <c r="AP112" i="30"/>
  <c r="AQ112" i="30"/>
  <c r="AS112" i="30"/>
  <c r="AT112" i="30"/>
  <c r="AU112" i="30"/>
  <c r="AV112" i="30"/>
  <c r="AX112" i="30"/>
  <c r="AY112" i="30"/>
  <c r="AZ112" i="30"/>
  <c r="BA112" i="30"/>
  <c r="BB112" i="30"/>
  <c r="C113" i="30"/>
  <c r="F113" i="30"/>
  <c r="U113" i="30"/>
  <c r="AC113" i="30"/>
  <c r="AG113" i="30"/>
  <c r="AJ113" i="30"/>
  <c r="AL113" i="30"/>
  <c r="AN113" i="30"/>
  <c r="AP113" i="30"/>
  <c r="AQ113" i="30"/>
  <c r="AS113" i="30"/>
  <c r="AT113" i="30"/>
  <c r="AU113" i="30"/>
  <c r="AV113" i="30"/>
  <c r="AX113" i="30"/>
  <c r="AY113" i="30"/>
  <c r="AZ113" i="30"/>
  <c r="BA113" i="30"/>
  <c r="BB113" i="30"/>
  <c r="C114" i="30"/>
  <c r="F114" i="30"/>
  <c r="U114" i="30"/>
  <c r="AC114" i="30"/>
  <c r="AG114" i="30"/>
  <c r="AJ114" i="30"/>
  <c r="AL114" i="30"/>
  <c r="AN114" i="30"/>
  <c r="AP114" i="30"/>
  <c r="AQ114" i="30"/>
  <c r="AS114" i="30"/>
  <c r="AT114" i="30"/>
  <c r="AU114" i="30"/>
  <c r="AV114" i="30"/>
  <c r="AX114" i="30"/>
  <c r="AY114" i="30"/>
  <c r="AZ114" i="30"/>
  <c r="BA114" i="30"/>
  <c r="BB114" i="30"/>
  <c r="C115" i="30"/>
  <c r="F115" i="30"/>
  <c r="U115" i="30"/>
  <c r="AC115" i="30"/>
  <c r="AG115" i="30"/>
  <c r="AJ115" i="30"/>
  <c r="AL115" i="30"/>
  <c r="AN115" i="30"/>
  <c r="AP115" i="30"/>
  <c r="AQ115" i="30"/>
  <c r="AS115" i="30"/>
  <c r="AT115" i="30"/>
  <c r="AU115" i="30"/>
  <c r="AV115" i="30"/>
  <c r="AX115" i="30"/>
  <c r="AY115" i="30"/>
  <c r="AZ115" i="30"/>
  <c r="BA115" i="30"/>
  <c r="BB115" i="30"/>
  <c r="C116" i="30"/>
  <c r="F116" i="30"/>
  <c r="U116" i="30"/>
  <c r="AC116" i="30"/>
  <c r="AG116" i="30"/>
  <c r="AJ116" i="30"/>
  <c r="AL116" i="30"/>
  <c r="AN116" i="30"/>
  <c r="AP116" i="30"/>
  <c r="AQ116" i="30"/>
  <c r="AS116" i="30"/>
  <c r="AT116" i="30"/>
  <c r="AU116" i="30"/>
  <c r="AV116" i="30"/>
  <c r="AX116" i="30"/>
  <c r="AY116" i="30"/>
  <c r="AZ116" i="30"/>
  <c r="BA116" i="30"/>
  <c r="BB116" i="30"/>
  <c r="C117" i="30"/>
  <c r="F117" i="30"/>
  <c r="U117" i="30"/>
  <c r="AC117" i="30"/>
  <c r="AG117" i="30"/>
  <c r="AJ117" i="30"/>
  <c r="AL117" i="30"/>
  <c r="AN117" i="30"/>
  <c r="AP117" i="30"/>
  <c r="AQ117" i="30"/>
  <c r="AS117" i="30"/>
  <c r="AT117" i="30"/>
  <c r="AU117" i="30"/>
  <c r="AV117" i="30"/>
  <c r="AX117" i="30"/>
  <c r="AY117" i="30"/>
  <c r="AZ117" i="30"/>
  <c r="BA117" i="30"/>
  <c r="BB117" i="30"/>
  <c r="C118" i="30"/>
  <c r="F118" i="30"/>
  <c r="U118" i="30"/>
  <c r="AC118" i="30"/>
  <c r="AG118" i="30"/>
  <c r="AJ118" i="30"/>
  <c r="AL118" i="30"/>
  <c r="AN118" i="30"/>
  <c r="AP118" i="30"/>
  <c r="AQ118" i="30"/>
  <c r="AS118" i="30"/>
  <c r="AT118" i="30"/>
  <c r="AU118" i="30"/>
  <c r="AV118" i="30"/>
  <c r="AX118" i="30"/>
  <c r="AY118" i="30"/>
  <c r="AZ118" i="30"/>
  <c r="BA118" i="30"/>
  <c r="BB118" i="30"/>
  <c r="C119" i="30"/>
  <c r="F119" i="30"/>
  <c r="U119" i="30"/>
  <c r="AC119" i="30"/>
  <c r="AG119" i="30"/>
  <c r="AJ119" i="30"/>
  <c r="AL119" i="30"/>
  <c r="AN119" i="30"/>
  <c r="AP119" i="30"/>
  <c r="AQ119" i="30"/>
  <c r="AS119" i="30"/>
  <c r="AT119" i="30"/>
  <c r="AU119" i="30"/>
  <c r="AV119" i="30"/>
  <c r="AX119" i="30"/>
  <c r="AY119" i="30"/>
  <c r="AZ119" i="30"/>
  <c r="BA119" i="30"/>
  <c r="BB119" i="30"/>
  <c r="C120" i="30"/>
  <c r="F120" i="30"/>
  <c r="U120" i="30"/>
  <c r="AC120" i="30"/>
  <c r="AG120" i="30"/>
  <c r="AJ120" i="30"/>
  <c r="AL120" i="30"/>
  <c r="AN120" i="30"/>
  <c r="AP120" i="30"/>
  <c r="AQ120" i="30"/>
  <c r="AS120" i="30"/>
  <c r="AT120" i="30"/>
  <c r="AU120" i="30"/>
  <c r="AV120" i="30"/>
  <c r="AX120" i="30"/>
  <c r="AY120" i="30"/>
  <c r="AZ120" i="30"/>
  <c r="BA120" i="30"/>
  <c r="BB120" i="30"/>
  <c r="C121" i="30"/>
  <c r="F121" i="30"/>
  <c r="U121" i="30"/>
  <c r="AC121" i="30"/>
  <c r="AG121" i="30"/>
  <c r="AJ121" i="30"/>
  <c r="AL121" i="30"/>
  <c r="AN121" i="30"/>
  <c r="AP121" i="30"/>
  <c r="AQ121" i="30"/>
  <c r="AS121" i="30"/>
  <c r="AT121" i="30"/>
  <c r="AU121" i="30"/>
  <c r="AV121" i="30"/>
  <c r="AX121" i="30"/>
  <c r="AY121" i="30"/>
  <c r="AZ121" i="30"/>
  <c r="BA121" i="30"/>
  <c r="BB121" i="30"/>
  <c r="C122" i="30"/>
  <c r="F122" i="30"/>
  <c r="U122" i="30"/>
  <c r="AC122" i="30"/>
  <c r="AG122" i="30"/>
  <c r="AJ122" i="30"/>
  <c r="AL122" i="30"/>
  <c r="AN122" i="30"/>
  <c r="AP122" i="30"/>
  <c r="AQ122" i="30"/>
  <c r="AS122" i="30"/>
  <c r="AT122" i="30"/>
  <c r="AU122" i="30"/>
  <c r="AV122" i="30"/>
  <c r="AX122" i="30"/>
  <c r="AY122" i="30"/>
  <c r="AZ122" i="30"/>
  <c r="BA122" i="30"/>
  <c r="BB122" i="30"/>
  <c r="C123" i="30"/>
  <c r="F123" i="30"/>
  <c r="U123" i="30"/>
  <c r="AC123" i="30"/>
  <c r="AG123" i="30"/>
  <c r="AJ123" i="30"/>
  <c r="AL123" i="30"/>
  <c r="AN123" i="30"/>
  <c r="AP123" i="30"/>
  <c r="AQ123" i="30"/>
  <c r="AS123" i="30"/>
  <c r="AT123" i="30"/>
  <c r="AU123" i="30"/>
  <c r="AV123" i="30"/>
  <c r="AX123" i="30"/>
  <c r="AY123" i="30"/>
  <c r="AZ123" i="30"/>
  <c r="BA123" i="30"/>
  <c r="BB123" i="30"/>
  <c r="C124" i="30"/>
  <c r="F124" i="30"/>
  <c r="U124" i="30"/>
  <c r="AC124" i="30"/>
  <c r="AG124" i="30"/>
  <c r="AJ124" i="30"/>
  <c r="AL124" i="30"/>
  <c r="AN124" i="30"/>
  <c r="AP124" i="30"/>
  <c r="AQ124" i="30"/>
  <c r="AS124" i="30"/>
  <c r="AT124" i="30"/>
  <c r="AU124" i="30"/>
  <c r="AV124" i="30"/>
  <c r="AX124" i="30"/>
  <c r="AY124" i="30"/>
  <c r="AZ124" i="30"/>
  <c r="BA124" i="30"/>
  <c r="BB124" i="30"/>
  <c r="C125" i="30"/>
  <c r="F125" i="30"/>
  <c r="U125" i="30"/>
  <c r="AC125" i="30"/>
  <c r="AG125" i="30"/>
  <c r="AJ125" i="30"/>
  <c r="AL125" i="30"/>
  <c r="AN125" i="30"/>
  <c r="AP125" i="30"/>
  <c r="AQ125" i="30"/>
  <c r="AS125" i="30"/>
  <c r="AT125" i="30"/>
  <c r="AU125" i="30"/>
  <c r="AV125" i="30"/>
  <c r="AX125" i="30"/>
  <c r="AY125" i="30"/>
  <c r="AZ125" i="30"/>
  <c r="BA125" i="30"/>
  <c r="BB125" i="30"/>
  <c r="C126" i="30"/>
  <c r="F126" i="30"/>
  <c r="U126" i="30"/>
  <c r="AC126" i="30"/>
  <c r="AG126" i="30"/>
  <c r="AJ126" i="30"/>
  <c r="AL126" i="30"/>
  <c r="AN126" i="30"/>
  <c r="AP126" i="30"/>
  <c r="AQ126" i="30"/>
  <c r="AS126" i="30"/>
  <c r="AT126" i="30"/>
  <c r="AU126" i="30"/>
  <c r="AV126" i="30"/>
  <c r="AX126" i="30"/>
  <c r="AY126" i="30"/>
  <c r="AZ126" i="30"/>
  <c r="BA126" i="30"/>
  <c r="BB126" i="30"/>
  <c r="C127" i="30"/>
  <c r="F127" i="30"/>
  <c r="U127" i="30"/>
  <c r="AC127" i="30"/>
  <c r="AG127" i="30"/>
  <c r="AJ127" i="30"/>
  <c r="AL127" i="30"/>
  <c r="AN127" i="30"/>
  <c r="AP127" i="30"/>
  <c r="AQ127" i="30"/>
  <c r="AS127" i="30"/>
  <c r="AT127" i="30"/>
  <c r="AU127" i="30"/>
  <c r="AV127" i="30"/>
  <c r="AX127" i="30"/>
  <c r="AY127" i="30"/>
  <c r="AZ127" i="30"/>
  <c r="BA127" i="30"/>
  <c r="BB127" i="30"/>
  <c r="C128" i="30"/>
  <c r="F128" i="30"/>
  <c r="U128" i="30"/>
  <c r="AC128" i="30"/>
  <c r="AG128" i="30"/>
  <c r="AJ128" i="30"/>
  <c r="AL128" i="30"/>
  <c r="AN128" i="30"/>
  <c r="AP128" i="30"/>
  <c r="AQ128" i="30"/>
  <c r="AS128" i="30"/>
  <c r="AT128" i="30"/>
  <c r="AU128" i="30"/>
  <c r="AV128" i="30"/>
  <c r="AX128" i="30"/>
  <c r="AY128" i="30"/>
  <c r="AZ128" i="30"/>
  <c r="BA128" i="30"/>
  <c r="BB128" i="30"/>
  <c r="C129" i="30"/>
  <c r="F129" i="30"/>
  <c r="U129" i="30"/>
  <c r="AC129" i="30"/>
  <c r="AG129" i="30"/>
  <c r="AJ129" i="30"/>
  <c r="AL129" i="30"/>
  <c r="AN129" i="30"/>
  <c r="AP129" i="30"/>
  <c r="AQ129" i="30"/>
  <c r="AS129" i="30"/>
  <c r="AT129" i="30"/>
  <c r="AU129" i="30"/>
  <c r="AV129" i="30"/>
  <c r="AX129" i="30"/>
  <c r="AY129" i="30"/>
  <c r="AZ129" i="30"/>
  <c r="BA129" i="30"/>
  <c r="BB129" i="30"/>
  <c r="C130" i="30"/>
  <c r="F130" i="30"/>
  <c r="U130" i="30"/>
  <c r="AC130" i="30"/>
  <c r="AG130" i="30"/>
  <c r="AJ130" i="30"/>
  <c r="AL130" i="30"/>
  <c r="AN130" i="30"/>
  <c r="AP130" i="30"/>
  <c r="AQ130" i="30"/>
  <c r="AS130" i="30"/>
  <c r="AT130" i="30"/>
  <c r="AU130" i="30"/>
  <c r="AV130" i="30"/>
  <c r="AX130" i="30"/>
  <c r="AY130" i="30"/>
  <c r="AZ130" i="30"/>
  <c r="BA130" i="30"/>
  <c r="BB130" i="30"/>
  <c r="C131" i="30"/>
  <c r="F131" i="30"/>
  <c r="U131" i="30"/>
  <c r="AC131" i="30"/>
  <c r="AG131" i="30"/>
  <c r="AJ131" i="30"/>
  <c r="AL131" i="30"/>
  <c r="AN131" i="30"/>
  <c r="AP131" i="30"/>
  <c r="AQ131" i="30"/>
  <c r="AS131" i="30"/>
  <c r="AT131" i="30"/>
  <c r="AU131" i="30"/>
  <c r="AV131" i="30"/>
  <c r="AX131" i="30"/>
  <c r="AY131" i="30"/>
  <c r="AZ131" i="30"/>
  <c r="BA131" i="30"/>
  <c r="BB131" i="30"/>
  <c r="C132" i="30"/>
  <c r="F132" i="30"/>
  <c r="U132" i="30"/>
  <c r="AC132" i="30"/>
  <c r="AG132" i="30"/>
  <c r="AJ132" i="30"/>
  <c r="AL132" i="30"/>
  <c r="AN132" i="30"/>
  <c r="AP132" i="30"/>
  <c r="AQ132" i="30"/>
  <c r="AS132" i="30"/>
  <c r="AT132" i="30"/>
  <c r="AU132" i="30"/>
  <c r="AV132" i="30"/>
  <c r="AX132" i="30"/>
  <c r="AY132" i="30"/>
  <c r="AZ132" i="30"/>
  <c r="BA132" i="30"/>
  <c r="BB132" i="30"/>
  <c r="S54" i="17"/>
  <c r="S53" i="17"/>
  <c r="S52" i="17"/>
  <c r="S51" i="17"/>
  <c r="S50" i="17"/>
  <c r="S34" i="17" l="1"/>
  <c r="S28" i="17"/>
  <c r="S27" i="17"/>
  <c r="S26" i="17"/>
  <c r="S25" i="17"/>
  <c r="S24" i="17"/>
  <c r="F25" i="30"/>
  <c r="C422" i="30" l="1"/>
  <c r="F422" i="30"/>
  <c r="U422" i="30"/>
  <c r="AC422" i="30"/>
  <c r="AG422" i="30"/>
  <c r="AJ422" i="30"/>
  <c r="AL422" i="30"/>
  <c r="AN422" i="30"/>
  <c r="AP422" i="30"/>
  <c r="AQ422" i="30"/>
  <c r="AS422" i="30"/>
  <c r="AT422" i="30"/>
  <c r="AU422" i="30"/>
  <c r="AV422" i="30"/>
  <c r="AX422" i="30"/>
  <c r="AY422" i="30"/>
  <c r="AZ422" i="30"/>
  <c r="BA422" i="30"/>
  <c r="BB422" i="30"/>
  <c r="C423" i="30"/>
  <c r="F423" i="30"/>
  <c r="U423" i="30"/>
  <c r="AC423" i="30"/>
  <c r="AG423" i="30"/>
  <c r="AJ423" i="30"/>
  <c r="AL423" i="30"/>
  <c r="AN423" i="30"/>
  <c r="AP423" i="30"/>
  <c r="AQ423" i="30"/>
  <c r="AS423" i="30"/>
  <c r="AT423" i="30"/>
  <c r="AU423" i="30"/>
  <c r="AV423" i="30"/>
  <c r="AX423" i="30"/>
  <c r="AY423" i="30"/>
  <c r="AZ423" i="30"/>
  <c r="BA423" i="30"/>
  <c r="BB423" i="30"/>
  <c r="C424" i="30"/>
  <c r="F424" i="30"/>
  <c r="U424" i="30"/>
  <c r="AC424" i="30"/>
  <c r="AG424" i="30"/>
  <c r="AJ424" i="30"/>
  <c r="AL424" i="30"/>
  <c r="AN424" i="30"/>
  <c r="AP424" i="30"/>
  <c r="AQ424" i="30"/>
  <c r="AS424" i="30"/>
  <c r="AT424" i="30"/>
  <c r="AU424" i="30"/>
  <c r="AV424" i="30"/>
  <c r="AX424" i="30"/>
  <c r="AY424" i="30"/>
  <c r="AZ424" i="30"/>
  <c r="BA424" i="30"/>
  <c r="BB424" i="30"/>
  <c r="C425" i="30"/>
  <c r="F425" i="30"/>
  <c r="U425" i="30"/>
  <c r="AC425" i="30"/>
  <c r="AG425" i="30"/>
  <c r="AJ425" i="30"/>
  <c r="AL425" i="30"/>
  <c r="AN425" i="30"/>
  <c r="AP425" i="30"/>
  <c r="AQ425" i="30"/>
  <c r="AS425" i="30"/>
  <c r="AT425" i="30"/>
  <c r="AU425" i="30"/>
  <c r="AV425" i="30"/>
  <c r="AX425" i="30"/>
  <c r="AY425" i="30"/>
  <c r="AZ425" i="30"/>
  <c r="BA425" i="30"/>
  <c r="BB425" i="30"/>
  <c r="C426" i="30"/>
  <c r="F426" i="30"/>
  <c r="U426" i="30"/>
  <c r="AC426" i="30"/>
  <c r="AG426" i="30"/>
  <c r="AJ426" i="30"/>
  <c r="AL426" i="30"/>
  <c r="AN426" i="30"/>
  <c r="AP426" i="30"/>
  <c r="AQ426" i="30"/>
  <c r="AS426" i="30"/>
  <c r="AT426" i="30"/>
  <c r="AU426" i="30"/>
  <c r="AV426" i="30"/>
  <c r="AX426" i="30"/>
  <c r="AY426" i="30"/>
  <c r="AZ426" i="30"/>
  <c r="BA426" i="30"/>
  <c r="BB426" i="30"/>
  <c r="C427" i="30"/>
  <c r="F427" i="30"/>
  <c r="U427" i="30"/>
  <c r="AC427" i="30"/>
  <c r="AG427" i="30"/>
  <c r="AJ427" i="30"/>
  <c r="AL427" i="30"/>
  <c r="AN427" i="30"/>
  <c r="AP427" i="30"/>
  <c r="AQ427" i="30"/>
  <c r="AS427" i="30"/>
  <c r="AT427" i="30"/>
  <c r="AU427" i="30"/>
  <c r="AV427" i="30"/>
  <c r="AX427" i="30"/>
  <c r="AY427" i="30"/>
  <c r="AZ427" i="30"/>
  <c r="BA427" i="30"/>
  <c r="BB427" i="30"/>
  <c r="C428" i="30"/>
  <c r="F428" i="30"/>
  <c r="U428" i="30"/>
  <c r="AC428" i="30"/>
  <c r="AG428" i="30"/>
  <c r="AJ428" i="30"/>
  <c r="AL428" i="30"/>
  <c r="AN428" i="30"/>
  <c r="AP428" i="30"/>
  <c r="AQ428" i="30"/>
  <c r="AS428" i="30"/>
  <c r="AT428" i="30"/>
  <c r="AU428" i="30"/>
  <c r="AV428" i="30"/>
  <c r="AX428" i="30"/>
  <c r="AY428" i="30"/>
  <c r="AZ428" i="30"/>
  <c r="BA428" i="30"/>
  <c r="BB428" i="30"/>
  <c r="C429" i="30"/>
  <c r="F429" i="30"/>
  <c r="U429" i="30"/>
  <c r="AC429" i="30"/>
  <c r="AG429" i="30"/>
  <c r="AJ429" i="30"/>
  <c r="AL429" i="30"/>
  <c r="AN429" i="30"/>
  <c r="AP429" i="30"/>
  <c r="AQ429" i="30"/>
  <c r="AS429" i="30"/>
  <c r="AT429" i="30"/>
  <c r="AU429" i="30"/>
  <c r="AV429" i="30"/>
  <c r="AX429" i="30"/>
  <c r="AY429" i="30"/>
  <c r="AZ429" i="30"/>
  <c r="BA429" i="30"/>
  <c r="BB429" i="30"/>
  <c r="C430" i="30"/>
  <c r="F430" i="30"/>
  <c r="U430" i="30"/>
  <c r="AC430" i="30"/>
  <c r="AG430" i="30"/>
  <c r="AJ430" i="30"/>
  <c r="AL430" i="30"/>
  <c r="AN430" i="30"/>
  <c r="AP430" i="30"/>
  <c r="AQ430" i="30"/>
  <c r="AT430" i="30"/>
  <c r="AU430" i="30"/>
  <c r="AV430" i="30"/>
  <c r="AX430" i="30"/>
  <c r="AY430" i="30"/>
  <c r="AZ430" i="30"/>
  <c r="BA430" i="30"/>
  <c r="BB430" i="30"/>
  <c r="C431" i="30"/>
  <c r="F431" i="30"/>
  <c r="U431" i="30"/>
  <c r="AC431" i="30"/>
  <c r="AG431" i="30"/>
  <c r="AJ431" i="30"/>
  <c r="AL431" i="30"/>
  <c r="AN431" i="30"/>
  <c r="AP431" i="30"/>
  <c r="AQ431" i="30"/>
  <c r="AT431" i="30"/>
  <c r="AU431" i="30"/>
  <c r="AV431" i="30"/>
  <c r="AX431" i="30"/>
  <c r="AY431" i="30"/>
  <c r="AZ431" i="30"/>
  <c r="BA431" i="30"/>
  <c r="BB431" i="30"/>
  <c r="C432" i="30"/>
  <c r="F432" i="30"/>
  <c r="U432" i="30"/>
  <c r="AC432" i="30"/>
  <c r="AG432" i="30"/>
  <c r="AJ432" i="30"/>
  <c r="AL432" i="30"/>
  <c r="AN432" i="30"/>
  <c r="AP432" i="30"/>
  <c r="AQ432" i="30"/>
  <c r="AT432" i="30"/>
  <c r="AU432" i="30"/>
  <c r="AV432" i="30"/>
  <c r="AX432" i="30"/>
  <c r="AY432" i="30"/>
  <c r="AZ432" i="30"/>
  <c r="BA432" i="30"/>
  <c r="BB432" i="30"/>
  <c r="C433" i="30"/>
  <c r="F433" i="30"/>
  <c r="U433" i="30"/>
  <c r="AC433" i="30"/>
  <c r="AG433" i="30"/>
  <c r="AJ433" i="30"/>
  <c r="AL433" i="30"/>
  <c r="AN433" i="30"/>
  <c r="AP433" i="30"/>
  <c r="AQ433" i="30"/>
  <c r="AT433" i="30"/>
  <c r="AU433" i="30"/>
  <c r="AV433" i="30"/>
  <c r="AX433" i="30"/>
  <c r="AY433" i="30"/>
  <c r="AZ433" i="30"/>
  <c r="BA433" i="30"/>
  <c r="BB433" i="30"/>
  <c r="C434" i="30"/>
  <c r="F434" i="30"/>
  <c r="U434" i="30"/>
  <c r="AC434" i="30"/>
  <c r="AG434" i="30"/>
  <c r="AJ434" i="30"/>
  <c r="AL434" i="30"/>
  <c r="AN434" i="30"/>
  <c r="AP434" i="30"/>
  <c r="AQ434" i="30"/>
  <c r="AT434" i="30"/>
  <c r="AU434" i="30"/>
  <c r="AV434" i="30"/>
  <c r="AX434" i="30"/>
  <c r="AY434" i="30"/>
  <c r="AZ434" i="30"/>
  <c r="BA434" i="30"/>
  <c r="BB434" i="30"/>
  <c r="C435" i="30"/>
  <c r="F435" i="30"/>
  <c r="U435" i="30"/>
  <c r="AC435" i="30"/>
  <c r="AG435" i="30"/>
  <c r="AJ435" i="30"/>
  <c r="AL435" i="30"/>
  <c r="AN435" i="30"/>
  <c r="AP435" i="30"/>
  <c r="AQ435" i="30"/>
  <c r="AT435" i="30"/>
  <c r="AU435" i="30"/>
  <c r="AV435" i="30"/>
  <c r="AX435" i="30"/>
  <c r="AY435" i="30"/>
  <c r="AZ435" i="30"/>
  <c r="BA435" i="30"/>
  <c r="BB435" i="30"/>
  <c r="C436" i="30"/>
  <c r="F436" i="30"/>
  <c r="U436" i="30"/>
  <c r="AC436" i="30"/>
  <c r="AG436" i="30"/>
  <c r="AJ436" i="30"/>
  <c r="AL436" i="30"/>
  <c r="AN436" i="30"/>
  <c r="AP436" i="30"/>
  <c r="AQ436" i="30"/>
  <c r="AT436" i="30"/>
  <c r="AU436" i="30"/>
  <c r="AV436" i="30"/>
  <c r="AX436" i="30"/>
  <c r="AY436" i="30"/>
  <c r="AZ436" i="30"/>
  <c r="BA436" i="30"/>
  <c r="BB436" i="30"/>
  <c r="C437" i="30"/>
  <c r="F437" i="30"/>
  <c r="U437" i="30"/>
  <c r="AC437" i="30"/>
  <c r="AG437" i="30"/>
  <c r="AJ437" i="30"/>
  <c r="AL437" i="30"/>
  <c r="AN437" i="30"/>
  <c r="AP437" i="30"/>
  <c r="AQ437" i="30"/>
  <c r="AT437" i="30"/>
  <c r="AU437" i="30"/>
  <c r="AV437" i="30"/>
  <c r="AX437" i="30"/>
  <c r="AY437" i="30"/>
  <c r="AZ437" i="30"/>
  <c r="BA437" i="30"/>
  <c r="BB437" i="30"/>
  <c r="C438" i="30"/>
  <c r="F438" i="30"/>
  <c r="U438" i="30"/>
  <c r="AC438" i="30"/>
  <c r="AG438" i="30"/>
  <c r="AJ438" i="30"/>
  <c r="AL438" i="30"/>
  <c r="AN438" i="30"/>
  <c r="AP438" i="30"/>
  <c r="AQ438" i="30"/>
  <c r="AT438" i="30"/>
  <c r="AU438" i="30"/>
  <c r="AV438" i="30"/>
  <c r="AX438" i="30"/>
  <c r="AY438" i="30"/>
  <c r="AZ438" i="30"/>
  <c r="BA438" i="30"/>
  <c r="BB438" i="30"/>
  <c r="C439" i="30"/>
  <c r="F439" i="30"/>
  <c r="U439" i="30"/>
  <c r="AC439" i="30"/>
  <c r="AG439" i="30"/>
  <c r="AJ439" i="30"/>
  <c r="AL439" i="30"/>
  <c r="AN439" i="30"/>
  <c r="AP439" i="30"/>
  <c r="AQ439" i="30"/>
  <c r="AT439" i="30"/>
  <c r="AU439" i="30"/>
  <c r="AV439" i="30"/>
  <c r="AX439" i="30"/>
  <c r="AY439" i="30"/>
  <c r="AZ439" i="30"/>
  <c r="BA439" i="30"/>
  <c r="BB439" i="30"/>
  <c r="C440" i="30"/>
  <c r="F440" i="30"/>
  <c r="U440" i="30"/>
  <c r="AC440" i="30"/>
  <c r="AG440" i="30"/>
  <c r="AJ440" i="30"/>
  <c r="AL440" i="30"/>
  <c r="AN440" i="30"/>
  <c r="AP440" i="30"/>
  <c r="AQ440" i="30"/>
  <c r="AT440" i="30"/>
  <c r="AU440" i="30"/>
  <c r="AV440" i="30"/>
  <c r="AX440" i="30"/>
  <c r="AY440" i="30"/>
  <c r="AZ440" i="30"/>
  <c r="BA440" i="30"/>
  <c r="BB440" i="30"/>
  <c r="C441" i="30"/>
  <c r="F441" i="30"/>
  <c r="U441" i="30"/>
  <c r="AC441" i="30"/>
  <c r="AG441" i="30"/>
  <c r="AJ441" i="30"/>
  <c r="AL441" i="30"/>
  <c r="AN441" i="30"/>
  <c r="AP441" i="30"/>
  <c r="AQ441" i="30"/>
  <c r="AT441" i="30"/>
  <c r="AU441" i="30"/>
  <c r="AV441" i="30"/>
  <c r="AX441" i="30"/>
  <c r="AY441" i="30"/>
  <c r="AZ441" i="30"/>
  <c r="BA441" i="30"/>
  <c r="BB441" i="30"/>
  <c r="C442" i="30"/>
  <c r="F442" i="30"/>
  <c r="U442" i="30"/>
  <c r="AC442" i="30"/>
  <c r="AG442" i="30"/>
  <c r="AJ442" i="30"/>
  <c r="AL442" i="30"/>
  <c r="AN442" i="30"/>
  <c r="AP442" i="30"/>
  <c r="AQ442" i="30"/>
  <c r="AT442" i="30"/>
  <c r="AU442" i="30"/>
  <c r="AV442" i="30"/>
  <c r="AX442" i="30"/>
  <c r="AY442" i="30"/>
  <c r="AZ442" i="30"/>
  <c r="BA442" i="30"/>
  <c r="BB442" i="30"/>
  <c r="C443" i="30"/>
  <c r="F443" i="30"/>
  <c r="U443" i="30"/>
  <c r="AC443" i="30"/>
  <c r="AG443" i="30"/>
  <c r="AJ443" i="30"/>
  <c r="AL443" i="30"/>
  <c r="AN443" i="30"/>
  <c r="AP443" i="30"/>
  <c r="AQ443" i="30"/>
  <c r="AT443" i="30"/>
  <c r="AU443" i="30"/>
  <c r="AV443" i="30"/>
  <c r="AX443" i="30"/>
  <c r="AY443" i="30"/>
  <c r="AZ443" i="30"/>
  <c r="BA443" i="30"/>
  <c r="BB443" i="30"/>
  <c r="C444" i="30"/>
  <c r="F444" i="30"/>
  <c r="U444" i="30"/>
  <c r="AC444" i="30"/>
  <c r="AG444" i="30"/>
  <c r="AJ444" i="30"/>
  <c r="AL444" i="30"/>
  <c r="AN444" i="30"/>
  <c r="AP444" i="30"/>
  <c r="AQ444" i="30"/>
  <c r="AS444" i="30"/>
  <c r="AT444" i="30"/>
  <c r="AU444" i="30"/>
  <c r="AV444" i="30"/>
  <c r="AX444" i="30"/>
  <c r="AY444" i="30"/>
  <c r="AZ444" i="30"/>
  <c r="BA444" i="30"/>
  <c r="BB444" i="30"/>
  <c r="C445" i="30"/>
  <c r="F445" i="30"/>
  <c r="U445" i="30"/>
  <c r="AC445" i="30"/>
  <c r="AG445" i="30"/>
  <c r="AJ445" i="30"/>
  <c r="AL445" i="30"/>
  <c r="AN445" i="30"/>
  <c r="AP445" i="30"/>
  <c r="AQ445" i="30"/>
  <c r="AS445" i="30"/>
  <c r="AT445" i="30"/>
  <c r="AU445" i="30"/>
  <c r="AV445" i="30"/>
  <c r="AX445" i="30"/>
  <c r="AY445" i="30"/>
  <c r="AZ445" i="30"/>
  <c r="BA445" i="30"/>
  <c r="BB445" i="30"/>
  <c r="C446" i="30"/>
  <c r="F446" i="30"/>
  <c r="U446" i="30"/>
  <c r="AC446" i="30"/>
  <c r="AG446" i="30"/>
  <c r="AJ446" i="30"/>
  <c r="AL446" i="30"/>
  <c r="AN446" i="30"/>
  <c r="AP446" i="30"/>
  <c r="AQ446" i="30"/>
  <c r="AS446" i="30"/>
  <c r="AT446" i="30"/>
  <c r="AU446" i="30"/>
  <c r="AV446" i="30"/>
  <c r="AX446" i="30"/>
  <c r="AY446" i="30"/>
  <c r="AZ446" i="30"/>
  <c r="BA446" i="30"/>
  <c r="BB446" i="30"/>
  <c r="C447" i="30"/>
  <c r="F447" i="30"/>
  <c r="U447" i="30"/>
  <c r="AC447" i="30"/>
  <c r="AG447" i="30"/>
  <c r="AJ447" i="30"/>
  <c r="AL447" i="30"/>
  <c r="AN447" i="30"/>
  <c r="AP447" i="30"/>
  <c r="AQ447" i="30"/>
  <c r="AS447" i="30"/>
  <c r="AT447" i="30"/>
  <c r="AU447" i="30"/>
  <c r="AV447" i="30"/>
  <c r="AX447" i="30"/>
  <c r="AY447" i="30"/>
  <c r="AZ447" i="30"/>
  <c r="BA447" i="30"/>
  <c r="BB447" i="30"/>
  <c r="C448" i="30"/>
  <c r="F448" i="30"/>
  <c r="U448" i="30"/>
  <c r="AC448" i="30"/>
  <c r="AG448" i="30"/>
  <c r="AJ448" i="30"/>
  <c r="AL448" i="30"/>
  <c r="AN448" i="30"/>
  <c r="AP448" i="30"/>
  <c r="AQ448" i="30"/>
  <c r="AS448" i="30"/>
  <c r="AT448" i="30"/>
  <c r="AU448" i="30"/>
  <c r="AV448" i="30"/>
  <c r="AX448" i="30"/>
  <c r="AY448" i="30"/>
  <c r="AZ448" i="30"/>
  <c r="BA448" i="30"/>
  <c r="BB448" i="30"/>
  <c r="C449" i="30"/>
  <c r="F449" i="30"/>
  <c r="U449" i="30"/>
  <c r="AC449" i="30"/>
  <c r="AG449" i="30"/>
  <c r="AJ449" i="30"/>
  <c r="AL449" i="30"/>
  <c r="AN449" i="30"/>
  <c r="AP449" i="30"/>
  <c r="AQ449" i="30"/>
  <c r="AS449" i="30"/>
  <c r="AT449" i="30"/>
  <c r="AU449" i="30"/>
  <c r="AV449" i="30"/>
  <c r="AX449" i="30"/>
  <c r="AY449" i="30"/>
  <c r="AZ449" i="30"/>
  <c r="BA449" i="30"/>
  <c r="BB449" i="30"/>
  <c r="C450" i="30"/>
  <c r="F450" i="30"/>
  <c r="U450" i="30"/>
  <c r="AC450" i="30"/>
  <c r="AG450" i="30"/>
  <c r="AJ450" i="30"/>
  <c r="AL450" i="30"/>
  <c r="AN450" i="30"/>
  <c r="AP450" i="30"/>
  <c r="AQ450" i="30"/>
  <c r="AS450" i="30"/>
  <c r="AT450" i="30"/>
  <c r="AU450" i="30"/>
  <c r="AV450" i="30"/>
  <c r="AX450" i="30"/>
  <c r="AY450" i="30"/>
  <c r="AZ450" i="30"/>
  <c r="BA450" i="30"/>
  <c r="BB450" i="30"/>
  <c r="C451" i="30"/>
  <c r="F451" i="30"/>
  <c r="U451" i="30"/>
  <c r="AC451" i="30"/>
  <c r="AG451" i="30"/>
  <c r="AJ451" i="30"/>
  <c r="AL451" i="30"/>
  <c r="AN451" i="30"/>
  <c r="AP451" i="30"/>
  <c r="AQ451" i="30"/>
  <c r="AS451" i="30"/>
  <c r="AT451" i="30"/>
  <c r="AU451" i="30"/>
  <c r="AV451" i="30"/>
  <c r="AX451" i="30"/>
  <c r="AY451" i="30"/>
  <c r="AZ451" i="30"/>
  <c r="BA451" i="30"/>
  <c r="BB451" i="30"/>
  <c r="C452" i="30"/>
  <c r="F452" i="30"/>
  <c r="U452" i="30"/>
  <c r="AC452" i="30"/>
  <c r="AG452" i="30"/>
  <c r="AJ452" i="30"/>
  <c r="AL452" i="30"/>
  <c r="AN452" i="30"/>
  <c r="AP452" i="30"/>
  <c r="AQ452" i="30"/>
  <c r="AS452" i="30"/>
  <c r="AT452" i="30"/>
  <c r="AU452" i="30"/>
  <c r="AV452" i="30"/>
  <c r="AX452" i="30"/>
  <c r="AY452" i="30"/>
  <c r="AZ452" i="30"/>
  <c r="BA452" i="30"/>
  <c r="BB452" i="30"/>
  <c r="C453" i="30"/>
  <c r="F453" i="30"/>
  <c r="U453" i="30"/>
  <c r="AC453" i="30"/>
  <c r="AG453" i="30"/>
  <c r="AJ453" i="30"/>
  <c r="AL453" i="30"/>
  <c r="AN453" i="30"/>
  <c r="AP453" i="30"/>
  <c r="AQ453" i="30"/>
  <c r="AS453" i="30"/>
  <c r="AT453" i="30"/>
  <c r="AU453" i="30"/>
  <c r="AV453" i="30"/>
  <c r="AX453" i="30"/>
  <c r="AY453" i="30"/>
  <c r="AZ453" i="30"/>
  <c r="BA453" i="30"/>
  <c r="BB453" i="30"/>
  <c r="C454" i="30"/>
  <c r="F454" i="30"/>
  <c r="U454" i="30"/>
  <c r="AC454" i="30"/>
  <c r="AG454" i="30"/>
  <c r="AJ454" i="30"/>
  <c r="AL454" i="30"/>
  <c r="AN454" i="30"/>
  <c r="AP454" i="30"/>
  <c r="AQ454" i="30"/>
  <c r="AS454" i="30"/>
  <c r="AT454" i="30"/>
  <c r="AU454" i="30"/>
  <c r="AV454" i="30"/>
  <c r="AX454" i="30"/>
  <c r="AY454" i="30"/>
  <c r="AZ454" i="30"/>
  <c r="BA454" i="30"/>
  <c r="BB454" i="30"/>
  <c r="C455" i="30"/>
  <c r="F455" i="30"/>
  <c r="U455" i="30"/>
  <c r="AC455" i="30"/>
  <c r="AG455" i="30"/>
  <c r="AJ455" i="30"/>
  <c r="AL455" i="30"/>
  <c r="AN455" i="30"/>
  <c r="AP455" i="30"/>
  <c r="AQ455" i="30"/>
  <c r="AS455" i="30"/>
  <c r="AT455" i="30"/>
  <c r="AU455" i="30"/>
  <c r="AV455" i="30"/>
  <c r="AX455" i="30"/>
  <c r="AY455" i="30"/>
  <c r="AZ455" i="30"/>
  <c r="BA455" i="30"/>
  <c r="BB455" i="30"/>
  <c r="C456" i="30"/>
  <c r="F456" i="30"/>
  <c r="U456" i="30"/>
  <c r="AC456" i="30"/>
  <c r="AG456" i="30"/>
  <c r="AJ456" i="30"/>
  <c r="AL456" i="30"/>
  <c r="AN456" i="30"/>
  <c r="AP456" i="30"/>
  <c r="AQ456" i="30"/>
  <c r="AS456" i="30"/>
  <c r="AT456" i="30"/>
  <c r="AU456" i="30"/>
  <c r="AV456" i="30"/>
  <c r="AX456" i="30"/>
  <c r="AY456" i="30"/>
  <c r="AZ456" i="30"/>
  <c r="BA456" i="30"/>
  <c r="BB456" i="30"/>
  <c r="C457" i="30"/>
  <c r="F457" i="30"/>
  <c r="U457" i="30"/>
  <c r="AC457" i="30"/>
  <c r="AG457" i="30"/>
  <c r="AJ457" i="30"/>
  <c r="AL457" i="30"/>
  <c r="AN457" i="30"/>
  <c r="AP457" i="30"/>
  <c r="AQ457" i="30"/>
  <c r="AS457" i="30"/>
  <c r="AT457" i="30"/>
  <c r="AU457" i="30"/>
  <c r="AV457" i="30"/>
  <c r="AX457" i="30"/>
  <c r="AY457" i="30"/>
  <c r="AZ457" i="30"/>
  <c r="BA457" i="30"/>
  <c r="BB457" i="30"/>
  <c r="C458" i="30"/>
  <c r="F458" i="30"/>
  <c r="U458" i="30"/>
  <c r="AC458" i="30"/>
  <c r="AG458" i="30"/>
  <c r="AJ458" i="30"/>
  <c r="AL458" i="30"/>
  <c r="AN458" i="30"/>
  <c r="AP458" i="30"/>
  <c r="AQ458" i="30"/>
  <c r="AS458" i="30"/>
  <c r="AT458" i="30"/>
  <c r="AU458" i="30"/>
  <c r="AV458" i="30"/>
  <c r="AX458" i="30"/>
  <c r="AY458" i="30"/>
  <c r="AZ458" i="30"/>
  <c r="BA458" i="30"/>
  <c r="BB458" i="30"/>
  <c r="C459" i="30"/>
  <c r="F459" i="30"/>
  <c r="U459" i="30"/>
  <c r="AC459" i="30"/>
  <c r="AG459" i="30"/>
  <c r="AJ459" i="30"/>
  <c r="AL459" i="30"/>
  <c r="AN459" i="30"/>
  <c r="AP459" i="30"/>
  <c r="AQ459" i="30"/>
  <c r="AS459" i="30"/>
  <c r="AT459" i="30"/>
  <c r="AU459" i="30"/>
  <c r="AV459" i="30"/>
  <c r="AX459" i="30"/>
  <c r="AY459" i="30"/>
  <c r="AZ459" i="30"/>
  <c r="BA459" i="30"/>
  <c r="BB459" i="30"/>
  <c r="C460" i="30"/>
  <c r="F460" i="30"/>
  <c r="U460" i="30"/>
  <c r="AC460" i="30"/>
  <c r="AG460" i="30"/>
  <c r="AJ460" i="30"/>
  <c r="AL460" i="30"/>
  <c r="AN460" i="30"/>
  <c r="AP460" i="30"/>
  <c r="AQ460" i="30"/>
  <c r="AT460" i="30"/>
  <c r="AU460" i="30"/>
  <c r="AV460" i="30"/>
  <c r="AX460" i="30"/>
  <c r="AY460" i="30"/>
  <c r="AZ460" i="30"/>
  <c r="BA460" i="30"/>
  <c r="BB460" i="30"/>
  <c r="C461" i="30"/>
  <c r="F461" i="30"/>
  <c r="U461" i="30"/>
  <c r="AC461" i="30"/>
  <c r="AG461" i="30"/>
  <c r="AJ461" i="30"/>
  <c r="AL461" i="30"/>
  <c r="AN461" i="30"/>
  <c r="AP461" i="30"/>
  <c r="AQ461" i="30"/>
  <c r="AT461" i="30"/>
  <c r="AU461" i="30"/>
  <c r="AV461" i="30"/>
  <c r="AX461" i="30"/>
  <c r="AY461" i="30"/>
  <c r="AZ461" i="30"/>
  <c r="BA461" i="30"/>
  <c r="BB461" i="30"/>
  <c r="C462" i="30"/>
  <c r="F462" i="30"/>
  <c r="U462" i="30"/>
  <c r="AC462" i="30"/>
  <c r="AG462" i="30"/>
  <c r="AJ462" i="30"/>
  <c r="AL462" i="30"/>
  <c r="AN462" i="30"/>
  <c r="AP462" i="30"/>
  <c r="AQ462" i="30"/>
  <c r="AT462" i="30"/>
  <c r="AU462" i="30"/>
  <c r="AV462" i="30"/>
  <c r="AX462" i="30"/>
  <c r="AY462" i="30"/>
  <c r="AZ462" i="30"/>
  <c r="BA462" i="30"/>
  <c r="BB462" i="30"/>
  <c r="C463" i="30"/>
  <c r="F463" i="30"/>
  <c r="U463" i="30"/>
  <c r="AC463" i="30"/>
  <c r="AG463" i="30"/>
  <c r="AJ463" i="30"/>
  <c r="AL463" i="30"/>
  <c r="AN463" i="30"/>
  <c r="AP463" i="30"/>
  <c r="AQ463" i="30"/>
  <c r="AT463" i="30"/>
  <c r="AU463" i="30"/>
  <c r="AV463" i="30"/>
  <c r="AX463" i="30"/>
  <c r="AY463" i="30"/>
  <c r="AZ463" i="30"/>
  <c r="BA463" i="30"/>
  <c r="BB463" i="30"/>
  <c r="C464" i="30"/>
  <c r="F464" i="30"/>
  <c r="U464" i="30"/>
  <c r="AC464" i="30"/>
  <c r="AG464" i="30"/>
  <c r="AJ464" i="30"/>
  <c r="AL464" i="30"/>
  <c r="AN464" i="30"/>
  <c r="AP464" i="30"/>
  <c r="AQ464" i="30"/>
  <c r="AT464" i="30"/>
  <c r="AU464" i="30"/>
  <c r="AV464" i="30"/>
  <c r="AX464" i="30"/>
  <c r="AY464" i="30"/>
  <c r="AZ464" i="30"/>
  <c r="BA464" i="30"/>
  <c r="BB464" i="30"/>
  <c r="C465" i="30"/>
  <c r="F465" i="30"/>
  <c r="U465" i="30"/>
  <c r="AC465" i="30"/>
  <c r="AG465" i="30"/>
  <c r="AJ465" i="30"/>
  <c r="AL465" i="30"/>
  <c r="AN465" i="30"/>
  <c r="AP465" i="30"/>
  <c r="AQ465" i="30"/>
  <c r="AT465" i="30"/>
  <c r="AU465" i="30"/>
  <c r="AV465" i="30"/>
  <c r="AX465" i="30"/>
  <c r="AY465" i="30"/>
  <c r="AZ465" i="30"/>
  <c r="BA465" i="30"/>
  <c r="BB465" i="30"/>
  <c r="C322" i="30"/>
  <c r="F322" i="30"/>
  <c r="U322" i="30"/>
  <c r="AC322" i="30"/>
  <c r="AG322" i="30"/>
  <c r="AJ322" i="30"/>
  <c r="AL322" i="30"/>
  <c r="AN322" i="30"/>
  <c r="AP322" i="30"/>
  <c r="AQ322" i="30"/>
  <c r="AS322" i="30"/>
  <c r="AT322" i="30"/>
  <c r="AU322" i="30"/>
  <c r="AV322" i="30"/>
  <c r="AX322" i="30"/>
  <c r="AY322" i="30"/>
  <c r="AZ322" i="30"/>
  <c r="BA322" i="30"/>
  <c r="BB322" i="30"/>
  <c r="C323" i="30"/>
  <c r="F323" i="30"/>
  <c r="U323" i="30"/>
  <c r="AC323" i="30"/>
  <c r="AG323" i="30"/>
  <c r="AJ323" i="30"/>
  <c r="AL323" i="30"/>
  <c r="AN323" i="30"/>
  <c r="AP323" i="30"/>
  <c r="AQ323" i="30"/>
  <c r="AT323" i="30"/>
  <c r="AU323" i="30"/>
  <c r="AV323" i="30"/>
  <c r="AX323" i="30"/>
  <c r="AY323" i="30"/>
  <c r="AZ323" i="30"/>
  <c r="BA323" i="30"/>
  <c r="BB323" i="30"/>
  <c r="C324" i="30"/>
  <c r="F324" i="30"/>
  <c r="U324" i="30"/>
  <c r="AC324" i="30"/>
  <c r="AG324" i="30"/>
  <c r="AJ324" i="30"/>
  <c r="AL324" i="30"/>
  <c r="AN324" i="30"/>
  <c r="AP324" i="30"/>
  <c r="AQ324" i="30"/>
  <c r="AT324" i="30"/>
  <c r="AU324" i="30"/>
  <c r="AV324" i="30"/>
  <c r="AX324" i="30"/>
  <c r="AY324" i="30"/>
  <c r="AZ324" i="30"/>
  <c r="BA324" i="30"/>
  <c r="BB324" i="30"/>
  <c r="C325" i="30"/>
  <c r="F325" i="30"/>
  <c r="U325" i="30"/>
  <c r="AC325" i="30"/>
  <c r="AG325" i="30"/>
  <c r="AJ325" i="30"/>
  <c r="AL325" i="30"/>
  <c r="AN325" i="30"/>
  <c r="AP325" i="30"/>
  <c r="AQ325" i="30"/>
  <c r="AT325" i="30"/>
  <c r="AU325" i="30"/>
  <c r="AV325" i="30"/>
  <c r="AX325" i="30"/>
  <c r="AY325" i="30"/>
  <c r="AZ325" i="30"/>
  <c r="BA325" i="30"/>
  <c r="BB325" i="30"/>
  <c r="C326" i="30"/>
  <c r="F326" i="30"/>
  <c r="U326" i="30"/>
  <c r="AC326" i="30"/>
  <c r="AG326" i="30"/>
  <c r="AJ326" i="30"/>
  <c r="AL326" i="30"/>
  <c r="AN326" i="30"/>
  <c r="AP326" i="30"/>
  <c r="AQ326" i="30"/>
  <c r="AT326" i="30"/>
  <c r="AU326" i="30"/>
  <c r="AV326" i="30"/>
  <c r="AX326" i="30"/>
  <c r="AY326" i="30"/>
  <c r="AZ326" i="30"/>
  <c r="BA326" i="30"/>
  <c r="BB326" i="30"/>
  <c r="C327" i="30"/>
  <c r="F327" i="30"/>
  <c r="U327" i="30"/>
  <c r="AC327" i="30"/>
  <c r="AG327" i="30"/>
  <c r="AJ327" i="30"/>
  <c r="AL327" i="30"/>
  <c r="AN327" i="30"/>
  <c r="AP327" i="30"/>
  <c r="AQ327" i="30"/>
  <c r="AT327" i="30"/>
  <c r="AU327" i="30"/>
  <c r="AV327" i="30"/>
  <c r="AX327" i="30"/>
  <c r="AY327" i="30"/>
  <c r="AZ327" i="30"/>
  <c r="BA327" i="30"/>
  <c r="BB327" i="30"/>
  <c r="C328" i="30"/>
  <c r="F328" i="30"/>
  <c r="U328" i="30"/>
  <c r="AC328" i="30"/>
  <c r="AG328" i="30"/>
  <c r="AJ328" i="30"/>
  <c r="AL328" i="30"/>
  <c r="AN328" i="30"/>
  <c r="AP328" i="30"/>
  <c r="AQ328" i="30"/>
  <c r="AT328" i="30"/>
  <c r="AU328" i="30"/>
  <c r="AV328" i="30"/>
  <c r="AX328" i="30"/>
  <c r="AY328" i="30"/>
  <c r="AZ328" i="30"/>
  <c r="BA328" i="30"/>
  <c r="BB328" i="30"/>
  <c r="C329" i="30"/>
  <c r="F329" i="30"/>
  <c r="U329" i="30"/>
  <c r="AC329" i="30"/>
  <c r="AG329" i="30"/>
  <c r="AJ329" i="30"/>
  <c r="AL329" i="30"/>
  <c r="AN329" i="30"/>
  <c r="AP329" i="30"/>
  <c r="AQ329" i="30"/>
  <c r="AT329" i="30"/>
  <c r="AU329" i="30"/>
  <c r="AV329" i="30"/>
  <c r="AX329" i="30"/>
  <c r="AY329" i="30"/>
  <c r="AZ329" i="30"/>
  <c r="BA329" i="30"/>
  <c r="BB329" i="30"/>
  <c r="C330" i="30"/>
  <c r="F330" i="30"/>
  <c r="U330" i="30"/>
  <c r="AC330" i="30"/>
  <c r="AG330" i="30"/>
  <c r="AJ330" i="30"/>
  <c r="AL330" i="30"/>
  <c r="AN330" i="30"/>
  <c r="AP330" i="30"/>
  <c r="AQ330" i="30"/>
  <c r="AT330" i="30"/>
  <c r="AU330" i="30"/>
  <c r="AV330" i="30"/>
  <c r="AX330" i="30"/>
  <c r="AY330" i="30"/>
  <c r="AZ330" i="30"/>
  <c r="BA330" i="30"/>
  <c r="BB330" i="30"/>
  <c r="C331" i="30"/>
  <c r="F331" i="30"/>
  <c r="U331" i="30"/>
  <c r="AC331" i="30"/>
  <c r="AG331" i="30"/>
  <c r="AJ331" i="30"/>
  <c r="AL331" i="30"/>
  <c r="AN331" i="30"/>
  <c r="AP331" i="30"/>
  <c r="AQ331" i="30"/>
  <c r="AT331" i="30"/>
  <c r="AU331" i="30"/>
  <c r="AV331" i="30"/>
  <c r="AX331" i="30"/>
  <c r="AY331" i="30"/>
  <c r="AZ331" i="30"/>
  <c r="BA331" i="30"/>
  <c r="BB331" i="30"/>
  <c r="C332" i="30"/>
  <c r="F332" i="30"/>
  <c r="U332" i="30"/>
  <c r="AC332" i="30"/>
  <c r="AG332" i="30"/>
  <c r="AJ332" i="30"/>
  <c r="AL332" i="30"/>
  <c r="AN332" i="30"/>
  <c r="AP332" i="30"/>
  <c r="AQ332" i="30"/>
  <c r="AT332" i="30"/>
  <c r="AU332" i="30"/>
  <c r="AV332" i="30"/>
  <c r="AX332" i="30"/>
  <c r="AY332" i="30"/>
  <c r="AZ332" i="30"/>
  <c r="BA332" i="30"/>
  <c r="BB332" i="30"/>
  <c r="C333" i="30"/>
  <c r="F333" i="30"/>
  <c r="U333" i="30"/>
  <c r="AC333" i="30"/>
  <c r="AG333" i="30"/>
  <c r="AJ333" i="30"/>
  <c r="AL333" i="30"/>
  <c r="AN333" i="30"/>
  <c r="AP333" i="30"/>
  <c r="AQ333" i="30"/>
  <c r="AT333" i="30"/>
  <c r="AU333" i="30"/>
  <c r="AV333" i="30"/>
  <c r="AX333" i="30"/>
  <c r="AY333" i="30"/>
  <c r="AZ333" i="30"/>
  <c r="BA333" i="30"/>
  <c r="BB333" i="30"/>
  <c r="C334" i="30"/>
  <c r="F334" i="30"/>
  <c r="U334" i="30"/>
  <c r="AC334" i="30"/>
  <c r="AG334" i="30"/>
  <c r="AJ334" i="30"/>
  <c r="AL334" i="30"/>
  <c r="AN334" i="30"/>
  <c r="AP334" i="30"/>
  <c r="AQ334" i="30"/>
  <c r="AS334" i="30"/>
  <c r="AT334" i="30"/>
  <c r="AU334" i="30"/>
  <c r="AV334" i="30"/>
  <c r="AX334" i="30"/>
  <c r="AY334" i="30"/>
  <c r="AZ334" i="30"/>
  <c r="BA334" i="30"/>
  <c r="BB334" i="30"/>
  <c r="C335" i="30"/>
  <c r="F335" i="30"/>
  <c r="U335" i="30"/>
  <c r="AC335" i="30"/>
  <c r="AG335" i="30"/>
  <c r="AJ335" i="30"/>
  <c r="AL335" i="30"/>
  <c r="AN335" i="30"/>
  <c r="AP335" i="30"/>
  <c r="AQ335" i="30"/>
  <c r="AT335" i="30"/>
  <c r="AU335" i="30"/>
  <c r="AV335" i="30"/>
  <c r="AX335" i="30"/>
  <c r="AY335" i="30"/>
  <c r="AZ335" i="30"/>
  <c r="BA335" i="30"/>
  <c r="BB335" i="30"/>
  <c r="C336" i="30"/>
  <c r="F336" i="30"/>
  <c r="U336" i="30"/>
  <c r="AC336" i="30"/>
  <c r="AG336" i="30"/>
  <c r="AJ336" i="30"/>
  <c r="AL336" i="30"/>
  <c r="AN336" i="30"/>
  <c r="AP336" i="30"/>
  <c r="AQ336" i="30"/>
  <c r="AT336" i="30"/>
  <c r="AU336" i="30"/>
  <c r="AV336" i="30"/>
  <c r="AX336" i="30"/>
  <c r="AY336" i="30"/>
  <c r="AZ336" i="30"/>
  <c r="BA336" i="30"/>
  <c r="BB336" i="30"/>
  <c r="C337" i="30"/>
  <c r="F337" i="30"/>
  <c r="U337" i="30"/>
  <c r="AC337" i="30"/>
  <c r="AG337" i="30"/>
  <c r="AJ337" i="30"/>
  <c r="AL337" i="30"/>
  <c r="AN337" i="30"/>
  <c r="AP337" i="30"/>
  <c r="AQ337" i="30"/>
  <c r="AT337" i="30"/>
  <c r="AU337" i="30"/>
  <c r="AV337" i="30"/>
  <c r="AX337" i="30"/>
  <c r="AY337" i="30"/>
  <c r="AZ337" i="30"/>
  <c r="BA337" i="30"/>
  <c r="BB337" i="30"/>
  <c r="C338" i="30"/>
  <c r="F338" i="30"/>
  <c r="U338" i="30"/>
  <c r="AC338" i="30"/>
  <c r="AG338" i="30"/>
  <c r="AJ338" i="30"/>
  <c r="AL338" i="30"/>
  <c r="AN338" i="30"/>
  <c r="AP338" i="30"/>
  <c r="AQ338" i="30"/>
  <c r="AT338" i="30"/>
  <c r="AU338" i="30"/>
  <c r="AV338" i="30"/>
  <c r="AX338" i="30"/>
  <c r="AY338" i="30"/>
  <c r="AZ338" i="30"/>
  <c r="BA338" i="30"/>
  <c r="BB338" i="30"/>
  <c r="C339" i="30"/>
  <c r="F339" i="30"/>
  <c r="U339" i="30"/>
  <c r="AC339" i="30"/>
  <c r="AG339" i="30"/>
  <c r="AJ339" i="30"/>
  <c r="AL339" i="30"/>
  <c r="AN339" i="30"/>
  <c r="AP339" i="30"/>
  <c r="AQ339" i="30"/>
  <c r="AS339" i="30"/>
  <c r="AT339" i="30"/>
  <c r="AU339" i="30"/>
  <c r="AV339" i="30"/>
  <c r="AX339" i="30"/>
  <c r="AY339" i="30"/>
  <c r="AZ339" i="30"/>
  <c r="BA339" i="30"/>
  <c r="BB339" i="30"/>
  <c r="C340" i="30"/>
  <c r="F340" i="30"/>
  <c r="U340" i="30"/>
  <c r="AC340" i="30"/>
  <c r="AG340" i="30"/>
  <c r="AJ340" i="30"/>
  <c r="AL340" i="30"/>
  <c r="AN340" i="30"/>
  <c r="AP340" i="30"/>
  <c r="AQ340" i="30"/>
  <c r="AS340" i="30"/>
  <c r="AT340" i="30"/>
  <c r="AU340" i="30"/>
  <c r="AV340" i="30"/>
  <c r="AX340" i="30"/>
  <c r="AY340" i="30"/>
  <c r="AZ340" i="30"/>
  <c r="BA340" i="30"/>
  <c r="BB340" i="30"/>
  <c r="C341" i="30"/>
  <c r="F341" i="30"/>
  <c r="U341" i="30"/>
  <c r="AC341" i="30"/>
  <c r="AG341" i="30"/>
  <c r="AJ341" i="30"/>
  <c r="AL341" i="30"/>
  <c r="AN341" i="30"/>
  <c r="AP341" i="30"/>
  <c r="AQ341" i="30"/>
  <c r="AS341" i="30"/>
  <c r="AT341" i="30"/>
  <c r="AU341" i="30"/>
  <c r="AV341" i="30"/>
  <c r="AX341" i="30"/>
  <c r="AY341" i="30"/>
  <c r="AZ341" i="30"/>
  <c r="BA341" i="30"/>
  <c r="BB341" i="30"/>
  <c r="C342" i="30"/>
  <c r="F342" i="30"/>
  <c r="U342" i="30"/>
  <c r="AC342" i="30"/>
  <c r="AG342" i="30"/>
  <c r="AJ342" i="30"/>
  <c r="AL342" i="30"/>
  <c r="AN342" i="30"/>
  <c r="AP342" i="30"/>
  <c r="AQ342" i="30"/>
  <c r="AS342" i="30"/>
  <c r="AT342" i="30"/>
  <c r="AU342" i="30"/>
  <c r="AV342" i="30"/>
  <c r="AX342" i="30"/>
  <c r="AY342" i="30"/>
  <c r="AZ342" i="30"/>
  <c r="BA342" i="30"/>
  <c r="BB342" i="30"/>
  <c r="C343" i="30"/>
  <c r="F343" i="30"/>
  <c r="U343" i="30"/>
  <c r="AC343" i="30"/>
  <c r="AG343" i="30"/>
  <c r="AJ343" i="30"/>
  <c r="AL343" i="30"/>
  <c r="AN343" i="30"/>
  <c r="AP343" i="30"/>
  <c r="AQ343" i="30"/>
  <c r="AT343" i="30"/>
  <c r="AU343" i="30"/>
  <c r="AV343" i="30"/>
  <c r="AX343" i="30"/>
  <c r="AY343" i="30"/>
  <c r="AZ343" i="30"/>
  <c r="BA343" i="30"/>
  <c r="BB343" i="30"/>
  <c r="C344" i="30"/>
  <c r="F344" i="30"/>
  <c r="U344" i="30"/>
  <c r="AC344" i="30"/>
  <c r="AG344" i="30"/>
  <c r="AJ344" i="30"/>
  <c r="AL344" i="30"/>
  <c r="AN344" i="30"/>
  <c r="AP344" i="30"/>
  <c r="AQ344" i="30"/>
  <c r="AS344" i="30"/>
  <c r="AT344" i="30"/>
  <c r="AU344" i="30"/>
  <c r="AV344" i="30"/>
  <c r="AX344" i="30"/>
  <c r="AY344" i="30"/>
  <c r="AZ344" i="30"/>
  <c r="BA344" i="30"/>
  <c r="BB344" i="30"/>
  <c r="C345" i="30"/>
  <c r="F345" i="30"/>
  <c r="U345" i="30"/>
  <c r="AC345" i="30"/>
  <c r="AG345" i="30"/>
  <c r="AJ345" i="30"/>
  <c r="AL345" i="30"/>
  <c r="AN345" i="30"/>
  <c r="AP345" i="30"/>
  <c r="AQ345" i="30"/>
  <c r="AS345" i="30"/>
  <c r="AT345" i="30"/>
  <c r="AU345" i="30"/>
  <c r="AV345" i="30"/>
  <c r="AX345" i="30"/>
  <c r="AY345" i="30"/>
  <c r="AZ345" i="30"/>
  <c r="BA345" i="30"/>
  <c r="BB345" i="30"/>
  <c r="C346" i="30"/>
  <c r="F346" i="30"/>
  <c r="U346" i="30"/>
  <c r="AC346" i="30"/>
  <c r="AG346" i="30"/>
  <c r="AJ346" i="30"/>
  <c r="AL346" i="30"/>
  <c r="AN346" i="30"/>
  <c r="AP346" i="30"/>
  <c r="AQ346" i="30"/>
  <c r="AS346" i="30"/>
  <c r="AT346" i="30"/>
  <c r="AU346" i="30"/>
  <c r="AV346" i="30"/>
  <c r="AX346" i="30"/>
  <c r="AY346" i="30"/>
  <c r="AZ346" i="30"/>
  <c r="BA346" i="30"/>
  <c r="BB346" i="30"/>
  <c r="C347" i="30"/>
  <c r="F347" i="30"/>
  <c r="U347" i="30"/>
  <c r="AC347" i="30"/>
  <c r="AG347" i="30"/>
  <c r="AJ347" i="30"/>
  <c r="AL347" i="30"/>
  <c r="AN347" i="30"/>
  <c r="AP347" i="30"/>
  <c r="AQ347" i="30"/>
  <c r="AT347" i="30"/>
  <c r="AU347" i="30"/>
  <c r="AV347" i="30"/>
  <c r="AX347" i="30"/>
  <c r="AY347" i="30"/>
  <c r="AZ347" i="30"/>
  <c r="BA347" i="30"/>
  <c r="BB347" i="30"/>
  <c r="C348" i="30"/>
  <c r="F348" i="30"/>
  <c r="U348" i="30"/>
  <c r="AC348" i="30"/>
  <c r="AG348" i="30"/>
  <c r="AJ348" i="30"/>
  <c r="AL348" i="30"/>
  <c r="AN348" i="30"/>
  <c r="AP348" i="30"/>
  <c r="AQ348" i="30"/>
  <c r="AT348" i="30"/>
  <c r="AU348" i="30"/>
  <c r="AV348" i="30"/>
  <c r="AX348" i="30"/>
  <c r="AY348" i="30"/>
  <c r="AZ348" i="30"/>
  <c r="BA348" i="30"/>
  <c r="BB348" i="30"/>
  <c r="C349" i="30"/>
  <c r="F349" i="30"/>
  <c r="U349" i="30"/>
  <c r="AC349" i="30"/>
  <c r="AG349" i="30"/>
  <c r="AJ349" i="30"/>
  <c r="AL349" i="30"/>
  <c r="AN349" i="30"/>
  <c r="AP349" i="30"/>
  <c r="AQ349" i="30"/>
  <c r="AT349" i="30"/>
  <c r="AU349" i="30"/>
  <c r="AV349" i="30"/>
  <c r="AX349" i="30"/>
  <c r="AY349" i="30"/>
  <c r="AZ349" i="30"/>
  <c r="BA349" i="30"/>
  <c r="BB349" i="30"/>
  <c r="C350" i="30"/>
  <c r="F350" i="30"/>
  <c r="U350" i="30"/>
  <c r="AC350" i="30"/>
  <c r="AG350" i="30"/>
  <c r="AJ350" i="30"/>
  <c r="AL350" i="30"/>
  <c r="AN350" i="30"/>
  <c r="AP350" i="30"/>
  <c r="AQ350" i="30"/>
  <c r="AT350" i="30"/>
  <c r="AU350" i="30"/>
  <c r="AV350" i="30"/>
  <c r="AX350" i="30"/>
  <c r="AY350" i="30"/>
  <c r="AZ350" i="30"/>
  <c r="BA350" i="30"/>
  <c r="BB350" i="30"/>
  <c r="C351" i="30"/>
  <c r="F351" i="30"/>
  <c r="U351" i="30"/>
  <c r="AC351" i="30"/>
  <c r="AG351" i="30"/>
  <c r="AJ351" i="30"/>
  <c r="AL351" i="30"/>
  <c r="AN351" i="30"/>
  <c r="AP351" i="30"/>
  <c r="AQ351" i="30"/>
  <c r="AT351" i="30"/>
  <c r="AU351" i="30"/>
  <c r="AV351" i="30"/>
  <c r="AX351" i="30"/>
  <c r="AY351" i="30"/>
  <c r="AZ351" i="30"/>
  <c r="BA351" i="30"/>
  <c r="BB351" i="30"/>
  <c r="C352" i="30"/>
  <c r="F352" i="30"/>
  <c r="U352" i="30"/>
  <c r="AC352" i="30"/>
  <c r="AG352" i="30"/>
  <c r="AJ352" i="30"/>
  <c r="AL352" i="30"/>
  <c r="AN352" i="30"/>
  <c r="AP352" i="30"/>
  <c r="AQ352" i="30"/>
  <c r="AT352" i="30"/>
  <c r="AU352" i="30"/>
  <c r="AV352" i="30"/>
  <c r="AX352" i="30"/>
  <c r="AY352" i="30"/>
  <c r="AZ352" i="30"/>
  <c r="BA352" i="30"/>
  <c r="BB352" i="30"/>
  <c r="C353" i="30"/>
  <c r="F353" i="30"/>
  <c r="U353" i="30"/>
  <c r="AC353" i="30"/>
  <c r="AG353" i="30"/>
  <c r="AJ353" i="30"/>
  <c r="AL353" i="30"/>
  <c r="AN353" i="30"/>
  <c r="AP353" i="30"/>
  <c r="AQ353" i="30"/>
  <c r="AT353" i="30"/>
  <c r="AU353" i="30"/>
  <c r="AV353" i="30"/>
  <c r="AX353" i="30"/>
  <c r="AY353" i="30"/>
  <c r="AZ353" i="30"/>
  <c r="BA353" i="30"/>
  <c r="BB353" i="30"/>
  <c r="C354" i="30"/>
  <c r="F354" i="30"/>
  <c r="U354" i="30"/>
  <c r="AC354" i="30"/>
  <c r="AG354" i="30"/>
  <c r="AJ354" i="30"/>
  <c r="AL354" i="30"/>
  <c r="AN354" i="30"/>
  <c r="AP354" i="30"/>
  <c r="AQ354" i="30"/>
  <c r="AT354" i="30"/>
  <c r="AU354" i="30"/>
  <c r="AV354" i="30"/>
  <c r="AX354" i="30"/>
  <c r="AY354" i="30"/>
  <c r="AZ354" i="30"/>
  <c r="BA354" i="30"/>
  <c r="BB354" i="30"/>
  <c r="C355" i="30"/>
  <c r="F355" i="30"/>
  <c r="U355" i="30"/>
  <c r="AC355" i="30"/>
  <c r="AG355" i="30"/>
  <c r="AJ355" i="30"/>
  <c r="AL355" i="30"/>
  <c r="AN355" i="30"/>
  <c r="AP355" i="30"/>
  <c r="AQ355" i="30"/>
  <c r="AT355" i="30"/>
  <c r="AU355" i="30"/>
  <c r="AV355" i="30"/>
  <c r="AX355" i="30"/>
  <c r="AY355" i="30"/>
  <c r="AZ355" i="30"/>
  <c r="BA355" i="30"/>
  <c r="BB355" i="30"/>
  <c r="C356" i="30"/>
  <c r="F356" i="30"/>
  <c r="U356" i="30"/>
  <c r="AC356" i="30"/>
  <c r="AG356" i="30"/>
  <c r="AJ356" i="30"/>
  <c r="AL356" i="30"/>
  <c r="AN356" i="30"/>
  <c r="AP356" i="30"/>
  <c r="AQ356" i="30"/>
  <c r="AT356" i="30"/>
  <c r="AU356" i="30"/>
  <c r="AV356" i="30"/>
  <c r="AX356" i="30"/>
  <c r="AY356" i="30"/>
  <c r="AZ356" i="30"/>
  <c r="BA356" i="30"/>
  <c r="BB356" i="30"/>
  <c r="C357" i="30"/>
  <c r="F357" i="30"/>
  <c r="U357" i="30"/>
  <c r="AC357" i="30"/>
  <c r="AG357" i="30"/>
  <c r="AJ357" i="30"/>
  <c r="AL357" i="30"/>
  <c r="AN357" i="30"/>
  <c r="AP357" i="30"/>
  <c r="AQ357" i="30"/>
  <c r="AT357" i="30"/>
  <c r="AU357" i="30"/>
  <c r="AV357" i="30"/>
  <c r="AX357" i="30"/>
  <c r="AY357" i="30"/>
  <c r="AZ357" i="30"/>
  <c r="BA357" i="30"/>
  <c r="BB357" i="30"/>
  <c r="C358" i="30"/>
  <c r="F358" i="30"/>
  <c r="U358" i="30"/>
  <c r="AC358" i="30"/>
  <c r="AG358" i="30"/>
  <c r="AJ358" i="30"/>
  <c r="AL358" i="30"/>
  <c r="AN358" i="30"/>
  <c r="AP358" i="30"/>
  <c r="AQ358" i="30"/>
  <c r="AT358" i="30"/>
  <c r="AU358" i="30"/>
  <c r="AV358" i="30"/>
  <c r="AX358" i="30"/>
  <c r="AY358" i="30"/>
  <c r="AZ358" i="30"/>
  <c r="BA358" i="30"/>
  <c r="BB358" i="30"/>
  <c r="C359" i="30"/>
  <c r="F359" i="30"/>
  <c r="U359" i="30"/>
  <c r="AC359" i="30"/>
  <c r="AG359" i="30"/>
  <c r="AJ359" i="30"/>
  <c r="AL359" i="30"/>
  <c r="AN359" i="30"/>
  <c r="AP359" i="30"/>
  <c r="AQ359" i="30"/>
  <c r="AT359" i="30"/>
  <c r="AU359" i="30"/>
  <c r="AV359" i="30"/>
  <c r="AX359" i="30"/>
  <c r="AY359" i="30"/>
  <c r="AZ359" i="30"/>
  <c r="BA359" i="30"/>
  <c r="BB359" i="30"/>
  <c r="C360" i="30"/>
  <c r="F360" i="30"/>
  <c r="U360" i="30"/>
  <c r="AC360" i="30"/>
  <c r="AG360" i="30"/>
  <c r="AJ360" i="30"/>
  <c r="AL360" i="30"/>
  <c r="AN360" i="30"/>
  <c r="AP360" i="30"/>
  <c r="AQ360" i="30"/>
  <c r="AT360" i="30"/>
  <c r="AU360" i="30"/>
  <c r="AV360" i="30"/>
  <c r="AX360" i="30"/>
  <c r="AY360" i="30"/>
  <c r="AZ360" i="30"/>
  <c r="BA360" i="30"/>
  <c r="BB360" i="30"/>
  <c r="C361" i="30"/>
  <c r="F361" i="30"/>
  <c r="U361" i="30"/>
  <c r="AC361" i="30"/>
  <c r="AG361" i="30"/>
  <c r="AJ361" i="30"/>
  <c r="AL361" i="30"/>
  <c r="AN361" i="30"/>
  <c r="AP361" i="30"/>
  <c r="AQ361" i="30"/>
  <c r="AT361" i="30"/>
  <c r="AU361" i="30"/>
  <c r="AV361" i="30"/>
  <c r="AX361" i="30"/>
  <c r="AY361" i="30"/>
  <c r="AZ361" i="30"/>
  <c r="BA361" i="30"/>
  <c r="BB361" i="30"/>
  <c r="C362" i="30"/>
  <c r="F362" i="30"/>
  <c r="U362" i="30"/>
  <c r="AC362" i="30"/>
  <c r="AG362" i="30"/>
  <c r="AJ362" i="30"/>
  <c r="AL362" i="30"/>
  <c r="AN362" i="30"/>
  <c r="AP362" i="30"/>
  <c r="AQ362" i="30"/>
  <c r="AT362" i="30"/>
  <c r="AU362" i="30"/>
  <c r="AV362" i="30"/>
  <c r="AX362" i="30"/>
  <c r="AY362" i="30"/>
  <c r="AZ362" i="30"/>
  <c r="BA362" i="30"/>
  <c r="BB362" i="30"/>
  <c r="C363" i="30"/>
  <c r="F363" i="30"/>
  <c r="U363" i="30"/>
  <c r="AC363" i="30"/>
  <c r="AG363" i="30"/>
  <c r="AJ363" i="30"/>
  <c r="AL363" i="30"/>
  <c r="AN363" i="30"/>
  <c r="AP363" i="30"/>
  <c r="AQ363" i="30"/>
  <c r="AT363" i="30"/>
  <c r="AU363" i="30"/>
  <c r="AV363" i="30"/>
  <c r="AX363" i="30"/>
  <c r="AY363" i="30"/>
  <c r="AZ363" i="30"/>
  <c r="BA363" i="30"/>
  <c r="BB363" i="30"/>
  <c r="C364" i="30"/>
  <c r="F364" i="30"/>
  <c r="U364" i="30"/>
  <c r="AC364" i="30"/>
  <c r="AG364" i="30"/>
  <c r="AJ364" i="30"/>
  <c r="AL364" i="30"/>
  <c r="AN364" i="30"/>
  <c r="AP364" i="30"/>
  <c r="AQ364" i="30"/>
  <c r="AT364" i="30"/>
  <c r="AU364" i="30"/>
  <c r="AV364" i="30"/>
  <c r="AX364" i="30"/>
  <c r="AY364" i="30"/>
  <c r="AZ364" i="30"/>
  <c r="BA364" i="30"/>
  <c r="BB364" i="30"/>
  <c r="C365" i="30"/>
  <c r="F365" i="30"/>
  <c r="U365" i="30"/>
  <c r="AC365" i="30"/>
  <c r="AG365" i="30"/>
  <c r="AJ365" i="30"/>
  <c r="AL365" i="30"/>
  <c r="AN365" i="30"/>
  <c r="AP365" i="30"/>
  <c r="AQ365" i="30"/>
  <c r="AT365" i="30"/>
  <c r="AU365" i="30"/>
  <c r="AV365" i="30"/>
  <c r="AX365" i="30"/>
  <c r="AY365" i="30"/>
  <c r="AZ365" i="30"/>
  <c r="BA365" i="30"/>
  <c r="BB365" i="30"/>
  <c r="C366" i="30"/>
  <c r="F366" i="30"/>
  <c r="U366" i="30"/>
  <c r="AC366" i="30"/>
  <c r="AG366" i="30"/>
  <c r="AJ366" i="30"/>
  <c r="AL366" i="30"/>
  <c r="AN366" i="30"/>
  <c r="AP366" i="30"/>
  <c r="AQ366" i="30"/>
  <c r="AT366" i="30"/>
  <c r="AU366" i="30"/>
  <c r="AV366" i="30"/>
  <c r="AX366" i="30"/>
  <c r="AY366" i="30"/>
  <c r="AZ366" i="30"/>
  <c r="BA366" i="30"/>
  <c r="BB366" i="30"/>
  <c r="C367" i="30"/>
  <c r="F367" i="30"/>
  <c r="U367" i="30"/>
  <c r="AC367" i="30"/>
  <c r="AG367" i="30"/>
  <c r="AJ367" i="30"/>
  <c r="AL367" i="30"/>
  <c r="AN367" i="30"/>
  <c r="AP367" i="30"/>
  <c r="AQ367" i="30"/>
  <c r="AT367" i="30"/>
  <c r="AU367" i="30"/>
  <c r="AV367" i="30"/>
  <c r="AX367" i="30"/>
  <c r="AY367" i="30"/>
  <c r="AZ367" i="30"/>
  <c r="BA367" i="30"/>
  <c r="BB367" i="30"/>
  <c r="C368" i="30"/>
  <c r="F368" i="30"/>
  <c r="U368" i="30"/>
  <c r="AC368" i="30"/>
  <c r="AG368" i="30"/>
  <c r="AJ368" i="30"/>
  <c r="AL368" i="30"/>
  <c r="AN368" i="30"/>
  <c r="AP368" i="30"/>
  <c r="AQ368" i="30"/>
  <c r="AT368" i="30"/>
  <c r="AU368" i="30"/>
  <c r="AV368" i="30"/>
  <c r="AX368" i="30"/>
  <c r="AY368" i="30"/>
  <c r="AZ368" i="30"/>
  <c r="BA368" i="30"/>
  <c r="BB368" i="30"/>
  <c r="C369" i="30"/>
  <c r="F369" i="30"/>
  <c r="U369" i="30"/>
  <c r="AC369" i="30"/>
  <c r="AG369" i="30"/>
  <c r="AJ369" i="30"/>
  <c r="AL369" i="30"/>
  <c r="AN369" i="30"/>
  <c r="AP369" i="30"/>
  <c r="AQ369" i="30"/>
  <c r="AT369" i="30"/>
  <c r="AU369" i="30"/>
  <c r="AV369" i="30"/>
  <c r="AX369" i="30"/>
  <c r="AY369" i="30"/>
  <c r="AZ369" i="30"/>
  <c r="BA369" i="30"/>
  <c r="BB369" i="30"/>
  <c r="C370" i="30"/>
  <c r="F370" i="30"/>
  <c r="U370" i="30"/>
  <c r="AC370" i="30"/>
  <c r="AG370" i="30"/>
  <c r="AJ370" i="30"/>
  <c r="AL370" i="30"/>
  <c r="AN370" i="30"/>
  <c r="AP370" i="30"/>
  <c r="AQ370" i="30"/>
  <c r="AT370" i="30"/>
  <c r="AU370" i="30"/>
  <c r="AV370" i="30"/>
  <c r="AX370" i="30"/>
  <c r="AY370" i="30"/>
  <c r="AZ370" i="30"/>
  <c r="BA370" i="30"/>
  <c r="BB370" i="30"/>
  <c r="C371" i="30"/>
  <c r="F371" i="30"/>
  <c r="U371" i="30"/>
  <c r="AC371" i="30"/>
  <c r="AG371" i="30"/>
  <c r="AJ371" i="30"/>
  <c r="AL371" i="30"/>
  <c r="AN371" i="30"/>
  <c r="AP371" i="30"/>
  <c r="AQ371" i="30"/>
  <c r="AT371" i="30"/>
  <c r="AU371" i="30"/>
  <c r="AV371" i="30"/>
  <c r="AX371" i="30"/>
  <c r="AY371" i="30"/>
  <c r="AZ371" i="30"/>
  <c r="BA371" i="30"/>
  <c r="BB371" i="30"/>
  <c r="C372" i="30"/>
  <c r="F372" i="30"/>
  <c r="U372" i="30"/>
  <c r="AC372" i="30"/>
  <c r="AG372" i="30"/>
  <c r="AJ372" i="30"/>
  <c r="AL372" i="30"/>
  <c r="AN372" i="30"/>
  <c r="AP372" i="30"/>
  <c r="AQ372" i="30"/>
  <c r="AT372" i="30"/>
  <c r="AU372" i="30"/>
  <c r="AV372" i="30"/>
  <c r="AX372" i="30"/>
  <c r="AY372" i="30"/>
  <c r="AZ372" i="30"/>
  <c r="BA372" i="30"/>
  <c r="BB372" i="30"/>
  <c r="C373" i="30"/>
  <c r="F373" i="30"/>
  <c r="U373" i="30"/>
  <c r="AC373" i="30"/>
  <c r="AG373" i="30"/>
  <c r="AJ373" i="30"/>
  <c r="AL373" i="30"/>
  <c r="AN373" i="30"/>
  <c r="AP373" i="30"/>
  <c r="AQ373" i="30"/>
  <c r="AT373" i="30"/>
  <c r="AU373" i="30"/>
  <c r="AV373" i="30"/>
  <c r="AX373" i="30"/>
  <c r="AY373" i="30"/>
  <c r="AZ373" i="30"/>
  <c r="BA373" i="30"/>
  <c r="BB373" i="30"/>
  <c r="C374" i="30"/>
  <c r="F374" i="30"/>
  <c r="U374" i="30"/>
  <c r="AC374" i="30"/>
  <c r="AG374" i="30"/>
  <c r="AJ374" i="30"/>
  <c r="AL374" i="30"/>
  <c r="AN374" i="30"/>
  <c r="AP374" i="30"/>
  <c r="AQ374" i="30"/>
  <c r="AT374" i="30"/>
  <c r="AU374" i="30"/>
  <c r="AV374" i="30"/>
  <c r="AX374" i="30"/>
  <c r="AY374" i="30"/>
  <c r="AZ374" i="30"/>
  <c r="BA374" i="30"/>
  <c r="BB374" i="30"/>
  <c r="C375" i="30"/>
  <c r="F375" i="30"/>
  <c r="U375" i="30"/>
  <c r="AC375" i="30"/>
  <c r="AG375" i="30"/>
  <c r="AJ375" i="30"/>
  <c r="AL375" i="30"/>
  <c r="AN375" i="30"/>
  <c r="AP375" i="30"/>
  <c r="AQ375" i="30"/>
  <c r="AT375" i="30"/>
  <c r="AU375" i="30"/>
  <c r="AV375" i="30"/>
  <c r="AX375" i="30"/>
  <c r="AY375" i="30"/>
  <c r="AZ375" i="30"/>
  <c r="BA375" i="30"/>
  <c r="BB375" i="30"/>
  <c r="C376" i="30"/>
  <c r="F376" i="30"/>
  <c r="U376" i="30"/>
  <c r="AC376" i="30"/>
  <c r="AG376" i="30"/>
  <c r="AJ376" i="30"/>
  <c r="AL376" i="30"/>
  <c r="AN376" i="30"/>
  <c r="AP376" i="30"/>
  <c r="AQ376" i="30"/>
  <c r="AT376" i="30"/>
  <c r="AU376" i="30"/>
  <c r="AV376" i="30"/>
  <c r="AX376" i="30"/>
  <c r="AY376" i="30"/>
  <c r="AZ376" i="30"/>
  <c r="BA376" i="30"/>
  <c r="BB376" i="30"/>
  <c r="C377" i="30"/>
  <c r="F377" i="30"/>
  <c r="U377" i="30"/>
  <c r="AC377" i="30"/>
  <c r="AG377" i="30"/>
  <c r="AJ377" i="30"/>
  <c r="AL377" i="30"/>
  <c r="AN377" i="30"/>
  <c r="AP377" i="30"/>
  <c r="AQ377" i="30"/>
  <c r="AT377" i="30"/>
  <c r="AU377" i="30"/>
  <c r="AV377" i="30"/>
  <c r="AX377" i="30"/>
  <c r="AY377" i="30"/>
  <c r="AZ377" i="30"/>
  <c r="BA377" i="30"/>
  <c r="BB377" i="30"/>
  <c r="C378" i="30"/>
  <c r="F378" i="30"/>
  <c r="U378" i="30"/>
  <c r="AC378" i="30"/>
  <c r="AG378" i="30"/>
  <c r="AJ378" i="30"/>
  <c r="AL378" i="30"/>
  <c r="AN378" i="30"/>
  <c r="AP378" i="30"/>
  <c r="AQ378" i="30"/>
  <c r="AT378" i="30"/>
  <c r="AU378" i="30"/>
  <c r="AV378" i="30"/>
  <c r="AX378" i="30"/>
  <c r="AY378" i="30"/>
  <c r="AZ378" i="30"/>
  <c r="BA378" i="30"/>
  <c r="BB378" i="30"/>
  <c r="C379" i="30"/>
  <c r="F379" i="30"/>
  <c r="U379" i="30"/>
  <c r="AC379" i="30"/>
  <c r="AG379" i="30"/>
  <c r="AJ379" i="30"/>
  <c r="AL379" i="30"/>
  <c r="AN379" i="30"/>
  <c r="AP379" i="30"/>
  <c r="AQ379" i="30"/>
  <c r="AT379" i="30"/>
  <c r="AU379" i="30"/>
  <c r="AV379" i="30"/>
  <c r="AX379" i="30"/>
  <c r="AY379" i="30"/>
  <c r="AZ379" i="30"/>
  <c r="BA379" i="30"/>
  <c r="BB379" i="30"/>
  <c r="C380" i="30"/>
  <c r="F380" i="30"/>
  <c r="U380" i="30"/>
  <c r="AC380" i="30"/>
  <c r="AG380" i="30"/>
  <c r="AJ380" i="30"/>
  <c r="AL380" i="30"/>
  <c r="AN380" i="30"/>
  <c r="AP380" i="30"/>
  <c r="AQ380" i="30"/>
  <c r="AT380" i="30"/>
  <c r="AU380" i="30"/>
  <c r="AV380" i="30"/>
  <c r="AX380" i="30"/>
  <c r="AY380" i="30"/>
  <c r="AZ380" i="30"/>
  <c r="BA380" i="30"/>
  <c r="BB380" i="30"/>
  <c r="C381" i="30"/>
  <c r="F381" i="30"/>
  <c r="U381" i="30"/>
  <c r="AC381" i="30"/>
  <c r="AG381" i="30"/>
  <c r="AJ381" i="30"/>
  <c r="AL381" i="30"/>
  <c r="AN381" i="30"/>
  <c r="AP381" i="30"/>
  <c r="AQ381" i="30"/>
  <c r="AT381" i="30"/>
  <c r="AU381" i="30"/>
  <c r="AV381" i="30"/>
  <c r="AX381" i="30"/>
  <c r="AY381" i="30"/>
  <c r="AZ381" i="30"/>
  <c r="BA381" i="30"/>
  <c r="BB381" i="30"/>
  <c r="C382" i="30"/>
  <c r="F382" i="30"/>
  <c r="U382" i="30"/>
  <c r="AC382" i="30"/>
  <c r="AG382" i="30"/>
  <c r="AJ382" i="30"/>
  <c r="AL382" i="30"/>
  <c r="AN382" i="30"/>
  <c r="AP382" i="30"/>
  <c r="AQ382" i="30"/>
  <c r="AT382" i="30"/>
  <c r="AU382" i="30"/>
  <c r="AV382" i="30"/>
  <c r="AX382" i="30"/>
  <c r="AY382" i="30"/>
  <c r="AZ382" i="30"/>
  <c r="BA382" i="30"/>
  <c r="BB382" i="30"/>
  <c r="C383" i="30"/>
  <c r="F383" i="30"/>
  <c r="U383" i="30"/>
  <c r="AC383" i="30"/>
  <c r="AG383" i="30"/>
  <c r="AJ383" i="30"/>
  <c r="AL383" i="30"/>
  <c r="AN383" i="30"/>
  <c r="AP383" i="30"/>
  <c r="AQ383" i="30"/>
  <c r="AT383" i="30"/>
  <c r="AU383" i="30"/>
  <c r="AV383" i="30"/>
  <c r="AX383" i="30"/>
  <c r="AY383" i="30"/>
  <c r="AZ383" i="30"/>
  <c r="BA383" i="30"/>
  <c r="BB383" i="30"/>
  <c r="C384" i="30"/>
  <c r="F384" i="30"/>
  <c r="U384" i="30"/>
  <c r="AC384" i="30"/>
  <c r="AG384" i="30"/>
  <c r="AJ384" i="30"/>
  <c r="AL384" i="30"/>
  <c r="AN384" i="30"/>
  <c r="AP384" i="30"/>
  <c r="AQ384" i="30"/>
  <c r="AT384" i="30"/>
  <c r="AU384" i="30"/>
  <c r="AV384" i="30"/>
  <c r="AX384" i="30"/>
  <c r="AY384" i="30"/>
  <c r="AZ384" i="30"/>
  <c r="BA384" i="30"/>
  <c r="BB384" i="30"/>
  <c r="C385" i="30"/>
  <c r="F385" i="30"/>
  <c r="U385" i="30"/>
  <c r="AC385" i="30"/>
  <c r="AG385" i="30"/>
  <c r="AJ385" i="30"/>
  <c r="AL385" i="30"/>
  <c r="AN385" i="30"/>
  <c r="AP385" i="30"/>
  <c r="AQ385" i="30"/>
  <c r="AT385" i="30"/>
  <c r="AU385" i="30"/>
  <c r="AV385" i="30"/>
  <c r="AX385" i="30"/>
  <c r="AY385" i="30"/>
  <c r="AZ385" i="30"/>
  <c r="BA385" i="30"/>
  <c r="BB385" i="30"/>
  <c r="C386" i="30"/>
  <c r="F386" i="30"/>
  <c r="U386" i="30"/>
  <c r="AC386" i="30"/>
  <c r="AG386" i="30"/>
  <c r="AJ386" i="30"/>
  <c r="AL386" i="30"/>
  <c r="AN386" i="30"/>
  <c r="AP386" i="30"/>
  <c r="AQ386" i="30"/>
  <c r="AS386" i="30"/>
  <c r="AT386" i="30"/>
  <c r="AU386" i="30"/>
  <c r="AV386" i="30"/>
  <c r="AX386" i="30"/>
  <c r="AY386" i="30"/>
  <c r="AZ386" i="30"/>
  <c r="BA386" i="30"/>
  <c r="BB386" i="30"/>
  <c r="C387" i="30"/>
  <c r="F387" i="30"/>
  <c r="U387" i="30"/>
  <c r="AC387" i="30"/>
  <c r="AG387" i="30"/>
  <c r="AJ387" i="30"/>
  <c r="AL387" i="30"/>
  <c r="AN387" i="30"/>
  <c r="AP387" i="30"/>
  <c r="AQ387" i="30"/>
  <c r="AS387" i="30"/>
  <c r="AT387" i="30"/>
  <c r="AU387" i="30"/>
  <c r="AV387" i="30"/>
  <c r="AX387" i="30"/>
  <c r="AY387" i="30"/>
  <c r="AZ387" i="30"/>
  <c r="BA387" i="30"/>
  <c r="BB387" i="30"/>
  <c r="C388" i="30"/>
  <c r="F388" i="30"/>
  <c r="U388" i="30"/>
  <c r="AC388" i="30"/>
  <c r="AG388" i="30"/>
  <c r="AJ388" i="30"/>
  <c r="AL388" i="30"/>
  <c r="AN388" i="30"/>
  <c r="AP388" i="30"/>
  <c r="AQ388" i="30"/>
  <c r="AT388" i="30"/>
  <c r="AU388" i="30"/>
  <c r="AV388" i="30"/>
  <c r="AX388" i="30"/>
  <c r="AY388" i="30"/>
  <c r="AZ388" i="30"/>
  <c r="BA388" i="30"/>
  <c r="BB388" i="30"/>
  <c r="C389" i="30"/>
  <c r="F389" i="30"/>
  <c r="U389" i="30"/>
  <c r="AC389" i="30"/>
  <c r="AG389" i="30"/>
  <c r="AJ389" i="30"/>
  <c r="AL389" i="30"/>
  <c r="AN389" i="30"/>
  <c r="AP389" i="30"/>
  <c r="AQ389" i="30"/>
  <c r="AT389" i="30"/>
  <c r="AU389" i="30"/>
  <c r="AV389" i="30"/>
  <c r="AX389" i="30"/>
  <c r="AY389" i="30"/>
  <c r="AZ389" i="30"/>
  <c r="BA389" i="30"/>
  <c r="BB389" i="30"/>
  <c r="C390" i="30"/>
  <c r="F390" i="30"/>
  <c r="U390" i="30"/>
  <c r="AC390" i="30"/>
  <c r="AG390" i="30"/>
  <c r="AJ390" i="30"/>
  <c r="AL390" i="30"/>
  <c r="AN390" i="30"/>
  <c r="AP390" i="30"/>
  <c r="AQ390" i="30"/>
  <c r="AT390" i="30"/>
  <c r="AU390" i="30"/>
  <c r="AV390" i="30"/>
  <c r="AX390" i="30"/>
  <c r="AY390" i="30"/>
  <c r="AZ390" i="30"/>
  <c r="BA390" i="30"/>
  <c r="BB390" i="30"/>
  <c r="C391" i="30"/>
  <c r="F391" i="30"/>
  <c r="U391" i="30"/>
  <c r="AC391" i="30"/>
  <c r="AG391" i="30"/>
  <c r="AJ391" i="30"/>
  <c r="AL391" i="30"/>
  <c r="AN391" i="30"/>
  <c r="AP391" i="30"/>
  <c r="AQ391" i="30"/>
  <c r="AT391" i="30"/>
  <c r="AU391" i="30"/>
  <c r="AV391" i="30"/>
  <c r="AX391" i="30"/>
  <c r="AY391" i="30"/>
  <c r="AZ391" i="30"/>
  <c r="BA391" i="30"/>
  <c r="BB391" i="30"/>
  <c r="C392" i="30"/>
  <c r="F392" i="30"/>
  <c r="U392" i="30"/>
  <c r="AC392" i="30"/>
  <c r="AG392" i="30"/>
  <c r="AJ392" i="30"/>
  <c r="AL392" i="30"/>
  <c r="AN392" i="30"/>
  <c r="AP392" i="30"/>
  <c r="AQ392" i="30"/>
  <c r="AS392" i="30"/>
  <c r="AT392" i="30"/>
  <c r="AU392" i="30"/>
  <c r="AV392" i="30"/>
  <c r="AX392" i="30"/>
  <c r="AY392" i="30"/>
  <c r="AZ392" i="30"/>
  <c r="BA392" i="30"/>
  <c r="BB392" i="30"/>
  <c r="C393" i="30"/>
  <c r="F393" i="30"/>
  <c r="U393" i="30"/>
  <c r="AC393" i="30"/>
  <c r="AG393" i="30"/>
  <c r="AJ393" i="30"/>
  <c r="AL393" i="30"/>
  <c r="AN393" i="30"/>
  <c r="AP393" i="30"/>
  <c r="AQ393" i="30"/>
  <c r="AS393" i="30"/>
  <c r="AT393" i="30"/>
  <c r="AU393" i="30"/>
  <c r="AV393" i="30"/>
  <c r="AX393" i="30"/>
  <c r="AY393" i="30"/>
  <c r="AZ393" i="30"/>
  <c r="BA393" i="30"/>
  <c r="BB393" i="30"/>
  <c r="C394" i="30"/>
  <c r="F394" i="30"/>
  <c r="U394" i="30"/>
  <c r="AC394" i="30"/>
  <c r="AG394" i="30"/>
  <c r="AJ394" i="30"/>
  <c r="AL394" i="30"/>
  <c r="AN394" i="30"/>
  <c r="AP394" i="30"/>
  <c r="AQ394" i="30"/>
  <c r="AS394" i="30"/>
  <c r="AT394" i="30"/>
  <c r="AU394" i="30"/>
  <c r="AV394" i="30"/>
  <c r="AX394" i="30"/>
  <c r="AY394" i="30"/>
  <c r="AZ394" i="30"/>
  <c r="BA394" i="30"/>
  <c r="BB394" i="30"/>
  <c r="C395" i="30"/>
  <c r="F395" i="30"/>
  <c r="U395" i="30"/>
  <c r="AC395" i="30"/>
  <c r="AG395" i="30"/>
  <c r="AJ395" i="30"/>
  <c r="AL395" i="30"/>
  <c r="AN395" i="30"/>
  <c r="AP395" i="30"/>
  <c r="AQ395" i="30"/>
  <c r="AS395" i="30"/>
  <c r="AT395" i="30"/>
  <c r="AU395" i="30"/>
  <c r="AV395" i="30"/>
  <c r="AX395" i="30"/>
  <c r="AY395" i="30"/>
  <c r="AZ395" i="30"/>
  <c r="BA395" i="30"/>
  <c r="BB395" i="30"/>
  <c r="C396" i="30"/>
  <c r="F396" i="30"/>
  <c r="U396" i="30"/>
  <c r="AC396" i="30"/>
  <c r="AG396" i="30"/>
  <c r="AJ396" i="30"/>
  <c r="AL396" i="30"/>
  <c r="AN396" i="30"/>
  <c r="AP396" i="30"/>
  <c r="AQ396" i="30"/>
  <c r="AS396" i="30"/>
  <c r="AT396" i="30"/>
  <c r="AU396" i="30"/>
  <c r="AV396" i="30"/>
  <c r="AX396" i="30"/>
  <c r="AY396" i="30"/>
  <c r="AZ396" i="30"/>
  <c r="BA396" i="30"/>
  <c r="BB396" i="30"/>
  <c r="C397" i="30"/>
  <c r="F397" i="30"/>
  <c r="U397" i="30"/>
  <c r="AC397" i="30"/>
  <c r="AG397" i="30"/>
  <c r="AJ397" i="30"/>
  <c r="AL397" i="30"/>
  <c r="AN397" i="30"/>
  <c r="AP397" i="30"/>
  <c r="AQ397" i="30"/>
  <c r="AS397" i="30"/>
  <c r="AT397" i="30"/>
  <c r="AU397" i="30"/>
  <c r="AV397" i="30"/>
  <c r="AX397" i="30"/>
  <c r="AY397" i="30"/>
  <c r="AZ397" i="30"/>
  <c r="BA397" i="30"/>
  <c r="BB397" i="30"/>
  <c r="C398" i="30"/>
  <c r="F398" i="30"/>
  <c r="U398" i="30"/>
  <c r="AC398" i="30"/>
  <c r="AG398" i="30"/>
  <c r="AJ398" i="30"/>
  <c r="AL398" i="30"/>
  <c r="AN398" i="30"/>
  <c r="AP398" i="30"/>
  <c r="AQ398" i="30"/>
  <c r="AS398" i="30"/>
  <c r="AT398" i="30"/>
  <c r="AU398" i="30"/>
  <c r="AV398" i="30"/>
  <c r="AX398" i="30"/>
  <c r="AY398" i="30"/>
  <c r="AZ398" i="30"/>
  <c r="BA398" i="30"/>
  <c r="BB398" i="30"/>
  <c r="C399" i="30"/>
  <c r="F399" i="30"/>
  <c r="U399" i="30"/>
  <c r="AC399" i="30"/>
  <c r="AG399" i="30"/>
  <c r="AJ399" i="30"/>
  <c r="AL399" i="30"/>
  <c r="AN399" i="30"/>
  <c r="AP399" i="30"/>
  <c r="AQ399" i="30"/>
  <c r="AS399" i="30"/>
  <c r="AT399" i="30"/>
  <c r="AU399" i="30"/>
  <c r="AV399" i="30"/>
  <c r="AX399" i="30"/>
  <c r="AY399" i="30"/>
  <c r="AZ399" i="30"/>
  <c r="BA399" i="30"/>
  <c r="BB399" i="30"/>
  <c r="C400" i="30"/>
  <c r="F400" i="30"/>
  <c r="U400" i="30"/>
  <c r="AC400" i="30"/>
  <c r="AG400" i="30"/>
  <c r="AJ400" i="30"/>
  <c r="AL400" i="30"/>
  <c r="AN400" i="30"/>
  <c r="AP400" i="30"/>
  <c r="AQ400" i="30"/>
  <c r="AS400" i="30"/>
  <c r="AT400" i="30"/>
  <c r="AU400" i="30"/>
  <c r="AV400" i="30"/>
  <c r="AX400" i="30"/>
  <c r="AY400" i="30"/>
  <c r="AZ400" i="30"/>
  <c r="BA400" i="30"/>
  <c r="BB400" i="30"/>
  <c r="C401" i="30"/>
  <c r="F401" i="30"/>
  <c r="U401" i="30"/>
  <c r="AC401" i="30"/>
  <c r="AG401" i="30"/>
  <c r="AJ401" i="30"/>
  <c r="AL401" i="30"/>
  <c r="AN401" i="30"/>
  <c r="AP401" i="30"/>
  <c r="AQ401" i="30"/>
  <c r="AS401" i="30"/>
  <c r="AT401" i="30"/>
  <c r="AU401" i="30"/>
  <c r="AV401" i="30"/>
  <c r="AX401" i="30"/>
  <c r="AY401" i="30"/>
  <c r="AZ401" i="30"/>
  <c r="BA401" i="30"/>
  <c r="BB401" i="30"/>
  <c r="C402" i="30"/>
  <c r="F402" i="30"/>
  <c r="U402" i="30"/>
  <c r="AC402" i="30"/>
  <c r="AG402" i="30"/>
  <c r="AJ402" i="30"/>
  <c r="AL402" i="30"/>
  <c r="AN402" i="30"/>
  <c r="AP402" i="30"/>
  <c r="AQ402" i="30"/>
  <c r="AS402" i="30"/>
  <c r="AT402" i="30"/>
  <c r="AU402" i="30"/>
  <c r="AV402" i="30"/>
  <c r="AX402" i="30"/>
  <c r="AY402" i="30"/>
  <c r="AZ402" i="30"/>
  <c r="BA402" i="30"/>
  <c r="BB402" i="30"/>
  <c r="C403" i="30"/>
  <c r="F403" i="30"/>
  <c r="U403" i="30"/>
  <c r="AC403" i="30"/>
  <c r="AG403" i="30"/>
  <c r="AJ403" i="30"/>
  <c r="AL403" i="30"/>
  <c r="AN403" i="30"/>
  <c r="AP403" i="30"/>
  <c r="AQ403" i="30"/>
  <c r="AS403" i="30"/>
  <c r="AT403" i="30"/>
  <c r="AU403" i="30"/>
  <c r="AV403" i="30"/>
  <c r="AX403" i="30"/>
  <c r="AY403" i="30"/>
  <c r="AZ403" i="30"/>
  <c r="BA403" i="30"/>
  <c r="BB403" i="30"/>
  <c r="C404" i="30"/>
  <c r="F404" i="30"/>
  <c r="U404" i="30"/>
  <c r="AC404" i="30"/>
  <c r="AG404" i="30"/>
  <c r="AJ404" i="30"/>
  <c r="AL404" i="30"/>
  <c r="AN404" i="30"/>
  <c r="AP404" i="30"/>
  <c r="AQ404" i="30"/>
  <c r="AS404" i="30"/>
  <c r="AT404" i="30"/>
  <c r="AU404" i="30"/>
  <c r="AV404" i="30"/>
  <c r="AX404" i="30"/>
  <c r="AY404" i="30"/>
  <c r="AZ404" i="30"/>
  <c r="BA404" i="30"/>
  <c r="BB404" i="30"/>
  <c r="C405" i="30"/>
  <c r="F405" i="30"/>
  <c r="U405" i="30"/>
  <c r="AC405" i="30"/>
  <c r="AG405" i="30"/>
  <c r="AJ405" i="30"/>
  <c r="AL405" i="30"/>
  <c r="AN405" i="30"/>
  <c r="AP405" i="30"/>
  <c r="AQ405" i="30"/>
  <c r="AS405" i="30"/>
  <c r="AT405" i="30"/>
  <c r="AU405" i="30"/>
  <c r="AV405" i="30"/>
  <c r="AX405" i="30"/>
  <c r="AY405" i="30"/>
  <c r="AZ405" i="30"/>
  <c r="BA405" i="30"/>
  <c r="BB405" i="30"/>
  <c r="C406" i="30"/>
  <c r="F406" i="30"/>
  <c r="U406" i="30"/>
  <c r="AC406" i="30"/>
  <c r="AG406" i="30"/>
  <c r="AJ406" i="30"/>
  <c r="AL406" i="30"/>
  <c r="AN406" i="30"/>
  <c r="AP406" i="30"/>
  <c r="AQ406" i="30"/>
  <c r="AS406" i="30"/>
  <c r="AT406" i="30"/>
  <c r="AU406" i="30"/>
  <c r="AV406" i="30"/>
  <c r="AX406" i="30"/>
  <c r="AY406" i="30"/>
  <c r="AZ406" i="30"/>
  <c r="BA406" i="30"/>
  <c r="BB406" i="30"/>
  <c r="C407" i="30"/>
  <c r="F407" i="30"/>
  <c r="U407" i="30"/>
  <c r="AC407" i="30"/>
  <c r="AG407" i="30"/>
  <c r="AJ407" i="30"/>
  <c r="AL407" i="30"/>
  <c r="AN407" i="30"/>
  <c r="AP407" i="30"/>
  <c r="AQ407" i="30"/>
  <c r="AS407" i="30"/>
  <c r="AT407" i="30"/>
  <c r="AU407" i="30"/>
  <c r="AV407" i="30"/>
  <c r="AX407" i="30"/>
  <c r="AY407" i="30"/>
  <c r="AZ407" i="30"/>
  <c r="BA407" i="30"/>
  <c r="BB407" i="30"/>
  <c r="C408" i="30"/>
  <c r="F408" i="30"/>
  <c r="U408" i="30"/>
  <c r="AC408" i="30"/>
  <c r="AG408" i="30"/>
  <c r="AJ408" i="30"/>
  <c r="AL408" i="30"/>
  <c r="AN408" i="30"/>
  <c r="AP408" i="30"/>
  <c r="AQ408" i="30"/>
  <c r="AS408" i="30"/>
  <c r="AT408" i="30"/>
  <c r="AU408" i="30"/>
  <c r="AV408" i="30"/>
  <c r="AX408" i="30"/>
  <c r="AY408" i="30"/>
  <c r="AZ408" i="30"/>
  <c r="BA408" i="30"/>
  <c r="BB408" i="30"/>
  <c r="C409" i="30"/>
  <c r="F409" i="30"/>
  <c r="U409" i="30"/>
  <c r="AC409" i="30"/>
  <c r="AG409" i="30"/>
  <c r="AJ409" i="30"/>
  <c r="AL409" i="30"/>
  <c r="AN409" i="30"/>
  <c r="AP409" i="30"/>
  <c r="AQ409" i="30"/>
  <c r="AS409" i="30"/>
  <c r="AT409" i="30"/>
  <c r="AU409" i="30"/>
  <c r="AV409" i="30"/>
  <c r="AX409" i="30"/>
  <c r="AY409" i="30"/>
  <c r="AZ409" i="30"/>
  <c r="BA409" i="30"/>
  <c r="BB409" i="30"/>
  <c r="C410" i="30"/>
  <c r="F410" i="30"/>
  <c r="U410" i="30"/>
  <c r="AC410" i="30"/>
  <c r="AG410" i="30"/>
  <c r="AJ410" i="30"/>
  <c r="AL410" i="30"/>
  <c r="AN410" i="30"/>
  <c r="AP410" i="30"/>
  <c r="AQ410" i="30"/>
  <c r="AS410" i="30"/>
  <c r="AT410" i="30"/>
  <c r="AU410" i="30"/>
  <c r="AV410" i="30"/>
  <c r="AX410" i="30"/>
  <c r="AY410" i="30"/>
  <c r="AZ410" i="30"/>
  <c r="BA410" i="30"/>
  <c r="BB410" i="30"/>
  <c r="C411" i="30"/>
  <c r="F411" i="30"/>
  <c r="U411" i="30"/>
  <c r="AC411" i="30"/>
  <c r="AG411" i="30"/>
  <c r="AJ411" i="30"/>
  <c r="AL411" i="30"/>
  <c r="AN411" i="30"/>
  <c r="AP411" i="30"/>
  <c r="AQ411" i="30"/>
  <c r="AS411" i="30"/>
  <c r="AT411" i="30"/>
  <c r="AU411" i="30"/>
  <c r="AV411" i="30"/>
  <c r="AX411" i="30"/>
  <c r="AY411" i="30"/>
  <c r="AZ411" i="30"/>
  <c r="BA411" i="30"/>
  <c r="BB411" i="30"/>
  <c r="C412" i="30"/>
  <c r="F412" i="30"/>
  <c r="U412" i="30"/>
  <c r="AC412" i="30"/>
  <c r="AG412" i="30"/>
  <c r="AJ412" i="30"/>
  <c r="AL412" i="30"/>
  <c r="AN412" i="30"/>
  <c r="AP412" i="30"/>
  <c r="AQ412" i="30"/>
  <c r="AS412" i="30"/>
  <c r="AT412" i="30"/>
  <c r="AU412" i="30"/>
  <c r="AV412" i="30"/>
  <c r="AX412" i="30"/>
  <c r="AY412" i="30"/>
  <c r="AZ412" i="30"/>
  <c r="BA412" i="30"/>
  <c r="BB412" i="30"/>
  <c r="C413" i="30"/>
  <c r="F413" i="30"/>
  <c r="U413" i="30"/>
  <c r="AC413" i="30"/>
  <c r="AG413" i="30"/>
  <c r="AJ413" i="30"/>
  <c r="AL413" i="30"/>
  <c r="AN413" i="30"/>
  <c r="AP413" i="30"/>
  <c r="AQ413" i="30"/>
  <c r="AS413" i="30"/>
  <c r="AT413" i="30"/>
  <c r="AU413" i="30"/>
  <c r="AV413" i="30"/>
  <c r="AX413" i="30"/>
  <c r="AY413" i="30"/>
  <c r="AZ413" i="30"/>
  <c r="BA413" i="30"/>
  <c r="BB413" i="30"/>
  <c r="C414" i="30"/>
  <c r="F414" i="30"/>
  <c r="U414" i="30"/>
  <c r="AC414" i="30"/>
  <c r="AG414" i="30"/>
  <c r="AJ414" i="30"/>
  <c r="AL414" i="30"/>
  <c r="AN414" i="30"/>
  <c r="AP414" i="30"/>
  <c r="AQ414" i="30"/>
  <c r="AS414" i="30"/>
  <c r="AT414" i="30"/>
  <c r="AU414" i="30"/>
  <c r="AV414" i="30"/>
  <c r="AX414" i="30"/>
  <c r="AY414" i="30"/>
  <c r="AZ414" i="30"/>
  <c r="BA414" i="30"/>
  <c r="BB414" i="30"/>
  <c r="C415" i="30"/>
  <c r="F415" i="30"/>
  <c r="U415" i="30"/>
  <c r="AC415" i="30"/>
  <c r="AG415" i="30"/>
  <c r="AJ415" i="30"/>
  <c r="AL415" i="30"/>
  <c r="AN415" i="30"/>
  <c r="AP415" i="30"/>
  <c r="AQ415" i="30"/>
  <c r="AS415" i="30"/>
  <c r="AT415" i="30"/>
  <c r="AU415" i="30"/>
  <c r="AV415" i="30"/>
  <c r="AX415" i="30"/>
  <c r="AY415" i="30"/>
  <c r="AZ415" i="30"/>
  <c r="BA415" i="30"/>
  <c r="BB415" i="30"/>
  <c r="C416" i="30"/>
  <c r="F416" i="30"/>
  <c r="U416" i="30"/>
  <c r="AC416" i="30"/>
  <c r="AG416" i="30"/>
  <c r="AJ416" i="30"/>
  <c r="AL416" i="30"/>
  <c r="AN416" i="30"/>
  <c r="AP416" i="30"/>
  <c r="AQ416" i="30"/>
  <c r="AS416" i="30"/>
  <c r="AT416" i="30"/>
  <c r="AU416" i="30"/>
  <c r="AV416" i="30"/>
  <c r="AX416" i="30"/>
  <c r="AY416" i="30"/>
  <c r="AZ416" i="30"/>
  <c r="BA416" i="30"/>
  <c r="BB416" i="30"/>
  <c r="C417" i="30"/>
  <c r="F417" i="30"/>
  <c r="U417" i="30"/>
  <c r="AC417" i="30"/>
  <c r="AG417" i="30"/>
  <c r="AJ417" i="30"/>
  <c r="AL417" i="30"/>
  <c r="AN417" i="30"/>
  <c r="AP417" i="30"/>
  <c r="AQ417" i="30"/>
  <c r="AS417" i="30"/>
  <c r="AT417" i="30"/>
  <c r="AU417" i="30"/>
  <c r="AV417" i="30"/>
  <c r="AX417" i="30"/>
  <c r="AY417" i="30"/>
  <c r="AZ417" i="30"/>
  <c r="BA417" i="30"/>
  <c r="BB417" i="30"/>
  <c r="C418" i="30"/>
  <c r="F418" i="30"/>
  <c r="U418" i="30"/>
  <c r="AC418" i="30"/>
  <c r="AG418" i="30"/>
  <c r="AJ418" i="30"/>
  <c r="AL418" i="30"/>
  <c r="AN418" i="30"/>
  <c r="AP418" i="30"/>
  <c r="AQ418" i="30"/>
  <c r="AS418" i="30"/>
  <c r="AT418" i="30"/>
  <c r="AU418" i="30"/>
  <c r="AV418" i="30"/>
  <c r="AX418" i="30"/>
  <c r="AY418" i="30"/>
  <c r="AZ418" i="30"/>
  <c r="BA418" i="30"/>
  <c r="BB418" i="30"/>
  <c r="C419" i="30"/>
  <c r="F419" i="30"/>
  <c r="U419" i="30"/>
  <c r="AC419" i="30"/>
  <c r="AG419" i="30"/>
  <c r="AJ419" i="30"/>
  <c r="AL419" i="30"/>
  <c r="AN419" i="30"/>
  <c r="AP419" i="30"/>
  <c r="AQ419" i="30"/>
  <c r="AS419" i="30"/>
  <c r="AT419" i="30"/>
  <c r="AU419" i="30"/>
  <c r="AV419" i="30"/>
  <c r="AX419" i="30"/>
  <c r="AY419" i="30"/>
  <c r="AZ419" i="30"/>
  <c r="BA419" i="30"/>
  <c r="BB419" i="30"/>
  <c r="C420" i="30"/>
  <c r="F420" i="30"/>
  <c r="U420" i="30"/>
  <c r="AC420" i="30"/>
  <c r="AG420" i="30"/>
  <c r="AJ420" i="30"/>
  <c r="AL420" i="30"/>
  <c r="AN420" i="30"/>
  <c r="AP420" i="30"/>
  <c r="AQ420" i="30"/>
  <c r="AS420" i="30"/>
  <c r="AT420" i="30"/>
  <c r="AU420" i="30"/>
  <c r="AV420" i="30"/>
  <c r="AX420" i="30"/>
  <c r="AY420" i="30"/>
  <c r="AZ420" i="30"/>
  <c r="BA420" i="30"/>
  <c r="BB420" i="30"/>
  <c r="C421" i="30"/>
  <c r="F421" i="30"/>
  <c r="U421" i="30"/>
  <c r="AC421" i="30"/>
  <c r="AG421" i="30"/>
  <c r="AJ421" i="30"/>
  <c r="AL421" i="30"/>
  <c r="AN421" i="30"/>
  <c r="AP421" i="30"/>
  <c r="AQ421" i="30"/>
  <c r="AS421" i="30"/>
  <c r="AT421" i="30"/>
  <c r="AU421" i="30"/>
  <c r="AV421" i="30"/>
  <c r="AX421" i="30"/>
  <c r="AY421" i="30"/>
  <c r="AZ421" i="30"/>
  <c r="BA421" i="30"/>
  <c r="BB421" i="30"/>
  <c r="AS465" i="30" l="1"/>
  <c r="AS464" i="30"/>
  <c r="AS463" i="30"/>
  <c r="AS462" i="30"/>
  <c r="AS461" i="30"/>
  <c r="AS460" i="30"/>
  <c r="AS443" i="30"/>
  <c r="AS442" i="30"/>
  <c r="AS441" i="30"/>
  <c r="AS440" i="30"/>
  <c r="AS439" i="30"/>
  <c r="AS438" i="30"/>
  <c r="AS437" i="30"/>
  <c r="AS436" i="30"/>
  <c r="AS435" i="30"/>
  <c r="AS434" i="30"/>
  <c r="AS433" i="30"/>
  <c r="AS432" i="30"/>
  <c r="AS431" i="30"/>
  <c r="AS430" i="30"/>
  <c r="AS391" i="30" l="1"/>
  <c r="AS390" i="30"/>
  <c r="AS389" i="30"/>
  <c r="AS388" i="30"/>
  <c r="AS385" i="30"/>
  <c r="AS384" i="30"/>
  <c r="AS383" i="30"/>
  <c r="AS382" i="30"/>
  <c r="AS381" i="30"/>
  <c r="AS380" i="30"/>
  <c r="AS379" i="30"/>
  <c r="AS378" i="30"/>
  <c r="AS377" i="30"/>
  <c r="AS376" i="30"/>
  <c r="AS375" i="30"/>
  <c r="AS374" i="30"/>
  <c r="AS373" i="30"/>
  <c r="AS372" i="30"/>
  <c r="AS371" i="30"/>
  <c r="AS370" i="30"/>
  <c r="AS369" i="30"/>
  <c r="AS368" i="30"/>
  <c r="AS367" i="30"/>
  <c r="AS366" i="30"/>
  <c r="AS365" i="30"/>
  <c r="AS364" i="30" l="1"/>
  <c r="AS363" i="30"/>
  <c r="AS362" i="30"/>
  <c r="AS361" i="30"/>
  <c r="AS360" i="30"/>
  <c r="AS359" i="30"/>
  <c r="AS358" i="30"/>
  <c r="AS357" i="30"/>
  <c r="AS356" i="30"/>
  <c r="AS355" i="30"/>
  <c r="AS354" i="30"/>
  <c r="AS353" i="30"/>
  <c r="AS352" i="30"/>
  <c r="AS351" i="30"/>
  <c r="AS350" i="30"/>
  <c r="AS349" i="30"/>
  <c r="AS348" i="30"/>
  <c r="AS347" i="30"/>
  <c r="AS343" i="30" l="1"/>
  <c r="AS338" i="30"/>
  <c r="AS337" i="30"/>
  <c r="AS336" i="30"/>
  <c r="AS335" i="30"/>
  <c r="AS333" i="30"/>
  <c r="AS332" i="30"/>
  <c r="AS331" i="30" l="1"/>
  <c r="AS330" i="30"/>
  <c r="AS329" i="30"/>
  <c r="AS328" i="30"/>
  <c r="AS327" i="30"/>
  <c r="AS326" i="30"/>
  <c r="AS325" i="30"/>
  <c r="AS324" i="30"/>
  <c r="AS323" i="30"/>
  <c r="C52" i="30" l="1"/>
  <c r="F52" i="30"/>
  <c r="AC52" i="30"/>
  <c r="AG52" i="30"/>
  <c r="AJ52" i="30"/>
  <c r="AL52" i="30"/>
  <c r="AN52" i="30"/>
  <c r="AP52" i="30"/>
  <c r="AQ52" i="30"/>
  <c r="AS52" i="30"/>
  <c r="AT52" i="30"/>
  <c r="AU52" i="30"/>
  <c r="AV52" i="30"/>
  <c r="AX52" i="30"/>
  <c r="AY52" i="30"/>
  <c r="AZ52" i="30"/>
  <c r="BA52" i="30"/>
  <c r="BB52" i="30"/>
  <c r="C53" i="30"/>
  <c r="F53" i="30"/>
  <c r="AC53" i="30"/>
  <c r="AG53" i="30"/>
  <c r="AJ53" i="30"/>
  <c r="AL53" i="30"/>
  <c r="AN53" i="30"/>
  <c r="AP53" i="30"/>
  <c r="AQ53" i="30"/>
  <c r="AS53" i="30"/>
  <c r="AT53" i="30"/>
  <c r="AU53" i="30"/>
  <c r="AV53" i="30"/>
  <c r="AX53" i="30"/>
  <c r="AY53" i="30"/>
  <c r="AZ53" i="30"/>
  <c r="BA53" i="30"/>
  <c r="BB53" i="30"/>
  <c r="C54" i="30"/>
  <c r="F54" i="30"/>
  <c r="AC54" i="30"/>
  <c r="AG54" i="30"/>
  <c r="AJ54" i="30"/>
  <c r="AL54" i="30"/>
  <c r="AN54" i="30"/>
  <c r="AP54" i="30"/>
  <c r="AQ54" i="30"/>
  <c r="AS54" i="30"/>
  <c r="AT54" i="30"/>
  <c r="AU54" i="30"/>
  <c r="AV54" i="30"/>
  <c r="AX54" i="30"/>
  <c r="AY54" i="30"/>
  <c r="AZ54" i="30"/>
  <c r="BA54" i="30"/>
  <c r="BB54" i="30"/>
  <c r="C55" i="30"/>
  <c r="F55" i="30"/>
  <c r="AC55" i="30"/>
  <c r="AG55" i="30"/>
  <c r="AJ55" i="30"/>
  <c r="AL55" i="30"/>
  <c r="AN55" i="30"/>
  <c r="AP55" i="30"/>
  <c r="AQ55" i="30"/>
  <c r="AS55" i="30"/>
  <c r="AT55" i="30"/>
  <c r="AU55" i="30"/>
  <c r="AV55" i="30"/>
  <c r="AX55" i="30"/>
  <c r="AY55" i="30"/>
  <c r="AZ55" i="30"/>
  <c r="BA55" i="30"/>
  <c r="BB55" i="30"/>
  <c r="C56" i="30"/>
  <c r="F56" i="30"/>
  <c r="AC56" i="30"/>
  <c r="AG56" i="30"/>
  <c r="AJ56" i="30"/>
  <c r="AL56" i="30"/>
  <c r="AN56" i="30"/>
  <c r="AP56" i="30"/>
  <c r="AQ56" i="30"/>
  <c r="AS56" i="30"/>
  <c r="AT56" i="30"/>
  <c r="AU56" i="30"/>
  <c r="AV56" i="30"/>
  <c r="AX56" i="30"/>
  <c r="AY56" i="30"/>
  <c r="AZ56" i="30"/>
  <c r="BA56" i="30"/>
  <c r="BB56" i="30"/>
  <c r="C57" i="30"/>
  <c r="F57" i="30"/>
  <c r="AC57" i="30"/>
  <c r="AG57" i="30"/>
  <c r="AJ57" i="30"/>
  <c r="AL57" i="30"/>
  <c r="AN57" i="30"/>
  <c r="AP57" i="30"/>
  <c r="AQ57" i="30"/>
  <c r="AS57" i="30"/>
  <c r="AT57" i="30"/>
  <c r="AU57" i="30"/>
  <c r="AV57" i="30"/>
  <c r="AX57" i="30"/>
  <c r="AY57" i="30"/>
  <c r="AZ57" i="30"/>
  <c r="BA57" i="30"/>
  <c r="BB57" i="30"/>
  <c r="C58" i="30"/>
  <c r="F58" i="30"/>
  <c r="AC58" i="30"/>
  <c r="AG58" i="30"/>
  <c r="AJ58" i="30"/>
  <c r="AL58" i="30"/>
  <c r="AN58" i="30"/>
  <c r="AP58" i="30"/>
  <c r="AQ58" i="30"/>
  <c r="AS58" i="30"/>
  <c r="AT58" i="30"/>
  <c r="AU58" i="30"/>
  <c r="AV58" i="30"/>
  <c r="AX58" i="30"/>
  <c r="AY58" i="30"/>
  <c r="AZ58" i="30"/>
  <c r="BA58" i="30"/>
  <c r="BB58" i="30"/>
  <c r="C59" i="30"/>
  <c r="F59" i="30"/>
  <c r="AC59" i="30"/>
  <c r="AG59" i="30"/>
  <c r="AJ59" i="30"/>
  <c r="AL59" i="30"/>
  <c r="AN59" i="30"/>
  <c r="AP59" i="30"/>
  <c r="AQ59" i="30"/>
  <c r="AS59" i="30"/>
  <c r="AT59" i="30"/>
  <c r="AU59" i="30"/>
  <c r="AV59" i="30"/>
  <c r="AX59" i="30"/>
  <c r="AY59" i="30"/>
  <c r="AZ59" i="30"/>
  <c r="BA59" i="30"/>
  <c r="BB59" i="30"/>
  <c r="C60" i="30"/>
  <c r="F60" i="30"/>
  <c r="AC60" i="30"/>
  <c r="AG60" i="30"/>
  <c r="AJ60" i="30"/>
  <c r="AL60" i="30"/>
  <c r="AN60" i="30"/>
  <c r="AP60" i="30"/>
  <c r="AQ60" i="30"/>
  <c r="AS60" i="30"/>
  <c r="AT60" i="30"/>
  <c r="AU60" i="30"/>
  <c r="AV60" i="30"/>
  <c r="AX60" i="30"/>
  <c r="AY60" i="30"/>
  <c r="AZ60" i="30"/>
  <c r="BA60" i="30"/>
  <c r="BB60" i="30"/>
  <c r="C61" i="30"/>
  <c r="F61" i="30"/>
  <c r="AC61" i="30"/>
  <c r="AG61" i="30"/>
  <c r="AJ61" i="30"/>
  <c r="AL61" i="30"/>
  <c r="AN61" i="30"/>
  <c r="AP61" i="30"/>
  <c r="AQ61" i="30"/>
  <c r="AS61" i="30"/>
  <c r="AT61" i="30"/>
  <c r="AU61" i="30"/>
  <c r="AV61" i="30"/>
  <c r="AX61" i="30"/>
  <c r="AY61" i="30"/>
  <c r="AZ61" i="30"/>
  <c r="BA61" i="30"/>
  <c r="BB61" i="30"/>
  <c r="C62" i="30"/>
  <c r="F62" i="30"/>
  <c r="AC62" i="30"/>
  <c r="AG62" i="30"/>
  <c r="AJ62" i="30"/>
  <c r="AL62" i="30"/>
  <c r="AN62" i="30"/>
  <c r="AP62" i="30"/>
  <c r="AQ62" i="30"/>
  <c r="AS62" i="30"/>
  <c r="AT62" i="30"/>
  <c r="AU62" i="30"/>
  <c r="AV62" i="30"/>
  <c r="AX62" i="30"/>
  <c r="AY62" i="30"/>
  <c r="AZ62" i="30"/>
  <c r="BA62" i="30"/>
  <c r="BB62" i="30"/>
  <c r="C63" i="30"/>
  <c r="F63" i="30"/>
  <c r="AC63" i="30"/>
  <c r="AG63" i="30"/>
  <c r="AJ63" i="30"/>
  <c r="AL63" i="30"/>
  <c r="AN63" i="30"/>
  <c r="AP63" i="30"/>
  <c r="AQ63" i="30"/>
  <c r="AS63" i="30"/>
  <c r="AT63" i="30"/>
  <c r="AU63" i="30"/>
  <c r="AV63" i="30"/>
  <c r="AX63" i="30"/>
  <c r="AY63" i="30"/>
  <c r="AZ63" i="30"/>
  <c r="BA63" i="30"/>
  <c r="BB63" i="30"/>
  <c r="C64" i="30"/>
  <c r="F64" i="30"/>
  <c r="AC64" i="30"/>
  <c r="AG64" i="30"/>
  <c r="AJ64" i="30"/>
  <c r="AL64" i="30"/>
  <c r="AN64" i="30"/>
  <c r="AP64" i="30"/>
  <c r="AQ64" i="30"/>
  <c r="AS64" i="30"/>
  <c r="AT64" i="30"/>
  <c r="AU64" i="30"/>
  <c r="AV64" i="30"/>
  <c r="AX64" i="30"/>
  <c r="AY64" i="30"/>
  <c r="AZ64" i="30"/>
  <c r="BA64" i="30"/>
  <c r="BB64" i="30"/>
  <c r="C65" i="30"/>
  <c r="F65" i="30"/>
  <c r="AC65" i="30"/>
  <c r="AG65" i="30"/>
  <c r="AJ65" i="30"/>
  <c r="AL65" i="30"/>
  <c r="AN65" i="30"/>
  <c r="AP65" i="30"/>
  <c r="AQ65" i="30"/>
  <c r="AS65" i="30"/>
  <c r="AT65" i="30"/>
  <c r="AU65" i="30"/>
  <c r="AV65" i="30"/>
  <c r="AX65" i="30"/>
  <c r="AY65" i="30"/>
  <c r="AZ65" i="30"/>
  <c r="BA65" i="30"/>
  <c r="BB65" i="30"/>
  <c r="C66" i="30"/>
  <c r="F66" i="30"/>
  <c r="AC66" i="30"/>
  <c r="AG66" i="30"/>
  <c r="AJ66" i="30"/>
  <c r="AL66" i="30"/>
  <c r="AN66" i="30"/>
  <c r="AP66" i="30"/>
  <c r="AQ66" i="30"/>
  <c r="AS66" i="30"/>
  <c r="AT66" i="30"/>
  <c r="AU66" i="30"/>
  <c r="AV66" i="30"/>
  <c r="AX66" i="30"/>
  <c r="AY66" i="30"/>
  <c r="AZ66" i="30"/>
  <c r="BA66" i="30"/>
  <c r="BB66" i="30"/>
  <c r="C67" i="30"/>
  <c r="F67" i="30"/>
  <c r="AC67" i="30"/>
  <c r="AG67" i="30"/>
  <c r="AJ67" i="30"/>
  <c r="AL67" i="30"/>
  <c r="AN67" i="30"/>
  <c r="AP67" i="30"/>
  <c r="AQ67" i="30"/>
  <c r="AS67" i="30"/>
  <c r="AT67" i="30"/>
  <c r="AU67" i="30"/>
  <c r="AV67" i="30"/>
  <c r="AX67" i="30"/>
  <c r="AY67" i="30"/>
  <c r="AZ67" i="30"/>
  <c r="BA67" i="30"/>
  <c r="BB67" i="30"/>
  <c r="C68" i="30"/>
  <c r="F68" i="30"/>
  <c r="AC68" i="30"/>
  <c r="AG68" i="30"/>
  <c r="AJ68" i="30"/>
  <c r="AL68" i="30"/>
  <c r="AN68" i="30"/>
  <c r="AP68" i="30"/>
  <c r="AQ68" i="30"/>
  <c r="AS68" i="30"/>
  <c r="AT68" i="30"/>
  <c r="AU68" i="30"/>
  <c r="AV68" i="30"/>
  <c r="AX68" i="30"/>
  <c r="AY68" i="30"/>
  <c r="AZ68" i="30"/>
  <c r="BA68" i="30"/>
  <c r="BB68" i="30"/>
  <c r="C69" i="30"/>
  <c r="F69" i="30"/>
  <c r="AC69" i="30"/>
  <c r="AG69" i="30"/>
  <c r="AJ69" i="30"/>
  <c r="AL69" i="30"/>
  <c r="AN69" i="30"/>
  <c r="AP69" i="30"/>
  <c r="AQ69" i="30"/>
  <c r="AS69" i="30"/>
  <c r="AT69" i="30"/>
  <c r="AU69" i="30"/>
  <c r="AV69" i="30"/>
  <c r="AX69" i="30"/>
  <c r="AY69" i="30"/>
  <c r="AZ69" i="30"/>
  <c r="BA69" i="30"/>
  <c r="BB69" i="30"/>
  <c r="C70" i="30"/>
  <c r="F70" i="30"/>
  <c r="AC70" i="30"/>
  <c r="AG70" i="30"/>
  <c r="AJ70" i="30"/>
  <c r="AL70" i="30"/>
  <c r="AN70" i="30"/>
  <c r="AP70" i="30"/>
  <c r="AQ70" i="30"/>
  <c r="AS70" i="30"/>
  <c r="AT70" i="30"/>
  <c r="AU70" i="30"/>
  <c r="AV70" i="30"/>
  <c r="AX70" i="30"/>
  <c r="AY70" i="30"/>
  <c r="AZ70" i="30"/>
  <c r="BA70" i="30"/>
  <c r="BB70" i="30"/>
  <c r="C71" i="30"/>
  <c r="F71" i="30"/>
  <c r="AC71" i="30"/>
  <c r="AG71" i="30"/>
  <c r="AJ71" i="30"/>
  <c r="AL71" i="30"/>
  <c r="AN71" i="30"/>
  <c r="AP71" i="30"/>
  <c r="AQ71" i="30"/>
  <c r="AS71" i="30"/>
  <c r="AT71" i="30"/>
  <c r="AU71" i="30"/>
  <c r="AV71" i="30"/>
  <c r="AX71" i="30"/>
  <c r="AY71" i="30"/>
  <c r="AZ71" i="30"/>
  <c r="BA71" i="30"/>
  <c r="BB71" i="30"/>
  <c r="C72" i="30"/>
  <c r="F72" i="30"/>
  <c r="AC72" i="30"/>
  <c r="AG72" i="30"/>
  <c r="AJ72" i="30"/>
  <c r="AL72" i="30"/>
  <c r="AN72" i="30"/>
  <c r="AP72" i="30"/>
  <c r="AQ72" i="30"/>
  <c r="AS72" i="30"/>
  <c r="AT72" i="30"/>
  <c r="AU72" i="30"/>
  <c r="AV72" i="30"/>
  <c r="AX72" i="30"/>
  <c r="AY72" i="30"/>
  <c r="AZ72" i="30"/>
  <c r="BA72" i="30"/>
  <c r="BB72" i="30"/>
  <c r="C73" i="30"/>
  <c r="F73" i="30"/>
  <c r="AC73" i="30"/>
  <c r="AG73" i="30"/>
  <c r="AJ73" i="30"/>
  <c r="AL73" i="30"/>
  <c r="AN73" i="30"/>
  <c r="AP73" i="30"/>
  <c r="AQ73" i="30"/>
  <c r="AS73" i="30"/>
  <c r="AT73" i="30"/>
  <c r="AU73" i="30"/>
  <c r="AV73" i="30"/>
  <c r="AX73" i="30"/>
  <c r="AY73" i="30"/>
  <c r="AZ73" i="30"/>
  <c r="BA73" i="30"/>
  <c r="BB73" i="30"/>
  <c r="C74" i="30"/>
  <c r="F74" i="30"/>
  <c r="AC74" i="30"/>
  <c r="AG74" i="30"/>
  <c r="AJ74" i="30"/>
  <c r="AL74" i="30"/>
  <c r="AN74" i="30"/>
  <c r="AP74" i="30"/>
  <c r="AQ74" i="30"/>
  <c r="AS74" i="30"/>
  <c r="AT74" i="30"/>
  <c r="AU74" i="30"/>
  <c r="AV74" i="30"/>
  <c r="AX74" i="30"/>
  <c r="AY74" i="30"/>
  <c r="AZ74" i="30"/>
  <c r="BA74" i="30"/>
  <c r="BB74" i="30"/>
  <c r="C75" i="30"/>
  <c r="F75" i="30"/>
  <c r="AC75" i="30"/>
  <c r="AG75" i="30"/>
  <c r="AJ75" i="30"/>
  <c r="AL75" i="30"/>
  <c r="AN75" i="30"/>
  <c r="AP75" i="30"/>
  <c r="AQ75" i="30"/>
  <c r="AS75" i="30"/>
  <c r="AT75" i="30"/>
  <c r="AU75" i="30"/>
  <c r="AV75" i="30"/>
  <c r="AX75" i="30"/>
  <c r="AY75" i="30"/>
  <c r="AZ75" i="30"/>
  <c r="BA75" i="30"/>
  <c r="BB75" i="30"/>
  <c r="C76" i="30"/>
  <c r="F76" i="30"/>
  <c r="AC76" i="30"/>
  <c r="AG76" i="30"/>
  <c r="AJ76" i="30"/>
  <c r="AL76" i="30"/>
  <c r="AN76" i="30"/>
  <c r="AP76" i="30"/>
  <c r="AQ76" i="30"/>
  <c r="AS76" i="30"/>
  <c r="AT76" i="30"/>
  <c r="AU76" i="30"/>
  <c r="AV76" i="30"/>
  <c r="AX76" i="30"/>
  <c r="AY76" i="30"/>
  <c r="AZ76" i="30"/>
  <c r="BA76" i="30"/>
  <c r="BB76" i="30"/>
  <c r="C77" i="30"/>
  <c r="F77" i="30"/>
  <c r="AC77" i="30"/>
  <c r="AG77" i="30"/>
  <c r="AJ77" i="30"/>
  <c r="AL77" i="30"/>
  <c r="AN77" i="30"/>
  <c r="AP77" i="30"/>
  <c r="AQ77" i="30"/>
  <c r="AS77" i="30"/>
  <c r="AT77" i="30"/>
  <c r="AU77" i="30"/>
  <c r="AV77" i="30"/>
  <c r="AX77" i="30"/>
  <c r="AY77" i="30"/>
  <c r="AZ77" i="30"/>
  <c r="BA77" i="30"/>
  <c r="BB77" i="30"/>
  <c r="C78" i="30"/>
  <c r="F78" i="30"/>
  <c r="AC78" i="30"/>
  <c r="AG78" i="30"/>
  <c r="AJ78" i="30"/>
  <c r="AL78" i="30"/>
  <c r="AN78" i="30"/>
  <c r="AP78" i="30"/>
  <c r="AQ78" i="30"/>
  <c r="AS78" i="30"/>
  <c r="AT78" i="30"/>
  <c r="AU78" i="30"/>
  <c r="AV78" i="30"/>
  <c r="AX78" i="30"/>
  <c r="AY78" i="30"/>
  <c r="AZ78" i="30"/>
  <c r="BA78" i="30"/>
  <c r="BB78" i="30"/>
  <c r="C79" i="30"/>
  <c r="F79" i="30"/>
  <c r="AC79" i="30"/>
  <c r="AG79" i="30"/>
  <c r="AJ79" i="30"/>
  <c r="AL79" i="30"/>
  <c r="AN79" i="30"/>
  <c r="AP79" i="30"/>
  <c r="AQ79" i="30"/>
  <c r="AS79" i="30"/>
  <c r="AT79" i="30"/>
  <c r="AU79" i="30"/>
  <c r="AV79" i="30"/>
  <c r="AX79" i="30"/>
  <c r="AY79" i="30"/>
  <c r="AZ79" i="30"/>
  <c r="BA79" i="30"/>
  <c r="BB79" i="30"/>
  <c r="C80" i="30"/>
  <c r="F80" i="30"/>
  <c r="AC80" i="30"/>
  <c r="AG80" i="30"/>
  <c r="AJ80" i="30"/>
  <c r="AL80" i="30"/>
  <c r="AN80" i="30"/>
  <c r="AP80" i="30"/>
  <c r="AQ80" i="30"/>
  <c r="AS80" i="30"/>
  <c r="AT80" i="30"/>
  <c r="AU80" i="30"/>
  <c r="AV80" i="30"/>
  <c r="AX80" i="30"/>
  <c r="AY80" i="30"/>
  <c r="AZ80" i="30"/>
  <c r="BA80" i="30"/>
  <c r="BB80" i="30"/>
  <c r="C133" i="30"/>
  <c r="F133" i="30"/>
  <c r="U133" i="30"/>
  <c r="AC133" i="30"/>
  <c r="AG133" i="30"/>
  <c r="AJ133" i="30"/>
  <c r="AL133" i="30"/>
  <c r="AN133" i="30"/>
  <c r="AP133" i="30"/>
  <c r="AQ133" i="30"/>
  <c r="AS133" i="30"/>
  <c r="AT133" i="30"/>
  <c r="AU133" i="30"/>
  <c r="AV133" i="30"/>
  <c r="AX133" i="30"/>
  <c r="AY133" i="30"/>
  <c r="AZ133" i="30"/>
  <c r="BA133" i="30"/>
  <c r="BB133" i="30"/>
  <c r="C134" i="30"/>
  <c r="F134" i="30"/>
  <c r="U134" i="30"/>
  <c r="AC134" i="30"/>
  <c r="AG134" i="30"/>
  <c r="AJ134" i="30"/>
  <c r="AL134" i="30"/>
  <c r="AN134" i="30"/>
  <c r="AP134" i="30"/>
  <c r="AQ134" i="30"/>
  <c r="AS134" i="30"/>
  <c r="AT134" i="30"/>
  <c r="AU134" i="30"/>
  <c r="AV134" i="30"/>
  <c r="AX134" i="30"/>
  <c r="AY134" i="30"/>
  <c r="AZ134" i="30"/>
  <c r="BA134" i="30"/>
  <c r="BB134" i="30"/>
  <c r="C135" i="30"/>
  <c r="F135" i="30"/>
  <c r="U135" i="30"/>
  <c r="AC135" i="30"/>
  <c r="AG135" i="30"/>
  <c r="AJ135" i="30"/>
  <c r="AL135" i="30"/>
  <c r="AN135" i="30"/>
  <c r="AP135" i="30"/>
  <c r="AQ135" i="30"/>
  <c r="AS135" i="30"/>
  <c r="AT135" i="30"/>
  <c r="AU135" i="30"/>
  <c r="AV135" i="30"/>
  <c r="AX135" i="30"/>
  <c r="AY135" i="30"/>
  <c r="AZ135" i="30"/>
  <c r="BA135" i="30"/>
  <c r="BB135" i="30"/>
  <c r="C136" i="30"/>
  <c r="F136" i="30"/>
  <c r="U136" i="30"/>
  <c r="AC136" i="30"/>
  <c r="AG136" i="30"/>
  <c r="AJ136" i="30"/>
  <c r="AL136" i="30"/>
  <c r="AN136" i="30"/>
  <c r="AP136" i="30"/>
  <c r="AQ136" i="30"/>
  <c r="AS136" i="30"/>
  <c r="AT136" i="30"/>
  <c r="AU136" i="30"/>
  <c r="AV136" i="30"/>
  <c r="AX136" i="30"/>
  <c r="AY136" i="30"/>
  <c r="AZ136" i="30"/>
  <c r="BA136" i="30"/>
  <c r="BB136" i="30"/>
  <c r="C137" i="30"/>
  <c r="F137" i="30"/>
  <c r="U137" i="30"/>
  <c r="AC137" i="30"/>
  <c r="AG137" i="30"/>
  <c r="AJ137" i="30"/>
  <c r="AL137" i="30"/>
  <c r="AN137" i="30"/>
  <c r="AP137" i="30"/>
  <c r="AQ137" i="30"/>
  <c r="AS137" i="30"/>
  <c r="AT137" i="30"/>
  <c r="AU137" i="30"/>
  <c r="AV137" i="30"/>
  <c r="AX137" i="30"/>
  <c r="AY137" i="30"/>
  <c r="AZ137" i="30"/>
  <c r="BA137" i="30"/>
  <c r="BB137" i="30"/>
  <c r="C138" i="30"/>
  <c r="F138" i="30"/>
  <c r="U138" i="30"/>
  <c r="AC138" i="30"/>
  <c r="AG138" i="30"/>
  <c r="AJ138" i="30"/>
  <c r="AL138" i="30"/>
  <c r="AN138" i="30"/>
  <c r="AP138" i="30"/>
  <c r="AQ138" i="30"/>
  <c r="AS138" i="30"/>
  <c r="AT138" i="30"/>
  <c r="AU138" i="30"/>
  <c r="AV138" i="30"/>
  <c r="AX138" i="30"/>
  <c r="AY138" i="30"/>
  <c r="AZ138" i="30"/>
  <c r="BA138" i="30"/>
  <c r="BB138" i="30"/>
  <c r="C139" i="30"/>
  <c r="F139" i="30"/>
  <c r="U139" i="30"/>
  <c r="AC139" i="30"/>
  <c r="AG139" i="30"/>
  <c r="AJ139" i="30"/>
  <c r="AL139" i="30"/>
  <c r="AN139" i="30"/>
  <c r="AP139" i="30"/>
  <c r="AQ139" i="30"/>
  <c r="AS139" i="30"/>
  <c r="AT139" i="30"/>
  <c r="AU139" i="30"/>
  <c r="AV139" i="30"/>
  <c r="AX139" i="30"/>
  <c r="AY139" i="30"/>
  <c r="AZ139" i="30"/>
  <c r="BA139" i="30"/>
  <c r="BB139" i="30"/>
  <c r="C140" i="30"/>
  <c r="F140" i="30"/>
  <c r="U140" i="30"/>
  <c r="AC140" i="30"/>
  <c r="AG140" i="30"/>
  <c r="AJ140" i="30"/>
  <c r="AL140" i="30"/>
  <c r="AN140" i="30"/>
  <c r="AP140" i="30"/>
  <c r="AQ140" i="30"/>
  <c r="AS140" i="30"/>
  <c r="AT140" i="30"/>
  <c r="AU140" i="30"/>
  <c r="AV140" i="30"/>
  <c r="AX140" i="30"/>
  <c r="AY140" i="30"/>
  <c r="AZ140" i="30"/>
  <c r="BA140" i="30"/>
  <c r="BB140" i="30"/>
  <c r="C141" i="30"/>
  <c r="F141" i="30"/>
  <c r="U141" i="30"/>
  <c r="AC141" i="30"/>
  <c r="AG141" i="30"/>
  <c r="AJ141" i="30"/>
  <c r="AL141" i="30"/>
  <c r="AN141" i="30"/>
  <c r="AP141" i="30"/>
  <c r="AQ141" i="30"/>
  <c r="AS141" i="30"/>
  <c r="AT141" i="30"/>
  <c r="AU141" i="30"/>
  <c r="AV141" i="30"/>
  <c r="AX141" i="30"/>
  <c r="AY141" i="30"/>
  <c r="AZ141" i="30"/>
  <c r="BA141" i="30"/>
  <c r="BB141" i="30"/>
  <c r="C142" i="30"/>
  <c r="F142" i="30"/>
  <c r="U142" i="30"/>
  <c r="AC142" i="30"/>
  <c r="AG142" i="30"/>
  <c r="AJ142" i="30"/>
  <c r="AL142" i="30"/>
  <c r="AN142" i="30"/>
  <c r="AP142" i="30"/>
  <c r="AQ142" i="30"/>
  <c r="AS142" i="30"/>
  <c r="AT142" i="30"/>
  <c r="AU142" i="30"/>
  <c r="AV142" i="30"/>
  <c r="AX142" i="30"/>
  <c r="AY142" i="30"/>
  <c r="AZ142" i="30"/>
  <c r="BA142" i="30"/>
  <c r="BB142" i="30"/>
  <c r="C143" i="30"/>
  <c r="F143" i="30"/>
  <c r="U143" i="30"/>
  <c r="AC143" i="30"/>
  <c r="AG143" i="30"/>
  <c r="AJ143" i="30"/>
  <c r="AL143" i="30"/>
  <c r="AN143" i="30"/>
  <c r="AP143" i="30"/>
  <c r="AQ143" i="30"/>
  <c r="AS143" i="30"/>
  <c r="AT143" i="30"/>
  <c r="AU143" i="30"/>
  <c r="AV143" i="30"/>
  <c r="AX143" i="30"/>
  <c r="AY143" i="30"/>
  <c r="AZ143" i="30"/>
  <c r="BA143" i="30"/>
  <c r="BB143" i="30"/>
  <c r="C144" i="30"/>
  <c r="F144" i="30"/>
  <c r="U144" i="30"/>
  <c r="AC144" i="30"/>
  <c r="AG144" i="30"/>
  <c r="AJ144" i="30"/>
  <c r="AL144" i="30"/>
  <c r="AN144" i="30"/>
  <c r="AP144" i="30"/>
  <c r="AQ144" i="30"/>
  <c r="AS144" i="30"/>
  <c r="AT144" i="30"/>
  <c r="AU144" i="30"/>
  <c r="AV144" i="30"/>
  <c r="AX144" i="30"/>
  <c r="AY144" i="30"/>
  <c r="AZ144" i="30"/>
  <c r="BA144" i="30"/>
  <c r="BB144" i="30"/>
  <c r="C145" i="30"/>
  <c r="F145" i="30"/>
  <c r="U145" i="30"/>
  <c r="AC145" i="30"/>
  <c r="AG145" i="30"/>
  <c r="AJ145" i="30"/>
  <c r="AL145" i="30"/>
  <c r="AN145" i="30"/>
  <c r="AP145" i="30"/>
  <c r="AQ145" i="30"/>
  <c r="AS145" i="30"/>
  <c r="AT145" i="30"/>
  <c r="AU145" i="30"/>
  <c r="AV145" i="30"/>
  <c r="AX145" i="30"/>
  <c r="AY145" i="30"/>
  <c r="AZ145" i="30"/>
  <c r="BA145" i="30"/>
  <c r="BB145" i="30"/>
  <c r="C146" i="30"/>
  <c r="F146" i="30"/>
  <c r="U146" i="30"/>
  <c r="AC146" i="30"/>
  <c r="AG146" i="30"/>
  <c r="AJ146" i="30"/>
  <c r="AL146" i="30"/>
  <c r="AN146" i="30"/>
  <c r="AP146" i="30"/>
  <c r="AQ146" i="30"/>
  <c r="AS146" i="30"/>
  <c r="AT146" i="30"/>
  <c r="AU146" i="30"/>
  <c r="AV146" i="30"/>
  <c r="AX146" i="30"/>
  <c r="AY146" i="30"/>
  <c r="AZ146" i="30"/>
  <c r="BA146" i="30"/>
  <c r="BB146" i="30"/>
  <c r="C147" i="30"/>
  <c r="F147" i="30"/>
  <c r="U147" i="30"/>
  <c r="AC147" i="30"/>
  <c r="AG147" i="30"/>
  <c r="AJ147" i="30"/>
  <c r="AL147" i="30"/>
  <c r="AN147" i="30"/>
  <c r="AP147" i="30"/>
  <c r="AQ147" i="30"/>
  <c r="AS147" i="30"/>
  <c r="AT147" i="30"/>
  <c r="AU147" i="30"/>
  <c r="AV147" i="30"/>
  <c r="AX147" i="30"/>
  <c r="AY147" i="30"/>
  <c r="AZ147" i="30"/>
  <c r="BA147" i="30"/>
  <c r="BB147" i="30"/>
  <c r="C148" i="30"/>
  <c r="F148" i="30"/>
  <c r="U148" i="30"/>
  <c r="AC148" i="30"/>
  <c r="AG148" i="30"/>
  <c r="AJ148" i="30"/>
  <c r="AL148" i="30"/>
  <c r="AN148" i="30"/>
  <c r="AP148" i="30"/>
  <c r="AQ148" i="30"/>
  <c r="AS148" i="30"/>
  <c r="AT148" i="30"/>
  <c r="AU148" i="30"/>
  <c r="AV148" i="30"/>
  <c r="AX148" i="30"/>
  <c r="AY148" i="30"/>
  <c r="AZ148" i="30"/>
  <c r="BA148" i="30"/>
  <c r="BB148" i="30"/>
  <c r="C149" i="30"/>
  <c r="F149" i="30"/>
  <c r="U149" i="30"/>
  <c r="AC149" i="30"/>
  <c r="AG149" i="30"/>
  <c r="AJ149" i="30"/>
  <c r="AL149" i="30"/>
  <c r="AN149" i="30"/>
  <c r="AP149" i="30"/>
  <c r="AQ149" i="30"/>
  <c r="AS149" i="30"/>
  <c r="AT149" i="30"/>
  <c r="AU149" i="30"/>
  <c r="AV149" i="30"/>
  <c r="AX149" i="30"/>
  <c r="AY149" i="30"/>
  <c r="AZ149" i="30"/>
  <c r="BA149" i="30"/>
  <c r="BB149" i="30"/>
  <c r="C150" i="30"/>
  <c r="F150" i="30"/>
  <c r="U150" i="30"/>
  <c r="AC150" i="30"/>
  <c r="AG150" i="30"/>
  <c r="AJ150" i="30"/>
  <c r="AL150" i="30"/>
  <c r="AN150" i="30"/>
  <c r="AP150" i="30"/>
  <c r="AQ150" i="30"/>
  <c r="AS150" i="30"/>
  <c r="AT150" i="30"/>
  <c r="AU150" i="30"/>
  <c r="AV150" i="30"/>
  <c r="AX150" i="30"/>
  <c r="AY150" i="30"/>
  <c r="AZ150" i="30"/>
  <c r="BA150" i="30"/>
  <c r="BB150" i="30"/>
  <c r="C151" i="30"/>
  <c r="F151" i="30"/>
  <c r="U151" i="30"/>
  <c r="AC151" i="30"/>
  <c r="AG151" i="30"/>
  <c r="AJ151" i="30"/>
  <c r="AL151" i="30"/>
  <c r="AN151" i="30"/>
  <c r="AP151" i="30"/>
  <c r="AQ151" i="30"/>
  <c r="AS151" i="30"/>
  <c r="AT151" i="30"/>
  <c r="AU151" i="30"/>
  <c r="AV151" i="30"/>
  <c r="AX151" i="30"/>
  <c r="AY151" i="30"/>
  <c r="AZ151" i="30"/>
  <c r="BA151" i="30"/>
  <c r="BB151" i="30"/>
  <c r="C152" i="30"/>
  <c r="F152" i="30"/>
  <c r="U152" i="30"/>
  <c r="AC152" i="30"/>
  <c r="AG152" i="30"/>
  <c r="AJ152" i="30"/>
  <c r="AL152" i="30"/>
  <c r="AN152" i="30"/>
  <c r="AP152" i="30"/>
  <c r="AQ152" i="30"/>
  <c r="AS152" i="30"/>
  <c r="AT152" i="30"/>
  <c r="AU152" i="30"/>
  <c r="AV152" i="30"/>
  <c r="AX152" i="30"/>
  <c r="AY152" i="30"/>
  <c r="AZ152" i="30"/>
  <c r="BA152" i="30"/>
  <c r="BB152" i="30"/>
  <c r="C153" i="30"/>
  <c r="F153" i="30"/>
  <c r="U153" i="30"/>
  <c r="AC153" i="30"/>
  <c r="AG153" i="30"/>
  <c r="AJ153" i="30"/>
  <c r="AL153" i="30"/>
  <c r="AN153" i="30"/>
  <c r="AP153" i="30"/>
  <c r="AQ153" i="30"/>
  <c r="AS153" i="30"/>
  <c r="AT153" i="30"/>
  <c r="AU153" i="30"/>
  <c r="AV153" i="30"/>
  <c r="AX153" i="30"/>
  <c r="AY153" i="30"/>
  <c r="AZ153" i="30"/>
  <c r="BA153" i="30"/>
  <c r="BB153" i="30"/>
  <c r="C154" i="30"/>
  <c r="F154" i="30"/>
  <c r="U154" i="30"/>
  <c r="AC154" i="30"/>
  <c r="AG154" i="30"/>
  <c r="AJ154" i="30"/>
  <c r="AL154" i="30"/>
  <c r="AN154" i="30"/>
  <c r="AP154" i="30"/>
  <c r="AQ154" i="30"/>
  <c r="AS154" i="30"/>
  <c r="AT154" i="30"/>
  <c r="AU154" i="30"/>
  <c r="AV154" i="30"/>
  <c r="AX154" i="30"/>
  <c r="AY154" i="30"/>
  <c r="AZ154" i="30"/>
  <c r="BA154" i="30"/>
  <c r="BB154" i="30"/>
  <c r="C155" i="30"/>
  <c r="F155" i="30"/>
  <c r="U155" i="30"/>
  <c r="AC155" i="30"/>
  <c r="AG155" i="30"/>
  <c r="AJ155" i="30"/>
  <c r="AL155" i="30"/>
  <c r="AN155" i="30"/>
  <c r="AP155" i="30"/>
  <c r="AQ155" i="30"/>
  <c r="AS155" i="30"/>
  <c r="AT155" i="30"/>
  <c r="AU155" i="30"/>
  <c r="AV155" i="30"/>
  <c r="AX155" i="30"/>
  <c r="AY155" i="30"/>
  <c r="AZ155" i="30"/>
  <c r="BA155" i="30"/>
  <c r="BB155" i="30"/>
  <c r="C156" i="30"/>
  <c r="F156" i="30"/>
  <c r="U156" i="30"/>
  <c r="AC156" i="30"/>
  <c r="AG156" i="30"/>
  <c r="AJ156" i="30"/>
  <c r="AL156" i="30"/>
  <c r="AN156" i="30"/>
  <c r="AP156" i="30"/>
  <c r="AQ156" i="30"/>
  <c r="AS156" i="30"/>
  <c r="AT156" i="30"/>
  <c r="AU156" i="30"/>
  <c r="AV156" i="30"/>
  <c r="AX156" i="30"/>
  <c r="AY156" i="30"/>
  <c r="AZ156" i="30"/>
  <c r="BA156" i="30"/>
  <c r="BB156" i="30"/>
  <c r="C157" i="30"/>
  <c r="F157" i="30"/>
  <c r="U157" i="30"/>
  <c r="AC157" i="30"/>
  <c r="AG157" i="30"/>
  <c r="AJ157" i="30"/>
  <c r="AL157" i="30"/>
  <c r="AN157" i="30"/>
  <c r="AP157" i="30"/>
  <c r="AQ157" i="30"/>
  <c r="AS157" i="30"/>
  <c r="AT157" i="30"/>
  <c r="AU157" i="30"/>
  <c r="AV157" i="30"/>
  <c r="AX157" i="30"/>
  <c r="AY157" i="30"/>
  <c r="AZ157" i="30"/>
  <c r="BA157" i="30"/>
  <c r="BB157" i="30"/>
  <c r="C158" i="30"/>
  <c r="F158" i="30"/>
  <c r="U158" i="30"/>
  <c r="AC158" i="30"/>
  <c r="AG158" i="30"/>
  <c r="AJ158" i="30"/>
  <c r="AL158" i="30"/>
  <c r="AN158" i="30"/>
  <c r="AP158" i="30"/>
  <c r="AQ158" i="30"/>
  <c r="AS158" i="30"/>
  <c r="AT158" i="30"/>
  <c r="AU158" i="30"/>
  <c r="AV158" i="30"/>
  <c r="AX158" i="30"/>
  <c r="AY158" i="30"/>
  <c r="AZ158" i="30"/>
  <c r="BA158" i="30"/>
  <c r="BB158" i="30"/>
  <c r="C159" i="30"/>
  <c r="F159" i="30"/>
  <c r="U159" i="30"/>
  <c r="AC159" i="30"/>
  <c r="AG159" i="30"/>
  <c r="AJ159" i="30"/>
  <c r="AL159" i="30"/>
  <c r="AN159" i="30"/>
  <c r="AP159" i="30"/>
  <c r="AQ159" i="30"/>
  <c r="AS159" i="30"/>
  <c r="AT159" i="30"/>
  <c r="AU159" i="30"/>
  <c r="AV159" i="30"/>
  <c r="AX159" i="30"/>
  <c r="AY159" i="30"/>
  <c r="AZ159" i="30"/>
  <c r="BA159" i="30"/>
  <c r="BB159" i="30"/>
  <c r="C160" i="30"/>
  <c r="F160" i="30"/>
  <c r="U160" i="30"/>
  <c r="AC160" i="30"/>
  <c r="AG160" i="30"/>
  <c r="AJ160" i="30"/>
  <c r="AL160" i="30"/>
  <c r="AN160" i="30"/>
  <c r="AP160" i="30"/>
  <c r="AQ160" i="30"/>
  <c r="AS160" i="30"/>
  <c r="AT160" i="30"/>
  <c r="AU160" i="30"/>
  <c r="AV160" i="30"/>
  <c r="AX160" i="30"/>
  <c r="AY160" i="30"/>
  <c r="AZ160" i="30"/>
  <c r="BA160" i="30"/>
  <c r="BB160" i="30"/>
  <c r="C161" i="30"/>
  <c r="F161" i="30"/>
  <c r="U161" i="30"/>
  <c r="AC161" i="30"/>
  <c r="AG161" i="30"/>
  <c r="AJ161" i="30"/>
  <c r="AL161" i="30"/>
  <c r="AN161" i="30"/>
  <c r="AP161" i="30"/>
  <c r="AQ161" i="30"/>
  <c r="AS161" i="30"/>
  <c r="AT161" i="30"/>
  <c r="AU161" i="30"/>
  <c r="AV161" i="30"/>
  <c r="AX161" i="30"/>
  <c r="AY161" i="30"/>
  <c r="AZ161" i="30"/>
  <c r="BA161" i="30"/>
  <c r="BB161" i="30"/>
  <c r="C162" i="30"/>
  <c r="F162" i="30"/>
  <c r="U162" i="30"/>
  <c r="AC162" i="30"/>
  <c r="AG162" i="30"/>
  <c r="AJ162" i="30"/>
  <c r="AL162" i="30"/>
  <c r="AN162" i="30"/>
  <c r="AP162" i="30"/>
  <c r="AQ162" i="30"/>
  <c r="AS162" i="30"/>
  <c r="AT162" i="30"/>
  <c r="AU162" i="30"/>
  <c r="AV162" i="30"/>
  <c r="AX162" i="30"/>
  <c r="AY162" i="30"/>
  <c r="AZ162" i="30"/>
  <c r="BA162" i="30"/>
  <c r="BB162" i="30"/>
  <c r="C163" i="30"/>
  <c r="F163" i="30"/>
  <c r="U163" i="30"/>
  <c r="AC163" i="30"/>
  <c r="AG163" i="30"/>
  <c r="AJ163" i="30"/>
  <c r="AL163" i="30"/>
  <c r="AN163" i="30"/>
  <c r="AP163" i="30"/>
  <c r="AQ163" i="30"/>
  <c r="AS163" i="30"/>
  <c r="AT163" i="30"/>
  <c r="AU163" i="30"/>
  <c r="AV163" i="30"/>
  <c r="AX163" i="30"/>
  <c r="AY163" i="30"/>
  <c r="AZ163" i="30"/>
  <c r="BA163" i="30"/>
  <c r="BB163" i="30"/>
  <c r="C164" i="30"/>
  <c r="F164" i="30"/>
  <c r="U164" i="30"/>
  <c r="AC164" i="30"/>
  <c r="AG164" i="30"/>
  <c r="AJ164" i="30"/>
  <c r="AL164" i="30"/>
  <c r="AN164" i="30"/>
  <c r="AP164" i="30"/>
  <c r="AQ164" i="30"/>
  <c r="AS164" i="30"/>
  <c r="AT164" i="30"/>
  <c r="AU164" i="30"/>
  <c r="AV164" i="30"/>
  <c r="AX164" i="30"/>
  <c r="AY164" i="30"/>
  <c r="AZ164" i="30"/>
  <c r="BA164" i="30"/>
  <c r="BB164" i="30"/>
  <c r="C165" i="30"/>
  <c r="F165" i="30"/>
  <c r="U165" i="30"/>
  <c r="AC165" i="30"/>
  <c r="AG165" i="30"/>
  <c r="AJ165" i="30"/>
  <c r="AL165" i="30"/>
  <c r="AN165" i="30"/>
  <c r="AP165" i="30"/>
  <c r="AQ165" i="30"/>
  <c r="AS165" i="30"/>
  <c r="AT165" i="30"/>
  <c r="AU165" i="30"/>
  <c r="AV165" i="30"/>
  <c r="AX165" i="30"/>
  <c r="AY165" i="30"/>
  <c r="AZ165" i="30"/>
  <c r="BA165" i="30"/>
  <c r="BB165" i="30"/>
  <c r="C166" i="30"/>
  <c r="F166" i="30"/>
  <c r="U166" i="30"/>
  <c r="AC166" i="30"/>
  <c r="AG166" i="30"/>
  <c r="AJ166" i="30"/>
  <c r="AL166" i="30"/>
  <c r="AN166" i="30"/>
  <c r="AP166" i="30"/>
  <c r="AQ166" i="30"/>
  <c r="AS166" i="30"/>
  <c r="AT166" i="30"/>
  <c r="AU166" i="30"/>
  <c r="AV166" i="30"/>
  <c r="AX166" i="30"/>
  <c r="AY166" i="30"/>
  <c r="AZ166" i="30"/>
  <c r="BA166" i="30"/>
  <c r="BB166" i="30"/>
  <c r="C167" i="30"/>
  <c r="F167" i="30"/>
  <c r="U167" i="30"/>
  <c r="AC167" i="30"/>
  <c r="AG167" i="30"/>
  <c r="AJ167" i="30"/>
  <c r="AL167" i="30"/>
  <c r="AN167" i="30"/>
  <c r="AP167" i="30"/>
  <c r="AQ167" i="30"/>
  <c r="AS167" i="30"/>
  <c r="AT167" i="30"/>
  <c r="AU167" i="30"/>
  <c r="AV167" i="30"/>
  <c r="AX167" i="30"/>
  <c r="AY167" i="30"/>
  <c r="AZ167" i="30"/>
  <c r="BA167" i="30"/>
  <c r="BB167" i="30"/>
  <c r="C168" i="30"/>
  <c r="F168" i="30"/>
  <c r="U168" i="30"/>
  <c r="AC168" i="30"/>
  <c r="AG168" i="30"/>
  <c r="AJ168" i="30"/>
  <c r="AL168" i="30"/>
  <c r="AN168" i="30"/>
  <c r="AP168" i="30"/>
  <c r="AQ168" i="30"/>
  <c r="AS168" i="30"/>
  <c r="AT168" i="30"/>
  <c r="AU168" i="30"/>
  <c r="AV168" i="30"/>
  <c r="AX168" i="30"/>
  <c r="AY168" i="30"/>
  <c r="AZ168" i="30"/>
  <c r="BA168" i="30"/>
  <c r="BB168" i="30"/>
  <c r="C169" i="30"/>
  <c r="F169" i="30"/>
  <c r="U169" i="30"/>
  <c r="AC169" i="30"/>
  <c r="AG169" i="30"/>
  <c r="AJ169" i="30"/>
  <c r="AL169" i="30"/>
  <c r="AN169" i="30"/>
  <c r="AP169" i="30"/>
  <c r="AQ169" i="30"/>
  <c r="AS169" i="30"/>
  <c r="AT169" i="30"/>
  <c r="AU169" i="30"/>
  <c r="AV169" i="30"/>
  <c r="AX169" i="30"/>
  <c r="AY169" i="30"/>
  <c r="AZ169" i="30"/>
  <c r="BA169" i="30"/>
  <c r="BB169" i="30"/>
  <c r="C170" i="30"/>
  <c r="F170" i="30"/>
  <c r="U170" i="30"/>
  <c r="AC170" i="30"/>
  <c r="AG170" i="30"/>
  <c r="AJ170" i="30"/>
  <c r="AL170" i="30"/>
  <c r="AN170" i="30"/>
  <c r="AP170" i="30"/>
  <c r="AQ170" i="30"/>
  <c r="AS170" i="30"/>
  <c r="AT170" i="30"/>
  <c r="AU170" i="30"/>
  <c r="AV170" i="30"/>
  <c r="AX170" i="30"/>
  <c r="AY170" i="30"/>
  <c r="AZ170" i="30"/>
  <c r="BA170" i="30"/>
  <c r="BB170" i="30"/>
  <c r="C171" i="30"/>
  <c r="F171" i="30"/>
  <c r="U171" i="30"/>
  <c r="AC171" i="30"/>
  <c r="AG171" i="30"/>
  <c r="AJ171" i="30"/>
  <c r="AL171" i="30"/>
  <c r="AN171" i="30"/>
  <c r="AP171" i="30"/>
  <c r="AQ171" i="30"/>
  <c r="AS171" i="30"/>
  <c r="AT171" i="30"/>
  <c r="AU171" i="30"/>
  <c r="AV171" i="30"/>
  <c r="AX171" i="30"/>
  <c r="AY171" i="30"/>
  <c r="AZ171" i="30"/>
  <c r="BA171" i="30"/>
  <c r="BB171" i="30"/>
  <c r="C172" i="30"/>
  <c r="F172" i="30"/>
  <c r="U172" i="30"/>
  <c r="AC172" i="30"/>
  <c r="AG172" i="30"/>
  <c r="AJ172" i="30"/>
  <c r="AL172" i="30"/>
  <c r="AN172" i="30"/>
  <c r="AP172" i="30"/>
  <c r="AQ172" i="30"/>
  <c r="AS172" i="30"/>
  <c r="AT172" i="30"/>
  <c r="AU172" i="30"/>
  <c r="AV172" i="30"/>
  <c r="AX172" i="30"/>
  <c r="AY172" i="30"/>
  <c r="AZ172" i="30"/>
  <c r="BA172" i="30"/>
  <c r="BB172" i="30"/>
  <c r="C173" i="30"/>
  <c r="F173" i="30"/>
  <c r="U173" i="30"/>
  <c r="AC173" i="30"/>
  <c r="AG173" i="30"/>
  <c r="AJ173" i="30"/>
  <c r="AL173" i="30"/>
  <c r="AN173" i="30"/>
  <c r="AP173" i="30"/>
  <c r="AQ173" i="30"/>
  <c r="AS173" i="30"/>
  <c r="AT173" i="30"/>
  <c r="AU173" i="30"/>
  <c r="AV173" i="30"/>
  <c r="AX173" i="30"/>
  <c r="AY173" i="30"/>
  <c r="AZ173" i="30"/>
  <c r="BA173" i="30"/>
  <c r="BB173" i="30"/>
  <c r="C174" i="30"/>
  <c r="F174" i="30"/>
  <c r="U174" i="30"/>
  <c r="AC174" i="30"/>
  <c r="AG174" i="30"/>
  <c r="AJ174" i="30"/>
  <c r="AL174" i="30"/>
  <c r="AN174" i="30"/>
  <c r="AP174" i="30"/>
  <c r="AQ174" i="30"/>
  <c r="AS174" i="30"/>
  <c r="AT174" i="30"/>
  <c r="AU174" i="30"/>
  <c r="AV174" i="30"/>
  <c r="AX174" i="30"/>
  <c r="AY174" i="30"/>
  <c r="AZ174" i="30"/>
  <c r="BA174" i="30"/>
  <c r="BB174" i="30"/>
  <c r="C175" i="30"/>
  <c r="F175" i="30"/>
  <c r="U175" i="30"/>
  <c r="AC175" i="30"/>
  <c r="AG175" i="30"/>
  <c r="AJ175" i="30"/>
  <c r="AL175" i="30"/>
  <c r="AN175" i="30"/>
  <c r="AP175" i="30"/>
  <c r="AQ175" i="30"/>
  <c r="AS175" i="30"/>
  <c r="AT175" i="30"/>
  <c r="AU175" i="30"/>
  <c r="AV175" i="30"/>
  <c r="AX175" i="30"/>
  <c r="AY175" i="30"/>
  <c r="AZ175" i="30"/>
  <c r="BA175" i="30"/>
  <c r="BB175" i="30"/>
  <c r="C176" i="30"/>
  <c r="F176" i="30"/>
  <c r="U176" i="30"/>
  <c r="AC176" i="30"/>
  <c r="AG176" i="30"/>
  <c r="AJ176" i="30"/>
  <c r="AL176" i="30"/>
  <c r="AN176" i="30"/>
  <c r="AP176" i="30"/>
  <c r="AQ176" i="30"/>
  <c r="AS176" i="30"/>
  <c r="AT176" i="30"/>
  <c r="AU176" i="30"/>
  <c r="AV176" i="30"/>
  <c r="AX176" i="30"/>
  <c r="AY176" i="30"/>
  <c r="AZ176" i="30"/>
  <c r="BA176" i="30"/>
  <c r="BB176" i="30"/>
  <c r="C177" i="30"/>
  <c r="F177" i="30"/>
  <c r="U177" i="30"/>
  <c r="AC177" i="30"/>
  <c r="AG177" i="30"/>
  <c r="AJ177" i="30"/>
  <c r="AL177" i="30"/>
  <c r="AN177" i="30"/>
  <c r="AP177" i="30"/>
  <c r="AQ177" i="30"/>
  <c r="AS177" i="30"/>
  <c r="AT177" i="30"/>
  <c r="AU177" i="30"/>
  <c r="AV177" i="30"/>
  <c r="AX177" i="30"/>
  <c r="AY177" i="30"/>
  <c r="AZ177" i="30"/>
  <c r="BA177" i="30"/>
  <c r="BB177" i="30"/>
  <c r="C178" i="30"/>
  <c r="F178" i="30"/>
  <c r="U178" i="30"/>
  <c r="AC178" i="30"/>
  <c r="AG178" i="30"/>
  <c r="AJ178" i="30"/>
  <c r="AL178" i="30"/>
  <c r="AN178" i="30"/>
  <c r="AP178" i="30"/>
  <c r="AQ178" i="30"/>
  <c r="AS178" i="30"/>
  <c r="AT178" i="30"/>
  <c r="AU178" i="30"/>
  <c r="AV178" i="30"/>
  <c r="AX178" i="30"/>
  <c r="AY178" i="30"/>
  <c r="AZ178" i="30"/>
  <c r="BA178" i="30"/>
  <c r="BB178" i="30"/>
  <c r="C179" i="30"/>
  <c r="F179" i="30"/>
  <c r="U179" i="30"/>
  <c r="AC179" i="30"/>
  <c r="AG179" i="30"/>
  <c r="AJ179" i="30"/>
  <c r="AL179" i="30"/>
  <c r="AN179" i="30"/>
  <c r="AP179" i="30"/>
  <c r="AQ179" i="30"/>
  <c r="AS179" i="30"/>
  <c r="AT179" i="30"/>
  <c r="AU179" i="30"/>
  <c r="AV179" i="30"/>
  <c r="AX179" i="30"/>
  <c r="AY179" i="30"/>
  <c r="AZ179" i="30"/>
  <c r="BA179" i="30"/>
  <c r="BB179" i="30"/>
  <c r="C180" i="30"/>
  <c r="F180" i="30"/>
  <c r="U180" i="30"/>
  <c r="AC180" i="30"/>
  <c r="AG180" i="30"/>
  <c r="AJ180" i="30"/>
  <c r="AL180" i="30"/>
  <c r="AN180" i="30"/>
  <c r="AP180" i="30"/>
  <c r="AQ180" i="30"/>
  <c r="AS180" i="30"/>
  <c r="AT180" i="30"/>
  <c r="AU180" i="30"/>
  <c r="AV180" i="30"/>
  <c r="AX180" i="30"/>
  <c r="AY180" i="30"/>
  <c r="AZ180" i="30"/>
  <c r="BA180" i="30"/>
  <c r="BB180" i="30"/>
  <c r="C181" i="30"/>
  <c r="F181" i="30"/>
  <c r="U181" i="30"/>
  <c r="AC181" i="30"/>
  <c r="AG181" i="30"/>
  <c r="AJ181" i="30"/>
  <c r="AL181" i="30"/>
  <c r="AN181" i="30"/>
  <c r="AP181" i="30"/>
  <c r="AQ181" i="30"/>
  <c r="AS181" i="30"/>
  <c r="AT181" i="30"/>
  <c r="AU181" i="30"/>
  <c r="AV181" i="30"/>
  <c r="AX181" i="30"/>
  <c r="AY181" i="30"/>
  <c r="AZ181" i="30"/>
  <c r="BA181" i="30"/>
  <c r="BB181" i="30"/>
  <c r="C182" i="30"/>
  <c r="F182" i="30"/>
  <c r="U182" i="30"/>
  <c r="AC182" i="30"/>
  <c r="AG182" i="30"/>
  <c r="AJ182" i="30"/>
  <c r="AL182" i="30"/>
  <c r="AN182" i="30"/>
  <c r="AP182" i="30"/>
  <c r="AQ182" i="30"/>
  <c r="AS182" i="30"/>
  <c r="AT182" i="30"/>
  <c r="AU182" i="30"/>
  <c r="AV182" i="30"/>
  <c r="AX182" i="30"/>
  <c r="AY182" i="30"/>
  <c r="AZ182" i="30"/>
  <c r="BA182" i="30"/>
  <c r="BB182" i="30"/>
  <c r="C183" i="30"/>
  <c r="F183" i="30"/>
  <c r="U183" i="30"/>
  <c r="AC183" i="30"/>
  <c r="AG183" i="30"/>
  <c r="AJ183" i="30"/>
  <c r="AL183" i="30"/>
  <c r="AN183" i="30"/>
  <c r="AP183" i="30"/>
  <c r="AQ183" i="30"/>
  <c r="AS183" i="30"/>
  <c r="AT183" i="30"/>
  <c r="AU183" i="30"/>
  <c r="AV183" i="30"/>
  <c r="AX183" i="30"/>
  <c r="AY183" i="30"/>
  <c r="AZ183" i="30"/>
  <c r="BA183" i="30"/>
  <c r="BB183" i="30"/>
  <c r="C184" i="30"/>
  <c r="F184" i="30"/>
  <c r="U184" i="30"/>
  <c r="AC184" i="30"/>
  <c r="AG184" i="30"/>
  <c r="AJ184" i="30"/>
  <c r="AL184" i="30"/>
  <c r="AN184" i="30"/>
  <c r="AP184" i="30"/>
  <c r="AQ184" i="30"/>
  <c r="AS184" i="30"/>
  <c r="AT184" i="30"/>
  <c r="AU184" i="30"/>
  <c r="AV184" i="30"/>
  <c r="AX184" i="30"/>
  <c r="AY184" i="30"/>
  <c r="AZ184" i="30"/>
  <c r="BA184" i="30"/>
  <c r="BB184" i="30"/>
  <c r="C185" i="30"/>
  <c r="F185" i="30"/>
  <c r="U185" i="30"/>
  <c r="AC185" i="30"/>
  <c r="AG185" i="30"/>
  <c r="AJ185" i="30"/>
  <c r="AL185" i="30"/>
  <c r="AN185" i="30"/>
  <c r="AP185" i="30"/>
  <c r="AQ185" i="30"/>
  <c r="AS185" i="30"/>
  <c r="AT185" i="30"/>
  <c r="AU185" i="30"/>
  <c r="AV185" i="30"/>
  <c r="AX185" i="30"/>
  <c r="AY185" i="30"/>
  <c r="AZ185" i="30"/>
  <c r="BA185" i="30"/>
  <c r="BB185" i="30"/>
  <c r="C186" i="30"/>
  <c r="F186" i="30"/>
  <c r="U186" i="30"/>
  <c r="AC186" i="30"/>
  <c r="AG186" i="30"/>
  <c r="AJ186" i="30"/>
  <c r="AL186" i="30"/>
  <c r="AN186" i="30"/>
  <c r="AP186" i="30"/>
  <c r="AQ186" i="30"/>
  <c r="AS186" i="30"/>
  <c r="AT186" i="30"/>
  <c r="AU186" i="30"/>
  <c r="AV186" i="30"/>
  <c r="AX186" i="30"/>
  <c r="AY186" i="30"/>
  <c r="AZ186" i="30"/>
  <c r="BA186" i="30"/>
  <c r="BB186" i="30"/>
  <c r="C187" i="30"/>
  <c r="F187" i="30"/>
  <c r="U187" i="30"/>
  <c r="AC187" i="30"/>
  <c r="AG187" i="30"/>
  <c r="AJ187" i="30"/>
  <c r="AL187" i="30"/>
  <c r="AN187" i="30"/>
  <c r="AP187" i="30"/>
  <c r="AQ187" i="30"/>
  <c r="AS187" i="30"/>
  <c r="AT187" i="30"/>
  <c r="AU187" i="30"/>
  <c r="AV187" i="30"/>
  <c r="AX187" i="30"/>
  <c r="AY187" i="30"/>
  <c r="AZ187" i="30"/>
  <c r="BA187" i="30"/>
  <c r="BB187" i="30"/>
  <c r="C188" i="30"/>
  <c r="F188" i="30"/>
  <c r="U188" i="30"/>
  <c r="AC188" i="30"/>
  <c r="AG188" i="30"/>
  <c r="AJ188" i="30"/>
  <c r="AL188" i="30"/>
  <c r="AN188" i="30"/>
  <c r="AP188" i="30"/>
  <c r="AQ188" i="30"/>
  <c r="AS188" i="30"/>
  <c r="AT188" i="30"/>
  <c r="AU188" i="30"/>
  <c r="AV188" i="30"/>
  <c r="AX188" i="30"/>
  <c r="AY188" i="30"/>
  <c r="AZ188" i="30"/>
  <c r="BA188" i="30"/>
  <c r="BB188" i="30"/>
  <c r="C189" i="30"/>
  <c r="F189" i="30"/>
  <c r="U189" i="30"/>
  <c r="AC189" i="30"/>
  <c r="AG189" i="30"/>
  <c r="AJ189" i="30"/>
  <c r="AL189" i="30"/>
  <c r="AN189" i="30"/>
  <c r="AP189" i="30"/>
  <c r="AQ189" i="30"/>
  <c r="AS189" i="30"/>
  <c r="AT189" i="30"/>
  <c r="AU189" i="30"/>
  <c r="AV189" i="30"/>
  <c r="AX189" i="30"/>
  <c r="AY189" i="30"/>
  <c r="AZ189" i="30"/>
  <c r="BA189" i="30"/>
  <c r="BB189" i="30"/>
  <c r="C190" i="30"/>
  <c r="F190" i="30"/>
  <c r="U190" i="30"/>
  <c r="AC190" i="30"/>
  <c r="AG190" i="30"/>
  <c r="AJ190" i="30"/>
  <c r="AL190" i="30"/>
  <c r="AN190" i="30"/>
  <c r="AP190" i="30"/>
  <c r="AQ190" i="30"/>
  <c r="AS190" i="30"/>
  <c r="AT190" i="30"/>
  <c r="AU190" i="30"/>
  <c r="AV190" i="30"/>
  <c r="AX190" i="30"/>
  <c r="AY190" i="30"/>
  <c r="AZ190" i="30"/>
  <c r="BA190" i="30"/>
  <c r="BB190" i="30"/>
  <c r="C191" i="30"/>
  <c r="F191" i="30"/>
  <c r="U191" i="30"/>
  <c r="AC191" i="30"/>
  <c r="AG191" i="30"/>
  <c r="AJ191" i="30"/>
  <c r="AL191" i="30"/>
  <c r="AN191" i="30"/>
  <c r="AP191" i="30"/>
  <c r="AQ191" i="30"/>
  <c r="AS191" i="30"/>
  <c r="AT191" i="30"/>
  <c r="AU191" i="30"/>
  <c r="AV191" i="30"/>
  <c r="AX191" i="30"/>
  <c r="AY191" i="30"/>
  <c r="AZ191" i="30"/>
  <c r="BA191" i="30"/>
  <c r="BB191" i="30"/>
  <c r="C192" i="30"/>
  <c r="F192" i="30"/>
  <c r="U192" i="30"/>
  <c r="AC192" i="30"/>
  <c r="AG192" i="30"/>
  <c r="AJ192" i="30"/>
  <c r="AL192" i="30"/>
  <c r="AN192" i="30"/>
  <c r="AP192" i="30"/>
  <c r="AQ192" i="30"/>
  <c r="AS192" i="30"/>
  <c r="AT192" i="30"/>
  <c r="AU192" i="30"/>
  <c r="AV192" i="30"/>
  <c r="AX192" i="30"/>
  <c r="AY192" i="30"/>
  <c r="AZ192" i="30"/>
  <c r="BA192" i="30"/>
  <c r="BB192" i="30"/>
  <c r="C193" i="30"/>
  <c r="F193" i="30"/>
  <c r="U193" i="30"/>
  <c r="AC193" i="30"/>
  <c r="AG193" i="30"/>
  <c r="AJ193" i="30"/>
  <c r="AL193" i="30"/>
  <c r="AN193" i="30"/>
  <c r="AP193" i="30"/>
  <c r="AQ193" i="30"/>
  <c r="AS193" i="30"/>
  <c r="AT193" i="30"/>
  <c r="AU193" i="30"/>
  <c r="AV193" i="30"/>
  <c r="AX193" i="30"/>
  <c r="AY193" i="30"/>
  <c r="AZ193" i="30"/>
  <c r="BA193" i="30"/>
  <c r="BB193" i="30"/>
  <c r="C194" i="30"/>
  <c r="F194" i="30"/>
  <c r="U194" i="30"/>
  <c r="AC194" i="30"/>
  <c r="AG194" i="30"/>
  <c r="AJ194" i="30"/>
  <c r="AL194" i="30"/>
  <c r="AN194" i="30"/>
  <c r="AP194" i="30"/>
  <c r="AQ194" i="30"/>
  <c r="AS194" i="30"/>
  <c r="AT194" i="30"/>
  <c r="AU194" i="30"/>
  <c r="AV194" i="30"/>
  <c r="AX194" i="30"/>
  <c r="AY194" i="30"/>
  <c r="AZ194" i="30"/>
  <c r="BA194" i="30"/>
  <c r="BB194" i="30"/>
  <c r="C195" i="30"/>
  <c r="F195" i="30"/>
  <c r="U195" i="30"/>
  <c r="AC195" i="30"/>
  <c r="AG195" i="30"/>
  <c r="AJ195" i="30"/>
  <c r="AL195" i="30"/>
  <c r="AN195" i="30"/>
  <c r="AP195" i="30"/>
  <c r="AQ195" i="30"/>
  <c r="AS195" i="30"/>
  <c r="AT195" i="30"/>
  <c r="AU195" i="30"/>
  <c r="AV195" i="30"/>
  <c r="AX195" i="30"/>
  <c r="AY195" i="30"/>
  <c r="AZ195" i="30"/>
  <c r="BA195" i="30"/>
  <c r="BB195" i="30"/>
  <c r="C196" i="30"/>
  <c r="F196" i="30"/>
  <c r="U196" i="30"/>
  <c r="AC196" i="30"/>
  <c r="AG196" i="30"/>
  <c r="AJ196" i="30"/>
  <c r="AL196" i="30"/>
  <c r="AN196" i="30"/>
  <c r="AP196" i="30"/>
  <c r="AQ196" i="30"/>
  <c r="AS196" i="30"/>
  <c r="AT196" i="30"/>
  <c r="AU196" i="30"/>
  <c r="AV196" i="30"/>
  <c r="AX196" i="30"/>
  <c r="AY196" i="30"/>
  <c r="AZ196" i="30"/>
  <c r="BA196" i="30"/>
  <c r="BB196" i="30"/>
  <c r="C197" i="30"/>
  <c r="F197" i="30"/>
  <c r="U197" i="30"/>
  <c r="AC197" i="30"/>
  <c r="AG197" i="30"/>
  <c r="AJ197" i="30"/>
  <c r="AL197" i="30"/>
  <c r="AN197" i="30"/>
  <c r="AP197" i="30"/>
  <c r="AQ197" i="30"/>
  <c r="AS197" i="30"/>
  <c r="AT197" i="30"/>
  <c r="AU197" i="30"/>
  <c r="AV197" i="30"/>
  <c r="AX197" i="30"/>
  <c r="AY197" i="30"/>
  <c r="AZ197" i="30"/>
  <c r="BA197" i="30"/>
  <c r="BB197" i="30"/>
  <c r="C198" i="30"/>
  <c r="F198" i="30"/>
  <c r="U198" i="30"/>
  <c r="AC198" i="30"/>
  <c r="AG198" i="30"/>
  <c r="AJ198" i="30"/>
  <c r="AL198" i="30"/>
  <c r="AN198" i="30"/>
  <c r="AP198" i="30"/>
  <c r="AQ198" i="30"/>
  <c r="AS198" i="30"/>
  <c r="AT198" i="30"/>
  <c r="AU198" i="30"/>
  <c r="AV198" i="30"/>
  <c r="AX198" i="30"/>
  <c r="AY198" i="30"/>
  <c r="AZ198" i="30"/>
  <c r="BA198" i="30"/>
  <c r="BB198" i="30"/>
  <c r="C199" i="30"/>
  <c r="F199" i="30"/>
  <c r="U199" i="30"/>
  <c r="AC199" i="30"/>
  <c r="AG199" i="30"/>
  <c r="AJ199" i="30"/>
  <c r="AL199" i="30"/>
  <c r="AN199" i="30"/>
  <c r="AP199" i="30"/>
  <c r="AQ199" i="30"/>
  <c r="AS199" i="30"/>
  <c r="AT199" i="30"/>
  <c r="AU199" i="30"/>
  <c r="AV199" i="30"/>
  <c r="AX199" i="30"/>
  <c r="AY199" i="30"/>
  <c r="AZ199" i="30"/>
  <c r="BA199" i="30"/>
  <c r="BB199" i="30"/>
  <c r="C200" i="30"/>
  <c r="F200" i="30"/>
  <c r="U200" i="30"/>
  <c r="AC200" i="30"/>
  <c r="AG200" i="30"/>
  <c r="AJ200" i="30"/>
  <c r="AL200" i="30"/>
  <c r="AN200" i="30"/>
  <c r="AP200" i="30"/>
  <c r="AQ200" i="30"/>
  <c r="AS200" i="30"/>
  <c r="AT200" i="30"/>
  <c r="AU200" i="30"/>
  <c r="AV200" i="30"/>
  <c r="AX200" i="30"/>
  <c r="AY200" i="30"/>
  <c r="AZ200" i="30"/>
  <c r="BA200" i="30"/>
  <c r="BB200" i="30"/>
  <c r="C201" i="30"/>
  <c r="F201" i="30"/>
  <c r="U201" i="30"/>
  <c r="AC201" i="30"/>
  <c r="AG201" i="30"/>
  <c r="AJ201" i="30"/>
  <c r="AL201" i="30"/>
  <c r="AN201" i="30"/>
  <c r="AP201" i="30"/>
  <c r="AQ201" i="30"/>
  <c r="AS201" i="30"/>
  <c r="AT201" i="30"/>
  <c r="AU201" i="30"/>
  <c r="AV201" i="30"/>
  <c r="AX201" i="30"/>
  <c r="AY201" i="30"/>
  <c r="AZ201" i="30"/>
  <c r="BA201" i="30"/>
  <c r="BB201" i="30"/>
  <c r="C202" i="30"/>
  <c r="F202" i="30"/>
  <c r="U202" i="30"/>
  <c r="AC202" i="30"/>
  <c r="AG202" i="30"/>
  <c r="AJ202" i="30"/>
  <c r="AL202" i="30"/>
  <c r="AN202" i="30"/>
  <c r="AP202" i="30"/>
  <c r="AQ202" i="30"/>
  <c r="AS202" i="30"/>
  <c r="AT202" i="30"/>
  <c r="AU202" i="30"/>
  <c r="AV202" i="30"/>
  <c r="AX202" i="30"/>
  <c r="AY202" i="30"/>
  <c r="AZ202" i="30"/>
  <c r="BA202" i="30"/>
  <c r="BB202" i="30"/>
  <c r="C203" i="30"/>
  <c r="F203" i="30"/>
  <c r="U203" i="30"/>
  <c r="AC203" i="30"/>
  <c r="AG203" i="30"/>
  <c r="AJ203" i="30"/>
  <c r="AL203" i="30"/>
  <c r="AN203" i="30"/>
  <c r="AP203" i="30"/>
  <c r="AQ203" i="30"/>
  <c r="AS203" i="30"/>
  <c r="AT203" i="30"/>
  <c r="AU203" i="30"/>
  <c r="AV203" i="30"/>
  <c r="AX203" i="30"/>
  <c r="AY203" i="30"/>
  <c r="AZ203" i="30"/>
  <c r="BA203" i="30"/>
  <c r="BB203" i="30"/>
  <c r="C204" i="30"/>
  <c r="F204" i="30"/>
  <c r="U204" i="30"/>
  <c r="AC204" i="30"/>
  <c r="AG204" i="30"/>
  <c r="AJ204" i="30"/>
  <c r="AL204" i="30"/>
  <c r="AN204" i="30"/>
  <c r="AP204" i="30"/>
  <c r="AQ204" i="30"/>
  <c r="AS204" i="30"/>
  <c r="AT204" i="30"/>
  <c r="AU204" i="30"/>
  <c r="AV204" i="30"/>
  <c r="AX204" i="30"/>
  <c r="AY204" i="30"/>
  <c r="AZ204" i="30"/>
  <c r="BA204" i="30"/>
  <c r="BB204" i="30"/>
  <c r="C205" i="30"/>
  <c r="F205" i="30"/>
  <c r="U205" i="30"/>
  <c r="AC205" i="30"/>
  <c r="AG205" i="30"/>
  <c r="AJ205" i="30"/>
  <c r="AL205" i="30"/>
  <c r="AN205" i="30"/>
  <c r="AP205" i="30"/>
  <c r="AQ205" i="30"/>
  <c r="AS205" i="30"/>
  <c r="AT205" i="30"/>
  <c r="AU205" i="30"/>
  <c r="AV205" i="30"/>
  <c r="AX205" i="30"/>
  <c r="AY205" i="30"/>
  <c r="AZ205" i="30"/>
  <c r="BA205" i="30"/>
  <c r="BB205" i="30"/>
  <c r="C206" i="30"/>
  <c r="F206" i="30"/>
  <c r="U206" i="30"/>
  <c r="AC206" i="30"/>
  <c r="AG206" i="30"/>
  <c r="AJ206" i="30"/>
  <c r="AL206" i="30"/>
  <c r="AN206" i="30"/>
  <c r="AP206" i="30"/>
  <c r="AQ206" i="30"/>
  <c r="AS206" i="30"/>
  <c r="AT206" i="30"/>
  <c r="AU206" i="30"/>
  <c r="AV206" i="30"/>
  <c r="AX206" i="30"/>
  <c r="AY206" i="30"/>
  <c r="AZ206" i="30"/>
  <c r="BA206" i="30"/>
  <c r="BB206" i="30"/>
  <c r="C207" i="30"/>
  <c r="F207" i="30"/>
  <c r="U207" i="30"/>
  <c r="AC207" i="30"/>
  <c r="AG207" i="30"/>
  <c r="AJ207" i="30"/>
  <c r="AL207" i="30"/>
  <c r="AN207" i="30"/>
  <c r="AP207" i="30"/>
  <c r="AQ207" i="30"/>
  <c r="AS207" i="30"/>
  <c r="AT207" i="30"/>
  <c r="AU207" i="30"/>
  <c r="AV207" i="30"/>
  <c r="AX207" i="30"/>
  <c r="AY207" i="30"/>
  <c r="AZ207" i="30"/>
  <c r="BA207" i="30"/>
  <c r="BB207" i="30"/>
  <c r="C208" i="30"/>
  <c r="F208" i="30"/>
  <c r="U208" i="30"/>
  <c r="AC208" i="30"/>
  <c r="AG208" i="30"/>
  <c r="AJ208" i="30"/>
  <c r="AL208" i="30"/>
  <c r="AN208" i="30"/>
  <c r="AP208" i="30"/>
  <c r="AQ208" i="30"/>
  <c r="AS208" i="30"/>
  <c r="AT208" i="30"/>
  <c r="AU208" i="30"/>
  <c r="AV208" i="30"/>
  <c r="AX208" i="30"/>
  <c r="AY208" i="30"/>
  <c r="AZ208" i="30"/>
  <c r="BA208" i="30"/>
  <c r="BB208" i="30"/>
  <c r="C209" i="30"/>
  <c r="F209" i="30"/>
  <c r="U209" i="30"/>
  <c r="AC209" i="30"/>
  <c r="AG209" i="30"/>
  <c r="AJ209" i="30"/>
  <c r="AL209" i="30"/>
  <c r="AN209" i="30"/>
  <c r="AP209" i="30"/>
  <c r="AQ209" i="30"/>
  <c r="AS209" i="30"/>
  <c r="AT209" i="30"/>
  <c r="AU209" i="30"/>
  <c r="AV209" i="30"/>
  <c r="AX209" i="30"/>
  <c r="AY209" i="30"/>
  <c r="AZ209" i="30"/>
  <c r="BA209" i="30"/>
  <c r="BB209" i="30"/>
  <c r="C210" i="30"/>
  <c r="F210" i="30"/>
  <c r="U210" i="30"/>
  <c r="AC210" i="30"/>
  <c r="AG210" i="30"/>
  <c r="AJ210" i="30"/>
  <c r="AL210" i="30"/>
  <c r="AN210" i="30"/>
  <c r="AP210" i="30"/>
  <c r="AQ210" i="30"/>
  <c r="AS210" i="30"/>
  <c r="AT210" i="30"/>
  <c r="AU210" i="30"/>
  <c r="AV210" i="30"/>
  <c r="AX210" i="30"/>
  <c r="AY210" i="30"/>
  <c r="AZ210" i="30"/>
  <c r="BA210" i="30"/>
  <c r="BB210" i="30"/>
  <c r="C211" i="30"/>
  <c r="F211" i="30"/>
  <c r="U211" i="30"/>
  <c r="AC211" i="30"/>
  <c r="AG211" i="30"/>
  <c r="AJ211" i="30"/>
  <c r="AL211" i="30"/>
  <c r="AN211" i="30"/>
  <c r="AP211" i="30"/>
  <c r="AQ211" i="30"/>
  <c r="AS211" i="30"/>
  <c r="AT211" i="30"/>
  <c r="AU211" i="30"/>
  <c r="AV211" i="30"/>
  <c r="AX211" i="30"/>
  <c r="AY211" i="30"/>
  <c r="AZ211" i="30"/>
  <c r="BA211" i="30"/>
  <c r="BB211" i="30"/>
  <c r="C212" i="30"/>
  <c r="F212" i="30"/>
  <c r="U212" i="30"/>
  <c r="AC212" i="30"/>
  <c r="AG212" i="30"/>
  <c r="AJ212" i="30"/>
  <c r="AL212" i="30"/>
  <c r="AN212" i="30"/>
  <c r="AP212" i="30"/>
  <c r="AQ212" i="30"/>
  <c r="AS212" i="30"/>
  <c r="AT212" i="30"/>
  <c r="AU212" i="30"/>
  <c r="AV212" i="30"/>
  <c r="AX212" i="30"/>
  <c r="AY212" i="30"/>
  <c r="AZ212" i="30"/>
  <c r="BA212" i="30"/>
  <c r="BB212" i="30"/>
  <c r="C213" i="30"/>
  <c r="F213" i="30"/>
  <c r="U213" i="30"/>
  <c r="AC213" i="30"/>
  <c r="AG213" i="30"/>
  <c r="AJ213" i="30"/>
  <c r="AL213" i="30"/>
  <c r="AN213" i="30"/>
  <c r="AP213" i="30"/>
  <c r="AQ213" i="30"/>
  <c r="AS213" i="30"/>
  <c r="AT213" i="30"/>
  <c r="AU213" i="30"/>
  <c r="AV213" i="30"/>
  <c r="AX213" i="30"/>
  <c r="AY213" i="30"/>
  <c r="AZ213" i="30"/>
  <c r="BA213" i="30"/>
  <c r="BB213" i="30"/>
  <c r="C214" i="30"/>
  <c r="F214" i="30"/>
  <c r="U214" i="30"/>
  <c r="AC214" i="30"/>
  <c r="AG214" i="30"/>
  <c r="AJ214" i="30"/>
  <c r="AL214" i="30"/>
  <c r="AN214" i="30"/>
  <c r="AP214" i="30"/>
  <c r="AQ214" i="30"/>
  <c r="AS214" i="30"/>
  <c r="AT214" i="30"/>
  <c r="AU214" i="30"/>
  <c r="AV214" i="30"/>
  <c r="AX214" i="30"/>
  <c r="AY214" i="30"/>
  <c r="AZ214" i="30"/>
  <c r="BA214" i="30"/>
  <c r="BB214" i="30"/>
  <c r="C215" i="30"/>
  <c r="F215" i="30"/>
  <c r="U215" i="30"/>
  <c r="AC215" i="30"/>
  <c r="AG215" i="30"/>
  <c r="AJ215" i="30"/>
  <c r="AL215" i="30"/>
  <c r="AN215" i="30"/>
  <c r="AP215" i="30"/>
  <c r="AQ215" i="30"/>
  <c r="AS215" i="30"/>
  <c r="AT215" i="30"/>
  <c r="AU215" i="30"/>
  <c r="AV215" i="30"/>
  <c r="AX215" i="30"/>
  <c r="AY215" i="30"/>
  <c r="AZ215" i="30"/>
  <c r="BA215" i="30"/>
  <c r="BB215" i="30"/>
  <c r="C216" i="30"/>
  <c r="F216" i="30"/>
  <c r="U216" i="30"/>
  <c r="AC216" i="30"/>
  <c r="AG216" i="30"/>
  <c r="AJ216" i="30"/>
  <c r="AL216" i="30"/>
  <c r="AN216" i="30"/>
  <c r="AP216" i="30"/>
  <c r="AQ216" i="30"/>
  <c r="AS216" i="30"/>
  <c r="AT216" i="30"/>
  <c r="AU216" i="30"/>
  <c r="AV216" i="30"/>
  <c r="AX216" i="30"/>
  <c r="AY216" i="30"/>
  <c r="AZ216" i="30"/>
  <c r="BA216" i="30"/>
  <c r="BB216" i="30"/>
  <c r="C217" i="30"/>
  <c r="F217" i="30"/>
  <c r="U217" i="30"/>
  <c r="AC217" i="30"/>
  <c r="AG217" i="30"/>
  <c r="AJ217" i="30"/>
  <c r="AL217" i="30"/>
  <c r="AN217" i="30"/>
  <c r="AP217" i="30"/>
  <c r="AQ217" i="30"/>
  <c r="AS217" i="30"/>
  <c r="AT217" i="30"/>
  <c r="AU217" i="30"/>
  <c r="AV217" i="30"/>
  <c r="AX217" i="30"/>
  <c r="AY217" i="30"/>
  <c r="AZ217" i="30"/>
  <c r="BA217" i="30"/>
  <c r="BB217" i="30"/>
  <c r="C218" i="30"/>
  <c r="F218" i="30"/>
  <c r="U218" i="30"/>
  <c r="AC218" i="30"/>
  <c r="AG218" i="30"/>
  <c r="AJ218" i="30"/>
  <c r="AL218" i="30"/>
  <c r="AN218" i="30"/>
  <c r="AP218" i="30"/>
  <c r="AQ218" i="30"/>
  <c r="AS218" i="30"/>
  <c r="AT218" i="30"/>
  <c r="AU218" i="30"/>
  <c r="AV218" i="30"/>
  <c r="AX218" i="30"/>
  <c r="AY218" i="30"/>
  <c r="AZ218" i="30"/>
  <c r="BA218" i="30"/>
  <c r="BB218" i="30"/>
  <c r="C219" i="30"/>
  <c r="F219" i="30"/>
  <c r="U219" i="30"/>
  <c r="AC219" i="30"/>
  <c r="AG219" i="30"/>
  <c r="AJ219" i="30"/>
  <c r="AL219" i="30"/>
  <c r="AN219" i="30"/>
  <c r="AP219" i="30"/>
  <c r="AQ219" i="30"/>
  <c r="AS219" i="30"/>
  <c r="AT219" i="30"/>
  <c r="AU219" i="30"/>
  <c r="AV219" i="30"/>
  <c r="AX219" i="30"/>
  <c r="AY219" i="30"/>
  <c r="AZ219" i="30"/>
  <c r="BA219" i="30"/>
  <c r="BB219" i="30"/>
  <c r="C220" i="30"/>
  <c r="F220" i="30"/>
  <c r="U220" i="30"/>
  <c r="AC220" i="30"/>
  <c r="AG220" i="30"/>
  <c r="AJ220" i="30"/>
  <c r="AL220" i="30"/>
  <c r="AN220" i="30"/>
  <c r="AP220" i="30"/>
  <c r="AQ220" i="30"/>
  <c r="AS220" i="30"/>
  <c r="AT220" i="30"/>
  <c r="AU220" i="30"/>
  <c r="AV220" i="30"/>
  <c r="AX220" i="30"/>
  <c r="AY220" i="30"/>
  <c r="AZ220" i="30"/>
  <c r="BA220" i="30"/>
  <c r="BB220" i="30"/>
  <c r="C221" i="30"/>
  <c r="F221" i="30"/>
  <c r="U221" i="30"/>
  <c r="AC221" i="30"/>
  <c r="AG221" i="30"/>
  <c r="AJ221" i="30"/>
  <c r="AL221" i="30"/>
  <c r="AN221" i="30"/>
  <c r="AP221" i="30"/>
  <c r="AQ221" i="30"/>
  <c r="AS221" i="30"/>
  <c r="AT221" i="30"/>
  <c r="AU221" i="30"/>
  <c r="AV221" i="30"/>
  <c r="AX221" i="30"/>
  <c r="AY221" i="30"/>
  <c r="AZ221" i="30"/>
  <c r="BA221" i="30"/>
  <c r="BB221" i="30"/>
  <c r="C222" i="30"/>
  <c r="F222" i="30"/>
  <c r="U222" i="30"/>
  <c r="AC222" i="30"/>
  <c r="AG222" i="30"/>
  <c r="AJ222" i="30"/>
  <c r="AL222" i="30"/>
  <c r="AN222" i="30"/>
  <c r="AP222" i="30"/>
  <c r="AQ222" i="30"/>
  <c r="AS222" i="30"/>
  <c r="AT222" i="30"/>
  <c r="AU222" i="30"/>
  <c r="AV222" i="30"/>
  <c r="AX222" i="30"/>
  <c r="AY222" i="30"/>
  <c r="AZ222" i="30"/>
  <c r="BA222" i="30"/>
  <c r="BB222" i="30"/>
  <c r="C223" i="30"/>
  <c r="F223" i="30"/>
  <c r="U223" i="30"/>
  <c r="AC223" i="30"/>
  <c r="AG223" i="30"/>
  <c r="AJ223" i="30"/>
  <c r="AL223" i="30"/>
  <c r="AN223" i="30"/>
  <c r="AP223" i="30"/>
  <c r="AQ223" i="30"/>
  <c r="AS223" i="30"/>
  <c r="AT223" i="30"/>
  <c r="AU223" i="30"/>
  <c r="AV223" i="30"/>
  <c r="AX223" i="30"/>
  <c r="AY223" i="30"/>
  <c r="AZ223" i="30"/>
  <c r="BA223" i="30"/>
  <c r="BB223" i="30"/>
  <c r="C224" i="30"/>
  <c r="F224" i="30"/>
  <c r="U224" i="30"/>
  <c r="AC224" i="30"/>
  <c r="AG224" i="30"/>
  <c r="AJ224" i="30"/>
  <c r="AL224" i="30"/>
  <c r="AN224" i="30"/>
  <c r="AP224" i="30"/>
  <c r="AQ224" i="30"/>
  <c r="AS224" i="30"/>
  <c r="AT224" i="30"/>
  <c r="AU224" i="30"/>
  <c r="AV224" i="30"/>
  <c r="AX224" i="30"/>
  <c r="AY224" i="30"/>
  <c r="AZ224" i="30"/>
  <c r="BA224" i="30"/>
  <c r="BB224" i="30"/>
  <c r="C225" i="30"/>
  <c r="F225" i="30"/>
  <c r="U225" i="30"/>
  <c r="AC225" i="30"/>
  <c r="AG225" i="30"/>
  <c r="AJ225" i="30"/>
  <c r="AL225" i="30"/>
  <c r="AN225" i="30"/>
  <c r="AP225" i="30"/>
  <c r="AQ225" i="30"/>
  <c r="AS225" i="30"/>
  <c r="AT225" i="30"/>
  <c r="AU225" i="30"/>
  <c r="AV225" i="30"/>
  <c r="AX225" i="30"/>
  <c r="AY225" i="30"/>
  <c r="AZ225" i="30"/>
  <c r="BA225" i="30"/>
  <c r="BB225" i="30"/>
  <c r="C226" i="30"/>
  <c r="F226" i="30"/>
  <c r="U226" i="30"/>
  <c r="AC226" i="30"/>
  <c r="AG226" i="30"/>
  <c r="AJ226" i="30"/>
  <c r="AL226" i="30"/>
  <c r="AN226" i="30"/>
  <c r="AP226" i="30"/>
  <c r="AQ226" i="30"/>
  <c r="AS226" i="30"/>
  <c r="AT226" i="30"/>
  <c r="AU226" i="30"/>
  <c r="AV226" i="30"/>
  <c r="AX226" i="30"/>
  <c r="AY226" i="30"/>
  <c r="AZ226" i="30"/>
  <c r="BA226" i="30"/>
  <c r="BB226" i="30"/>
  <c r="C227" i="30"/>
  <c r="F227" i="30"/>
  <c r="U227" i="30"/>
  <c r="AC227" i="30"/>
  <c r="AG227" i="30"/>
  <c r="AJ227" i="30"/>
  <c r="AL227" i="30"/>
  <c r="AN227" i="30"/>
  <c r="AP227" i="30"/>
  <c r="AQ227" i="30"/>
  <c r="AS227" i="30"/>
  <c r="AT227" i="30"/>
  <c r="AU227" i="30"/>
  <c r="AV227" i="30"/>
  <c r="AX227" i="30"/>
  <c r="AY227" i="30"/>
  <c r="AZ227" i="30"/>
  <c r="BA227" i="30"/>
  <c r="BB227" i="30"/>
  <c r="C228" i="30"/>
  <c r="F228" i="30"/>
  <c r="U228" i="30"/>
  <c r="AC228" i="30"/>
  <c r="AG228" i="30"/>
  <c r="AJ228" i="30"/>
  <c r="AL228" i="30"/>
  <c r="AN228" i="30"/>
  <c r="AP228" i="30"/>
  <c r="AQ228" i="30"/>
  <c r="AS228" i="30"/>
  <c r="AT228" i="30"/>
  <c r="AU228" i="30"/>
  <c r="AV228" i="30"/>
  <c r="AX228" i="30"/>
  <c r="AY228" i="30"/>
  <c r="AZ228" i="30"/>
  <c r="BA228" i="30"/>
  <c r="BB228" i="30"/>
  <c r="C229" i="30"/>
  <c r="F229" i="30"/>
  <c r="U229" i="30"/>
  <c r="AC229" i="30"/>
  <c r="AG229" i="30"/>
  <c r="AJ229" i="30"/>
  <c r="AL229" i="30"/>
  <c r="AN229" i="30"/>
  <c r="AP229" i="30"/>
  <c r="AQ229" i="30"/>
  <c r="AS229" i="30"/>
  <c r="AT229" i="30"/>
  <c r="AU229" i="30"/>
  <c r="AV229" i="30"/>
  <c r="AX229" i="30"/>
  <c r="AY229" i="30"/>
  <c r="AZ229" i="30"/>
  <c r="BA229" i="30"/>
  <c r="BB229" i="30"/>
  <c r="C230" i="30"/>
  <c r="F230" i="30"/>
  <c r="U230" i="30"/>
  <c r="AC230" i="30"/>
  <c r="AG230" i="30"/>
  <c r="AJ230" i="30"/>
  <c r="AL230" i="30"/>
  <c r="AN230" i="30"/>
  <c r="AP230" i="30"/>
  <c r="AQ230" i="30"/>
  <c r="AS230" i="30"/>
  <c r="AT230" i="30"/>
  <c r="AU230" i="30"/>
  <c r="AV230" i="30"/>
  <c r="AX230" i="30"/>
  <c r="AY230" i="30"/>
  <c r="AZ230" i="30"/>
  <c r="BA230" i="30"/>
  <c r="BB230" i="30"/>
  <c r="C231" i="30"/>
  <c r="F231" i="30"/>
  <c r="U231" i="30"/>
  <c r="AC231" i="30"/>
  <c r="AG231" i="30"/>
  <c r="AJ231" i="30"/>
  <c r="AL231" i="30"/>
  <c r="AN231" i="30"/>
  <c r="AP231" i="30"/>
  <c r="AQ231" i="30"/>
  <c r="AS231" i="30"/>
  <c r="AT231" i="30"/>
  <c r="AU231" i="30"/>
  <c r="AV231" i="30"/>
  <c r="AX231" i="30"/>
  <c r="AY231" i="30"/>
  <c r="AZ231" i="30"/>
  <c r="BA231" i="30"/>
  <c r="BB231" i="30"/>
  <c r="C232" i="30"/>
  <c r="F232" i="30"/>
  <c r="U232" i="30"/>
  <c r="AC232" i="30"/>
  <c r="AG232" i="30"/>
  <c r="AJ232" i="30"/>
  <c r="AL232" i="30"/>
  <c r="AN232" i="30"/>
  <c r="AP232" i="30"/>
  <c r="AQ232" i="30"/>
  <c r="AS232" i="30"/>
  <c r="AT232" i="30"/>
  <c r="AU232" i="30"/>
  <c r="AV232" i="30"/>
  <c r="AX232" i="30"/>
  <c r="AY232" i="30"/>
  <c r="AZ232" i="30"/>
  <c r="BA232" i="30"/>
  <c r="BB232" i="30"/>
  <c r="C233" i="30"/>
  <c r="F233" i="30"/>
  <c r="U233" i="30"/>
  <c r="AC233" i="30"/>
  <c r="AG233" i="30"/>
  <c r="AJ233" i="30"/>
  <c r="AL233" i="30"/>
  <c r="AN233" i="30"/>
  <c r="AP233" i="30"/>
  <c r="AQ233" i="30"/>
  <c r="AS233" i="30"/>
  <c r="AT233" i="30"/>
  <c r="AU233" i="30"/>
  <c r="AV233" i="30"/>
  <c r="AX233" i="30"/>
  <c r="AY233" i="30"/>
  <c r="AZ233" i="30"/>
  <c r="BA233" i="30"/>
  <c r="BB233" i="30"/>
  <c r="C234" i="30"/>
  <c r="F234" i="30"/>
  <c r="U234" i="30"/>
  <c r="AC234" i="30"/>
  <c r="AG234" i="30"/>
  <c r="AJ234" i="30"/>
  <c r="AL234" i="30"/>
  <c r="AN234" i="30"/>
  <c r="AP234" i="30"/>
  <c r="AQ234" i="30"/>
  <c r="AS234" i="30"/>
  <c r="AT234" i="30"/>
  <c r="AU234" i="30"/>
  <c r="AV234" i="30"/>
  <c r="AX234" i="30"/>
  <c r="AY234" i="30"/>
  <c r="AZ234" i="30"/>
  <c r="BA234" i="30"/>
  <c r="BB234" i="30"/>
  <c r="C235" i="30"/>
  <c r="F235" i="30"/>
  <c r="U235" i="30"/>
  <c r="AC235" i="30"/>
  <c r="AG235" i="30"/>
  <c r="AJ235" i="30"/>
  <c r="AL235" i="30"/>
  <c r="AN235" i="30"/>
  <c r="AP235" i="30"/>
  <c r="AQ235" i="30"/>
  <c r="AS235" i="30"/>
  <c r="AT235" i="30"/>
  <c r="AU235" i="30"/>
  <c r="AV235" i="30"/>
  <c r="AX235" i="30"/>
  <c r="AY235" i="30"/>
  <c r="AZ235" i="30"/>
  <c r="BA235" i="30"/>
  <c r="BB235" i="30"/>
  <c r="C236" i="30"/>
  <c r="F236" i="30"/>
  <c r="U236" i="30"/>
  <c r="AC236" i="30"/>
  <c r="AG236" i="30"/>
  <c r="AJ236" i="30"/>
  <c r="AL236" i="30"/>
  <c r="AN236" i="30"/>
  <c r="AP236" i="30"/>
  <c r="AQ236" i="30"/>
  <c r="AS236" i="30"/>
  <c r="AT236" i="30"/>
  <c r="AU236" i="30"/>
  <c r="AV236" i="30"/>
  <c r="AX236" i="30"/>
  <c r="AY236" i="30"/>
  <c r="AZ236" i="30"/>
  <c r="BA236" i="30"/>
  <c r="BB236" i="30"/>
  <c r="C237" i="30"/>
  <c r="F237" i="30"/>
  <c r="U237" i="30"/>
  <c r="AC237" i="30"/>
  <c r="AG237" i="30"/>
  <c r="AJ237" i="30"/>
  <c r="AL237" i="30"/>
  <c r="AN237" i="30"/>
  <c r="AP237" i="30"/>
  <c r="AQ237" i="30"/>
  <c r="AS237" i="30"/>
  <c r="AT237" i="30"/>
  <c r="AU237" i="30"/>
  <c r="AV237" i="30"/>
  <c r="AX237" i="30"/>
  <c r="AY237" i="30"/>
  <c r="AZ237" i="30"/>
  <c r="BA237" i="30"/>
  <c r="BB237" i="30"/>
  <c r="C238" i="30"/>
  <c r="F238" i="30"/>
  <c r="U238" i="30"/>
  <c r="AC238" i="30"/>
  <c r="AG238" i="30"/>
  <c r="AJ238" i="30"/>
  <c r="AL238" i="30"/>
  <c r="AN238" i="30"/>
  <c r="AP238" i="30"/>
  <c r="AQ238" i="30"/>
  <c r="AS238" i="30"/>
  <c r="AT238" i="30"/>
  <c r="AU238" i="30"/>
  <c r="AV238" i="30"/>
  <c r="AX238" i="30"/>
  <c r="AY238" i="30"/>
  <c r="AZ238" i="30"/>
  <c r="BA238" i="30"/>
  <c r="BB238" i="30"/>
  <c r="C239" i="30"/>
  <c r="F239" i="30"/>
  <c r="U239" i="30"/>
  <c r="AC239" i="30"/>
  <c r="AG239" i="30"/>
  <c r="AJ239" i="30"/>
  <c r="AL239" i="30"/>
  <c r="AN239" i="30"/>
  <c r="AP239" i="30"/>
  <c r="AQ239" i="30"/>
  <c r="AS239" i="30"/>
  <c r="AT239" i="30"/>
  <c r="AU239" i="30"/>
  <c r="AV239" i="30"/>
  <c r="AX239" i="30"/>
  <c r="AY239" i="30"/>
  <c r="AZ239" i="30"/>
  <c r="BA239" i="30"/>
  <c r="BB239" i="30"/>
  <c r="C240" i="30"/>
  <c r="F240" i="30"/>
  <c r="U240" i="30"/>
  <c r="AC240" i="30"/>
  <c r="AG240" i="30"/>
  <c r="AJ240" i="30"/>
  <c r="AL240" i="30"/>
  <c r="AN240" i="30"/>
  <c r="AP240" i="30"/>
  <c r="AQ240" i="30"/>
  <c r="AS240" i="30"/>
  <c r="AT240" i="30"/>
  <c r="AU240" i="30"/>
  <c r="AV240" i="30"/>
  <c r="AX240" i="30"/>
  <c r="AY240" i="30"/>
  <c r="AZ240" i="30"/>
  <c r="BA240" i="30"/>
  <c r="BB240" i="30"/>
  <c r="C241" i="30"/>
  <c r="F241" i="30"/>
  <c r="U241" i="30"/>
  <c r="AC241" i="30"/>
  <c r="AG241" i="30"/>
  <c r="AJ241" i="30"/>
  <c r="AL241" i="30"/>
  <c r="AN241" i="30"/>
  <c r="AP241" i="30"/>
  <c r="AQ241" i="30"/>
  <c r="AS241" i="30"/>
  <c r="AT241" i="30"/>
  <c r="AU241" i="30"/>
  <c r="AV241" i="30"/>
  <c r="AX241" i="30"/>
  <c r="AY241" i="30"/>
  <c r="AZ241" i="30"/>
  <c r="BA241" i="30"/>
  <c r="BB241" i="30"/>
  <c r="C242" i="30"/>
  <c r="F242" i="30"/>
  <c r="U242" i="30"/>
  <c r="AC242" i="30"/>
  <c r="AG242" i="30"/>
  <c r="AJ242" i="30"/>
  <c r="AL242" i="30"/>
  <c r="AN242" i="30"/>
  <c r="AP242" i="30"/>
  <c r="AQ242" i="30"/>
  <c r="AS242" i="30"/>
  <c r="AT242" i="30"/>
  <c r="AU242" i="30"/>
  <c r="AV242" i="30"/>
  <c r="AX242" i="30"/>
  <c r="AY242" i="30"/>
  <c r="AZ242" i="30"/>
  <c r="BA242" i="30"/>
  <c r="BB242" i="30"/>
  <c r="C243" i="30"/>
  <c r="F243" i="30"/>
  <c r="U243" i="30"/>
  <c r="AC243" i="30"/>
  <c r="AG243" i="30"/>
  <c r="AJ243" i="30"/>
  <c r="AL243" i="30"/>
  <c r="AN243" i="30"/>
  <c r="AP243" i="30"/>
  <c r="AQ243" i="30"/>
  <c r="AS243" i="30"/>
  <c r="AT243" i="30"/>
  <c r="AU243" i="30"/>
  <c r="AV243" i="30"/>
  <c r="AX243" i="30"/>
  <c r="AY243" i="30"/>
  <c r="AZ243" i="30"/>
  <c r="BA243" i="30"/>
  <c r="BB243" i="30"/>
  <c r="C244" i="30"/>
  <c r="F244" i="30"/>
  <c r="U244" i="30"/>
  <c r="AC244" i="30"/>
  <c r="AG244" i="30"/>
  <c r="AJ244" i="30"/>
  <c r="AL244" i="30"/>
  <c r="AN244" i="30"/>
  <c r="AP244" i="30"/>
  <c r="AQ244" i="30"/>
  <c r="AS244" i="30"/>
  <c r="AT244" i="30"/>
  <c r="AU244" i="30"/>
  <c r="AV244" i="30"/>
  <c r="AX244" i="30"/>
  <c r="AY244" i="30"/>
  <c r="AZ244" i="30"/>
  <c r="BA244" i="30"/>
  <c r="BB244" i="30"/>
  <c r="C245" i="30"/>
  <c r="F245" i="30"/>
  <c r="U245" i="30"/>
  <c r="AC245" i="30"/>
  <c r="AG245" i="30"/>
  <c r="AJ245" i="30"/>
  <c r="AL245" i="30"/>
  <c r="AN245" i="30"/>
  <c r="AP245" i="30"/>
  <c r="AQ245" i="30"/>
  <c r="AS245" i="30"/>
  <c r="AT245" i="30"/>
  <c r="AU245" i="30"/>
  <c r="AV245" i="30"/>
  <c r="AX245" i="30"/>
  <c r="AY245" i="30"/>
  <c r="AZ245" i="30"/>
  <c r="BA245" i="30"/>
  <c r="BB245" i="30"/>
  <c r="C246" i="30"/>
  <c r="F246" i="30"/>
  <c r="U246" i="30"/>
  <c r="AC246" i="30"/>
  <c r="AG246" i="30"/>
  <c r="AJ246" i="30"/>
  <c r="AL246" i="30"/>
  <c r="AN246" i="30"/>
  <c r="AP246" i="30"/>
  <c r="AQ246" i="30"/>
  <c r="AS246" i="30"/>
  <c r="AT246" i="30"/>
  <c r="AU246" i="30"/>
  <c r="AV246" i="30"/>
  <c r="AX246" i="30"/>
  <c r="AY246" i="30"/>
  <c r="AZ246" i="30"/>
  <c r="BA246" i="30"/>
  <c r="BB246" i="30"/>
  <c r="C247" i="30"/>
  <c r="F247" i="30"/>
  <c r="U247" i="30"/>
  <c r="AC247" i="30"/>
  <c r="AG247" i="30"/>
  <c r="AJ247" i="30"/>
  <c r="AL247" i="30"/>
  <c r="AN247" i="30"/>
  <c r="AP247" i="30"/>
  <c r="AQ247" i="30"/>
  <c r="AS247" i="30"/>
  <c r="AT247" i="30"/>
  <c r="AU247" i="30"/>
  <c r="AV247" i="30"/>
  <c r="AX247" i="30"/>
  <c r="AY247" i="30"/>
  <c r="AZ247" i="30"/>
  <c r="BA247" i="30"/>
  <c r="BB247" i="30"/>
  <c r="C248" i="30"/>
  <c r="F248" i="30"/>
  <c r="U248" i="30"/>
  <c r="AC248" i="30"/>
  <c r="AG248" i="30"/>
  <c r="AJ248" i="30"/>
  <c r="AL248" i="30"/>
  <c r="AN248" i="30"/>
  <c r="AP248" i="30"/>
  <c r="AQ248" i="30"/>
  <c r="AS248" i="30"/>
  <c r="AT248" i="30"/>
  <c r="AU248" i="30"/>
  <c r="AV248" i="30"/>
  <c r="AX248" i="30"/>
  <c r="AY248" i="30"/>
  <c r="AZ248" i="30"/>
  <c r="BA248" i="30"/>
  <c r="BB248" i="30"/>
  <c r="C249" i="30"/>
  <c r="F249" i="30"/>
  <c r="U249" i="30"/>
  <c r="AC249" i="30"/>
  <c r="AG249" i="30"/>
  <c r="AJ249" i="30"/>
  <c r="AL249" i="30"/>
  <c r="AN249" i="30"/>
  <c r="AP249" i="30"/>
  <c r="AQ249" i="30"/>
  <c r="AS249" i="30"/>
  <c r="AT249" i="30"/>
  <c r="AU249" i="30"/>
  <c r="AV249" i="30"/>
  <c r="AX249" i="30"/>
  <c r="AY249" i="30"/>
  <c r="AZ249" i="30"/>
  <c r="BA249" i="30"/>
  <c r="BB249" i="30"/>
  <c r="C250" i="30"/>
  <c r="F250" i="30"/>
  <c r="U250" i="30"/>
  <c r="AC250" i="30"/>
  <c r="AG250" i="30"/>
  <c r="AJ250" i="30"/>
  <c r="AL250" i="30"/>
  <c r="AN250" i="30"/>
  <c r="AP250" i="30"/>
  <c r="AQ250" i="30"/>
  <c r="AS250" i="30"/>
  <c r="AT250" i="30"/>
  <c r="AU250" i="30"/>
  <c r="AV250" i="30"/>
  <c r="AX250" i="30"/>
  <c r="AY250" i="30"/>
  <c r="AZ250" i="30"/>
  <c r="BA250" i="30"/>
  <c r="BB250" i="30"/>
  <c r="C251" i="30"/>
  <c r="F251" i="30"/>
  <c r="U251" i="30"/>
  <c r="AC251" i="30"/>
  <c r="AG251" i="30"/>
  <c r="AJ251" i="30"/>
  <c r="AL251" i="30"/>
  <c r="AN251" i="30"/>
  <c r="AP251" i="30"/>
  <c r="AQ251" i="30"/>
  <c r="AS251" i="30"/>
  <c r="AT251" i="30"/>
  <c r="AU251" i="30"/>
  <c r="AV251" i="30"/>
  <c r="AX251" i="30"/>
  <c r="AY251" i="30"/>
  <c r="AZ251" i="30"/>
  <c r="BA251" i="30"/>
  <c r="BB251" i="30"/>
  <c r="C252" i="30"/>
  <c r="F252" i="30"/>
  <c r="U252" i="30"/>
  <c r="AC252" i="30"/>
  <c r="AG252" i="30"/>
  <c r="AJ252" i="30"/>
  <c r="AL252" i="30"/>
  <c r="AN252" i="30"/>
  <c r="AP252" i="30"/>
  <c r="AQ252" i="30"/>
  <c r="AS252" i="30"/>
  <c r="AT252" i="30"/>
  <c r="AU252" i="30"/>
  <c r="AV252" i="30"/>
  <c r="AX252" i="30"/>
  <c r="AY252" i="30"/>
  <c r="AZ252" i="30"/>
  <c r="BA252" i="30"/>
  <c r="BB252" i="30"/>
  <c r="C253" i="30"/>
  <c r="F253" i="30"/>
  <c r="U253" i="30"/>
  <c r="AC253" i="30"/>
  <c r="AG253" i="30"/>
  <c r="AJ253" i="30"/>
  <c r="AL253" i="30"/>
  <c r="AN253" i="30"/>
  <c r="AP253" i="30"/>
  <c r="AQ253" i="30"/>
  <c r="AS253" i="30"/>
  <c r="AT253" i="30"/>
  <c r="AU253" i="30"/>
  <c r="AV253" i="30"/>
  <c r="AX253" i="30"/>
  <c r="AY253" i="30"/>
  <c r="AZ253" i="30"/>
  <c r="BA253" i="30"/>
  <c r="BB253" i="30"/>
  <c r="C254" i="30"/>
  <c r="F254" i="30"/>
  <c r="U254" i="30"/>
  <c r="AC254" i="30"/>
  <c r="AG254" i="30"/>
  <c r="AJ254" i="30"/>
  <c r="AL254" i="30"/>
  <c r="AN254" i="30"/>
  <c r="AP254" i="30"/>
  <c r="AQ254" i="30"/>
  <c r="AS254" i="30"/>
  <c r="AT254" i="30"/>
  <c r="AU254" i="30"/>
  <c r="AV254" i="30"/>
  <c r="AX254" i="30"/>
  <c r="AY254" i="30"/>
  <c r="AZ254" i="30"/>
  <c r="BA254" i="30"/>
  <c r="BB254" i="30"/>
  <c r="C255" i="30"/>
  <c r="F255" i="30"/>
  <c r="U255" i="30"/>
  <c r="AC255" i="30"/>
  <c r="AG255" i="30"/>
  <c r="AJ255" i="30"/>
  <c r="AL255" i="30"/>
  <c r="AN255" i="30"/>
  <c r="AP255" i="30"/>
  <c r="AQ255" i="30"/>
  <c r="AS255" i="30"/>
  <c r="AT255" i="30"/>
  <c r="AU255" i="30"/>
  <c r="AV255" i="30"/>
  <c r="AX255" i="30"/>
  <c r="AY255" i="30"/>
  <c r="AZ255" i="30"/>
  <c r="BA255" i="30"/>
  <c r="BB255" i="30"/>
  <c r="C256" i="30"/>
  <c r="F256" i="30"/>
  <c r="U256" i="30"/>
  <c r="AC256" i="30"/>
  <c r="AG256" i="30"/>
  <c r="AJ256" i="30"/>
  <c r="AL256" i="30"/>
  <c r="AN256" i="30"/>
  <c r="AP256" i="30"/>
  <c r="AQ256" i="30"/>
  <c r="AS256" i="30"/>
  <c r="AT256" i="30"/>
  <c r="AU256" i="30"/>
  <c r="AV256" i="30"/>
  <c r="AX256" i="30"/>
  <c r="AY256" i="30"/>
  <c r="AZ256" i="30"/>
  <c r="BA256" i="30"/>
  <c r="BB256" i="30"/>
  <c r="C257" i="30"/>
  <c r="F257" i="30"/>
  <c r="U257" i="30"/>
  <c r="AC257" i="30"/>
  <c r="AG257" i="30"/>
  <c r="AJ257" i="30"/>
  <c r="AL257" i="30"/>
  <c r="AN257" i="30"/>
  <c r="AP257" i="30"/>
  <c r="AQ257" i="30"/>
  <c r="AS257" i="30"/>
  <c r="AT257" i="30"/>
  <c r="AU257" i="30"/>
  <c r="AV257" i="30"/>
  <c r="AX257" i="30"/>
  <c r="AY257" i="30"/>
  <c r="AZ257" i="30"/>
  <c r="BA257" i="30"/>
  <c r="BB257" i="30"/>
  <c r="C258" i="30"/>
  <c r="F258" i="30"/>
  <c r="U258" i="30"/>
  <c r="AC258" i="30"/>
  <c r="AG258" i="30"/>
  <c r="AJ258" i="30"/>
  <c r="AL258" i="30"/>
  <c r="AN258" i="30"/>
  <c r="AP258" i="30"/>
  <c r="AQ258" i="30"/>
  <c r="AS258" i="30"/>
  <c r="AT258" i="30"/>
  <c r="AU258" i="30"/>
  <c r="AV258" i="30"/>
  <c r="AX258" i="30"/>
  <c r="AY258" i="30"/>
  <c r="AZ258" i="30"/>
  <c r="BA258" i="30"/>
  <c r="BB258" i="30"/>
  <c r="C259" i="30"/>
  <c r="F259" i="30"/>
  <c r="U259" i="30"/>
  <c r="AC259" i="30"/>
  <c r="AG259" i="30"/>
  <c r="AJ259" i="30"/>
  <c r="AL259" i="30"/>
  <c r="AN259" i="30"/>
  <c r="AP259" i="30"/>
  <c r="AQ259" i="30"/>
  <c r="AS259" i="30"/>
  <c r="AT259" i="30"/>
  <c r="AU259" i="30"/>
  <c r="AV259" i="30"/>
  <c r="AX259" i="30"/>
  <c r="AY259" i="30"/>
  <c r="AZ259" i="30"/>
  <c r="BA259" i="30"/>
  <c r="BB259" i="30"/>
  <c r="C260" i="30"/>
  <c r="F260" i="30"/>
  <c r="U260" i="30"/>
  <c r="AC260" i="30"/>
  <c r="AG260" i="30"/>
  <c r="AJ260" i="30"/>
  <c r="AL260" i="30"/>
  <c r="AN260" i="30"/>
  <c r="AP260" i="30"/>
  <c r="AQ260" i="30"/>
  <c r="AS260" i="30"/>
  <c r="AT260" i="30"/>
  <c r="AU260" i="30"/>
  <c r="AV260" i="30"/>
  <c r="AX260" i="30"/>
  <c r="AY260" i="30"/>
  <c r="AZ260" i="30"/>
  <c r="BA260" i="30"/>
  <c r="BB260" i="30"/>
  <c r="C261" i="30"/>
  <c r="F261" i="30"/>
  <c r="U261" i="30"/>
  <c r="AC261" i="30"/>
  <c r="AG261" i="30"/>
  <c r="AJ261" i="30"/>
  <c r="AL261" i="30"/>
  <c r="AN261" i="30"/>
  <c r="AP261" i="30"/>
  <c r="AQ261" i="30"/>
  <c r="AS261" i="30"/>
  <c r="AT261" i="30"/>
  <c r="AU261" i="30"/>
  <c r="AV261" i="30"/>
  <c r="AX261" i="30"/>
  <c r="AY261" i="30"/>
  <c r="AZ261" i="30"/>
  <c r="BA261" i="30"/>
  <c r="BB261" i="30"/>
  <c r="C262" i="30"/>
  <c r="F262" i="30"/>
  <c r="U262" i="30"/>
  <c r="AC262" i="30"/>
  <c r="AG262" i="30"/>
  <c r="AJ262" i="30"/>
  <c r="AL262" i="30"/>
  <c r="AN262" i="30"/>
  <c r="AP262" i="30"/>
  <c r="AQ262" i="30"/>
  <c r="AS262" i="30"/>
  <c r="AT262" i="30"/>
  <c r="AU262" i="30"/>
  <c r="AV262" i="30"/>
  <c r="AX262" i="30"/>
  <c r="AY262" i="30"/>
  <c r="AZ262" i="30"/>
  <c r="BA262" i="30"/>
  <c r="BB262" i="30"/>
  <c r="C263" i="30"/>
  <c r="F263" i="30"/>
  <c r="U263" i="30"/>
  <c r="AC263" i="30"/>
  <c r="AG263" i="30"/>
  <c r="AJ263" i="30"/>
  <c r="AL263" i="30"/>
  <c r="AN263" i="30"/>
  <c r="AP263" i="30"/>
  <c r="AQ263" i="30"/>
  <c r="AS263" i="30"/>
  <c r="AT263" i="30"/>
  <c r="AU263" i="30"/>
  <c r="AV263" i="30"/>
  <c r="AX263" i="30"/>
  <c r="AY263" i="30"/>
  <c r="AZ263" i="30"/>
  <c r="BA263" i="30"/>
  <c r="BB263" i="30"/>
  <c r="C264" i="30"/>
  <c r="F264" i="30"/>
  <c r="U264" i="30"/>
  <c r="AC264" i="30"/>
  <c r="AG264" i="30"/>
  <c r="AJ264" i="30"/>
  <c r="AL264" i="30"/>
  <c r="AN264" i="30"/>
  <c r="AP264" i="30"/>
  <c r="AQ264" i="30"/>
  <c r="AS264" i="30"/>
  <c r="AT264" i="30"/>
  <c r="AU264" i="30"/>
  <c r="AV264" i="30"/>
  <c r="AX264" i="30"/>
  <c r="AY264" i="30"/>
  <c r="AZ264" i="30"/>
  <c r="BA264" i="30"/>
  <c r="BB264" i="30"/>
  <c r="C265" i="30"/>
  <c r="F265" i="30"/>
  <c r="U265" i="30"/>
  <c r="AC265" i="30"/>
  <c r="AG265" i="30"/>
  <c r="AJ265" i="30"/>
  <c r="AL265" i="30"/>
  <c r="AN265" i="30"/>
  <c r="AP265" i="30"/>
  <c r="AQ265" i="30"/>
  <c r="AS265" i="30"/>
  <c r="AT265" i="30"/>
  <c r="AU265" i="30"/>
  <c r="AV265" i="30"/>
  <c r="AX265" i="30"/>
  <c r="AY265" i="30"/>
  <c r="AZ265" i="30"/>
  <c r="BA265" i="30"/>
  <c r="BB265" i="30"/>
  <c r="C266" i="30"/>
  <c r="F266" i="30"/>
  <c r="U266" i="30"/>
  <c r="AC266" i="30"/>
  <c r="AG266" i="30"/>
  <c r="AJ266" i="30"/>
  <c r="AL266" i="30"/>
  <c r="AN266" i="30"/>
  <c r="AP266" i="30"/>
  <c r="AQ266" i="30"/>
  <c r="AS266" i="30"/>
  <c r="AT266" i="30"/>
  <c r="AU266" i="30"/>
  <c r="AV266" i="30"/>
  <c r="AX266" i="30"/>
  <c r="AY266" i="30"/>
  <c r="AZ266" i="30"/>
  <c r="BA266" i="30"/>
  <c r="BB266" i="30"/>
  <c r="C267" i="30"/>
  <c r="F267" i="30"/>
  <c r="U267" i="30"/>
  <c r="AC267" i="30"/>
  <c r="AG267" i="30"/>
  <c r="AJ267" i="30"/>
  <c r="AL267" i="30"/>
  <c r="AN267" i="30"/>
  <c r="AP267" i="30"/>
  <c r="AQ267" i="30"/>
  <c r="AS267" i="30"/>
  <c r="AT267" i="30"/>
  <c r="AU267" i="30"/>
  <c r="AV267" i="30"/>
  <c r="AX267" i="30"/>
  <c r="AY267" i="30"/>
  <c r="AZ267" i="30"/>
  <c r="BA267" i="30"/>
  <c r="BB267" i="30"/>
  <c r="C268" i="30"/>
  <c r="F268" i="30"/>
  <c r="U268" i="30"/>
  <c r="AC268" i="30"/>
  <c r="AG268" i="30"/>
  <c r="AJ268" i="30"/>
  <c r="AL268" i="30"/>
  <c r="AN268" i="30"/>
  <c r="AP268" i="30"/>
  <c r="AQ268" i="30"/>
  <c r="AS268" i="30"/>
  <c r="AT268" i="30"/>
  <c r="AU268" i="30"/>
  <c r="AV268" i="30"/>
  <c r="AX268" i="30"/>
  <c r="AY268" i="30"/>
  <c r="AZ268" i="30"/>
  <c r="BA268" i="30"/>
  <c r="BB268" i="30"/>
  <c r="C269" i="30"/>
  <c r="F269" i="30"/>
  <c r="U269" i="30"/>
  <c r="AC269" i="30"/>
  <c r="AG269" i="30"/>
  <c r="AJ269" i="30"/>
  <c r="AL269" i="30"/>
  <c r="AN269" i="30"/>
  <c r="AP269" i="30"/>
  <c r="AQ269" i="30"/>
  <c r="AS269" i="30"/>
  <c r="AT269" i="30"/>
  <c r="AU269" i="30"/>
  <c r="AV269" i="30"/>
  <c r="AX269" i="30"/>
  <c r="AY269" i="30"/>
  <c r="AZ269" i="30"/>
  <c r="BA269" i="30"/>
  <c r="BB269" i="30"/>
  <c r="C270" i="30"/>
  <c r="F270" i="30"/>
  <c r="U270" i="30"/>
  <c r="AC270" i="30"/>
  <c r="AG270" i="30"/>
  <c r="AJ270" i="30"/>
  <c r="AL270" i="30"/>
  <c r="AN270" i="30"/>
  <c r="AP270" i="30"/>
  <c r="AQ270" i="30"/>
  <c r="AS270" i="30"/>
  <c r="AT270" i="30"/>
  <c r="AU270" i="30"/>
  <c r="AV270" i="30"/>
  <c r="AX270" i="30"/>
  <c r="AY270" i="30"/>
  <c r="AZ270" i="30"/>
  <c r="BA270" i="30"/>
  <c r="BB270" i="30"/>
  <c r="C271" i="30"/>
  <c r="F271" i="30"/>
  <c r="U271" i="30"/>
  <c r="AC271" i="30"/>
  <c r="AG271" i="30"/>
  <c r="AJ271" i="30"/>
  <c r="AL271" i="30"/>
  <c r="AN271" i="30"/>
  <c r="AP271" i="30"/>
  <c r="AQ271" i="30"/>
  <c r="AS271" i="30"/>
  <c r="AT271" i="30"/>
  <c r="AU271" i="30"/>
  <c r="AV271" i="30"/>
  <c r="AX271" i="30"/>
  <c r="AY271" i="30"/>
  <c r="AZ271" i="30"/>
  <c r="BA271" i="30"/>
  <c r="BB271" i="30"/>
  <c r="C272" i="30"/>
  <c r="F272" i="30"/>
  <c r="U272" i="30"/>
  <c r="AC272" i="30"/>
  <c r="AG272" i="30"/>
  <c r="AJ272" i="30"/>
  <c r="AL272" i="30"/>
  <c r="AN272" i="30"/>
  <c r="AP272" i="30"/>
  <c r="AQ272" i="30"/>
  <c r="AS272" i="30"/>
  <c r="AT272" i="30"/>
  <c r="AU272" i="30"/>
  <c r="AV272" i="30"/>
  <c r="AX272" i="30"/>
  <c r="AY272" i="30"/>
  <c r="AZ272" i="30"/>
  <c r="BA272" i="30"/>
  <c r="BB272" i="30"/>
  <c r="C273" i="30"/>
  <c r="F273" i="30"/>
  <c r="U273" i="30"/>
  <c r="AC273" i="30"/>
  <c r="AG273" i="30"/>
  <c r="AJ273" i="30"/>
  <c r="AL273" i="30"/>
  <c r="AN273" i="30"/>
  <c r="AP273" i="30"/>
  <c r="AQ273" i="30"/>
  <c r="AS273" i="30"/>
  <c r="AT273" i="30"/>
  <c r="AU273" i="30"/>
  <c r="AV273" i="30"/>
  <c r="AX273" i="30"/>
  <c r="AY273" i="30"/>
  <c r="AZ273" i="30"/>
  <c r="BA273" i="30"/>
  <c r="BB273" i="30"/>
  <c r="C274" i="30"/>
  <c r="F274" i="30"/>
  <c r="U274" i="30"/>
  <c r="AC274" i="30"/>
  <c r="AG274" i="30"/>
  <c r="AJ274" i="30"/>
  <c r="AL274" i="30"/>
  <c r="AN274" i="30"/>
  <c r="AP274" i="30"/>
  <c r="AQ274" i="30"/>
  <c r="AS274" i="30"/>
  <c r="AT274" i="30"/>
  <c r="AU274" i="30"/>
  <c r="AV274" i="30"/>
  <c r="AX274" i="30"/>
  <c r="AY274" i="30"/>
  <c r="AZ274" i="30"/>
  <c r="BA274" i="30"/>
  <c r="BB274" i="30"/>
  <c r="C275" i="30"/>
  <c r="F275" i="30"/>
  <c r="U275" i="30"/>
  <c r="AC275" i="30"/>
  <c r="AG275" i="30"/>
  <c r="AJ275" i="30"/>
  <c r="AL275" i="30"/>
  <c r="AN275" i="30"/>
  <c r="AP275" i="30"/>
  <c r="AQ275" i="30"/>
  <c r="AS275" i="30"/>
  <c r="AT275" i="30"/>
  <c r="AU275" i="30"/>
  <c r="AV275" i="30"/>
  <c r="AX275" i="30"/>
  <c r="AY275" i="30"/>
  <c r="AZ275" i="30"/>
  <c r="BA275" i="30"/>
  <c r="BB275" i="30"/>
  <c r="C276" i="30"/>
  <c r="F276" i="30"/>
  <c r="U276" i="30"/>
  <c r="AC276" i="30"/>
  <c r="AG276" i="30"/>
  <c r="AJ276" i="30"/>
  <c r="AL276" i="30"/>
  <c r="AN276" i="30"/>
  <c r="AP276" i="30"/>
  <c r="AQ276" i="30"/>
  <c r="AS276" i="30"/>
  <c r="AT276" i="30"/>
  <c r="AU276" i="30"/>
  <c r="AV276" i="30"/>
  <c r="AX276" i="30"/>
  <c r="AY276" i="30"/>
  <c r="AZ276" i="30"/>
  <c r="BA276" i="30"/>
  <c r="BB276" i="30"/>
  <c r="C277" i="30"/>
  <c r="F277" i="30"/>
  <c r="U277" i="30"/>
  <c r="AC277" i="30"/>
  <c r="AG277" i="30"/>
  <c r="AJ277" i="30"/>
  <c r="AL277" i="30"/>
  <c r="AN277" i="30"/>
  <c r="AP277" i="30"/>
  <c r="AQ277" i="30"/>
  <c r="AS277" i="30"/>
  <c r="AT277" i="30"/>
  <c r="AU277" i="30"/>
  <c r="AV277" i="30"/>
  <c r="AX277" i="30"/>
  <c r="AY277" i="30"/>
  <c r="AZ277" i="30"/>
  <c r="BA277" i="30"/>
  <c r="BB277" i="30"/>
  <c r="C278" i="30"/>
  <c r="F278" i="30"/>
  <c r="U278" i="30"/>
  <c r="AC278" i="30"/>
  <c r="AG278" i="30"/>
  <c r="AJ278" i="30"/>
  <c r="AL278" i="30"/>
  <c r="AN278" i="30"/>
  <c r="AP278" i="30"/>
  <c r="AQ278" i="30"/>
  <c r="AS278" i="30"/>
  <c r="AT278" i="30"/>
  <c r="AU278" i="30"/>
  <c r="AV278" i="30"/>
  <c r="AX278" i="30"/>
  <c r="AY278" i="30"/>
  <c r="AZ278" i="30"/>
  <c r="BA278" i="30"/>
  <c r="BB278" i="30"/>
  <c r="C279" i="30"/>
  <c r="F279" i="30"/>
  <c r="U279" i="30"/>
  <c r="AC279" i="30"/>
  <c r="AG279" i="30"/>
  <c r="AJ279" i="30"/>
  <c r="AL279" i="30"/>
  <c r="AN279" i="30"/>
  <c r="AP279" i="30"/>
  <c r="AQ279" i="30"/>
  <c r="AS279" i="30"/>
  <c r="AT279" i="30"/>
  <c r="AU279" i="30"/>
  <c r="AV279" i="30"/>
  <c r="AX279" i="30"/>
  <c r="AY279" i="30"/>
  <c r="AZ279" i="30"/>
  <c r="BA279" i="30"/>
  <c r="BB279" i="30"/>
  <c r="C280" i="30"/>
  <c r="F280" i="30"/>
  <c r="U280" i="30"/>
  <c r="AC280" i="30"/>
  <c r="AG280" i="30"/>
  <c r="AJ280" i="30"/>
  <c r="AL280" i="30"/>
  <c r="AN280" i="30"/>
  <c r="AP280" i="30"/>
  <c r="AQ280" i="30"/>
  <c r="AS280" i="30"/>
  <c r="AT280" i="30"/>
  <c r="AU280" i="30"/>
  <c r="AV280" i="30"/>
  <c r="AX280" i="30"/>
  <c r="AY280" i="30"/>
  <c r="AZ280" i="30"/>
  <c r="BA280" i="30"/>
  <c r="BB280" i="30"/>
  <c r="C281" i="30"/>
  <c r="F281" i="30"/>
  <c r="U281" i="30"/>
  <c r="AC281" i="30"/>
  <c r="AG281" i="30"/>
  <c r="AJ281" i="30"/>
  <c r="AL281" i="30"/>
  <c r="AN281" i="30"/>
  <c r="AP281" i="30"/>
  <c r="AQ281" i="30"/>
  <c r="AS281" i="30"/>
  <c r="AT281" i="30"/>
  <c r="AU281" i="30"/>
  <c r="AV281" i="30"/>
  <c r="AX281" i="30"/>
  <c r="AY281" i="30"/>
  <c r="AZ281" i="30"/>
  <c r="BA281" i="30"/>
  <c r="BB281" i="30"/>
  <c r="C282" i="30"/>
  <c r="F282" i="30"/>
  <c r="U282" i="30"/>
  <c r="AC282" i="30"/>
  <c r="AG282" i="30"/>
  <c r="AJ282" i="30"/>
  <c r="AL282" i="30"/>
  <c r="AN282" i="30"/>
  <c r="AP282" i="30"/>
  <c r="AQ282" i="30"/>
  <c r="AS282" i="30"/>
  <c r="AT282" i="30"/>
  <c r="AU282" i="30"/>
  <c r="AV282" i="30"/>
  <c r="AX282" i="30"/>
  <c r="AY282" i="30"/>
  <c r="AZ282" i="30"/>
  <c r="BA282" i="30"/>
  <c r="BB282" i="30"/>
  <c r="C283" i="30"/>
  <c r="F283" i="30"/>
  <c r="U283" i="30"/>
  <c r="AC283" i="30"/>
  <c r="AG283" i="30"/>
  <c r="AJ283" i="30"/>
  <c r="AL283" i="30"/>
  <c r="AN283" i="30"/>
  <c r="AP283" i="30"/>
  <c r="AQ283" i="30"/>
  <c r="AS283" i="30"/>
  <c r="AT283" i="30"/>
  <c r="AU283" i="30"/>
  <c r="AV283" i="30"/>
  <c r="AX283" i="30"/>
  <c r="AY283" i="30"/>
  <c r="AZ283" i="30"/>
  <c r="BA283" i="30"/>
  <c r="BB283" i="30"/>
  <c r="C284" i="30"/>
  <c r="F284" i="30"/>
  <c r="U284" i="30"/>
  <c r="AC284" i="30"/>
  <c r="AG284" i="30"/>
  <c r="AJ284" i="30"/>
  <c r="AL284" i="30"/>
  <c r="AN284" i="30"/>
  <c r="AP284" i="30"/>
  <c r="AQ284" i="30"/>
  <c r="AS284" i="30"/>
  <c r="AT284" i="30"/>
  <c r="AU284" i="30"/>
  <c r="AV284" i="30"/>
  <c r="AX284" i="30"/>
  <c r="AY284" i="30"/>
  <c r="AZ284" i="30"/>
  <c r="BA284" i="30"/>
  <c r="BB284" i="30"/>
  <c r="C285" i="30"/>
  <c r="F285" i="30"/>
  <c r="U285" i="30"/>
  <c r="AC285" i="30"/>
  <c r="AG285" i="30"/>
  <c r="AJ285" i="30"/>
  <c r="AL285" i="30"/>
  <c r="AN285" i="30"/>
  <c r="AP285" i="30"/>
  <c r="AQ285" i="30"/>
  <c r="AS285" i="30"/>
  <c r="AT285" i="30"/>
  <c r="AU285" i="30"/>
  <c r="AV285" i="30"/>
  <c r="AX285" i="30"/>
  <c r="AY285" i="30"/>
  <c r="AZ285" i="30"/>
  <c r="BA285" i="30"/>
  <c r="BB285" i="30"/>
  <c r="C286" i="30"/>
  <c r="F286" i="30"/>
  <c r="U286" i="30"/>
  <c r="AC286" i="30"/>
  <c r="AG286" i="30"/>
  <c r="AJ286" i="30"/>
  <c r="AL286" i="30"/>
  <c r="AN286" i="30"/>
  <c r="AP286" i="30"/>
  <c r="AQ286" i="30"/>
  <c r="AS286" i="30"/>
  <c r="AT286" i="30"/>
  <c r="AU286" i="30"/>
  <c r="AV286" i="30"/>
  <c r="AX286" i="30"/>
  <c r="AY286" i="30"/>
  <c r="AZ286" i="30"/>
  <c r="BA286" i="30"/>
  <c r="BB286" i="30"/>
  <c r="C287" i="30"/>
  <c r="F287" i="30"/>
  <c r="U287" i="30"/>
  <c r="AC287" i="30"/>
  <c r="AG287" i="30"/>
  <c r="AJ287" i="30"/>
  <c r="AL287" i="30"/>
  <c r="AN287" i="30"/>
  <c r="AP287" i="30"/>
  <c r="AQ287" i="30"/>
  <c r="AS287" i="30"/>
  <c r="AT287" i="30"/>
  <c r="AU287" i="30"/>
  <c r="AV287" i="30"/>
  <c r="AX287" i="30"/>
  <c r="AY287" i="30"/>
  <c r="AZ287" i="30"/>
  <c r="BA287" i="30"/>
  <c r="BB287" i="30"/>
  <c r="C288" i="30"/>
  <c r="F288" i="30"/>
  <c r="U288" i="30"/>
  <c r="AC288" i="30"/>
  <c r="AG288" i="30"/>
  <c r="AJ288" i="30"/>
  <c r="AL288" i="30"/>
  <c r="AN288" i="30"/>
  <c r="AP288" i="30"/>
  <c r="AQ288" i="30"/>
  <c r="AS288" i="30"/>
  <c r="AT288" i="30"/>
  <c r="AU288" i="30"/>
  <c r="AV288" i="30"/>
  <c r="AX288" i="30"/>
  <c r="AY288" i="30"/>
  <c r="AZ288" i="30"/>
  <c r="BA288" i="30"/>
  <c r="BB288" i="30"/>
  <c r="C289" i="30"/>
  <c r="F289" i="30"/>
  <c r="U289" i="30"/>
  <c r="AC289" i="30"/>
  <c r="AG289" i="30"/>
  <c r="AJ289" i="30"/>
  <c r="AL289" i="30"/>
  <c r="AN289" i="30"/>
  <c r="AP289" i="30"/>
  <c r="AQ289" i="30"/>
  <c r="AS289" i="30"/>
  <c r="AT289" i="30"/>
  <c r="AU289" i="30"/>
  <c r="AV289" i="30"/>
  <c r="AX289" i="30"/>
  <c r="AY289" i="30"/>
  <c r="AZ289" i="30"/>
  <c r="BA289" i="30"/>
  <c r="BB289" i="30"/>
  <c r="C290" i="30"/>
  <c r="F290" i="30"/>
  <c r="U290" i="30"/>
  <c r="AC290" i="30"/>
  <c r="AG290" i="30"/>
  <c r="AJ290" i="30"/>
  <c r="AL290" i="30"/>
  <c r="AN290" i="30"/>
  <c r="AP290" i="30"/>
  <c r="AQ290" i="30"/>
  <c r="AS290" i="30"/>
  <c r="AT290" i="30"/>
  <c r="AU290" i="30"/>
  <c r="AV290" i="30"/>
  <c r="AX290" i="30"/>
  <c r="AY290" i="30"/>
  <c r="AZ290" i="30"/>
  <c r="BA290" i="30"/>
  <c r="BB290" i="30"/>
  <c r="C291" i="30"/>
  <c r="F291" i="30"/>
  <c r="U291" i="30"/>
  <c r="AC291" i="30"/>
  <c r="AG291" i="30"/>
  <c r="AJ291" i="30"/>
  <c r="AL291" i="30"/>
  <c r="AN291" i="30"/>
  <c r="AP291" i="30"/>
  <c r="AQ291" i="30"/>
  <c r="AS291" i="30"/>
  <c r="AT291" i="30"/>
  <c r="AU291" i="30"/>
  <c r="AV291" i="30"/>
  <c r="AX291" i="30"/>
  <c r="AY291" i="30"/>
  <c r="AZ291" i="30"/>
  <c r="BA291" i="30"/>
  <c r="BB291" i="30"/>
  <c r="C292" i="30"/>
  <c r="F292" i="30"/>
  <c r="U292" i="30"/>
  <c r="AC292" i="30"/>
  <c r="AG292" i="30"/>
  <c r="AJ292" i="30"/>
  <c r="AL292" i="30"/>
  <c r="AN292" i="30"/>
  <c r="AP292" i="30"/>
  <c r="AQ292" i="30"/>
  <c r="AS292" i="30"/>
  <c r="AT292" i="30"/>
  <c r="AU292" i="30"/>
  <c r="AV292" i="30"/>
  <c r="AX292" i="30"/>
  <c r="AY292" i="30"/>
  <c r="AZ292" i="30"/>
  <c r="BA292" i="30"/>
  <c r="BB292" i="30"/>
  <c r="C293" i="30"/>
  <c r="F293" i="30"/>
  <c r="U293" i="30"/>
  <c r="AC293" i="30"/>
  <c r="AG293" i="30"/>
  <c r="AJ293" i="30"/>
  <c r="AL293" i="30"/>
  <c r="AN293" i="30"/>
  <c r="AP293" i="30"/>
  <c r="AQ293" i="30"/>
  <c r="AS293" i="30"/>
  <c r="AT293" i="30"/>
  <c r="AU293" i="30"/>
  <c r="AV293" i="30"/>
  <c r="AX293" i="30"/>
  <c r="AY293" i="30"/>
  <c r="AZ293" i="30"/>
  <c r="BA293" i="30"/>
  <c r="BB293" i="30"/>
  <c r="C294" i="30"/>
  <c r="F294" i="30"/>
  <c r="U294" i="30"/>
  <c r="AC294" i="30"/>
  <c r="AG294" i="30"/>
  <c r="AJ294" i="30"/>
  <c r="AL294" i="30"/>
  <c r="AN294" i="30"/>
  <c r="AP294" i="30"/>
  <c r="AQ294" i="30"/>
  <c r="AS294" i="30"/>
  <c r="AT294" i="30"/>
  <c r="AU294" i="30"/>
  <c r="AV294" i="30"/>
  <c r="AX294" i="30"/>
  <c r="AY294" i="30"/>
  <c r="AZ294" i="30"/>
  <c r="BA294" i="30"/>
  <c r="BB294" i="30"/>
  <c r="C295" i="30"/>
  <c r="F295" i="30"/>
  <c r="U295" i="30"/>
  <c r="AC295" i="30"/>
  <c r="AG295" i="30"/>
  <c r="AJ295" i="30"/>
  <c r="AL295" i="30"/>
  <c r="AN295" i="30"/>
  <c r="AP295" i="30"/>
  <c r="AQ295" i="30"/>
  <c r="AS295" i="30"/>
  <c r="AT295" i="30"/>
  <c r="AU295" i="30"/>
  <c r="AV295" i="30"/>
  <c r="AX295" i="30"/>
  <c r="AY295" i="30"/>
  <c r="AZ295" i="30"/>
  <c r="BA295" i="30"/>
  <c r="BB295" i="30"/>
  <c r="C296" i="30"/>
  <c r="F296" i="30"/>
  <c r="U296" i="30"/>
  <c r="AC296" i="30"/>
  <c r="AG296" i="30"/>
  <c r="AJ296" i="30"/>
  <c r="AL296" i="30"/>
  <c r="AN296" i="30"/>
  <c r="AP296" i="30"/>
  <c r="AQ296" i="30"/>
  <c r="AS296" i="30"/>
  <c r="AT296" i="30"/>
  <c r="AU296" i="30"/>
  <c r="AV296" i="30"/>
  <c r="AX296" i="30"/>
  <c r="AY296" i="30"/>
  <c r="AZ296" i="30"/>
  <c r="BA296" i="30"/>
  <c r="BB296" i="30"/>
  <c r="C297" i="30"/>
  <c r="F297" i="30"/>
  <c r="U297" i="30"/>
  <c r="AC297" i="30"/>
  <c r="AG297" i="30"/>
  <c r="AJ297" i="30"/>
  <c r="AL297" i="30"/>
  <c r="AN297" i="30"/>
  <c r="AP297" i="30"/>
  <c r="AQ297" i="30"/>
  <c r="AS297" i="30"/>
  <c r="AT297" i="30"/>
  <c r="AU297" i="30"/>
  <c r="AV297" i="30"/>
  <c r="AX297" i="30"/>
  <c r="AY297" i="30"/>
  <c r="AZ297" i="30"/>
  <c r="BA297" i="30"/>
  <c r="BB297" i="30"/>
  <c r="C298" i="30"/>
  <c r="F298" i="30"/>
  <c r="U298" i="30"/>
  <c r="AC298" i="30"/>
  <c r="AG298" i="30"/>
  <c r="AJ298" i="30"/>
  <c r="AL298" i="30"/>
  <c r="AN298" i="30"/>
  <c r="AP298" i="30"/>
  <c r="AQ298" i="30"/>
  <c r="AS298" i="30"/>
  <c r="AT298" i="30"/>
  <c r="AU298" i="30"/>
  <c r="AV298" i="30"/>
  <c r="AX298" i="30"/>
  <c r="AY298" i="30"/>
  <c r="AZ298" i="30"/>
  <c r="BA298" i="30"/>
  <c r="BB298" i="30"/>
  <c r="C299" i="30"/>
  <c r="F299" i="30"/>
  <c r="U299" i="30"/>
  <c r="AC299" i="30"/>
  <c r="AG299" i="30"/>
  <c r="AJ299" i="30"/>
  <c r="AL299" i="30"/>
  <c r="AN299" i="30"/>
  <c r="AP299" i="30"/>
  <c r="AQ299" i="30"/>
  <c r="AS299" i="30"/>
  <c r="AT299" i="30"/>
  <c r="AU299" i="30"/>
  <c r="AV299" i="30"/>
  <c r="AX299" i="30"/>
  <c r="AY299" i="30"/>
  <c r="AZ299" i="30"/>
  <c r="BA299" i="30"/>
  <c r="BB299" i="30"/>
  <c r="C300" i="30"/>
  <c r="F300" i="30"/>
  <c r="U300" i="30"/>
  <c r="AC300" i="30"/>
  <c r="AG300" i="30"/>
  <c r="AJ300" i="30"/>
  <c r="AL300" i="30"/>
  <c r="AN300" i="30"/>
  <c r="AP300" i="30"/>
  <c r="AQ300" i="30"/>
  <c r="AS300" i="30"/>
  <c r="AT300" i="30"/>
  <c r="AU300" i="30"/>
  <c r="AV300" i="30"/>
  <c r="AX300" i="30"/>
  <c r="AY300" i="30"/>
  <c r="AZ300" i="30"/>
  <c r="BA300" i="30"/>
  <c r="BB300" i="30"/>
  <c r="C301" i="30"/>
  <c r="F301" i="30"/>
  <c r="U301" i="30"/>
  <c r="AC301" i="30"/>
  <c r="AG301" i="30"/>
  <c r="AJ301" i="30"/>
  <c r="AL301" i="30"/>
  <c r="AN301" i="30"/>
  <c r="AP301" i="30"/>
  <c r="AQ301" i="30"/>
  <c r="AS301" i="30"/>
  <c r="AT301" i="30"/>
  <c r="AU301" i="30"/>
  <c r="AV301" i="30"/>
  <c r="AX301" i="30"/>
  <c r="AY301" i="30"/>
  <c r="AZ301" i="30"/>
  <c r="BA301" i="30"/>
  <c r="BB301" i="30"/>
  <c r="C302" i="30"/>
  <c r="F302" i="30"/>
  <c r="U302" i="30"/>
  <c r="AC302" i="30"/>
  <c r="AG302" i="30"/>
  <c r="AJ302" i="30"/>
  <c r="AL302" i="30"/>
  <c r="AN302" i="30"/>
  <c r="AP302" i="30"/>
  <c r="AQ302" i="30"/>
  <c r="AS302" i="30"/>
  <c r="AT302" i="30"/>
  <c r="AU302" i="30"/>
  <c r="AV302" i="30"/>
  <c r="AX302" i="30"/>
  <c r="AY302" i="30"/>
  <c r="AZ302" i="30"/>
  <c r="BA302" i="30"/>
  <c r="BB302" i="30"/>
  <c r="C303" i="30"/>
  <c r="F303" i="30"/>
  <c r="U303" i="30"/>
  <c r="AC303" i="30"/>
  <c r="AG303" i="30"/>
  <c r="AJ303" i="30"/>
  <c r="AL303" i="30"/>
  <c r="AN303" i="30"/>
  <c r="AP303" i="30"/>
  <c r="AQ303" i="30"/>
  <c r="AS303" i="30"/>
  <c r="AT303" i="30"/>
  <c r="AU303" i="30"/>
  <c r="AV303" i="30"/>
  <c r="AX303" i="30"/>
  <c r="AY303" i="30"/>
  <c r="AZ303" i="30"/>
  <c r="BA303" i="30"/>
  <c r="BB303" i="30"/>
  <c r="C304" i="30"/>
  <c r="F304" i="30"/>
  <c r="U304" i="30"/>
  <c r="AC304" i="30"/>
  <c r="AG304" i="30"/>
  <c r="AJ304" i="30"/>
  <c r="AL304" i="30"/>
  <c r="AN304" i="30"/>
  <c r="AP304" i="30"/>
  <c r="AQ304" i="30"/>
  <c r="AS304" i="30"/>
  <c r="AT304" i="30"/>
  <c r="AU304" i="30"/>
  <c r="AV304" i="30"/>
  <c r="AX304" i="30"/>
  <c r="AY304" i="30"/>
  <c r="AZ304" i="30"/>
  <c r="BA304" i="30"/>
  <c r="BB304" i="30"/>
  <c r="C305" i="30"/>
  <c r="F305" i="30"/>
  <c r="U305" i="30"/>
  <c r="AC305" i="30"/>
  <c r="AG305" i="30"/>
  <c r="AJ305" i="30"/>
  <c r="AL305" i="30"/>
  <c r="AN305" i="30"/>
  <c r="AP305" i="30"/>
  <c r="AQ305" i="30"/>
  <c r="AS305" i="30"/>
  <c r="AT305" i="30"/>
  <c r="AU305" i="30"/>
  <c r="AV305" i="30"/>
  <c r="AX305" i="30"/>
  <c r="AY305" i="30"/>
  <c r="AZ305" i="30"/>
  <c r="BA305" i="30"/>
  <c r="BB305" i="30"/>
  <c r="C306" i="30"/>
  <c r="F306" i="30"/>
  <c r="U306" i="30"/>
  <c r="AC306" i="30"/>
  <c r="AG306" i="30"/>
  <c r="AJ306" i="30"/>
  <c r="AL306" i="30"/>
  <c r="AN306" i="30"/>
  <c r="AP306" i="30"/>
  <c r="AQ306" i="30"/>
  <c r="AS306" i="30"/>
  <c r="AT306" i="30"/>
  <c r="AU306" i="30"/>
  <c r="AV306" i="30"/>
  <c r="AX306" i="30"/>
  <c r="AY306" i="30"/>
  <c r="AZ306" i="30"/>
  <c r="BA306" i="30"/>
  <c r="BB306" i="30"/>
  <c r="C307" i="30"/>
  <c r="F307" i="30"/>
  <c r="U307" i="30"/>
  <c r="AC307" i="30"/>
  <c r="AG307" i="30"/>
  <c r="AJ307" i="30"/>
  <c r="AL307" i="30"/>
  <c r="AN307" i="30"/>
  <c r="AP307" i="30"/>
  <c r="AQ307" i="30"/>
  <c r="AS307" i="30"/>
  <c r="AT307" i="30"/>
  <c r="AU307" i="30"/>
  <c r="AV307" i="30"/>
  <c r="AX307" i="30"/>
  <c r="AY307" i="30"/>
  <c r="AZ307" i="30"/>
  <c r="BA307" i="30"/>
  <c r="BB307" i="30"/>
  <c r="C308" i="30"/>
  <c r="F308" i="30"/>
  <c r="U308" i="30"/>
  <c r="AC308" i="30"/>
  <c r="AG308" i="30"/>
  <c r="AJ308" i="30"/>
  <c r="AL308" i="30"/>
  <c r="AN308" i="30"/>
  <c r="AP308" i="30"/>
  <c r="AQ308" i="30"/>
  <c r="AS308" i="30"/>
  <c r="AT308" i="30"/>
  <c r="AU308" i="30"/>
  <c r="AV308" i="30"/>
  <c r="AX308" i="30"/>
  <c r="AY308" i="30"/>
  <c r="AZ308" i="30"/>
  <c r="BA308" i="30"/>
  <c r="BB308" i="30"/>
  <c r="C309" i="30"/>
  <c r="F309" i="30"/>
  <c r="U309" i="30"/>
  <c r="AC309" i="30"/>
  <c r="AG309" i="30"/>
  <c r="AJ309" i="30"/>
  <c r="AL309" i="30"/>
  <c r="AN309" i="30"/>
  <c r="AP309" i="30"/>
  <c r="AQ309" i="30"/>
  <c r="AS309" i="30"/>
  <c r="AT309" i="30"/>
  <c r="AU309" i="30"/>
  <c r="AV309" i="30"/>
  <c r="AX309" i="30"/>
  <c r="AY309" i="30"/>
  <c r="AZ309" i="30"/>
  <c r="BA309" i="30"/>
  <c r="BB309" i="30"/>
  <c r="C310" i="30"/>
  <c r="F310" i="30"/>
  <c r="U310" i="30"/>
  <c r="AC310" i="30"/>
  <c r="AG310" i="30"/>
  <c r="AJ310" i="30"/>
  <c r="AL310" i="30"/>
  <c r="AN310" i="30"/>
  <c r="AP310" i="30"/>
  <c r="AQ310" i="30"/>
  <c r="AS310" i="30"/>
  <c r="AT310" i="30"/>
  <c r="AU310" i="30"/>
  <c r="AV310" i="30"/>
  <c r="AX310" i="30"/>
  <c r="AY310" i="30"/>
  <c r="AZ310" i="30"/>
  <c r="BA310" i="30"/>
  <c r="BB310" i="30"/>
  <c r="C311" i="30"/>
  <c r="F311" i="30"/>
  <c r="U311" i="30"/>
  <c r="AC311" i="30"/>
  <c r="AG311" i="30"/>
  <c r="AJ311" i="30"/>
  <c r="AL311" i="30"/>
  <c r="AN311" i="30"/>
  <c r="AP311" i="30"/>
  <c r="AQ311" i="30"/>
  <c r="AS311" i="30"/>
  <c r="AT311" i="30"/>
  <c r="AU311" i="30"/>
  <c r="AV311" i="30"/>
  <c r="AX311" i="30"/>
  <c r="AY311" i="30"/>
  <c r="AZ311" i="30"/>
  <c r="BA311" i="30"/>
  <c r="BB311" i="30"/>
  <c r="C312" i="30"/>
  <c r="F312" i="30"/>
  <c r="U312" i="30"/>
  <c r="AC312" i="30"/>
  <c r="AG312" i="30"/>
  <c r="AJ312" i="30"/>
  <c r="AL312" i="30"/>
  <c r="AN312" i="30"/>
  <c r="AP312" i="30"/>
  <c r="AQ312" i="30"/>
  <c r="AS312" i="30"/>
  <c r="AT312" i="30"/>
  <c r="AU312" i="30"/>
  <c r="AV312" i="30"/>
  <c r="AX312" i="30"/>
  <c r="AY312" i="30"/>
  <c r="AZ312" i="30"/>
  <c r="BA312" i="30"/>
  <c r="BB312" i="30"/>
  <c r="C313" i="30"/>
  <c r="F313" i="30"/>
  <c r="U313" i="30"/>
  <c r="AC313" i="30"/>
  <c r="AG313" i="30"/>
  <c r="AJ313" i="30"/>
  <c r="AL313" i="30"/>
  <c r="AN313" i="30"/>
  <c r="AP313" i="30"/>
  <c r="AQ313" i="30"/>
  <c r="AS313" i="30"/>
  <c r="AT313" i="30"/>
  <c r="AU313" i="30"/>
  <c r="AV313" i="30"/>
  <c r="AX313" i="30"/>
  <c r="AY313" i="30"/>
  <c r="AZ313" i="30"/>
  <c r="BA313" i="30"/>
  <c r="BB313" i="30"/>
  <c r="C314" i="30"/>
  <c r="F314" i="30"/>
  <c r="U314" i="30"/>
  <c r="AC314" i="30"/>
  <c r="AG314" i="30"/>
  <c r="AJ314" i="30"/>
  <c r="AL314" i="30"/>
  <c r="AN314" i="30"/>
  <c r="AP314" i="30"/>
  <c r="AQ314" i="30"/>
  <c r="AS314" i="30"/>
  <c r="AT314" i="30"/>
  <c r="AU314" i="30"/>
  <c r="AV314" i="30"/>
  <c r="AX314" i="30"/>
  <c r="AY314" i="30"/>
  <c r="AZ314" i="30"/>
  <c r="BA314" i="30"/>
  <c r="BB314" i="30"/>
  <c r="C315" i="30"/>
  <c r="F315" i="30"/>
  <c r="U315" i="30"/>
  <c r="AC315" i="30"/>
  <c r="AG315" i="30"/>
  <c r="AJ315" i="30"/>
  <c r="AL315" i="30"/>
  <c r="AN315" i="30"/>
  <c r="AP315" i="30"/>
  <c r="AQ315" i="30"/>
  <c r="AS315" i="30"/>
  <c r="AT315" i="30"/>
  <c r="AU315" i="30"/>
  <c r="AV315" i="30"/>
  <c r="AX315" i="30"/>
  <c r="AY315" i="30"/>
  <c r="AZ315" i="30"/>
  <c r="BA315" i="30"/>
  <c r="BB315" i="30"/>
  <c r="C316" i="30"/>
  <c r="F316" i="30"/>
  <c r="U316" i="30"/>
  <c r="AC316" i="30"/>
  <c r="AG316" i="30"/>
  <c r="AJ316" i="30"/>
  <c r="AL316" i="30"/>
  <c r="AN316" i="30"/>
  <c r="AP316" i="30"/>
  <c r="AQ316" i="30"/>
  <c r="AS316" i="30"/>
  <c r="AT316" i="30"/>
  <c r="AU316" i="30"/>
  <c r="AV316" i="30"/>
  <c r="AX316" i="30"/>
  <c r="AY316" i="30"/>
  <c r="AZ316" i="30"/>
  <c r="BA316" i="30"/>
  <c r="BB316" i="30"/>
  <c r="C317" i="30"/>
  <c r="F317" i="30"/>
  <c r="U317" i="30"/>
  <c r="AC317" i="30"/>
  <c r="AG317" i="30"/>
  <c r="AJ317" i="30"/>
  <c r="AL317" i="30"/>
  <c r="AN317" i="30"/>
  <c r="AP317" i="30"/>
  <c r="AQ317" i="30"/>
  <c r="AS317" i="30"/>
  <c r="AT317" i="30"/>
  <c r="AU317" i="30"/>
  <c r="AV317" i="30"/>
  <c r="AX317" i="30"/>
  <c r="AY317" i="30"/>
  <c r="AZ317" i="30"/>
  <c r="BA317" i="30"/>
  <c r="BB317" i="30"/>
  <c r="C318" i="30"/>
  <c r="F318" i="30"/>
  <c r="U318" i="30"/>
  <c r="AC318" i="30"/>
  <c r="AG318" i="30"/>
  <c r="AJ318" i="30"/>
  <c r="AL318" i="30"/>
  <c r="AN318" i="30"/>
  <c r="AP318" i="30"/>
  <c r="AQ318" i="30"/>
  <c r="AS318" i="30"/>
  <c r="AT318" i="30"/>
  <c r="AU318" i="30"/>
  <c r="AV318" i="30"/>
  <c r="AX318" i="30"/>
  <c r="AY318" i="30"/>
  <c r="AZ318" i="30"/>
  <c r="BA318" i="30"/>
  <c r="BB318" i="30"/>
  <c r="C319" i="30"/>
  <c r="F319" i="30"/>
  <c r="U319" i="30"/>
  <c r="AC319" i="30"/>
  <c r="AG319" i="30"/>
  <c r="AJ319" i="30"/>
  <c r="AL319" i="30"/>
  <c r="AN319" i="30"/>
  <c r="AP319" i="30"/>
  <c r="AQ319" i="30"/>
  <c r="AS319" i="30"/>
  <c r="AT319" i="30"/>
  <c r="AU319" i="30"/>
  <c r="AV319" i="30"/>
  <c r="AX319" i="30"/>
  <c r="AY319" i="30"/>
  <c r="AZ319" i="30"/>
  <c r="BA319" i="30"/>
  <c r="BB319" i="30"/>
  <c r="C320" i="30"/>
  <c r="F320" i="30"/>
  <c r="U320" i="30"/>
  <c r="AC320" i="30"/>
  <c r="AG320" i="30"/>
  <c r="AJ320" i="30"/>
  <c r="AL320" i="30"/>
  <c r="AN320" i="30"/>
  <c r="AP320" i="30"/>
  <c r="AQ320" i="30"/>
  <c r="AS320" i="30"/>
  <c r="AT320" i="30"/>
  <c r="AU320" i="30"/>
  <c r="AV320" i="30"/>
  <c r="AX320" i="30"/>
  <c r="AY320" i="30"/>
  <c r="AZ320" i="30"/>
  <c r="BA320" i="30"/>
  <c r="BB320" i="30"/>
  <c r="C321" i="30"/>
  <c r="F321" i="30"/>
  <c r="U321" i="30"/>
  <c r="AC321" i="30"/>
  <c r="AG321" i="30"/>
  <c r="AJ321" i="30"/>
  <c r="AL321" i="30"/>
  <c r="AN321" i="30"/>
  <c r="AP321" i="30"/>
  <c r="AQ321" i="30"/>
  <c r="AS321" i="30"/>
  <c r="AT321" i="30"/>
  <c r="AU321" i="30"/>
  <c r="AV321" i="30"/>
  <c r="AX321" i="30"/>
  <c r="AY321" i="30"/>
  <c r="AZ321" i="30"/>
  <c r="BA321" i="30"/>
  <c r="BB321" i="30"/>
  <c r="F20" i="30" l="1"/>
  <c r="C42" i="30"/>
  <c r="AN21" i="30"/>
  <c r="AC20" i="30" l="1"/>
  <c r="BB26" i="30"/>
  <c r="BB27" i="30"/>
  <c r="BB28" i="30"/>
  <c r="BB29" i="30"/>
  <c r="BB30" i="30"/>
  <c r="BB31" i="30"/>
  <c r="BB32" i="30"/>
  <c r="BB33" i="30"/>
  <c r="BB34" i="30"/>
  <c r="BB35" i="30"/>
  <c r="BB36" i="30"/>
  <c r="BB37" i="30"/>
  <c r="BB38" i="30"/>
  <c r="BB39" i="30"/>
  <c r="BB40" i="30"/>
  <c r="BB41" i="30"/>
  <c r="BB42" i="30"/>
  <c r="BB44" i="30"/>
  <c r="BB45" i="30"/>
  <c r="BB46" i="30"/>
  <c r="BB47" i="30"/>
  <c r="BB48" i="30"/>
  <c r="BB49" i="30"/>
  <c r="BB50" i="30"/>
  <c r="BB51" i="30"/>
  <c r="BB485" i="30"/>
  <c r="BA26" i="30"/>
  <c r="BA27" i="30"/>
  <c r="BA28" i="30"/>
  <c r="BA29" i="30"/>
  <c r="BA30" i="30"/>
  <c r="BA31" i="30"/>
  <c r="BA32" i="30"/>
  <c r="BA33" i="30"/>
  <c r="BA34" i="30"/>
  <c r="BA35" i="30"/>
  <c r="BA36" i="30"/>
  <c r="BA37" i="30"/>
  <c r="BA38" i="30"/>
  <c r="BA39" i="30"/>
  <c r="BA40" i="30"/>
  <c r="BA41" i="30"/>
  <c r="BA42" i="30"/>
  <c r="BA44" i="30"/>
  <c r="BA45" i="30"/>
  <c r="BA46" i="30"/>
  <c r="BA47" i="30"/>
  <c r="BA48" i="30"/>
  <c r="BA49" i="30"/>
  <c r="BA50" i="30"/>
  <c r="BA51" i="30"/>
  <c r="BA485" i="30"/>
  <c r="AX26" i="30"/>
  <c r="AY26" i="30"/>
  <c r="AZ26" i="30"/>
  <c r="AX27" i="30"/>
  <c r="AY27" i="30"/>
  <c r="AZ27" i="30"/>
  <c r="AX28" i="30"/>
  <c r="AY28" i="30"/>
  <c r="AZ28" i="30"/>
  <c r="AX29" i="30"/>
  <c r="AY29" i="30"/>
  <c r="AZ29" i="30"/>
  <c r="AX30" i="30"/>
  <c r="AY30" i="30"/>
  <c r="AZ30" i="30"/>
  <c r="AX31" i="30"/>
  <c r="AY31" i="30"/>
  <c r="AZ31" i="30"/>
  <c r="AX32" i="30"/>
  <c r="AY32" i="30"/>
  <c r="AZ32" i="30"/>
  <c r="AX33" i="30"/>
  <c r="AY33" i="30"/>
  <c r="AZ33" i="30"/>
  <c r="AX34" i="30"/>
  <c r="AY34" i="30"/>
  <c r="AZ34" i="30"/>
  <c r="AX35" i="30"/>
  <c r="AY35" i="30"/>
  <c r="AZ35" i="30"/>
  <c r="AX36" i="30"/>
  <c r="AY36" i="30"/>
  <c r="AZ36" i="30"/>
  <c r="AX37" i="30"/>
  <c r="AY37" i="30"/>
  <c r="AZ37" i="30"/>
  <c r="AX38" i="30"/>
  <c r="AY38" i="30"/>
  <c r="AZ38" i="30"/>
  <c r="AX39" i="30"/>
  <c r="AY39" i="30"/>
  <c r="AZ39" i="30"/>
  <c r="AX40" i="30"/>
  <c r="AY40" i="30"/>
  <c r="AZ40" i="30"/>
  <c r="AX41" i="30"/>
  <c r="AY41" i="30"/>
  <c r="AZ41" i="30"/>
  <c r="AX42" i="30"/>
  <c r="AY42" i="30"/>
  <c r="AZ42" i="30"/>
  <c r="AX44" i="30"/>
  <c r="AY44" i="30"/>
  <c r="AZ44" i="30"/>
  <c r="AX45" i="30"/>
  <c r="AY45" i="30"/>
  <c r="AZ45" i="30"/>
  <c r="AX46" i="30"/>
  <c r="AY46" i="30"/>
  <c r="AZ46" i="30"/>
  <c r="AX47" i="30"/>
  <c r="AY47" i="30"/>
  <c r="AZ47" i="30"/>
  <c r="AX48" i="30"/>
  <c r="AY48" i="30"/>
  <c r="AZ48" i="30"/>
  <c r="AX49" i="30"/>
  <c r="AY49" i="30"/>
  <c r="AZ49" i="30"/>
  <c r="AX50" i="30"/>
  <c r="AY50" i="30"/>
  <c r="AZ50" i="30"/>
  <c r="AX51" i="30"/>
  <c r="AY51" i="30"/>
  <c r="AZ51" i="30"/>
  <c r="AX485" i="30"/>
  <c r="AY485" i="30"/>
  <c r="AZ485" i="30"/>
  <c r="AV26" i="30"/>
  <c r="AV27" i="30"/>
  <c r="AV28" i="30"/>
  <c r="AV29" i="30"/>
  <c r="AV30" i="30"/>
  <c r="AV31" i="30"/>
  <c r="AV32" i="30"/>
  <c r="AV33" i="30"/>
  <c r="AV34" i="30"/>
  <c r="AV35" i="30"/>
  <c r="AV36" i="30"/>
  <c r="AV37" i="30"/>
  <c r="AV38" i="30"/>
  <c r="AV39" i="30"/>
  <c r="AV40" i="30"/>
  <c r="AV41" i="30"/>
  <c r="AV42" i="30"/>
  <c r="AV44" i="30"/>
  <c r="AV45" i="30"/>
  <c r="AV46" i="30"/>
  <c r="AV47" i="30"/>
  <c r="AV48" i="30"/>
  <c r="AV49" i="30"/>
  <c r="AV50" i="30"/>
  <c r="AV51" i="30"/>
  <c r="AV485" i="30"/>
  <c r="AU26" i="30"/>
  <c r="AU27" i="30"/>
  <c r="AU28" i="30"/>
  <c r="AU29" i="30"/>
  <c r="AU30" i="30"/>
  <c r="AU31" i="30"/>
  <c r="AU32" i="30"/>
  <c r="AU33" i="30"/>
  <c r="AU34" i="30"/>
  <c r="AU35" i="30"/>
  <c r="AU36" i="30"/>
  <c r="AU37" i="30"/>
  <c r="AU38" i="30"/>
  <c r="AU39" i="30"/>
  <c r="AU40" i="30"/>
  <c r="AU41" i="30"/>
  <c r="AU42" i="30"/>
  <c r="AU44" i="30"/>
  <c r="AU45" i="30"/>
  <c r="AU46" i="30"/>
  <c r="AU47" i="30"/>
  <c r="AU48" i="30"/>
  <c r="AU49" i="30"/>
  <c r="AU50" i="30"/>
  <c r="AU51" i="30"/>
  <c r="AU485" i="30"/>
  <c r="AT26" i="30"/>
  <c r="AT27" i="30"/>
  <c r="AT28" i="30"/>
  <c r="AT29" i="30"/>
  <c r="AT30" i="30"/>
  <c r="AT31" i="30"/>
  <c r="AT32" i="30"/>
  <c r="AT33" i="30"/>
  <c r="AT34" i="30"/>
  <c r="AT35" i="30"/>
  <c r="AT36" i="30"/>
  <c r="AT37" i="30"/>
  <c r="AT38" i="30"/>
  <c r="AT39" i="30"/>
  <c r="AT40" i="30"/>
  <c r="AT41" i="30"/>
  <c r="AT42" i="30"/>
  <c r="AT44" i="30"/>
  <c r="AT45" i="30"/>
  <c r="AT46" i="30"/>
  <c r="AT47" i="30"/>
  <c r="AT48" i="30"/>
  <c r="AT49" i="30"/>
  <c r="AT50" i="30"/>
  <c r="AT51" i="30"/>
  <c r="AT485" i="30"/>
  <c r="AS26" i="30"/>
  <c r="AS27" i="30"/>
  <c r="AS28" i="30"/>
  <c r="AS29" i="30"/>
  <c r="AS30" i="30"/>
  <c r="AS31" i="30"/>
  <c r="AS32" i="30"/>
  <c r="AS33" i="30"/>
  <c r="AS34" i="30"/>
  <c r="AS35" i="30"/>
  <c r="AS36" i="30"/>
  <c r="AS37" i="30"/>
  <c r="AS38" i="30"/>
  <c r="AS39" i="30"/>
  <c r="AS40" i="30"/>
  <c r="AS41" i="30"/>
  <c r="AS42" i="30"/>
  <c r="AS44" i="30"/>
  <c r="AS45" i="30"/>
  <c r="AS46" i="30"/>
  <c r="AS47" i="30"/>
  <c r="AS48" i="30"/>
  <c r="AS49" i="30"/>
  <c r="AS50" i="30"/>
  <c r="AS51" i="30"/>
  <c r="AS485" i="30"/>
  <c r="AQ26" i="30"/>
  <c r="AQ27" i="30"/>
  <c r="AQ28" i="30"/>
  <c r="AQ29" i="30"/>
  <c r="AQ30" i="30"/>
  <c r="AQ31" i="30"/>
  <c r="AQ32" i="30"/>
  <c r="AQ33" i="30"/>
  <c r="AQ34" i="30"/>
  <c r="AQ35" i="30"/>
  <c r="AQ36" i="30"/>
  <c r="AQ37" i="30"/>
  <c r="AQ38" i="30"/>
  <c r="AQ39" i="30"/>
  <c r="AQ40" i="30"/>
  <c r="AQ41" i="30"/>
  <c r="AQ42" i="30"/>
  <c r="AQ44" i="30"/>
  <c r="AQ45" i="30"/>
  <c r="AQ46" i="30"/>
  <c r="AQ47" i="30"/>
  <c r="AQ48" i="30"/>
  <c r="AQ49" i="30"/>
  <c r="AQ50" i="30"/>
  <c r="AQ51" i="30"/>
  <c r="AQ485" i="30"/>
  <c r="AP26" i="30"/>
  <c r="AP27" i="30"/>
  <c r="AP28" i="30"/>
  <c r="AP29" i="30"/>
  <c r="AP30" i="30"/>
  <c r="AP31" i="30"/>
  <c r="AP32" i="30"/>
  <c r="AP33" i="30"/>
  <c r="AP34" i="30"/>
  <c r="AP35" i="30"/>
  <c r="AP36" i="30"/>
  <c r="AP37" i="30"/>
  <c r="AP38" i="30"/>
  <c r="AP39" i="30"/>
  <c r="AP40" i="30"/>
  <c r="AP41" i="30"/>
  <c r="AP42" i="30"/>
  <c r="AP44" i="30"/>
  <c r="AP45" i="30"/>
  <c r="AP46" i="30"/>
  <c r="AP47" i="30"/>
  <c r="AP48" i="30"/>
  <c r="AP49" i="30"/>
  <c r="AP50" i="30"/>
  <c r="AP51" i="30"/>
  <c r="AP485" i="30"/>
  <c r="AN26" i="30"/>
  <c r="AN27" i="30"/>
  <c r="AN28" i="30"/>
  <c r="AN29" i="30"/>
  <c r="AN30" i="30"/>
  <c r="AN31" i="30"/>
  <c r="AN32" i="30"/>
  <c r="AN33" i="30"/>
  <c r="AN34" i="30"/>
  <c r="AN35" i="30"/>
  <c r="AN36" i="30"/>
  <c r="AN37" i="30"/>
  <c r="AN38" i="30"/>
  <c r="AN39" i="30"/>
  <c r="AN40" i="30"/>
  <c r="AN41" i="30"/>
  <c r="AN42" i="30"/>
  <c r="AN44" i="30"/>
  <c r="AN45" i="30"/>
  <c r="AN46" i="30"/>
  <c r="AN47" i="30"/>
  <c r="AN48" i="30"/>
  <c r="AN49" i="30"/>
  <c r="AN50" i="30"/>
  <c r="AN51" i="30"/>
  <c r="AN485" i="30"/>
  <c r="AL26" i="30"/>
  <c r="AL27" i="30"/>
  <c r="AL28" i="30"/>
  <c r="AL29" i="30"/>
  <c r="AL30" i="30"/>
  <c r="AL31" i="30"/>
  <c r="AL32" i="30"/>
  <c r="AL33" i="30"/>
  <c r="AL34" i="30"/>
  <c r="AL35" i="30"/>
  <c r="AL36" i="30"/>
  <c r="AL37" i="30"/>
  <c r="AL38" i="30"/>
  <c r="AL39" i="30"/>
  <c r="AL40" i="30"/>
  <c r="AL41" i="30"/>
  <c r="AL42" i="30"/>
  <c r="AL44" i="30"/>
  <c r="AL45" i="30"/>
  <c r="AL46" i="30"/>
  <c r="AL47" i="30"/>
  <c r="AL48" i="30"/>
  <c r="AL49" i="30"/>
  <c r="AL50" i="30"/>
  <c r="AL51" i="30"/>
  <c r="AL485" i="30"/>
  <c r="AJ26" i="30"/>
  <c r="AJ27" i="30"/>
  <c r="AJ28" i="30"/>
  <c r="AJ29" i="30"/>
  <c r="AJ30" i="30"/>
  <c r="AJ31" i="30"/>
  <c r="AJ32" i="30"/>
  <c r="AJ33" i="30"/>
  <c r="AJ34" i="30"/>
  <c r="AJ35" i="30"/>
  <c r="AJ36" i="30"/>
  <c r="AJ37" i="30"/>
  <c r="AJ38" i="30"/>
  <c r="AJ39" i="30"/>
  <c r="AJ40" i="30"/>
  <c r="AJ41" i="30"/>
  <c r="AJ42" i="30"/>
  <c r="AJ44" i="30"/>
  <c r="AJ45" i="30"/>
  <c r="AJ46" i="30"/>
  <c r="AJ47" i="30"/>
  <c r="AJ48" i="30"/>
  <c r="AJ49" i="30"/>
  <c r="AJ50" i="30"/>
  <c r="AJ51" i="30"/>
  <c r="AJ485" i="30"/>
  <c r="AG26" i="30"/>
  <c r="AG27" i="30"/>
  <c r="AG28" i="30"/>
  <c r="AG29" i="30"/>
  <c r="AG30" i="30"/>
  <c r="AG31" i="30"/>
  <c r="AG32" i="30"/>
  <c r="AG33" i="30"/>
  <c r="AG34" i="30"/>
  <c r="AG35" i="30"/>
  <c r="AG36" i="30"/>
  <c r="AG37" i="30"/>
  <c r="AG38" i="30"/>
  <c r="AG39" i="30"/>
  <c r="AG40" i="30"/>
  <c r="AG41" i="30"/>
  <c r="AG42" i="30"/>
  <c r="AG44" i="30"/>
  <c r="AG45" i="30"/>
  <c r="AG46" i="30"/>
  <c r="AG47" i="30"/>
  <c r="AG48" i="30"/>
  <c r="AG49" i="30"/>
  <c r="AG50" i="30"/>
  <c r="AG51" i="30"/>
  <c r="AG485" i="30"/>
  <c r="AC26" i="30"/>
  <c r="AC27" i="30"/>
  <c r="AC28" i="30"/>
  <c r="AC29" i="30"/>
  <c r="AC30" i="30"/>
  <c r="AC31" i="30"/>
  <c r="AC32" i="30"/>
  <c r="AC33" i="30"/>
  <c r="AC34" i="30"/>
  <c r="AC35" i="30"/>
  <c r="AC36" i="30"/>
  <c r="AC37" i="30"/>
  <c r="AC38" i="30"/>
  <c r="AC39" i="30"/>
  <c r="AC40" i="30"/>
  <c r="AC41" i="30"/>
  <c r="AC42" i="30"/>
  <c r="AC44" i="30"/>
  <c r="AC45" i="30"/>
  <c r="AC46" i="30"/>
  <c r="AC47" i="30"/>
  <c r="AC48" i="30"/>
  <c r="AC49" i="30"/>
  <c r="AC50" i="30"/>
  <c r="AC51" i="30"/>
  <c r="AC485" i="30"/>
  <c r="U485" i="30"/>
  <c r="F26" i="30"/>
  <c r="F27" i="30"/>
  <c r="F28" i="30"/>
  <c r="F29" i="30"/>
  <c r="F30" i="30"/>
  <c r="F31" i="30"/>
  <c r="F32" i="30"/>
  <c r="F33" i="30"/>
  <c r="F34" i="30"/>
  <c r="F35" i="30"/>
  <c r="F36" i="30"/>
  <c r="F37" i="30"/>
  <c r="F38" i="30"/>
  <c r="F39" i="30"/>
  <c r="F40" i="30"/>
  <c r="F41" i="30"/>
  <c r="F42" i="30"/>
  <c r="F44" i="30"/>
  <c r="F45" i="30"/>
  <c r="F46" i="30"/>
  <c r="F47" i="30"/>
  <c r="F48" i="30"/>
  <c r="F49" i="30"/>
  <c r="F50" i="30"/>
  <c r="F51" i="30"/>
  <c r="F485" i="30"/>
  <c r="C26" i="30"/>
  <c r="C27" i="30"/>
  <c r="C28" i="30"/>
  <c r="C29" i="30"/>
  <c r="C30" i="30"/>
  <c r="C31" i="30"/>
  <c r="C32" i="30"/>
  <c r="C33" i="30"/>
  <c r="C34" i="30"/>
  <c r="C35" i="30"/>
  <c r="C36" i="30"/>
  <c r="C37" i="30"/>
  <c r="C38" i="30"/>
  <c r="C39" i="30"/>
  <c r="C40" i="30"/>
  <c r="C41" i="30"/>
  <c r="C44" i="30"/>
  <c r="C45" i="30"/>
  <c r="C46" i="30"/>
  <c r="C47" i="30"/>
  <c r="C48" i="30"/>
  <c r="C49" i="30"/>
  <c r="C50" i="30"/>
  <c r="C51" i="30"/>
  <c r="C485" i="30"/>
  <c r="AN25" i="30"/>
  <c r="AL25" i="30"/>
  <c r="AJ25" i="30"/>
  <c r="AC25" i="30"/>
  <c r="AG25" i="30"/>
  <c r="AP25" i="30"/>
  <c r="AQ25" i="30"/>
  <c r="AS25" i="30"/>
  <c r="AT25" i="30"/>
  <c r="AU25" i="30"/>
  <c r="AV25" i="30"/>
  <c r="BA25" i="30"/>
  <c r="AZ25" i="30"/>
  <c r="AY25" i="30"/>
  <c r="AX25" i="30"/>
  <c r="C25" i="30"/>
  <c r="BB25" i="30" l="1"/>
  <c r="BJ21" i="30"/>
  <c r="AC19" i="30"/>
</calcChain>
</file>

<file path=xl/comments1.xml><?xml version="1.0" encoding="utf-8"?>
<comments xmlns="http://schemas.openxmlformats.org/spreadsheetml/2006/main">
  <authors>
    <author>Martin Eduardo Urresti Oviedo</author>
    <author>Dahiany Marcela Sacristán Torres</author>
    <author>JHONNY ALEXANDER CUESTA RINCON</author>
    <author>Fanny Yanet Cuesta Olivos</author>
  </authors>
  <commentList>
    <comment ref="E3" authorId="0" shapeId="0">
      <text>
        <r>
          <rPr>
            <sz val="10"/>
            <color rgb="FF000000"/>
            <rFont val="Montserrat"/>
          </rPr>
          <t>Seleccione de la lista desplegable, el código y nombre de dependencia que produce la documentación.</t>
        </r>
        <r>
          <rPr>
            <sz val="9"/>
            <color rgb="FF000000"/>
            <rFont val="Tahoma"/>
            <family val="2"/>
          </rPr>
          <t xml:space="preserve">
</t>
        </r>
      </text>
    </comment>
    <comment ref="K3" authorId="1" shapeId="0">
      <text>
        <r>
          <rPr>
            <sz val="9"/>
            <color rgb="FF000000"/>
            <rFont val="Tahoma"/>
            <family val="2"/>
          </rPr>
          <t xml:space="preserve">
</t>
        </r>
        <r>
          <rPr>
            <sz val="10"/>
            <color rgb="FF000000"/>
            <rFont val="Montserrat"/>
          </rPr>
          <t>Ingrese el nombre que permite identificar el contenido de la documentación que se encuentra en ésta unidad documental éste debe ser consecuente con la serie o subserie documental.</t>
        </r>
      </text>
    </comment>
    <comment ref="N3" authorId="1" shapeId="0">
      <text>
        <r>
          <rPr>
            <sz val="9"/>
            <color rgb="FF000000"/>
            <rFont val="Montserrat"/>
          </rPr>
          <t xml:space="preserve">Registre el número de la unidad documental que esta describiendo y el total a de unidades documentales que componen el expedientes. Ingrese el número que se le ha asignado a la unidad documental. 
</t>
        </r>
        <r>
          <rPr>
            <sz val="9"/>
            <color rgb="FF000000"/>
            <rFont val="Montserrat"/>
          </rPr>
          <t xml:space="preserve">
</t>
        </r>
        <r>
          <rPr>
            <sz val="9"/>
            <color rgb="FF000000"/>
            <rFont val="Montserrat"/>
          </rPr>
          <t xml:space="preserve">Ejemplo para un expediente compuesto por tres carpetas:
</t>
        </r>
        <r>
          <rPr>
            <sz val="9"/>
            <color rgb="FF000000"/>
            <rFont val="Montserrat"/>
          </rPr>
          <t xml:space="preserve">
</t>
        </r>
        <r>
          <rPr>
            <sz val="9"/>
            <color rgb="FF000000"/>
            <rFont val="Montserrat"/>
          </rPr>
          <t xml:space="preserve">Primer registro del expediente
</t>
        </r>
        <r>
          <rPr>
            <sz val="9"/>
            <color rgb="FF000000"/>
            <rFont val="Montserrat"/>
          </rPr>
          <t xml:space="preserve">No. de la unidad documental: 1 (para la primera carpeta)
</t>
        </r>
        <r>
          <rPr>
            <sz val="9"/>
            <color rgb="FF000000"/>
            <rFont val="Montserrat"/>
          </rPr>
          <t xml:space="preserve">No. del total de unidades: 3 
</t>
        </r>
        <r>
          <rPr>
            <sz val="9"/>
            <color rgb="FF000000"/>
            <rFont val="Montserrat"/>
          </rPr>
          <t xml:space="preserve">Lo que indica que es la carpeta 1 de 3.
</t>
        </r>
        <r>
          <rPr>
            <sz val="9"/>
            <color rgb="FF000000"/>
            <rFont val="Montserrat"/>
          </rPr>
          <t xml:space="preserve">
</t>
        </r>
        <r>
          <rPr>
            <sz val="9"/>
            <color rgb="FF000000"/>
            <rFont val="Montserrat"/>
          </rPr>
          <t xml:space="preserve">Segundo registro del expediente:
</t>
        </r>
        <r>
          <rPr>
            <sz val="9"/>
            <color rgb="FF000000"/>
            <rFont val="Montserrat"/>
          </rPr>
          <t xml:space="preserve">No. de la unidad documental: 2 (para la segunda carpeta que le continua a la 1)
</t>
        </r>
        <r>
          <rPr>
            <sz val="9"/>
            <color rgb="FF000000"/>
            <rFont val="Montserrat"/>
          </rPr>
          <t xml:space="preserve">No. del total de unidades: 3
</t>
        </r>
        <r>
          <rPr>
            <sz val="9"/>
            <color rgb="FF000000"/>
            <rFont val="Montserrat"/>
          </rPr>
          <t xml:space="preserve">Lo que indica que es la carpeta 2 de 3
</t>
        </r>
        <r>
          <rPr>
            <sz val="9"/>
            <color rgb="FF000000"/>
            <rFont val="Montserrat"/>
          </rPr>
          <t xml:space="preserve">
</t>
        </r>
        <r>
          <rPr>
            <sz val="9"/>
            <color rgb="FF000000"/>
            <rFont val="Montserrat"/>
          </rPr>
          <t>Y así sucesivamente.</t>
        </r>
      </text>
    </comment>
    <comment ref="Q3" authorId="1" shapeId="0">
      <text>
        <r>
          <rPr>
            <sz val="9"/>
            <color rgb="FF000000"/>
            <rFont val="Tahoma"/>
            <family val="2"/>
          </rPr>
          <t xml:space="preserve">
</t>
        </r>
        <r>
          <rPr>
            <sz val="10"/>
            <color rgb="FF000000"/>
            <rFont val="Montserrat"/>
          </rPr>
          <t>Indica el total de folios contenidos en la unidad de conservación</t>
        </r>
      </text>
    </comment>
    <comment ref="W3" authorId="1" shapeId="0">
      <text>
        <r>
          <rPr>
            <sz val="10"/>
            <color rgb="FF000000"/>
            <rFont val="Montserrat"/>
          </rPr>
          <t xml:space="preserve">De acuerdo con las tendencias observadas en la dependencia, seleccionar o indicar si la documentación contenida en el registro presenta un nivel de consulta alto, medio, bajo o ninguno teniendo en cuenta lo siguiente:
</t>
        </r>
        <r>
          <rPr>
            <sz val="10"/>
            <color rgb="FF000000"/>
            <rFont val="Montserrat"/>
          </rPr>
          <t xml:space="preserve">Alto: más de tres (3) veces al mes. 
</t>
        </r>
        <r>
          <rPr>
            <sz val="10"/>
            <color rgb="FF000000"/>
            <rFont val="Montserrat"/>
          </rPr>
          <t xml:space="preserve">Medio: 1 vez al mes  
</t>
        </r>
        <r>
          <rPr>
            <sz val="10"/>
            <color rgb="FF000000"/>
            <rFont val="Montserrat"/>
          </rPr>
          <t>Bajo: 1 vez al año</t>
        </r>
      </text>
    </comment>
    <comment ref="X3" authorId="1" shapeId="0">
      <text>
        <r>
          <rPr>
            <sz val="9"/>
            <color rgb="FF000000"/>
            <rFont val="Montserrat"/>
          </rPr>
          <t xml:space="preserve">Seleccione la calificación de la información que le aplica a la documentación que se registra, tenga en cuenta la calificación validada en la Tabla de Retención Documental que se aplica, según sea 
</t>
        </r>
        <r>
          <rPr>
            <sz val="9"/>
            <color rgb="FF000000"/>
            <rFont val="Montserrat"/>
          </rPr>
          <t xml:space="preserve">
</t>
        </r>
        <r>
          <rPr>
            <sz val="9"/>
            <color rgb="FF000000"/>
            <rFont val="Montserrat"/>
          </rPr>
          <t xml:space="preserve">PU: Información Pública
</t>
        </r>
        <r>
          <rPr>
            <sz val="9"/>
            <color rgb="FF000000"/>
            <rFont val="Montserrat"/>
          </rPr>
          <t xml:space="preserve">PC: Información Pública Clasificada 
</t>
        </r>
        <r>
          <rPr>
            <sz val="9"/>
            <color rgb="FF000000"/>
            <rFont val="Montserrat"/>
          </rPr>
          <t xml:space="preserve">PR: Información Pública Reservada
</t>
        </r>
        <r>
          <rPr>
            <sz val="9"/>
            <color rgb="FF000000"/>
            <rFont val="Montserrat"/>
          </rPr>
          <t xml:space="preserve">
</t>
        </r>
        <r>
          <rPr>
            <sz val="9"/>
            <color rgb="FF000000"/>
            <rFont val="Montserrat"/>
          </rPr>
          <t xml:space="preserve">(lo anterior en cumplimiento de la Ley 1712 de 2014)
</t>
        </r>
        <r>
          <rPr>
            <sz val="9"/>
            <color rgb="FF000000"/>
            <rFont val="Montserrat"/>
          </rPr>
          <t>Si tiene dudas sobre la calificación de algún expediente, consulte con el jefe de la dependencia quien es el responsable de calificar esa información. También puede consultar la Guía para la calificación de la información de acuerdo con sus niveles de seguridad G-GD-02)</t>
        </r>
      </text>
    </comment>
    <comment ref="AD3" authorId="2" shapeId="0">
      <text>
        <r>
          <rPr>
            <b/>
            <sz val="10"/>
            <color rgb="FF000000"/>
            <rFont val="Tahoma"/>
            <family val="2"/>
          </rPr>
          <t>Gestión Documental:</t>
        </r>
        <r>
          <rPr>
            <sz val="10"/>
            <color rgb="FF000000"/>
            <rFont val="Tahoma"/>
            <family val="2"/>
          </rPr>
          <t xml:space="preserve">
</t>
        </r>
        <r>
          <rPr>
            <sz val="10"/>
            <color rgb="FF000000"/>
            <rFont val="Tahoma"/>
            <family val="2"/>
          </rPr>
          <t>Registre la ubicación del expediente para facilitar su búsqueda y recuperación dentro del archivo de gestión</t>
        </r>
      </text>
    </comment>
    <comment ref="C4" authorId="3" shapeId="0">
      <text>
        <r>
          <rPr>
            <b/>
            <sz val="9"/>
            <color indexed="81"/>
            <rFont val="Tahoma"/>
            <family val="2"/>
          </rPr>
          <t>Gestión Documental:</t>
        </r>
        <r>
          <rPr>
            <sz val="9"/>
            <color indexed="81"/>
            <rFont val="Tahoma"/>
            <family val="2"/>
          </rPr>
          <t xml:space="preserve">
Favor escriba las iniciales del nombre del Presidente del periodo presidencial al que corresponde la creación de la carpeta. 
</t>
        </r>
      </text>
    </comment>
    <comment ref="D4" authorId="3" shapeId="0">
      <text>
        <r>
          <rPr>
            <b/>
            <sz val="9"/>
            <color indexed="81"/>
            <rFont val="Tahoma"/>
            <family val="2"/>
          </rPr>
          <t>Gestión Documental:</t>
        </r>
        <r>
          <rPr>
            <sz val="9"/>
            <color indexed="81"/>
            <rFont val="Tahoma"/>
            <family val="2"/>
          </rPr>
          <t xml:space="preserve">
Año de apertura del expediente.</t>
        </r>
      </text>
    </comment>
    <comment ref="F4" authorId="0" shapeId="0">
      <text>
        <r>
          <rPr>
            <b/>
            <sz val="10"/>
            <color indexed="81"/>
            <rFont val="Montserrat"/>
          </rPr>
          <t>Digite Instrumento archivístico aplicado</t>
        </r>
        <r>
          <rPr>
            <sz val="10"/>
            <color indexed="81"/>
            <rFont val="Montserrat"/>
          </rPr>
          <t>: Seleccione de la lista desplegable si corresponde a aplicación de TRD (Tabla de Retención Documental) para archivos de gestión o TVD (Tabla de Valoración Documental) en procesos de organización en el Archivo Central.</t>
        </r>
      </text>
    </comment>
    <comment ref="G4" authorId="0" shapeId="0">
      <text>
        <r>
          <rPr>
            <b/>
            <sz val="9"/>
            <color indexed="81"/>
            <rFont val="Tahoma"/>
            <family val="2"/>
          </rPr>
          <t xml:space="preserve">Digite: Cód.-Serie: </t>
        </r>
        <r>
          <rPr>
            <sz val="10"/>
            <color indexed="81"/>
            <rFont val="Montserrat"/>
          </rPr>
          <t>Ingrese el código y el nombre de la serie documental de acuerdo con la Tabla de Retención Documental que aplica. (el nombre debe coincidir con exactitud al registrado en la TRD).</t>
        </r>
      </text>
    </comment>
    <comment ref="H4" authorId="0" shapeId="0">
      <text>
        <r>
          <rPr>
            <b/>
            <sz val="10"/>
            <color rgb="FF000000"/>
            <rFont val="Montserrat"/>
          </rPr>
          <t>Digite: Nombre de la SERIE</t>
        </r>
        <r>
          <rPr>
            <sz val="10"/>
            <color rgb="FF000000"/>
            <rFont val="Montserrat"/>
          </rPr>
          <t xml:space="preserve">
</t>
        </r>
        <r>
          <rPr>
            <sz val="10"/>
            <color rgb="FF000000"/>
            <rFont val="Montserrat"/>
          </rPr>
          <t xml:space="preserve"> Indique el nombre de la serie (cuando es el caso) documental, de manera exacta al registrado en la TRD o TVD</t>
        </r>
      </text>
    </comment>
    <comment ref="I4" authorId="0" shapeId="0">
      <text>
        <r>
          <rPr>
            <b/>
            <sz val="10"/>
            <color indexed="81"/>
            <rFont val="Montserrat"/>
          </rPr>
          <t>Digite: Código Subserie Documental</t>
        </r>
        <r>
          <rPr>
            <sz val="10"/>
            <color indexed="81"/>
            <rFont val="Montserrat"/>
          </rPr>
          <t xml:space="preserve">
Indique el código de Sub serie DOCUMENTAL (cuando es el caso)  de manera exacta a lo registrado en la TRD</t>
        </r>
      </text>
    </comment>
    <comment ref="J4" authorId="0" shapeId="0">
      <text>
        <r>
          <rPr>
            <b/>
            <sz val="10"/>
            <color rgb="FF000000"/>
            <rFont val="Montserrat"/>
          </rPr>
          <t>Digite: Nombre Subserie Documental</t>
        </r>
        <r>
          <rPr>
            <sz val="10"/>
            <color rgb="FF000000"/>
            <rFont val="Montserrat"/>
          </rPr>
          <t xml:space="preserve">
</t>
        </r>
        <r>
          <rPr>
            <sz val="10"/>
            <color rgb="FF000000"/>
            <rFont val="Montserrat"/>
          </rPr>
          <t>Nombre de la subserie (cuando es el caso) , de manera exacta al registrado en la TRD o TVD</t>
        </r>
      </text>
    </comment>
    <comment ref="N4" authorId="1" shapeId="0">
      <text>
        <r>
          <rPr>
            <sz val="9"/>
            <color rgb="FF000000"/>
            <rFont val="Tahoma"/>
            <family val="2"/>
          </rPr>
          <t>Seleccione de la lista desplegable el tipo de unidad de conservación</t>
        </r>
      </text>
    </comment>
    <comment ref="O4" authorId="3" shapeId="0">
      <text>
        <r>
          <rPr>
            <b/>
            <sz val="9"/>
            <color rgb="FF000000"/>
            <rFont val="Tahoma"/>
            <family val="2"/>
          </rPr>
          <t>Gestión Documental:</t>
        </r>
        <r>
          <rPr>
            <sz val="9"/>
            <color rgb="FF000000"/>
            <rFont val="Tahoma"/>
            <family val="2"/>
          </rPr>
          <t xml:space="preserve">
</t>
        </r>
        <r>
          <rPr>
            <sz val="9"/>
            <color rgb="FF000000"/>
            <rFont val="Tahoma"/>
            <family val="2"/>
          </rPr>
          <t>Favor indique el número de la unidad de conservación (carpeta o tomo) que compone el expediente o asunto.</t>
        </r>
      </text>
    </comment>
    <comment ref="P4" authorId="3" shapeId="0">
      <text>
        <r>
          <rPr>
            <b/>
            <sz val="9"/>
            <color rgb="FF000000"/>
            <rFont val="Tahoma"/>
            <family val="2"/>
          </rPr>
          <t>Gestión Documental:</t>
        </r>
        <r>
          <rPr>
            <sz val="9"/>
            <color rgb="FF000000"/>
            <rFont val="Tahoma"/>
            <family val="2"/>
          </rPr>
          <t xml:space="preserve">
</t>
        </r>
        <r>
          <rPr>
            <sz val="9"/>
            <color rgb="FF000000"/>
            <rFont val="Tahoma"/>
            <family val="2"/>
          </rPr>
          <t>Total de unidades documentales que componen el expediente</t>
        </r>
      </text>
    </comment>
    <comment ref="AB4" authorId="3" shapeId="0">
      <text>
        <r>
          <rPr>
            <b/>
            <sz val="9"/>
            <color rgb="FF000000"/>
            <rFont val="Tahoma"/>
            <family val="2"/>
          </rPr>
          <t>Gestión Documental:</t>
        </r>
        <r>
          <rPr>
            <sz val="9"/>
            <color rgb="FF000000"/>
            <rFont val="Tahoma"/>
            <family val="2"/>
          </rPr>
          <t xml:space="preserve">
</t>
        </r>
        <r>
          <rPr>
            <sz val="9"/>
            <color rgb="FF000000"/>
            <rFont val="Tahoma"/>
            <family val="2"/>
          </rPr>
          <t>Escriba los nombres y apellido de la persona que entrega formalmente el archivo, es decir el jefe o coordinador de la dependencia.</t>
        </r>
      </text>
    </comment>
    <comment ref="AC4" authorId="3" shapeId="0">
      <text>
        <r>
          <rPr>
            <b/>
            <sz val="9"/>
            <color rgb="FF000000"/>
            <rFont val="Tahoma"/>
            <family val="2"/>
          </rPr>
          <t>Gestión Documental:</t>
        </r>
        <r>
          <rPr>
            <sz val="9"/>
            <color rgb="FF000000"/>
            <rFont val="Tahoma"/>
            <family val="2"/>
          </rPr>
          <t xml:space="preserve">
</t>
        </r>
        <r>
          <rPr>
            <sz val="9"/>
            <color rgb="FF000000"/>
            <rFont val="Tahoma"/>
            <family val="2"/>
          </rPr>
          <t>Escriba los nombres y apellidos de la persona que recibe y queda a cargo del archivo</t>
        </r>
      </text>
    </comment>
    <comment ref="AE4" authorId="2" shapeId="0">
      <text>
        <r>
          <rPr>
            <b/>
            <sz val="10"/>
            <color rgb="FF000000"/>
            <rFont val="Tahoma"/>
            <family val="2"/>
          </rPr>
          <t>Gestión Documental:</t>
        </r>
        <r>
          <rPr>
            <sz val="10"/>
            <color rgb="FF000000"/>
            <rFont val="Tahoma"/>
            <family val="2"/>
          </rPr>
          <t xml:space="preserve">
</t>
        </r>
        <r>
          <rPr>
            <sz val="10"/>
            <color rgb="FF000000"/>
            <rFont val="Tahoma"/>
            <family val="2"/>
          </rPr>
          <t>Escriba el número de la posición de la carpeta dentro de la caja</t>
        </r>
      </text>
    </comment>
    <comment ref="AM4" authorId="3" shapeId="0">
      <text>
        <r>
          <rPr>
            <b/>
            <sz val="9"/>
            <color rgb="FF000000"/>
            <rFont val="Tahoma"/>
            <family val="2"/>
          </rPr>
          <t>Gestión Documental:</t>
        </r>
        <r>
          <rPr>
            <sz val="9"/>
            <color rgb="FF000000"/>
            <rFont val="Tahoma"/>
            <family val="2"/>
          </rPr>
          <t xml:space="preserve">
</t>
        </r>
        <r>
          <rPr>
            <sz val="9"/>
            <color rgb="FF000000"/>
            <rFont val="Tahoma"/>
            <family val="2"/>
          </rPr>
          <t xml:space="preserve">Describa los documentos que no son tipo texto.  Ejemplo:
</t>
        </r>
        <r>
          <rPr>
            <sz val="9"/>
            <color rgb="FF000000"/>
            <rFont val="Tahoma"/>
            <family val="2"/>
          </rPr>
          <t xml:space="preserve">Incluye vídeo en CD o DVD
</t>
        </r>
        <r>
          <rPr>
            <sz val="9"/>
            <color rgb="FF000000"/>
            <rFont val="Tahoma"/>
            <family val="2"/>
          </rPr>
          <t xml:space="preserve">Incluye audio en formato mp3
</t>
        </r>
        <r>
          <rPr>
            <sz val="9"/>
            <color rgb="FF000000"/>
            <rFont val="Tahoma"/>
            <family val="2"/>
          </rPr>
          <t>Incluye tres (3) presentaciones en Power Point.</t>
        </r>
      </text>
    </comment>
    <comment ref="AN4" authorId="3" shapeId="0">
      <text>
        <r>
          <rPr>
            <b/>
            <sz val="9"/>
            <color rgb="FF000000"/>
            <rFont val="Tahoma"/>
            <family val="2"/>
          </rPr>
          <t>Gestión Documental:</t>
        </r>
        <r>
          <rPr>
            <sz val="9"/>
            <color rgb="FF000000"/>
            <rFont val="Tahoma"/>
            <family val="2"/>
          </rPr>
          <t xml:space="preserve">
</t>
        </r>
        <r>
          <rPr>
            <sz val="9"/>
            <color rgb="FF000000"/>
            <rFont val="Tahoma"/>
            <family val="2"/>
          </rPr>
          <t xml:space="preserve">Escriba el nombre de lugar donde se captura el documento, bien sea audio, vídeo o fotografía.
</t>
        </r>
      </text>
    </comment>
    <comment ref="AO4" authorId="3" shapeId="0">
      <text>
        <r>
          <rPr>
            <b/>
            <sz val="9"/>
            <color rgb="FF000000"/>
            <rFont val="Tahoma"/>
            <family val="2"/>
          </rPr>
          <t>Gestión documental:</t>
        </r>
        <r>
          <rPr>
            <sz val="9"/>
            <color rgb="FF000000"/>
            <rFont val="Tahoma"/>
            <family val="2"/>
          </rPr>
          <t xml:space="preserve">
</t>
        </r>
        <r>
          <rPr>
            <sz val="9"/>
            <color rgb="FF000000"/>
            <rFont val="Tahoma"/>
            <family val="2"/>
          </rPr>
          <t>Escriba por lo menos dos temas de los que trata el documento.</t>
        </r>
      </text>
    </comment>
  </commentList>
</comments>
</file>

<file path=xl/comments2.xml><?xml version="1.0" encoding="utf-8"?>
<comments xmlns="http://schemas.openxmlformats.org/spreadsheetml/2006/main">
  <authors>
    <author>Martin Eduardo Urresti Oviedo</author>
    <author>Dahiany Marcela Sacristán Torres</author>
    <author>JHONNY ALEXANDER CUESTA RINCON</author>
    <author>Fanny Yanet Cuesta Olivos</author>
    <author>Esperanza Otálora Ramirez</author>
  </authors>
  <commentList>
    <comment ref="E3" authorId="0" shapeId="0">
      <text>
        <r>
          <rPr>
            <sz val="10"/>
            <color rgb="FF000000"/>
            <rFont val="Montserrat"/>
          </rPr>
          <t>Seleccione de la lista desplegable, el código y nombre de dependencia que produce la documentación.</t>
        </r>
        <r>
          <rPr>
            <sz val="9"/>
            <color rgb="FF000000"/>
            <rFont val="Tahoma"/>
            <family val="2"/>
          </rPr>
          <t xml:space="preserve">
</t>
        </r>
      </text>
    </comment>
    <comment ref="K3" authorId="1" shapeId="0">
      <text>
        <r>
          <rPr>
            <sz val="9"/>
            <color rgb="FF000000"/>
            <rFont val="Tahoma"/>
            <family val="2"/>
          </rPr>
          <t xml:space="preserve">
</t>
        </r>
        <r>
          <rPr>
            <sz val="10"/>
            <color rgb="FF000000"/>
            <rFont val="Montserrat"/>
          </rPr>
          <t>Ingrese el nombre que permite identificar el contenido de la documentación que se encuentra en ésta unidad documental éste debe ser consecuente con la serie o subserie documental.</t>
        </r>
      </text>
    </comment>
    <comment ref="N3" authorId="1" shapeId="0">
      <text>
        <r>
          <rPr>
            <sz val="9"/>
            <color rgb="FF000000"/>
            <rFont val="Montserrat"/>
          </rPr>
          <t xml:space="preserve">Registre el número de la unidad documental que esta describiendo y el total a de unidades documentales que componen el expedientes. Ingrese el número que se le ha asignado a la unidad documental. 
</t>
        </r>
        <r>
          <rPr>
            <sz val="9"/>
            <color rgb="FF000000"/>
            <rFont val="Montserrat"/>
          </rPr>
          <t xml:space="preserve">
</t>
        </r>
        <r>
          <rPr>
            <sz val="9"/>
            <color rgb="FF000000"/>
            <rFont val="Montserrat"/>
          </rPr>
          <t xml:space="preserve">Ejemplo para un expediente compuesto por tres carpetas:
</t>
        </r>
        <r>
          <rPr>
            <sz val="9"/>
            <color rgb="FF000000"/>
            <rFont val="Montserrat"/>
          </rPr>
          <t xml:space="preserve">
</t>
        </r>
        <r>
          <rPr>
            <sz val="9"/>
            <color rgb="FF000000"/>
            <rFont val="Montserrat"/>
          </rPr>
          <t xml:space="preserve">Primer registro del expediente
</t>
        </r>
        <r>
          <rPr>
            <sz val="9"/>
            <color rgb="FF000000"/>
            <rFont val="Montserrat"/>
          </rPr>
          <t xml:space="preserve">No. de la unidad documental: 1 (para la primera carpeta)
</t>
        </r>
        <r>
          <rPr>
            <sz val="9"/>
            <color rgb="FF000000"/>
            <rFont val="Montserrat"/>
          </rPr>
          <t xml:space="preserve">No. del total de unidades: 3 
</t>
        </r>
        <r>
          <rPr>
            <sz val="9"/>
            <color rgb="FF000000"/>
            <rFont val="Montserrat"/>
          </rPr>
          <t xml:space="preserve">Lo que indica que es la carpeta 1 de 3.
</t>
        </r>
        <r>
          <rPr>
            <sz val="9"/>
            <color rgb="FF000000"/>
            <rFont val="Montserrat"/>
          </rPr>
          <t xml:space="preserve">
</t>
        </r>
        <r>
          <rPr>
            <sz val="9"/>
            <color rgb="FF000000"/>
            <rFont val="Montserrat"/>
          </rPr>
          <t xml:space="preserve">Segundo registro del expediente:
</t>
        </r>
        <r>
          <rPr>
            <sz val="9"/>
            <color rgb="FF000000"/>
            <rFont val="Montserrat"/>
          </rPr>
          <t xml:space="preserve">No. de la unidad documental: 2 (para la segunda carpeta que le continua a la 1)
</t>
        </r>
        <r>
          <rPr>
            <sz val="9"/>
            <color rgb="FF000000"/>
            <rFont val="Montserrat"/>
          </rPr>
          <t xml:space="preserve">No. del total de unidades: 3
</t>
        </r>
        <r>
          <rPr>
            <sz val="9"/>
            <color rgb="FF000000"/>
            <rFont val="Montserrat"/>
          </rPr>
          <t xml:space="preserve">Lo que indica que es la carpeta 2 de 3
</t>
        </r>
        <r>
          <rPr>
            <sz val="9"/>
            <color rgb="FF000000"/>
            <rFont val="Montserrat"/>
          </rPr>
          <t xml:space="preserve">
</t>
        </r>
        <r>
          <rPr>
            <sz val="9"/>
            <color rgb="FF000000"/>
            <rFont val="Montserrat"/>
          </rPr>
          <t>Y así sucesivamente.</t>
        </r>
      </text>
    </comment>
    <comment ref="Q3" authorId="1" shapeId="0">
      <text>
        <r>
          <rPr>
            <sz val="9"/>
            <color rgb="FF000000"/>
            <rFont val="Tahoma"/>
            <family val="2"/>
          </rPr>
          <t xml:space="preserve">
</t>
        </r>
        <r>
          <rPr>
            <sz val="10"/>
            <color rgb="FF000000"/>
            <rFont val="Montserrat"/>
          </rPr>
          <t>Indica el total de folios contenidos en la unidad de conservación</t>
        </r>
      </text>
    </comment>
    <comment ref="W3" authorId="1" shapeId="0">
      <text>
        <r>
          <rPr>
            <sz val="10"/>
            <color rgb="FF000000"/>
            <rFont val="Montserrat"/>
          </rPr>
          <t xml:space="preserve">De acuerdo con las tendencias observadas en la dependencia, seleccionar o indicar si la documentación contenida en el registro presenta un nivel de consulta alto, medio, bajo o ninguno teniendo en cuenta lo siguiente:
</t>
        </r>
        <r>
          <rPr>
            <sz val="10"/>
            <color rgb="FF000000"/>
            <rFont val="Montserrat"/>
          </rPr>
          <t xml:space="preserve">Alto: más de tres (3) veces al mes. 
</t>
        </r>
        <r>
          <rPr>
            <sz val="10"/>
            <color rgb="FF000000"/>
            <rFont val="Montserrat"/>
          </rPr>
          <t xml:space="preserve">Medio: 1 vez al mes  
</t>
        </r>
        <r>
          <rPr>
            <sz val="10"/>
            <color rgb="FF000000"/>
            <rFont val="Montserrat"/>
          </rPr>
          <t>Bajo: 1 vez al año</t>
        </r>
      </text>
    </comment>
    <comment ref="X3" authorId="1" shapeId="0">
      <text>
        <r>
          <rPr>
            <sz val="9"/>
            <color rgb="FF000000"/>
            <rFont val="Montserrat"/>
          </rPr>
          <t xml:space="preserve">Seleccione la calificación de la información que le aplica a la documentación que se registra, tenga en cuenta la calificación validada en la Tabla de Retención Documental que se aplica, según sea 
</t>
        </r>
        <r>
          <rPr>
            <sz val="9"/>
            <color rgb="FF000000"/>
            <rFont val="Montserrat"/>
          </rPr>
          <t xml:space="preserve">
</t>
        </r>
        <r>
          <rPr>
            <sz val="9"/>
            <color rgb="FF000000"/>
            <rFont val="Montserrat"/>
          </rPr>
          <t xml:space="preserve">PU: Información Pública
</t>
        </r>
        <r>
          <rPr>
            <sz val="9"/>
            <color rgb="FF000000"/>
            <rFont val="Montserrat"/>
          </rPr>
          <t xml:space="preserve">PC: Información Pública Clasificada 
</t>
        </r>
        <r>
          <rPr>
            <sz val="9"/>
            <color rgb="FF000000"/>
            <rFont val="Montserrat"/>
          </rPr>
          <t xml:space="preserve">PR: Información Pública Reservada
</t>
        </r>
        <r>
          <rPr>
            <sz val="9"/>
            <color rgb="FF000000"/>
            <rFont val="Montserrat"/>
          </rPr>
          <t xml:space="preserve">
</t>
        </r>
        <r>
          <rPr>
            <sz val="9"/>
            <color rgb="FF000000"/>
            <rFont val="Montserrat"/>
          </rPr>
          <t xml:space="preserve">(lo anterior en cumplimiento de la Ley 1712 de 2014)
</t>
        </r>
        <r>
          <rPr>
            <sz val="9"/>
            <color rgb="FF000000"/>
            <rFont val="Montserrat"/>
          </rPr>
          <t>Si tiene dudas sobre la calificación de algún expediente, consulte con el jefe de la dependencia quien es el responsable de calificar esa información. También puede consultar la Guía para la calificación de la información de acuerdo con sus niveles de seguridad G-GD-02)</t>
        </r>
      </text>
    </comment>
    <comment ref="AD3" authorId="2" shapeId="0">
      <text>
        <r>
          <rPr>
            <b/>
            <sz val="10"/>
            <color rgb="FF000000"/>
            <rFont val="Tahoma"/>
            <family val="2"/>
          </rPr>
          <t>Gestión Documental:</t>
        </r>
        <r>
          <rPr>
            <sz val="10"/>
            <color rgb="FF000000"/>
            <rFont val="Tahoma"/>
            <family val="2"/>
          </rPr>
          <t xml:space="preserve">
</t>
        </r>
        <r>
          <rPr>
            <sz val="10"/>
            <color rgb="FF000000"/>
            <rFont val="Tahoma"/>
            <family val="2"/>
          </rPr>
          <t>Registre la ubicación del expediente para facilitar su búsqueda y recuperación dentro del archivo de gestión</t>
        </r>
      </text>
    </comment>
    <comment ref="C4" authorId="3" shapeId="0">
      <text>
        <r>
          <rPr>
            <b/>
            <sz val="9"/>
            <color indexed="81"/>
            <rFont val="Tahoma"/>
            <family val="2"/>
          </rPr>
          <t>Gestión Documental:</t>
        </r>
        <r>
          <rPr>
            <sz val="9"/>
            <color indexed="81"/>
            <rFont val="Tahoma"/>
            <family val="2"/>
          </rPr>
          <t xml:space="preserve">
Favor escriba las iniciales del nombre del Presidente del periodo presidencial al que corresponde la creación de la carpeta. 
</t>
        </r>
      </text>
    </comment>
    <comment ref="D4" authorId="3" shapeId="0">
      <text>
        <r>
          <rPr>
            <b/>
            <sz val="9"/>
            <color indexed="81"/>
            <rFont val="Tahoma"/>
            <family val="2"/>
          </rPr>
          <t>Gestión Documental:</t>
        </r>
        <r>
          <rPr>
            <sz val="9"/>
            <color indexed="81"/>
            <rFont val="Tahoma"/>
            <family val="2"/>
          </rPr>
          <t xml:space="preserve">
Año de apertura del expediente.</t>
        </r>
      </text>
    </comment>
    <comment ref="F4" authorId="0" shapeId="0">
      <text>
        <r>
          <rPr>
            <b/>
            <sz val="10"/>
            <color indexed="81"/>
            <rFont val="Montserrat"/>
          </rPr>
          <t>Digite Instrumento archivístico aplicado</t>
        </r>
        <r>
          <rPr>
            <sz val="10"/>
            <color indexed="81"/>
            <rFont val="Montserrat"/>
          </rPr>
          <t>: Seleccione de la lista desplegable si corresponde a aplicación de TRD (Tabla de Retención Documental) para archivos de gestión o TVD (Tabla de Valoración Documental) en procesos de organización en el Archivo Central.</t>
        </r>
      </text>
    </comment>
    <comment ref="G4" authorId="0" shapeId="0">
      <text>
        <r>
          <rPr>
            <b/>
            <sz val="9"/>
            <color indexed="81"/>
            <rFont val="Tahoma"/>
            <family val="2"/>
          </rPr>
          <t xml:space="preserve">Digite: Cód.-Serie: </t>
        </r>
        <r>
          <rPr>
            <sz val="10"/>
            <color indexed="81"/>
            <rFont val="Montserrat"/>
          </rPr>
          <t>Ingrese el código y el nombre de la serie documental de acuerdo con la Tabla de Retención Documental que aplica. (el nombre debe coincidir con exactitud al registrado en la TRD).</t>
        </r>
      </text>
    </comment>
    <comment ref="H4" authorId="0" shapeId="0">
      <text>
        <r>
          <rPr>
            <b/>
            <sz val="10"/>
            <color rgb="FF000000"/>
            <rFont val="Montserrat"/>
          </rPr>
          <t>Digite: Nombre de la SERIE</t>
        </r>
        <r>
          <rPr>
            <sz val="10"/>
            <color rgb="FF000000"/>
            <rFont val="Montserrat"/>
          </rPr>
          <t xml:space="preserve">
</t>
        </r>
        <r>
          <rPr>
            <sz val="10"/>
            <color rgb="FF000000"/>
            <rFont val="Montserrat"/>
          </rPr>
          <t xml:space="preserve"> Indique el nombre de la serie (cuando es el caso) documental, de manera exacta al registrado en la TRD o TVD</t>
        </r>
      </text>
    </comment>
    <comment ref="I4" authorId="0" shapeId="0">
      <text>
        <r>
          <rPr>
            <b/>
            <sz val="10"/>
            <color indexed="81"/>
            <rFont val="Montserrat"/>
          </rPr>
          <t>Digite: Código Subserie Documental</t>
        </r>
        <r>
          <rPr>
            <sz val="10"/>
            <color indexed="81"/>
            <rFont val="Montserrat"/>
          </rPr>
          <t xml:space="preserve">
Indique el código de Sub serie DOCUMENTAL (cuando es el caso)  de manera exacta a lo registrado en la TRD</t>
        </r>
      </text>
    </comment>
    <comment ref="J4" authorId="0" shapeId="0">
      <text>
        <r>
          <rPr>
            <b/>
            <sz val="10"/>
            <color rgb="FF000000"/>
            <rFont val="Montserrat"/>
          </rPr>
          <t>Digite: Nombre Subserie Documental</t>
        </r>
        <r>
          <rPr>
            <sz val="10"/>
            <color rgb="FF000000"/>
            <rFont val="Montserrat"/>
          </rPr>
          <t xml:space="preserve">
</t>
        </r>
        <r>
          <rPr>
            <sz val="10"/>
            <color rgb="FF000000"/>
            <rFont val="Montserrat"/>
          </rPr>
          <t>Nombre de la subserie (cuando es el caso) , de manera exacta al registrado en la TRD o TVD</t>
        </r>
      </text>
    </comment>
    <comment ref="N4" authorId="1" shapeId="0">
      <text>
        <r>
          <rPr>
            <sz val="9"/>
            <color rgb="FF000000"/>
            <rFont val="Tahoma"/>
            <family val="2"/>
          </rPr>
          <t>Seleccione de la lista desplegable el tipo de unidad de conservación</t>
        </r>
      </text>
    </comment>
    <comment ref="O4" authorId="3" shapeId="0">
      <text>
        <r>
          <rPr>
            <b/>
            <sz val="9"/>
            <color rgb="FF000000"/>
            <rFont val="Tahoma"/>
            <family val="2"/>
          </rPr>
          <t>Gestión Documental:</t>
        </r>
        <r>
          <rPr>
            <sz val="9"/>
            <color rgb="FF000000"/>
            <rFont val="Tahoma"/>
            <family val="2"/>
          </rPr>
          <t xml:space="preserve">
</t>
        </r>
        <r>
          <rPr>
            <sz val="9"/>
            <color rgb="FF000000"/>
            <rFont val="Tahoma"/>
            <family val="2"/>
          </rPr>
          <t>Favor indique el número de la unidad de conservación (carpeta o tomo) que compone el expediente o asunto.</t>
        </r>
      </text>
    </comment>
    <comment ref="P4" authorId="3" shapeId="0">
      <text>
        <r>
          <rPr>
            <b/>
            <sz val="9"/>
            <color rgb="FF000000"/>
            <rFont val="Tahoma"/>
            <family val="2"/>
          </rPr>
          <t>Gestión Documental:</t>
        </r>
        <r>
          <rPr>
            <sz val="9"/>
            <color rgb="FF000000"/>
            <rFont val="Tahoma"/>
            <family val="2"/>
          </rPr>
          <t xml:space="preserve">
</t>
        </r>
        <r>
          <rPr>
            <sz val="9"/>
            <color rgb="FF000000"/>
            <rFont val="Tahoma"/>
            <family val="2"/>
          </rPr>
          <t>Total de unidades documentales que componen el expediente</t>
        </r>
      </text>
    </comment>
    <comment ref="AB4" authorId="3" shapeId="0">
      <text>
        <r>
          <rPr>
            <b/>
            <sz val="9"/>
            <color rgb="FF000000"/>
            <rFont val="Tahoma"/>
            <family val="2"/>
          </rPr>
          <t>Gestión Documental:</t>
        </r>
        <r>
          <rPr>
            <sz val="9"/>
            <color rgb="FF000000"/>
            <rFont val="Tahoma"/>
            <family val="2"/>
          </rPr>
          <t xml:space="preserve">
</t>
        </r>
        <r>
          <rPr>
            <sz val="9"/>
            <color rgb="FF000000"/>
            <rFont val="Tahoma"/>
            <family val="2"/>
          </rPr>
          <t>Escriba los nombres y apellido de la persona que entrega formalmente el archivo, es decir el jefe o coordinador de la dependencia.</t>
        </r>
      </text>
    </comment>
    <comment ref="AC4" authorId="3" shapeId="0">
      <text>
        <r>
          <rPr>
            <b/>
            <sz val="9"/>
            <color rgb="FF000000"/>
            <rFont val="Tahoma"/>
            <family val="2"/>
          </rPr>
          <t>Gestión Documental:</t>
        </r>
        <r>
          <rPr>
            <sz val="9"/>
            <color rgb="FF000000"/>
            <rFont val="Tahoma"/>
            <family val="2"/>
          </rPr>
          <t xml:space="preserve">
</t>
        </r>
        <r>
          <rPr>
            <sz val="9"/>
            <color rgb="FF000000"/>
            <rFont val="Tahoma"/>
            <family val="2"/>
          </rPr>
          <t>Escriba los nombres y apellidos de la persona que recibe y queda a cargo del archivo</t>
        </r>
      </text>
    </comment>
    <comment ref="AE4" authorId="2" shapeId="0">
      <text>
        <r>
          <rPr>
            <b/>
            <sz val="10"/>
            <color rgb="FF000000"/>
            <rFont val="Tahoma"/>
            <family val="2"/>
          </rPr>
          <t>Gestión Documental:</t>
        </r>
        <r>
          <rPr>
            <sz val="10"/>
            <color rgb="FF000000"/>
            <rFont val="Tahoma"/>
            <family val="2"/>
          </rPr>
          <t xml:space="preserve">
</t>
        </r>
        <r>
          <rPr>
            <sz val="10"/>
            <color rgb="FF000000"/>
            <rFont val="Tahoma"/>
            <family val="2"/>
          </rPr>
          <t>Escriba el número de la posición de la carpeta dentro de la caja</t>
        </r>
      </text>
    </comment>
    <comment ref="AM4" authorId="3" shapeId="0">
      <text>
        <r>
          <rPr>
            <b/>
            <sz val="9"/>
            <color rgb="FF000000"/>
            <rFont val="Tahoma"/>
            <family val="2"/>
          </rPr>
          <t>Gestión Documental:</t>
        </r>
        <r>
          <rPr>
            <sz val="9"/>
            <color rgb="FF000000"/>
            <rFont val="Tahoma"/>
            <family val="2"/>
          </rPr>
          <t xml:space="preserve">
</t>
        </r>
        <r>
          <rPr>
            <sz val="9"/>
            <color rgb="FF000000"/>
            <rFont val="Tahoma"/>
            <family val="2"/>
          </rPr>
          <t xml:space="preserve">Describa los documentos que no son tipo texto.  Ejemplo:
</t>
        </r>
        <r>
          <rPr>
            <sz val="9"/>
            <color rgb="FF000000"/>
            <rFont val="Tahoma"/>
            <family val="2"/>
          </rPr>
          <t xml:space="preserve">Incluye vídeo en CD o DVD
</t>
        </r>
        <r>
          <rPr>
            <sz val="9"/>
            <color rgb="FF000000"/>
            <rFont val="Tahoma"/>
            <family val="2"/>
          </rPr>
          <t xml:space="preserve">Incluye audio en formato mp3
</t>
        </r>
        <r>
          <rPr>
            <sz val="9"/>
            <color rgb="FF000000"/>
            <rFont val="Tahoma"/>
            <family val="2"/>
          </rPr>
          <t>Incluye tres (3) presentaciones en Power Point.</t>
        </r>
      </text>
    </comment>
    <comment ref="AN4" authorId="3" shapeId="0">
      <text>
        <r>
          <rPr>
            <b/>
            <sz val="9"/>
            <color rgb="FF000000"/>
            <rFont val="Tahoma"/>
            <family val="2"/>
          </rPr>
          <t>Gestión Documental:</t>
        </r>
        <r>
          <rPr>
            <sz val="9"/>
            <color rgb="FF000000"/>
            <rFont val="Tahoma"/>
            <family val="2"/>
          </rPr>
          <t xml:space="preserve">
</t>
        </r>
        <r>
          <rPr>
            <sz val="9"/>
            <color rgb="FF000000"/>
            <rFont val="Tahoma"/>
            <family val="2"/>
          </rPr>
          <t xml:space="preserve">Escriba el nombre de lugar donde se captura el documento, bien sea audio, vídeo o fotografía.
</t>
        </r>
      </text>
    </comment>
    <comment ref="AO4" authorId="3" shapeId="0">
      <text>
        <r>
          <rPr>
            <b/>
            <sz val="9"/>
            <color rgb="FF000000"/>
            <rFont val="Tahoma"/>
            <family val="2"/>
          </rPr>
          <t>Gestión documental:</t>
        </r>
        <r>
          <rPr>
            <sz val="9"/>
            <color rgb="FF000000"/>
            <rFont val="Tahoma"/>
            <family val="2"/>
          </rPr>
          <t xml:space="preserve">
</t>
        </r>
        <r>
          <rPr>
            <sz val="9"/>
            <color rgb="FF000000"/>
            <rFont val="Tahoma"/>
            <family val="2"/>
          </rPr>
          <t>Escriba por lo menos dos temas de los que trata el documento.</t>
        </r>
      </text>
    </comment>
    <comment ref="AJ330" authorId="4" shapeId="0">
      <text>
        <r>
          <rPr>
            <b/>
            <sz val="9"/>
            <color indexed="81"/>
            <rFont val="Tahoma"/>
            <family val="2"/>
          </rPr>
          <t>Esperanza Otálora Ramirez:</t>
        </r>
        <r>
          <rPr>
            <sz val="9"/>
            <color indexed="81"/>
            <rFont val="Tahoma"/>
            <family val="2"/>
          </rPr>
          <t xml:space="preserve">
El inventario no dice qué iba en cada caja. Hay que contrastar contra el físico. El acta solo dice que se recibieron dos cajas</t>
        </r>
      </text>
    </comment>
  </commentList>
</comments>
</file>

<file path=xl/sharedStrings.xml><?xml version="1.0" encoding="utf-8"?>
<sst xmlns="http://schemas.openxmlformats.org/spreadsheetml/2006/main" count="7762" uniqueCount="1078">
  <si>
    <t>10000 - Despacho del Presidente de la República</t>
  </si>
  <si>
    <t>20000 - Despacho del Vicepresidente de la República</t>
  </si>
  <si>
    <t>30000 - Dirección del Departamento Administrativo de la Presidencia de la República</t>
  </si>
  <si>
    <t>31010 - Alta Consejería Presidencial para la Gestión Pública y Privada</t>
  </si>
  <si>
    <t>31020 - Alta Consejería Presidencial para Asuntos Políticos</t>
  </si>
  <si>
    <t>31030 - Alta Consejería Presidencial para las Regiones y la Participación Ciudadana</t>
  </si>
  <si>
    <t>31060 - Alta Consejería Presidencial para la Convivencia Ciudadana</t>
  </si>
  <si>
    <t>31070 - Alta Consejería Presidencial para las Comunicaciones</t>
  </si>
  <si>
    <t>31080 - Alta Consejería Presidencial para la Equidad de la Mujer</t>
  </si>
  <si>
    <t>31090 - Alta Consejería Presidencial para el Buen Gobierno y la Eficiencia Administrativa</t>
  </si>
  <si>
    <t>31100 - Alta Consejería Presidencial para Programas Especiales</t>
  </si>
  <si>
    <t>31120 - Ofician del Alto Comisionado para la Paz</t>
  </si>
  <si>
    <t>32000 - Alto Asesor de Seguridad Nacional</t>
  </si>
  <si>
    <t>33010 - Secretaría Privada</t>
  </si>
  <si>
    <t>33020 - Secretaría Jurídica</t>
  </si>
  <si>
    <t>33040 - Secretaría de Prensa</t>
  </si>
  <si>
    <t>33050 - Secretaría para la Seguridad Presidencial</t>
  </si>
  <si>
    <t>33060 - Secretaría de Transparencia</t>
  </si>
  <si>
    <t>34000 - Programas Presidenciales</t>
  </si>
  <si>
    <t>34010 - Programa Presidencial para el Sistema Nacional de Juventud  "Colombia Joven"</t>
  </si>
  <si>
    <t>34040 - Programa Presidencial para la Acción Integral contra Minas Antipersonal</t>
  </si>
  <si>
    <t>34050 - Programa Presidencial para la Formulación de Estrategias y Acciones para el Desarrollo Integral de la Población Afrocolombiana, Negra, Palenquera y Raizal.</t>
  </si>
  <si>
    <t>35000 - Casa Militar</t>
  </si>
  <si>
    <t>40000 - Subdirección General</t>
  </si>
  <si>
    <t>50000 - Subdirección de Operaciones</t>
  </si>
  <si>
    <t>50001 - Grupo de Atención al Usuario y Servicios Compartidos</t>
  </si>
  <si>
    <t>51010 - Oficina de Planeación</t>
  </si>
  <si>
    <t>51020 - Oficina de Control Interno</t>
  </si>
  <si>
    <t>51030 - Oficina de Control Interno Disciplinario</t>
  </si>
  <si>
    <t>52010 - Área Administrativa</t>
  </si>
  <si>
    <t>52011 - Grupo de Gestión Documental</t>
  </si>
  <si>
    <t>52012 - Grupo de Infraestructura</t>
  </si>
  <si>
    <t>52013 - Grupo de Mantenimiento</t>
  </si>
  <si>
    <t>52015 - Grupo de Servicios Generales</t>
  </si>
  <si>
    <t>52016 - Grupo de Transportes</t>
  </si>
  <si>
    <t>52017 - Grupo de Telecomunicaciones</t>
  </si>
  <si>
    <t>52018 - Grupo de Salones de Estado y Casa Privadas</t>
  </si>
  <si>
    <t>52020 - Área Financiera</t>
  </si>
  <si>
    <t>52021 - Grupo de Central de Cuentas</t>
  </si>
  <si>
    <t>52022 - Grupo de Contabilidad</t>
  </si>
  <si>
    <t>52023 - Grupo de Pagaduría</t>
  </si>
  <si>
    <t>52024 - Grupo de Presupuesto</t>
  </si>
  <si>
    <t>52030 - Área de Contratos</t>
  </si>
  <si>
    <t>52040 - Área de Talento Humano</t>
  </si>
  <si>
    <t>52041 - Grupo de Bienestar y Responsabilidad Social</t>
  </si>
  <si>
    <t>52050 - Área de Información y Sistemas</t>
  </si>
  <si>
    <t>60000 - Fondos Cuenta</t>
  </si>
  <si>
    <t>61000 - Fondo de Programas Especiales para la Paz</t>
  </si>
  <si>
    <t>31120 - Oficina del Alto Comisionado para la Paz</t>
  </si>
  <si>
    <t>34020 - Programa Presidencial de los Derechos Humanos y Derecho Internacional Humanitario</t>
  </si>
  <si>
    <t>34060 - Programa Presidencial para la Formulación de Estrategias y Acciones para el Desarrollo Integral de los Pueblos Indígenas de Colombia</t>
  </si>
  <si>
    <t>52014 - Grupo de Recursos Físicos</t>
  </si>
  <si>
    <t>MES</t>
  </si>
  <si>
    <t>AÑO</t>
  </si>
  <si>
    <t>INICIAL</t>
  </si>
  <si>
    <t>FINAL</t>
  </si>
  <si>
    <t>CARPETA</t>
  </si>
  <si>
    <t>TOMO</t>
  </si>
  <si>
    <t>OTRO</t>
  </si>
  <si>
    <t>DEPARTAMENTO ADMINISTRATIVO DE LA PRESIDENCIA DE LA REPÚBLICA</t>
  </si>
  <si>
    <t>Cual?</t>
  </si>
  <si>
    <t>DÍA</t>
  </si>
  <si>
    <t>Nombre:</t>
  </si>
  <si>
    <t>Firma:</t>
  </si>
  <si>
    <t>Lugar:</t>
  </si>
  <si>
    <t>FRECUENCIA DE CONSULTA</t>
  </si>
  <si>
    <t>OBJETO DE LA TRANSFERENCIA:
(seleccione sólo uno)</t>
  </si>
  <si>
    <t>PU</t>
  </si>
  <si>
    <t>PC</t>
  </si>
  <si>
    <t>PR</t>
  </si>
  <si>
    <t>**Calificación</t>
  </si>
  <si>
    <t>***
DDHH
DIH</t>
  </si>
  <si>
    <t>NOMBRE DE LA SERIE Y/O SUBSERIE DOCUMENTAL</t>
  </si>
  <si>
    <t>ELABORADO POR:</t>
  </si>
  <si>
    <t>Fecha:</t>
  </si>
  <si>
    <t>ENTREGADO POR:</t>
  </si>
  <si>
    <t>RECIBIDO POR:</t>
  </si>
  <si>
    <t>Dependencia</t>
  </si>
  <si>
    <t>No. DE
ORDEN</t>
  </si>
  <si>
    <t>CAJA</t>
  </si>
  <si>
    <t>Número de folios</t>
  </si>
  <si>
    <t xml:space="preserve">FORMATO ÚNICO DE INVENTARIO DOCUMENTAL - FUID </t>
  </si>
  <si>
    <t xml:space="preserve"> </t>
  </si>
  <si>
    <t>*Soportes diferentes del papel (ej. USB, CD, Casettes etc.)
**PU: Información Pública
**PC: Información Pública Clasificada
**PR: Información Pública Reservada
*** Información relativa a Derechos Humanos (DDHH) o Derecho Internacional Humanitario (DIH)</t>
  </si>
  <si>
    <t>Entrepaño</t>
  </si>
  <si>
    <t>Estante</t>
  </si>
  <si>
    <t>Módulo</t>
  </si>
  <si>
    <t>Depósito</t>
  </si>
  <si>
    <t>Tipo</t>
  </si>
  <si>
    <t>Código Subserie</t>
  </si>
  <si>
    <t>Código  Serie</t>
  </si>
  <si>
    <t>Año</t>
  </si>
  <si>
    <t>Siglas</t>
  </si>
  <si>
    <t>NOTAS</t>
  </si>
  <si>
    <t>Unidad de Conservación</t>
  </si>
  <si>
    <t>NOMBRE EXPEDIENTE (ASUNTO)</t>
  </si>
  <si>
    <t>TABLA RETENCIÓN DOCUMENTAL</t>
  </si>
  <si>
    <t>UNIDAD ADMINISTRATIVA</t>
  </si>
  <si>
    <t>ARCHIVO DE GESTIÓN</t>
  </si>
  <si>
    <t>Código y Nombre de la Dependencia</t>
  </si>
  <si>
    <t>Año Aprobación TRD</t>
  </si>
  <si>
    <t>Clasificación</t>
  </si>
  <si>
    <t>Selección</t>
  </si>
  <si>
    <t>Soporte</t>
  </si>
  <si>
    <t>Frecuencia de Consulta</t>
  </si>
  <si>
    <t>Seleccione Dependencia Productora</t>
  </si>
  <si>
    <t>Seleccione el nombre de la dependencia de mayor jerarquía de la cual dependa la oficina productora</t>
  </si>
  <si>
    <t>CICLO</t>
  </si>
  <si>
    <t>Seleccione--</t>
  </si>
  <si>
    <t>ARCHIVO CENTRAL</t>
  </si>
  <si>
    <t>1000000 - Despacho del Presidente de la República</t>
  </si>
  <si>
    <t>Otro</t>
  </si>
  <si>
    <t>1100000 - Despacho del Vicepresidente de la República</t>
  </si>
  <si>
    <t>1103000 - Secretaría de Transparencia</t>
  </si>
  <si>
    <t>1200000 - Despacho del Director del Departamento</t>
  </si>
  <si>
    <t>1202000 - Secretaría Privada</t>
  </si>
  <si>
    <t>1206000 - Oficina del Alto Comisionado para la Paz</t>
  </si>
  <si>
    <t>1207000 - Consejería Presidencial para la Estabilización y la Consolidación</t>
  </si>
  <si>
    <t>1219000 - Subdirección General</t>
  </si>
  <si>
    <t>1219100 - Dirección Administrativa y Financiera</t>
  </si>
  <si>
    <t>1219110 - Área Administrativa</t>
  </si>
  <si>
    <t>1219130 - Área Financiera</t>
  </si>
  <si>
    <t>1219200 - Área de Talento Humano</t>
  </si>
  <si>
    <t>1219300 - Área de Tecnologías y Sistemas de Información</t>
  </si>
  <si>
    <t>100000 - DESPACHO DEL PRESIDENTE DE LA REPÚBLICA</t>
  </si>
  <si>
    <t>100100 - DESPACHO DEL VICEPRESIDENTE DE LA REPÚBLICA</t>
  </si>
  <si>
    <t>110000 - DESPACHO DEL DIRECTOR DEL DEPARTAMENTO</t>
  </si>
  <si>
    <t>111200 - ALTA CONSEJERÍA PRESIDENCIAL PARA EL SECTOR PRIVADO Y COMPETITIVIDAD</t>
  </si>
  <si>
    <t>111700 - ALTA CONSEJERÍA PRESIDENCIAL PARA EL POSCONFLICTO</t>
  </si>
  <si>
    <t>112000 - OFICINA DEL ALTO COMISIONADO PARA LA PAZ</t>
  </si>
  <si>
    <t>110100 - SECRETARÍA PRIVADA</t>
  </si>
  <si>
    <t>110300 - SECRETARÍA DE TRANSPARENCIA</t>
  </si>
  <si>
    <t>111500 - DIRECCIÓN DE GESTIÓN GENERAL</t>
  </si>
  <si>
    <t>111100 - DIRECCIÓN DE OPERACIONES</t>
  </si>
  <si>
    <t>111140 - ÁREA ADMINISTRATIVA</t>
  </si>
  <si>
    <t>111150 - ÁREA FINANCIERA</t>
  </si>
  <si>
    <t>111170 - ÁREA DE TALENTO HUMANO</t>
  </si>
  <si>
    <t>111190 - ÁREA DE TECNOLOGIAS Y SISTEMAS DE INFORMACIÓN</t>
  </si>
  <si>
    <t>100160 - CONSEJERÍA PRESIDENCIAL PARA LOS DERECHOS HUMANOS</t>
  </si>
  <si>
    <t>100170 - CONSEJERÍA PRESIDENCIAL DE SEGURIDAD</t>
  </si>
  <si>
    <t>100140 - DIRECCIÓN DE SEGUIMIENTO Y EVALUACIÓN A LOS ACUERDOS DE PAZ</t>
  </si>
  <si>
    <t>100150 - DIRECCIÓN DE POLÍTICA INTEGRAL PARA LA LUCHA CONTRA DROGAS ILÍCITAS</t>
  </si>
  <si>
    <t>100110 - DIRECCIÓN DE PROYECTOS ESPECIALES</t>
  </si>
  <si>
    <t>110400 - CONSEJERÍA PRESIDENCIAL PARA LA EQUIDAD DE LA MUJER</t>
  </si>
  <si>
    <t>112010 - DIRECCIÓN TEMÁTICA</t>
  </si>
  <si>
    <t>112011 - DIRECCIÓN DE PEDAGOGÍA Y PROMOCIÓN DE LA PAZ</t>
  </si>
  <si>
    <t>110120 - CASA MILITAR</t>
  </si>
  <si>
    <t>110130 - DIRECCIÓN DE EVENTOS</t>
  </si>
  <si>
    <t>110140 - DIRECCIÓN DE DISCURSOS</t>
  </si>
  <si>
    <t>110200 - SECRETARÍA JURÍDICA</t>
  </si>
  <si>
    <t>110301 - Grupo Revisión y Análisis de Peticiones, Denuncias y Reclamos de Corrupción (GRAP)</t>
  </si>
  <si>
    <t>110302 - Grupo de Política de Transparencia, Acceso a la Información y Lucha contra la Corrupción (GTALCC)</t>
  </si>
  <si>
    <t>110303 - Grupo Laboratorio de Innovación en Lucha contra la Corrupción</t>
  </si>
  <si>
    <t>114000 - SECRETARÍA DE PRENSA</t>
  </si>
  <si>
    <t>111600 - DIRECCIÓN DE GOBIERNO Y ÁREAS ESTRATÉGICAS</t>
  </si>
  <si>
    <t>110500 - DIRECCIÓN PARA ASUNTOS POLÍTICOS</t>
  </si>
  <si>
    <t>115000 - DIRECCIÓN DEL SISTEMA NACIONAL DE JUVENTUD "COLOMBIA JOVEN"</t>
  </si>
  <si>
    <t>111510 - OFICINA DE PLANEACIÓN</t>
  </si>
  <si>
    <t>111520 - OFICINA DE CONTROL INTERNO</t>
  </si>
  <si>
    <t>111102 - Grupo de Atención a la Ciudadanía</t>
  </si>
  <si>
    <t>111130 - OFICINA DE CONTROL INTERNO DISCIPLINARIO</t>
  </si>
  <si>
    <t>111141 - Grupo Gestión Documental</t>
  </si>
  <si>
    <t>111142 - Grupo de Recursos  Físicos</t>
  </si>
  <si>
    <t>111144 - Grupo de Transportes</t>
  </si>
  <si>
    <t>111148 - Grupo de Infraestructura de Bienes Muebles e Inmuebles</t>
  </si>
  <si>
    <t>111149 - Grupo de Conservación de Bienes Muebles e Inmuebles Culturales</t>
  </si>
  <si>
    <t>111181 - Grupo de Servicios Generales, Salones de Estado y Casas Privadas</t>
  </si>
  <si>
    <t>111182 - Grupo de Adquisición de Obras, Bienes y Servicios</t>
  </si>
  <si>
    <t>111183 - Grupo de Mantenimiento de Bienes Muebles e Inmuebles</t>
  </si>
  <si>
    <t>111151 - Grupo de Central de Cuentas</t>
  </si>
  <si>
    <t>111152 - Grupo de Contabilidad</t>
  </si>
  <si>
    <t>111153 - Grupo de Pagaduría</t>
  </si>
  <si>
    <t>111154 - Grupo de Presupuesto</t>
  </si>
  <si>
    <t>111160 - ÁREA DE CONTRATOS</t>
  </si>
  <si>
    <t>111171 - Grupo de Bienestar y Responsabilidad Social</t>
  </si>
  <si>
    <t>111172 - Grupo de Vinculaciones</t>
  </si>
  <si>
    <t>111173 - Grupo de Nómina</t>
  </si>
  <si>
    <t>111174 - Grupo de Comisiones y Viáticos</t>
  </si>
  <si>
    <t>111175 - Grupo de Seguridad y Salud en el Trabajo</t>
  </si>
  <si>
    <t>111191 - Grupo de Telecomunicaciones</t>
  </si>
  <si>
    <t>111192 - Grupo de Redes</t>
  </si>
  <si>
    <t>111193 - Grupo de Soporte de TI y Mesa de Ayuda</t>
  </si>
  <si>
    <t>111194 - Grupo de Plataforma de TI</t>
  </si>
  <si>
    <t>111300 - FONDO DE PROGRAMAS ESPECIALES PARA LA PAZ</t>
  </si>
  <si>
    <t>100000-Despacho del Presidente de La República</t>
  </si>
  <si>
    <t>100100-Despacho del Vicepresidente de La República</t>
  </si>
  <si>
    <t>100110-Dirección Para Proyectos Especiales</t>
  </si>
  <si>
    <t>100120-Dirección Para La Coordinación de Infraestructura</t>
  </si>
  <si>
    <t>100130-Dirección Para La Coordinación de Vivienda</t>
  </si>
  <si>
    <t xml:space="preserve">110000-Despacho del Director del departamento </t>
  </si>
  <si>
    <t>110100-Secretaría Privada</t>
  </si>
  <si>
    <t>110110-Secretaría Para La Seguridad Presidencial</t>
  </si>
  <si>
    <t>110120-Casa Militar</t>
  </si>
  <si>
    <t>110130-Dirección de Eventos</t>
  </si>
  <si>
    <t>110140-Dirección de Discursos</t>
  </si>
  <si>
    <t>110200-Secretaría Jurídica</t>
  </si>
  <si>
    <t>110300-Secretaría de Transparencia</t>
  </si>
  <si>
    <t>110400-Consejería Presidencial Para La Equidad de La Mujer</t>
  </si>
  <si>
    <t>110500-Dirección Para Asuntos Políticos</t>
  </si>
  <si>
    <t>111100-Subdirección de Operaciones</t>
  </si>
  <si>
    <t>111102-Grupo de Atención A La Ciudadanía</t>
  </si>
  <si>
    <t>111130-Oficina de Control Interno Disciplinario</t>
  </si>
  <si>
    <t>111140-Área Administrativa</t>
  </si>
  <si>
    <t>111141-Grupo Gestión Documental</t>
  </si>
  <si>
    <t>111142-Grupo de Recursos  Físicos</t>
  </si>
  <si>
    <t>111144-Grupo de Transportes</t>
  </si>
  <si>
    <t>111148-Grupo de Infraestructura Y Mantenimiento de Bienes Muebles E Inmuebles</t>
  </si>
  <si>
    <t>111149-Grupo de Conservación de Bienes Muebles E Inmuebles Culturales</t>
  </si>
  <si>
    <t>111150-Área Financiera</t>
  </si>
  <si>
    <t>111151-Grupo de Central de Cuentas</t>
  </si>
  <si>
    <t>111152-Grupo de Contabilidad</t>
  </si>
  <si>
    <t>111153-Grupo de Pagaduría</t>
  </si>
  <si>
    <t>111154-Grupo de Presupuesto</t>
  </si>
  <si>
    <t>111160-Área Contratos</t>
  </si>
  <si>
    <t>111170-Área de Talento Humano</t>
  </si>
  <si>
    <t>111171-Grupo de Bienestar Y Responsabilidad Social</t>
  </si>
  <si>
    <t>111172-Grupo de Vinculaciones E Historias Laborales</t>
  </si>
  <si>
    <t>111173-Grupo de Nómina</t>
  </si>
  <si>
    <t>111174-Grupo de Comisiones Y Viáticos</t>
  </si>
  <si>
    <t>111181-Grupo de Servicios Generales, Salones de Estado Y Casas Privadas</t>
  </si>
  <si>
    <t>111182-Grupo de Adquisición de Obras, Bienes Y Servicios</t>
  </si>
  <si>
    <t>111191-Grupo de Telecomunicaciones</t>
  </si>
  <si>
    <t>111300-Fondo de Programas Especiales Para La Paz</t>
  </si>
  <si>
    <t>111400-Dirección Para Las Regiones</t>
  </si>
  <si>
    <t>111500-Dirección de Gestión General</t>
  </si>
  <si>
    <t>111510-Oficina de Planeación</t>
  </si>
  <si>
    <t>111520-Oficina de Control Interno</t>
  </si>
  <si>
    <t>111600-Dirección de Gobierno Y Áreas Estratégicas</t>
  </si>
  <si>
    <t>130000-Despacho Ministro Consejero Para El Posconflicto, derechos Humanos Y Seguridad</t>
  </si>
  <si>
    <t>130100-Consejería Presidencial Para Los derechos Humanos</t>
  </si>
  <si>
    <t>130200-Dirección Para La Acción Integral Contra Minas Antipersonales</t>
  </si>
  <si>
    <t>130300-Dirección de Seguridad</t>
  </si>
  <si>
    <t>130400-Dirección Para el Posconflicto</t>
  </si>
  <si>
    <t>140000-Despacho Ministro Consejero de Comunicaciones</t>
  </si>
  <si>
    <t>140100-Dirección Para La Estrategia de Comunicación</t>
  </si>
  <si>
    <t>140200-Dirección Para La Relación Con Los Medios</t>
  </si>
  <si>
    <t>150000-Oficina del Alto Comisionado Para La Paz</t>
  </si>
  <si>
    <t>150100-Dirección Temática</t>
  </si>
  <si>
    <t>160000-Despacho Ministro Consejero Para El Sector Privado, Competitividad Y Equidad</t>
  </si>
  <si>
    <t>160100-Consejería Presidencial Para La Primera Infancia</t>
  </si>
  <si>
    <t>160200-Consejería Presidencial del Sistema de Competitividad E Innovación</t>
  </si>
  <si>
    <t>160300-Dirección Para El Sector Privado</t>
  </si>
  <si>
    <t>160400-Dirección del Sistema Nacional de Juventud “Colombia Joven”</t>
  </si>
  <si>
    <t>21300-Programa Presidencial de Modernización, Eficiencia, Transparencia y Lucha Contra la Corrupción</t>
  </si>
  <si>
    <t>100000 - Despacho del Presidente de la República</t>
  </si>
  <si>
    <t>100100 - Despacho del Vicepresidente de la República</t>
  </si>
  <si>
    <t xml:space="preserve">110000 - Despacho del Director del Departamento </t>
  </si>
  <si>
    <t>110100 - Secretaría Privada</t>
  </si>
  <si>
    <t>110101 - Grupo de Atención de Peticiones al Presidente de la República</t>
  </si>
  <si>
    <t>110110 - Sec. Seguridad Presidencial</t>
  </si>
  <si>
    <t>110120 - Casa Militar</t>
  </si>
  <si>
    <t>110130 - Dirección de Eventos</t>
  </si>
  <si>
    <t>110140 - Dirección de Discursos</t>
  </si>
  <si>
    <t>110200 - Secretaría Jurídica</t>
  </si>
  <si>
    <t>110300 - Secretaría de Transparencia</t>
  </si>
  <si>
    <t>110400 - Consejería Presidencial para la Equidad de la Mujer</t>
  </si>
  <si>
    <t>110500 - Dirección para Asuntos Políticos</t>
  </si>
  <si>
    <t>110600 - Dirección del Sistema Nacional de Juventud "Colombia Joven"</t>
  </si>
  <si>
    <t>110700 - Dirección para Proyectos Especiales</t>
  </si>
  <si>
    <t>110800 - Dirección para la Coordinación de Infraestructura</t>
  </si>
  <si>
    <t>110900 - Dirección para la Coordinación de Vivienda</t>
  </si>
  <si>
    <t>111000 - Dirección Temática</t>
  </si>
  <si>
    <t>111100 - Subdirección de Operaciones</t>
  </si>
  <si>
    <t xml:space="preserve">111101 - Grupo Atención al Usuario y Servicios Compartidos </t>
  </si>
  <si>
    <t>111110 - Oficina de Planeación</t>
  </si>
  <si>
    <t>111120 - Oficina de Control Interno</t>
  </si>
  <si>
    <t>111130 - Oficina de Control Interno Disciplinario</t>
  </si>
  <si>
    <t>111140 - Área Administrativa</t>
  </si>
  <si>
    <t>111143 - Grupo de Servicios Generales</t>
  </si>
  <si>
    <t>111145 - Grupo de Telecomunicaciones</t>
  </si>
  <si>
    <t>111146 - Grupo de Infraestructura, Mantenimiento y Conservación de Bienes Muebles e Inmuebles</t>
  </si>
  <si>
    <t>111147 - Grupo de Mercadeo y Análisis del Sector de Bienes y Servicios</t>
  </si>
  <si>
    <t>111150 - Área Financiera</t>
  </si>
  <si>
    <t>111160 - Área Contratos</t>
  </si>
  <si>
    <t>111170 - Área de Talento Humano</t>
  </si>
  <si>
    <t>111180 - Área de Información y Sistemas</t>
  </si>
  <si>
    <t>111300 - Fondo de Programas Especiales para la Paz</t>
  </si>
  <si>
    <t>120000 - Despacho Ministro Consejero para el Gobierno y el Sector Privado</t>
  </si>
  <si>
    <t>120100 - Consejería Presidencial para la Primera Infancia</t>
  </si>
  <si>
    <t>120200 - Consejería Presidencial para el Sistema de Competitividad e Innovación</t>
  </si>
  <si>
    <t>120300 - Dirección para la Ejecución de Gobierno y Áreas Estratégicas</t>
  </si>
  <si>
    <t>120400 - Dirección para las Políticas Públicas</t>
  </si>
  <si>
    <t>120500 - Dirección para las Regiones</t>
  </si>
  <si>
    <t>130000 - Despacho Ministro Consejero para el Post-Conflicto, Derechos Humanos y Seguridad</t>
  </si>
  <si>
    <t>130100 - Consejería Presidencial para los Derechos Humanos</t>
  </si>
  <si>
    <t>130200 - Dirección para la Acción Integral Contra Minas Antipersonales</t>
  </si>
  <si>
    <t>130300 - Dirección de Seguridad</t>
  </si>
  <si>
    <t>130400 - Dirección para el Postconflicto</t>
  </si>
  <si>
    <t>140000 - Despacho Ministro Consejero de Comunicaciones</t>
  </si>
  <si>
    <t>140100 - Dirección para la Estrategia de Comunicación</t>
  </si>
  <si>
    <t>140200 - Dirección para la Relación con los Medios</t>
  </si>
  <si>
    <t>150000 - Oficina del Alto Comisionado para la Paz</t>
  </si>
  <si>
    <t>30000 - Dirección DAPRE</t>
  </si>
  <si>
    <t>30010 - Despacho del Ministro Consejero</t>
  </si>
  <si>
    <t>31130 - Alta Consejería Presidencial para Bogotá y la Región</t>
  </si>
  <si>
    <t xml:space="preserve">1000000 - Despacho del Presidente de la República </t>
  </si>
  <si>
    <t xml:space="preserve">1100000 - Despacho del Vicepresidente de la República </t>
  </si>
  <si>
    <t xml:space="preserve">1100001 - Grupo de Despacho de la Vicepresidencia </t>
  </si>
  <si>
    <t xml:space="preserve">1100002 - Grupo de Acompañamiento a Transporte e Infraestructura </t>
  </si>
  <si>
    <t xml:space="preserve">1100003 - Grupo de Acompañamiento al Desarrollo Empresarial </t>
  </si>
  <si>
    <t xml:space="preserve">1100004 - Grupo de Proyectos Especiales </t>
  </si>
  <si>
    <t xml:space="preserve">1100005 - Grupo de Comunicaciones Estratégicas </t>
  </si>
  <si>
    <t xml:space="preserve">1100006 - Grupo de Asuntos Administrativos </t>
  </si>
  <si>
    <t xml:space="preserve">1101000 - Consejería Presidencial para la Equidad de la Mujer </t>
  </si>
  <si>
    <t xml:space="preserve">1102000 - Consejería Presidencial para la Participación de las Personas con Discapacidad </t>
  </si>
  <si>
    <t xml:space="preserve">1103000 - Secretaría de Transparencia </t>
  </si>
  <si>
    <t xml:space="preserve">1103001 - Grupo Revisión y Análisis de Peticiones, Denuncias y Reclamos de Corrupción </t>
  </si>
  <si>
    <t xml:space="preserve">1103002 - Grupo de Política de Transparencia, Acceso a la Información y Lucha contra la corrupción  </t>
  </si>
  <si>
    <t xml:space="preserve">1103003 - Grupo Observatorio de Transparencia y Laboratorio de Innovación en Lucha contra la Corrupción </t>
  </si>
  <si>
    <t xml:space="preserve">1200000 - Despacho del Director del Departamento </t>
  </si>
  <si>
    <t xml:space="preserve">1201000 - Secretaría Jurídica  </t>
  </si>
  <si>
    <t xml:space="preserve">1202000 - Secretaría Privada </t>
  </si>
  <si>
    <t xml:space="preserve">1202001 - Grupo de Protocolo y Eventos </t>
  </si>
  <si>
    <t xml:space="preserve">1202002 - Grupo de Mensajes y Discursos </t>
  </si>
  <si>
    <t xml:space="preserve">1202003 - Grupo de Atención a la Ciudadanía </t>
  </si>
  <si>
    <t xml:space="preserve">1203000 - Secretaría de Prensa </t>
  </si>
  <si>
    <t xml:space="preserve">1204000 - Casa Militar </t>
  </si>
  <si>
    <t xml:space="preserve">1205000 - Jefatura para la Protección Presidencial </t>
  </si>
  <si>
    <t xml:space="preserve">1206000 - Oficina del Alto Comisionado para la Paz </t>
  </si>
  <si>
    <t xml:space="preserve">1206001 - Grupo de Temática </t>
  </si>
  <si>
    <t xml:space="preserve">1206002 - Grupo de Acción Integral contra Minas Antipersonal </t>
  </si>
  <si>
    <t xml:space="preserve">1206003 - Grupo de Legalidad y Convivencia </t>
  </si>
  <si>
    <t xml:space="preserve">1207000 - Consejería Presidencial para la Estabilización y la Consolidación </t>
  </si>
  <si>
    <t xml:space="preserve">1207001 - Grupo de Apoyo Legal, Regulatoria y de Proyectos </t>
  </si>
  <si>
    <t xml:space="preserve">1207002 - Grupo de Inversión Privada y Gestión de Recursos </t>
  </si>
  <si>
    <t xml:space="preserve">1207004 - Grupo de Programa Nacional de Sustitución de Cultivos - PNIS </t>
  </si>
  <si>
    <t xml:space="preserve">1208000 - Consejería Presidencial para la Competitividad y la Gestión Público - Privada </t>
  </si>
  <si>
    <t xml:space="preserve">1208001 - Grupo de Gestión Público-Privada </t>
  </si>
  <si>
    <t xml:space="preserve">1208002 - Grupo de Competitividad </t>
  </si>
  <si>
    <t xml:space="preserve">1209000 - Consejería Presidencial para las Comunicaciones </t>
  </si>
  <si>
    <t xml:space="preserve">1210000 - Consejería Presidencial para las Regiones </t>
  </si>
  <si>
    <t xml:space="preserve">1211000 - Consejería Presidencial para Asuntos Económicos y Estratégicos </t>
  </si>
  <si>
    <t xml:space="preserve">1212000 - Consejería Presidencial para Asuntos Políticos y Legislativos </t>
  </si>
  <si>
    <t xml:space="preserve">1213000 - Consejería Presidencial para los Derechos Humanos y Asuntos Internacionales </t>
  </si>
  <si>
    <t xml:space="preserve">1214000 - Consejería Presidencial para la Seguridad Nacional </t>
  </si>
  <si>
    <t xml:space="preserve">1215000 - Consejería Presidencial para la Niñez y Adolescencia </t>
  </si>
  <si>
    <t xml:space="preserve">1216000 - Consejería Presidencial de Juventud - Colombia Joven </t>
  </si>
  <si>
    <t xml:space="preserve">1217000 - Consejería Presidencial para la Innovación y la Transformación Digital </t>
  </si>
  <si>
    <t xml:space="preserve">1218000 - Consejería Presidencial para la Gestión y Cumplimiento </t>
  </si>
  <si>
    <t xml:space="preserve">1219000 - Subdirección General </t>
  </si>
  <si>
    <t xml:space="preserve">1219100 - Dirección Administrativa y Financiera </t>
  </si>
  <si>
    <t xml:space="preserve">1219110 - Área Administrativa </t>
  </si>
  <si>
    <t xml:space="preserve">1219111 - Grupo de Recursos Físicos  </t>
  </si>
  <si>
    <t xml:space="preserve">1219113 - Grupo de Mantenimiento y Conservación de Bienes Muebles e Inmuebles </t>
  </si>
  <si>
    <t xml:space="preserve">1219114 - Grupo de Salones de Estado y Casas Privadas   </t>
  </si>
  <si>
    <t xml:space="preserve">1219115 - Grupo de Transportes   </t>
  </si>
  <si>
    <t xml:space="preserve">1219116 - Grupo Plan de Adquisiciones </t>
  </si>
  <si>
    <t xml:space="preserve">1219117 - Grupo de Servicios Generales </t>
  </si>
  <si>
    <t xml:space="preserve">1219118 - Grupo de Correspondencia </t>
  </si>
  <si>
    <t xml:space="preserve">1219119 - Grupo de Archivo General </t>
  </si>
  <si>
    <t xml:space="preserve">1219120 - Área de Contratos </t>
  </si>
  <si>
    <t xml:space="preserve">1219130 - Área Financiera </t>
  </si>
  <si>
    <t xml:space="preserve">1219131 - Grupo de Presupuesto  </t>
  </si>
  <si>
    <t xml:space="preserve">1219132 - Grupo de Contabilidad </t>
  </si>
  <si>
    <t xml:space="preserve">1219133 - Grupo de Central de Cuentas </t>
  </si>
  <si>
    <t xml:space="preserve">1219134 - Grupo de Pagaduría </t>
  </si>
  <si>
    <t xml:space="preserve">1219200 - Área de Talento Humano </t>
  </si>
  <si>
    <t xml:space="preserve">1219201 - Grupo de Vinculaciones   </t>
  </si>
  <si>
    <t xml:space="preserve">1219202 - Grupo de Nómina </t>
  </si>
  <si>
    <t xml:space="preserve">1219203 - Grupo de Comisiones y Viáticos </t>
  </si>
  <si>
    <t xml:space="preserve">1219204 - Grupo de Bienestar y Responsabilidad Social </t>
  </si>
  <si>
    <t xml:space="preserve">1219205 - Grupo de Seguridad y Salud en el Trabajo </t>
  </si>
  <si>
    <t xml:space="preserve">1219300 - Área de Tecnologías y Sistemas de Información </t>
  </si>
  <si>
    <t xml:space="preserve">1219301 - Grupo de Telecomunicaciones </t>
  </si>
  <si>
    <t xml:space="preserve">1219302 - Grupo de Redes </t>
  </si>
  <si>
    <t xml:space="preserve">1219303 - Grupo de Soporte de TI y Mesa de Ayuda </t>
  </si>
  <si>
    <t xml:space="preserve">1219304 - Grupo de Plataforma de TI </t>
  </si>
  <si>
    <t xml:space="preserve">1219305 - Grupo de Desarrollo de Software </t>
  </si>
  <si>
    <t xml:space="preserve">1219400 - Oficina de Control Interno Disciplinario </t>
  </si>
  <si>
    <t xml:space="preserve">1219500 - Oficina de Planeación </t>
  </si>
  <si>
    <t xml:space="preserve">1219600 - Oficina de Control Interno </t>
  </si>
  <si>
    <t xml:space="preserve">1220000 - Fondo de Programas Especiales para la Paz </t>
  </si>
  <si>
    <t>10000000-Despacho del Presidente de la República</t>
  </si>
  <si>
    <t>11000000-Despacho del Vicepresidente de la República</t>
  </si>
  <si>
    <t>11010000-Oficina del Despacho de la Vicepresidencia</t>
  </si>
  <si>
    <t>11040000-Secretaría de Transparencia</t>
  </si>
  <si>
    <t>12000000-Despacho del Jefe de Gabinete</t>
  </si>
  <si>
    <t>12060000-Consejería Presidencial para la Juventud - Colombia Joven</t>
  </si>
  <si>
    <t>13000000-Despacho del Director del Departamento</t>
  </si>
  <si>
    <t>13020000-Oficina del Alto Comisionado para la Paz</t>
  </si>
  <si>
    <t>13030000-Consejería Presidencial para la Estabilización y la Consolidación</t>
  </si>
  <si>
    <t>13040000-Consejería Presidencial para la Competitividad y la Gestión Público - Privada</t>
  </si>
  <si>
    <t>13080000-Subdirección General</t>
  </si>
  <si>
    <t>13081010-Área Administrativa</t>
  </si>
  <si>
    <t>13081020-Área de Contratos</t>
  </si>
  <si>
    <t>13081030-Área Financiera</t>
  </si>
  <si>
    <t>13082000-Área de Talento Humano</t>
  </si>
  <si>
    <t>13083000-Área de Tecnologías y Sistemas de Información</t>
  </si>
  <si>
    <t>11000000-DESPACHO DEL VICEPRESIDENTE DE LA REPÚBLICA</t>
  </si>
  <si>
    <t>11010000-OFICINA DEL DESPACHO DE LA VICEPRESIDENCIA</t>
  </si>
  <si>
    <t>11010002-GRUPO DE APOYO NORMATIVO</t>
  </si>
  <si>
    <t>11010003-GRUPO DE APOYO ADMINISTRATIVO &amp; LOGÍSTICO</t>
  </si>
  <si>
    <t>11010005-GRUPO DE COMUNICACIONES ESTRATÉGICAS</t>
  </si>
  <si>
    <t>11010008-GRUPO DE APOYO AL ARCHIVO</t>
  </si>
  <si>
    <t>11020000-CONSEJERÍA PRESIDENCIAL PARA LA EQUIDAD DE LA MUJER</t>
  </si>
  <si>
    <t>11040000-SECRETARÍA DE TRANSPARENCIA</t>
  </si>
  <si>
    <t>11040001-GRUPO REVISIÓN Y ANÁLISIS DE PETICIONES, DENUNCIAS Y RECLAMOS DE CORRUPCIÓN (GRAP)</t>
  </si>
  <si>
    <t>11040002-GRUPO DE POLÍTICA DE TRANSPARENCIA, ACCESO A LA INFORMACIÓN Y LUCHA CONTRA LA CORRUPCIÓN (GTALCC)</t>
  </si>
  <si>
    <t xml:space="preserve">11040003-GRUPO LABORATORIO DE INNOVACIÓN EN LUCHA CONTRA LA CORRUPCIÓN </t>
  </si>
  <si>
    <t>11050000-DIRECCIÓN DE PROYECTOS ESPECIALES</t>
  </si>
  <si>
    <t>12000000-DESPACHO DEL JEFE DE GABINETE</t>
  </si>
  <si>
    <t>12000001-GRUPO DE EVENTOS</t>
  </si>
  <si>
    <t>12000002-GRUPO DE ATENCIÓN A LA CIUDADANÍA</t>
  </si>
  <si>
    <t>12010000-CONSEJERÍA PRESIDENCIAL PARA LA INFORMACIÓN Y PRENSA</t>
  </si>
  <si>
    <t>12020000-CASA MILITAR</t>
  </si>
  <si>
    <t>12030000-JEFATURA PARA LA PROTECCIÓN PRESIDENCIAL</t>
  </si>
  <si>
    <t>12040000-JEFATURA DE DISCURSOS Y MENSAJES</t>
  </si>
  <si>
    <t>12050000-CONSEJERÍA PRESIDENCIAL PARA LA NIÑEZ Y LA ADOLESCENCIA</t>
  </si>
  <si>
    <t>12060000-CONSEJERÍA PRESIDENCIAL PARA LA JUVENTUD - COLOMBIA JOVEN</t>
  </si>
  <si>
    <t>12060001-GRUPO DE SEGUIMIENTO, EVALUACIÓN Y TRÁMITE DE REQUERIMIENTOS PARA LA ATENCIÓN DE LA POBLACIÓN JOVEN</t>
  </si>
  <si>
    <t>12080000-CONSEJERÍA PRESIDENCIAL PARA LAS COMUNICACIONES</t>
  </si>
  <si>
    <t>12090000-CONSEJERÍA PRESIDENCIAL PARA LAS REGIONES</t>
  </si>
  <si>
    <t>13000000-DESPACHO DEL DIRECTOR DEL DEPARTAMENTO</t>
  </si>
  <si>
    <t>13010000-SECRETARÍA JURÍDICA</t>
  </si>
  <si>
    <t>13020000-OFICINA DEL ALTO COMISIONADO PARA LA PAZ</t>
  </si>
  <si>
    <t>13020001-GRUPO DE TEMÁTICA</t>
  </si>
  <si>
    <t>13020002-GRUPO DE ACCIÓN INTEGRAL CONTRA MINAS ANTIPERSONAL</t>
  </si>
  <si>
    <t>13020003-GRUPO DE LEGALIDAD Y CONVIVENCIA</t>
  </si>
  <si>
    <t>13030000-CONSEJERÍA PRESIDENCIAL PARA LA ESTABILIZACIÓN Y LA CONSOLIDACIÓN</t>
  </si>
  <si>
    <t>13030001-GRUPO DE APOYO LEGAL, REGULATORIA Y DE PROYECTOS</t>
  </si>
  <si>
    <t>13030002-GRUPO DE GESTIÓN DE RECURSOS</t>
  </si>
  <si>
    <t>13040000-CONSEJERÍA PRESIDENCIAL PARA LA COMPETITIVIDAD Y LA GESTIÓN PÚBLICO - PRIVADA</t>
  </si>
  <si>
    <t>13040001-GRUPO DE GESTIÓN PÚBLICO-PRIVADA</t>
  </si>
  <si>
    <t>13040002-GRUPO DE COMPETITIVIDAD</t>
  </si>
  <si>
    <t>13050000-CONSEJERÍA PRESIDENCIAL PARA LOS DERECHOS HUMANOS Y ASUNTOS INTERNACIONALES</t>
  </si>
  <si>
    <t>13060000-CONSEJERÍA PRESIDENCIAL PARA LA TRANSFORMACIÓN DIGITAL Y GESTIÓN Y CUMPLIMIENTO</t>
  </si>
  <si>
    <t>13070000-CONSEJERÍA PRESIDENCIAL PARA LA SEGURIDAD NACIONAL</t>
  </si>
  <si>
    <t>13080000-SUBDIRECCIÓN GENERAL</t>
  </si>
  <si>
    <t>13081000-DIRECCIÓN ADMINISTRATIVA Y FINANCIERA</t>
  </si>
  <si>
    <t>13081010-ÁREA ADMINISTRATIVA</t>
  </si>
  <si>
    <t>13081011-GRUPO DE RECURSOS FÍSICOS</t>
  </si>
  <si>
    <t>13081012-GRUPO DE CORRESPONDENCIA</t>
  </si>
  <si>
    <t>13081013-GRUPO DE ARCHIVO GENERAL</t>
  </si>
  <si>
    <t>13081014-GRUPO DE MANTENIMIENTO Y CONSERVACIÓN DE BIENES MUEBLES E INMUEBLES</t>
  </si>
  <si>
    <t>13081015-GRUPO DE SERVICIOS GENERALES Y GESTIÓN AMBIENTAL</t>
  </si>
  <si>
    <t>13081016-GRUPO DE SALONES DE ESTADO Y CASAS PRIVADAS</t>
  </si>
  <si>
    <t>13081017-GRUPO DE TRANSPORTES</t>
  </si>
  <si>
    <t>13081018-GRUPO LOGÍSTICO Y PLAN DE ADQUISICIONES</t>
  </si>
  <si>
    <t>13081020-ÁREA DE CONTRATOS</t>
  </si>
  <si>
    <t>13081030-ÁREA FINANCIERA</t>
  </si>
  <si>
    <t xml:space="preserve">13081031-GRUPO DE PRESUPUESTO </t>
  </si>
  <si>
    <t>13081032-GRUPO DE CONTABILIDAD</t>
  </si>
  <si>
    <t>13081033-GRUPO DE CENTRAL DE CUENTAS</t>
  </si>
  <si>
    <t>13081034-GRUPO DE PAGADURÍA</t>
  </si>
  <si>
    <t>13082000-ÁREA DE TALENTO HUMANO</t>
  </si>
  <si>
    <t>13082001-GRUPO DE VINCULACIÓN Y RETIRO</t>
  </si>
  <si>
    <t>13082002-GRUPO DE NÓMINA</t>
  </si>
  <si>
    <t>13082003-GRUPO DE COMISIONES Y VIAJES</t>
  </si>
  <si>
    <t>13082004-GRUPO DE BIENESTAR Y DESARROLLO</t>
  </si>
  <si>
    <t>13082005-GRUPO DE SEGURIDAD Y SALUD EN EL TRABAJO</t>
  </si>
  <si>
    <t>13082006-GRUPO DE HISTORIAS LABORALES</t>
  </si>
  <si>
    <t>13083000-ÁREA DE TECNOLOGÍAS Y SISTEMAS DE INFORMACIÓN</t>
  </si>
  <si>
    <t>13083001-GRUPO DE TELECOMUNICACIONES</t>
  </si>
  <si>
    <t>13083002-GRUPO DE REDES</t>
  </si>
  <si>
    <t>13083003-GRUPO DE SOPORTE DE TI Y MESA DE AYUDA</t>
  </si>
  <si>
    <t>13083004-GRUPO DE PLATAFORMA DE TI</t>
  </si>
  <si>
    <t>13083005-GRUPO DE DESARROLLO DE SOFTWARE</t>
  </si>
  <si>
    <t>13084000-OFICINA DE CONTROL INTERNO DISCIPLINARIO</t>
  </si>
  <si>
    <t>13085000-OFICINA DE PLANEACIÓN</t>
  </si>
  <si>
    <t>13086000-OFICINA DE CONTROL INTERNO</t>
  </si>
  <si>
    <t>13090000-FONDO DE PROGRAMAS ESPECIALES PARA LA PAZ</t>
  </si>
  <si>
    <t> 13100000-CONSEJERÍA PRESIDENCIAL PARA LA PARTICIPACIÓN DE LAS PERSONAS CON DISCAPACIDAD</t>
  </si>
  <si>
    <t>13200000-FONDO COLOMBIA EN PAZ</t>
  </si>
  <si>
    <t>13081000 Dirección Administrativa y Financiera</t>
  </si>
  <si>
    <t>11010007-GRUPO DE PLANEACIÓN ESTRATÉGICA, DESPACHO Y REGIONES</t>
  </si>
  <si>
    <t>11010009-GRUPO DE APOYO EN INFRAESTRUCTURA, TRANSPORTE E INCLUSIÓN PRODUCTIVA</t>
  </si>
  <si>
    <t>12110000-OFICINA PARA LA ATENCIÓN E INTEGRACIÓN SOCIOECONÓMICA DE LA POBLACIÓN MIGRANTE</t>
  </si>
  <si>
    <t>13081021-GRUPO DE GESTIÓN DOCUMENTAL Y ARCHIVO</t>
  </si>
  <si>
    <t>N…</t>
  </si>
  <si>
    <t>Instrumento archivístico aplicado</t>
  </si>
  <si>
    <t>TVD I</t>
  </si>
  <si>
    <t>TVD II</t>
  </si>
  <si>
    <t>TVD III</t>
  </si>
  <si>
    <t>TVD IV</t>
  </si>
  <si>
    <t>TVD V</t>
  </si>
  <si>
    <t>TVD VI</t>
  </si>
  <si>
    <t>TVD VII</t>
  </si>
  <si>
    <t>N° de Orden</t>
  </si>
  <si>
    <t>10000000 - Despacho del Presidente de la República</t>
  </si>
  <si>
    <t>11000000 - Despacho de la Vicepresidenta de la República</t>
  </si>
  <si>
    <t>11000001 - Grupo Gerencia Inclusión de Personas con Discapacidad.</t>
  </si>
  <si>
    <t>11000002 - Grupo Gerencia Diversidad Sexual y Derechos LGBTIQ+</t>
  </si>
  <si>
    <t>11000003 - Grupo Gerencia Justicia Étnico-Racial e Igualdad de Trato</t>
  </si>
  <si>
    <t>11000004 - Grupo Gerencia Política del Cuidado</t>
  </si>
  <si>
    <t>11010000 - Oficina de Despacho de la Vicepresidenta de la República</t>
  </si>
  <si>
    <t>11010002 - GRUPO JURÍDICO Y GESTIÓN NORMATIVA</t>
  </si>
  <si>
    <t>11010007 - Grupo de Planeación Estratégica</t>
  </si>
  <si>
    <t>11010008 - GRUPO ADMINISTRATIVO, LOGÍSTICO Y ARCHIVO</t>
  </si>
  <si>
    <t>11010010 - GRUPO DE COOPERACIÓN Y ASUNTOS INTERNACIONALES.</t>
  </si>
  <si>
    <t>11010011 - Grupo de Comunicaciones Estratégicas</t>
  </si>
  <si>
    <t>11010012 - GRUPO SUJETOS DE ESPECIAL PROTECCIÓN CONSTITUCIONAL</t>
  </si>
  <si>
    <t>11020000 - Consejería Presidencial para la Equidad de la Mujer</t>
  </si>
  <si>
    <t>11050000 - Dirección de Proyectos Especiales</t>
  </si>
  <si>
    <t>12000000 - Jefatura de Despacho Presidencial</t>
  </si>
  <si>
    <t>12000001 - Grupo de Eventos</t>
  </si>
  <si>
    <t>12000003 - Grupo Gerencia de Discursos y Mensajes</t>
  </si>
  <si>
    <t>12000004 - Grupo Gerencia de Correspondencia Presidencial.</t>
  </si>
  <si>
    <t>12020000 - Casa Militar</t>
  </si>
  <si>
    <t>12030000 - Jefatura para la Protección Presidencial</t>
  </si>
  <si>
    <t>12080000 - Secretaría para las Comunicaciones y Prensa</t>
  </si>
  <si>
    <t>12090000 - Consejería Presidencial para las Regiones</t>
  </si>
  <si>
    <t>13000000 - Despacho del Director del Departamento / Secretaría General</t>
  </si>
  <si>
    <t>13000001 - Grupo de Transformación Digital (ND-CC)</t>
  </si>
  <si>
    <t>13000002 - Grupo Gerencia Hambre Cero.</t>
  </si>
  <si>
    <t>13020000 - Oficina del Alto Comisionado para la Paz</t>
  </si>
  <si>
    <t>13020002 - Grupo de Acción Integral contra Minas Antipersonal</t>
  </si>
  <si>
    <t>13020004 - GRUPO DE NEGOCIACIONES Y APOYO LEGAL</t>
  </si>
  <si>
    <t>13020005 - GRUPO DE INTERVENCIÓN Y SEGUIMIENTO TERRITORIAL</t>
  </si>
  <si>
    <t>13050000 - Consejería Presidencial para los Derechos Humanos y Derecho Internacional Humanitario</t>
  </si>
  <si>
    <t>13060000 - Unidad de Cumplimiento</t>
  </si>
  <si>
    <t>13080000 - Subdirección General</t>
  </si>
  <si>
    <t>13081000 - Dirección Administrativa y Financiera</t>
  </si>
  <si>
    <t>13081010 - Área Administrativa</t>
  </si>
  <si>
    <t>13081011 - GRUPO DE RECURSOS FÍSICOS E INVENTARIOS</t>
  </si>
  <si>
    <t>13081012 - Grupo de Correspondencia</t>
  </si>
  <si>
    <t>13081013 - GRUPO DE GESTIÓN DOCUMENTAL</t>
  </si>
  <si>
    <t>13081014 - Grupo de Mantenimiento y Conservación de Bienes Muebles e Inmuebles</t>
  </si>
  <si>
    <t>13081015 - Grupo de Servicios Generales y Gestión Ambiental</t>
  </si>
  <si>
    <t>13081016 - Grupo de Salones de Estado y Casas Privadas</t>
  </si>
  <si>
    <t>13081017 - Grupo de Transportes</t>
  </si>
  <si>
    <t>13081018 - Grupo Logístico y Plan de Adquisiciones</t>
  </si>
  <si>
    <t>13081020 - Área de Contratos</t>
  </si>
  <si>
    <t>13081021 - GRUPO DE ARCHIVO Y GESTIÓN DE EXPEDIENTES CONTRACTUALES</t>
  </si>
  <si>
    <t>13081030 - Área Financiera</t>
  </si>
  <si>
    <t>13081031 - Grupo de Presupuesto</t>
  </si>
  <si>
    <t>13081032 - Grupo de Contabilidad</t>
  </si>
  <si>
    <t>13081033 - Grupo de Central de Cuentas</t>
  </si>
  <si>
    <t>13081034 - Grupo de Pagaduría</t>
  </si>
  <si>
    <t>13082000 - Oficina de Talento Humano</t>
  </si>
  <si>
    <t>13082001 - Grupo de Vinculación y Retiro</t>
  </si>
  <si>
    <t>13082002 - Grupo de Nómina</t>
  </si>
  <si>
    <t>13081001 - Grupo de Comisiones y Viajes</t>
  </si>
  <si>
    <t>13082004 - Grupo de Bienestar y Desarrollo</t>
  </si>
  <si>
    <t>13082005 - Grupo de Seguridad y Salud en el Trabajo</t>
  </si>
  <si>
    <t>13082006 - Grupo de Historias Laborales</t>
  </si>
  <si>
    <t>13083000 - Oficina de Tecnologías y Sistemas de Información</t>
  </si>
  <si>
    <t>13083001 - Grupo de Telecomunicaciones</t>
  </si>
  <si>
    <t>13083002 - Grupo de Redes</t>
  </si>
  <si>
    <t>13083003 - Grupo de Soporte de TI y Mesa de Ayuda</t>
  </si>
  <si>
    <t>13083004 - Grupo de Plataforma de TI</t>
  </si>
  <si>
    <t>13083005 - Grupo de Desarrollo de Software</t>
  </si>
  <si>
    <t>13085000 - Oficina de Planeación</t>
  </si>
  <si>
    <t>13086000 - Oficina de Control Interno</t>
  </si>
  <si>
    <t>13090000 - Fondo de Programas Especiales para la Paz</t>
  </si>
  <si>
    <t>13120000 - Consejería Presidencial para la Juventud – Colombia Joven (SM-CC)</t>
  </si>
  <si>
    <t>13130000 - Secretaría de Transparencia</t>
  </si>
  <si>
    <t>13130001 - Grupo de Revisión y Análisis de Peticiones, Denuncias y Reclamos de Corrupción (GRAP)</t>
  </si>
  <si>
    <t>13130002 - Grupo de Política de Transparencia, Acceso a la Información y Lucha contra la corrupción (GTALCC)</t>
  </si>
  <si>
    <t>13130003 - Grupo de Laboratorio de Innovación en Lucha contra la Corrupción</t>
  </si>
  <si>
    <t>13140000 - Oficina de Control Interno Disciplinario</t>
  </si>
  <si>
    <t>13150000 - Oficina de Relacionamiento con el Ciudadano (ND-CC)</t>
  </si>
  <si>
    <t>13150001 - Grupo de Atención a la Ciudadanía</t>
  </si>
  <si>
    <t>13160000 - Consejería Presidencial para la Reconciliación Nacional</t>
  </si>
  <si>
    <t>13170000 - Unidad de Implementación del Acuerdo Final para la Terminación del Conflicto y la Construcción de una Paz Estable y Duradera.</t>
  </si>
  <si>
    <t>14000000 - Secretaría Jurídica  (SM-CC)</t>
  </si>
  <si>
    <t>14000001 - Grupo Gerencia de Defensa Judicial.</t>
  </si>
  <si>
    <t>14000002 - Grupo Gerencia de Asuntos Legislativos y Reglamentarios</t>
  </si>
  <si>
    <t>Peso/Tamaño Carpeta electrónica</t>
  </si>
  <si>
    <t>31160 - Alta Consejería Presidencial para Bogotá y la Región</t>
  </si>
  <si>
    <t>31140 - Alta Consejería Presidencial para la Seguridad y Convivencia</t>
  </si>
  <si>
    <t>CCD (01/01/2023 a Hoy)</t>
  </si>
  <si>
    <t>TRD I (01/01/2001 al 16/02/2012)</t>
  </si>
  <si>
    <t>TRD II (17/02/2012 al 25/04/2017)</t>
  </si>
  <si>
    <t>TRD III (26/04/2017 al 07/02/2019)</t>
  </si>
  <si>
    <t>TRD IV (08/02/2019 al 03/10/2019)</t>
  </si>
  <si>
    <t>TRD V (04/10/2019 al 29/12/2022)</t>
  </si>
  <si>
    <t xml:space="preserve"> -----------TRD V - Estructura  2019 (Dec 1784 Octubre 2019)------------------------</t>
  </si>
  <si>
    <t xml:space="preserve"> -------------TRD IV - Estructura 2019 (Dec 179 Febrero de 2019)------------------------</t>
  </si>
  <si>
    <t>------------------------CCD - Estructura 2023 (Decreto 2647 de 2023)----------------------------</t>
  </si>
  <si>
    <t xml:space="preserve"> ------------TRD II - Estructura 2014 (Decreto 394 de 2012)------------------------</t>
  </si>
  <si>
    <t xml:space="preserve"> -------------- TRD III - Estructura 2018 (Decreto 672 de 2017)------------------------</t>
  </si>
  <si>
    <t xml:space="preserve"> --------------TRD II - Estructura 2015 a 2016 -------------</t>
  </si>
  <si>
    <t xml:space="preserve"> ---------------------TRD II - Estructura Enero 07 2016 a abril 2017----------------</t>
  </si>
  <si>
    <t xml:space="preserve"> ----------------TRD II - Estructura Antes de 2015 ------------------------</t>
  </si>
  <si>
    <t>------------------------CCD - Estructura 2023 (Decreto 2647 de 2022)----------------------------</t>
  </si>
  <si>
    <t>Nombre de la Serie</t>
  </si>
  <si>
    <t>Nombre de la SubSerie</t>
  </si>
  <si>
    <t>Folio inicial</t>
  </si>
  <si>
    <t>Folio final</t>
  </si>
  <si>
    <t>PERIODO PRESIDENCIAL</t>
  </si>
  <si>
    <t xml:space="preserve">
DDHH
DIH</t>
  </si>
  <si>
    <t>No. Caja</t>
  </si>
  <si>
    <t>No. Carpeta</t>
  </si>
  <si>
    <t>Electrónico</t>
  </si>
  <si>
    <t>Híbrido (Físico y electrónico)</t>
  </si>
  <si>
    <t>Alta</t>
  </si>
  <si>
    <t>Media</t>
  </si>
  <si>
    <t>Baja</t>
  </si>
  <si>
    <t>Si</t>
  </si>
  <si>
    <t>No</t>
  </si>
  <si>
    <t>FECHAS EXTREMAS</t>
  </si>
  <si>
    <t>CARPETA ELECTRÓNICA</t>
  </si>
  <si>
    <t>DATOS DE ENTREGA DEL ARCHIVO</t>
  </si>
  <si>
    <t>SOPORTE</t>
  </si>
  <si>
    <t>Quién Entregó</t>
  </si>
  <si>
    <t>Quién Recibe</t>
  </si>
  <si>
    <t xml:space="preserve">ARCHIVO DE GESTIÓN </t>
  </si>
  <si>
    <r>
      <t xml:space="preserve">UNIDAD ADMINISTRATIVA
</t>
    </r>
    <r>
      <rPr>
        <sz val="10"/>
        <color theme="1"/>
        <rFont val="Verdana"/>
        <family val="2"/>
      </rPr>
      <t xml:space="preserve">(dependencia de mayor jerarquía de la cual dependa la oficina productora) : </t>
    </r>
  </si>
  <si>
    <r>
      <t xml:space="preserve">DEPENDENCIA PRODUCTORA:
</t>
    </r>
    <r>
      <rPr>
        <sz val="12"/>
        <color theme="1"/>
        <rFont val="Verdana"/>
        <family val="2"/>
      </rPr>
      <t>(Código y nombre)</t>
    </r>
  </si>
  <si>
    <r>
      <t xml:space="preserve">NT 
</t>
    </r>
    <r>
      <rPr>
        <sz val="9"/>
        <color theme="1"/>
        <rFont val="Verdana"/>
        <family val="2"/>
      </rPr>
      <t>(Número de la Transferencia primaria o secundaria):</t>
    </r>
  </si>
  <si>
    <r>
      <t xml:space="preserve">NOTAS
</t>
    </r>
    <r>
      <rPr>
        <sz val="9"/>
        <color theme="0"/>
        <rFont val="Verdana"/>
        <family val="2"/>
      </rPr>
      <t>(Datos relevantes que no se hayan registrado en los demás campos)</t>
    </r>
  </si>
  <si>
    <r>
      <t xml:space="preserve">FECHAS EXTREMAS
</t>
    </r>
    <r>
      <rPr>
        <sz val="8"/>
        <color theme="0"/>
        <rFont val="Verdana"/>
        <family val="2"/>
      </rPr>
      <t>(DD/MM/AAAA)</t>
    </r>
  </si>
  <si>
    <r>
      <t xml:space="preserve">UNIDAD DE CONSERVACIÓN
</t>
    </r>
    <r>
      <rPr>
        <sz val="8"/>
        <color theme="0"/>
        <rFont val="Verdana"/>
        <family val="2"/>
      </rPr>
      <t>(Número de la unidad de conservación)</t>
    </r>
  </si>
  <si>
    <r>
      <t xml:space="preserve">*SOPORTE
</t>
    </r>
    <r>
      <rPr>
        <sz val="9"/>
        <color theme="0"/>
        <rFont val="Verdana"/>
        <family val="2"/>
      </rPr>
      <t>(Físico, Hibrido, Electrónico)</t>
    </r>
  </si>
  <si>
    <r>
      <t>Cantidad</t>
    </r>
    <r>
      <rPr>
        <sz val="7"/>
        <color theme="0"/>
        <rFont val="Verdana"/>
        <family val="2"/>
      </rPr>
      <t xml:space="preserve"> (números)</t>
    </r>
  </si>
  <si>
    <r>
      <t>Unidad de medida</t>
    </r>
    <r>
      <rPr>
        <sz val="7"/>
        <color theme="0"/>
        <rFont val="Verdana"/>
        <family val="2"/>
      </rPr>
      <t xml:space="preserve"> (letras)</t>
    </r>
  </si>
  <si>
    <r>
      <t xml:space="preserve">REGISTRO DE ENTRADA
</t>
    </r>
    <r>
      <rPr>
        <sz val="8"/>
        <color theme="0"/>
        <rFont val="Verdana"/>
        <family val="2"/>
      </rPr>
      <t>(Fecha de transferencia)</t>
    </r>
  </si>
  <si>
    <r>
      <rPr>
        <b/>
        <sz val="10"/>
        <color theme="0"/>
        <rFont val="Verdana"/>
        <family val="2"/>
      </rPr>
      <t xml:space="preserve">Peso/Cantidad  </t>
    </r>
    <r>
      <rPr>
        <sz val="10"/>
        <color theme="0"/>
        <rFont val="Verdana"/>
        <family val="2"/>
      </rPr>
      <t>(números)</t>
    </r>
  </si>
  <si>
    <r>
      <rPr>
        <b/>
        <sz val="10"/>
        <color theme="0"/>
        <rFont val="Verdana"/>
        <family val="2"/>
      </rPr>
      <t>Unidad de medida</t>
    </r>
    <r>
      <rPr>
        <sz val="10"/>
        <color theme="0"/>
        <rFont val="Verdana"/>
        <family val="2"/>
      </rPr>
      <t xml:space="preserve"> (letras)</t>
    </r>
  </si>
  <si>
    <t>Caja</t>
  </si>
  <si>
    <t xml:space="preserve">Físico </t>
  </si>
  <si>
    <t>CALIFICACIÓN DE LA INFORMACIÓN</t>
  </si>
  <si>
    <t>NOMBRE DE LA DEPENDENCIA</t>
  </si>
  <si>
    <t>Carpeta física</t>
  </si>
  <si>
    <t>Carpeta electrónica</t>
  </si>
  <si>
    <t>Tomo (documentos empastados)</t>
  </si>
  <si>
    <t>Sobre</t>
  </si>
  <si>
    <t>Descriptor Geográfico</t>
  </si>
  <si>
    <t>Describa el material especial que incluye el expediente</t>
  </si>
  <si>
    <t>Breve descripción del Expediente</t>
  </si>
  <si>
    <t>Ejes Temáticos</t>
  </si>
  <si>
    <r>
      <t xml:space="preserve">Inicial
</t>
    </r>
    <r>
      <rPr>
        <sz val="8"/>
        <color theme="0"/>
        <rFont val="Verdana"/>
        <family val="2"/>
      </rPr>
      <t>(DD/MM/AAAA)</t>
    </r>
  </si>
  <si>
    <r>
      <t xml:space="preserve">Final
</t>
    </r>
    <r>
      <rPr>
        <sz val="8"/>
        <color theme="0"/>
        <rFont val="Verdana"/>
        <family val="2"/>
      </rPr>
      <t>(DD/MM/AAAA)</t>
    </r>
  </si>
  <si>
    <t>N° de la unidad documental</t>
  </si>
  <si>
    <t>Total de unidades del expediente</t>
  </si>
  <si>
    <t>No. Total de folios x carpeta</t>
  </si>
  <si>
    <t>CANTIDAD DE FOLIOS</t>
  </si>
  <si>
    <t>DD/MM/AAAA</t>
  </si>
  <si>
    <t>ARCHIVO CENTRAL
Ubicación Topográfica de los Expedientes</t>
  </si>
  <si>
    <t>FORMULARIO ÚNICO DE INVENTARIO DOCUMENTAL</t>
  </si>
  <si>
    <r>
      <t xml:space="preserve">Fecha de entrega
</t>
    </r>
    <r>
      <rPr>
        <sz val="9"/>
        <color theme="0"/>
        <rFont val="Verdana"/>
        <family val="2"/>
      </rPr>
      <t>(DD/MM/AAAA)</t>
    </r>
  </si>
  <si>
    <t>CÓDIGO
SERIE /SUBSERIE</t>
  </si>
  <si>
    <r>
      <t xml:space="preserve">DESCRIPTORES DEL EXPEDIENTE
</t>
    </r>
    <r>
      <rPr>
        <sz val="10"/>
        <color theme="0"/>
        <rFont val="Verdana"/>
        <family val="2"/>
      </rPr>
      <t>Únicamente para aquellos que contengan material especial como vídeos, audios, fotografías, planos, etc.)</t>
    </r>
  </si>
  <si>
    <t xml:space="preserve">111190-Área de Tecnologías Y Sistemas de Información </t>
  </si>
  <si>
    <t>130</t>
  </si>
  <si>
    <t>254</t>
  </si>
  <si>
    <t>Programa</t>
  </si>
  <si>
    <t>Plan Padrino</t>
  </si>
  <si>
    <t>Construcción de un colegio en Polo Nuevo - Atlántico (Institución Educativa Nuestra Señora del Rosario)</t>
  </si>
  <si>
    <t>Construcción de un colegio en Piendamó - Cauca (Institución Educativa Nacional Mixto INAMIX)</t>
  </si>
  <si>
    <t>Construcción de un colegio en Manatí - Atlántico (Institución Educativa San Luis Beltrán)</t>
  </si>
  <si>
    <t>Construcción de un colegio en Repelón - Atlántico (Institución Educativa Diego A. de Castro)</t>
  </si>
  <si>
    <t>Construcción de un colegio en Potosí - Nariño (Institución Educativa Bajo Sinai)</t>
  </si>
  <si>
    <t>Construcción de un colegio en San  Bernardo del Viento - Córdoba (Institución Educativa Enrique Olaya Herrera)</t>
  </si>
  <si>
    <t>Construcción de un comedor escolar en San Antonio de Palmito - Sucre (Institución Educativa de San Antonio)</t>
  </si>
  <si>
    <t>Construcción de un colegio en Mercaderes - Cauca (Institución Educativa Juan XXIII)</t>
  </si>
  <si>
    <t>Donación pupitres  - Donación pupitres 2005 - 2011</t>
  </si>
  <si>
    <t>Beneficiarios pupitres y libros 2003</t>
  </si>
  <si>
    <t>Donaciones bicicletas Telmex</t>
  </si>
  <si>
    <t>Actas de entrega libros y pupitres</t>
  </si>
  <si>
    <t>MARÍA CRISTINA TRUJILLO DE MUÑOZ</t>
  </si>
  <si>
    <t>TRANSFERENCIA 2012</t>
  </si>
  <si>
    <t>Derechos de Petición Varios</t>
  </si>
  <si>
    <t>Derechos de Petición Vivienda</t>
  </si>
  <si>
    <t>Derechos de Petición Empleos</t>
  </si>
  <si>
    <t>PSQR Alta Consejeria para Programas Especiales</t>
  </si>
  <si>
    <t>TRANSFERENCIA 2013</t>
  </si>
  <si>
    <t>RUMUALDO FERIA</t>
  </si>
  <si>
    <t>Nechi, Antioquia  Institución Educativa Divino Niño</t>
  </si>
  <si>
    <t>Córdoba, San Antero - Institución Educativa Tomas Santos y Nuestra Señora del Rosario</t>
  </si>
  <si>
    <t>Bolívar, Cauca (Institución Educativa Agropecuaria José Dolores Daza)</t>
  </si>
  <si>
    <t xml:space="preserve">Choco, Villaconto - Institución Educativa Nuestra Señora de Las Mercedes </t>
  </si>
  <si>
    <t>Choco, Paimado - Construcción Colegio en Paimadó - Chocó (Inst. Educativa Bernardino Becerra Rodríguez)</t>
  </si>
  <si>
    <t>Caldono, Cauca- Institución Educativa Intercultural Kew uma Kiwe Sede Centro</t>
  </si>
  <si>
    <t>Santa Lucía, Atlántico propuesta Inst. Educativa Algodonal</t>
  </si>
  <si>
    <t>Villa Rica, Cauca - Institución Educativa La Primavera</t>
  </si>
  <si>
    <t>Audifonos - Remisión Solicitudes</t>
  </si>
  <si>
    <t>Audifonos - Actas de Entrega</t>
  </si>
  <si>
    <t>Sillas de Ruedas - Actas de Entrega</t>
  </si>
  <si>
    <t>Derechos de Peticion</t>
  </si>
  <si>
    <t>PROGRAMAS</t>
  </si>
  <si>
    <t>DOCUMENTOS (DESPACHO PRIMERA DAMA)</t>
  </si>
  <si>
    <t>No Aplica</t>
  </si>
  <si>
    <t>N/A</t>
  </si>
  <si>
    <t>TRANSFERENCIA 2014</t>
  </si>
  <si>
    <t>AUV</t>
  </si>
  <si>
    <t>JMSC</t>
  </si>
  <si>
    <t>TRANSFERENCIA 2015</t>
  </si>
  <si>
    <t>DESARROLLO DE PROYECTOS DE INFRAESTRUCTURA</t>
  </si>
  <si>
    <t>PETICIONES, SUGERENCIAS, QUEJAS Y RECLAMOS - PSQR</t>
  </si>
  <si>
    <t>Convenio 209-07 Chima - Córdoba (Inst. Sto. Domingo Vidal)</t>
  </si>
  <si>
    <t>Convenio 194-09 Puerto Libertador (Inst. Lucila Godoy)</t>
  </si>
  <si>
    <t>Convenio 196-09 Roberto Payan - Nariño (Bocas de Telembi)</t>
  </si>
  <si>
    <t>Convenio 198-09 Funes - Nariño (La Pradera)</t>
  </si>
  <si>
    <t>Convenio 081-10, Chiquinquirá - Boyacá (Santa Cecilia)</t>
  </si>
  <si>
    <t>Convenio 146-10, El Guamo - Bolívar (Santa Lucía)</t>
  </si>
  <si>
    <t>Convenio 147-10, Momil - Córdoba (San Pedro Claver)</t>
  </si>
  <si>
    <t xml:space="preserve">Convenio 142-10, Pueblo Viejo - Magdalena </t>
  </si>
  <si>
    <t>Convenio 004-12 CDI Chibolo - Magdalena</t>
  </si>
  <si>
    <t>Convenio 005-13, CDI Dibulla - Guajira</t>
  </si>
  <si>
    <t>Convenio 006-13, CDI Mogotes - Sucre</t>
  </si>
  <si>
    <t>Convenio 007-13, Villa Vieja - Huila</t>
  </si>
  <si>
    <t>Convenio 010-13, CDI Morales - Cauca</t>
  </si>
  <si>
    <t>Convenio 013-13 CDI Ayapel - Cordoba</t>
  </si>
  <si>
    <t xml:space="preserve">Convenio 013-13 CDI Ayapel - Cordoba </t>
  </si>
  <si>
    <t>Barranco de Loba, Bolívar</t>
  </si>
  <si>
    <t>Informes de viaje 2011</t>
  </si>
  <si>
    <t>Informes de viaje 2012</t>
  </si>
  <si>
    <t>Informes de viaje 2013</t>
  </si>
  <si>
    <t>Informes Socialización Estrategia de Comunicación 2012</t>
  </si>
  <si>
    <t>Visitas de Focalización 2012-2014</t>
  </si>
  <si>
    <t>Derechos de Petición - Alta Consejería para Programas Especiales</t>
  </si>
  <si>
    <t>26//2014</t>
  </si>
  <si>
    <t>Planos 
TRANSFERENCIA 2016</t>
  </si>
  <si>
    <t>TRANSFERENCIA 2016</t>
  </si>
  <si>
    <t>Fotos
TRANSFERENCIA 2016</t>
  </si>
  <si>
    <t>Planos
TRANSFERENCIA 2016</t>
  </si>
  <si>
    <t>parte 1</t>
  </si>
  <si>
    <t>Convenio DAPRE-FONADE 330/12 ANT.- APARTADO, Estudios y Diseños</t>
  </si>
  <si>
    <t>Convenio DAPRE-FONADE 330/12 PUT.- PTO GUZMAN, Estudios y Diseños</t>
  </si>
  <si>
    <t>Convenio DAPRE-FONADE 330/12 PUT.- PTO GUZMAN, Estudios y Diseños - Estructural</t>
  </si>
  <si>
    <t>Convenio DAPRE-FONADE 330/12 PUT.- PTO GUZMAN, Estudios y Diseños - Topografía</t>
  </si>
  <si>
    <t>Convenio DAPRE-FONADE 330/12 PUT.- PTO GUZMAN, Estudios y Diseños - Presupuesto</t>
  </si>
  <si>
    <t>Convenio DAPRE-FONADE 330/12 CUND. - BITUMA,  Estudios y Diseños - Planos</t>
  </si>
  <si>
    <t>Convenio DAPRE-FONADE 330/12 CUND. - BITUMA,  Estudios y Diseños</t>
  </si>
  <si>
    <t>Convenio DAPRE-FONADE 330/12 CUND.- BITUMA,  Estudios y Diseños</t>
  </si>
  <si>
    <t>Convenio DAPRE-FONADE 330/12 NARIÑO - POTOSÍ,  Levantamiento Topográfico</t>
  </si>
  <si>
    <t>Convenio DAPRE-FONADE 330/12 NARIÑO - POTOSÍ,  Diseño Arquitectónico</t>
  </si>
  <si>
    <t>Convenio DAPRE-FONADE 330/12 NARIÑO - POTOSÍ,  Cálculo y Diseño de Redes e Instalaciones Electricas</t>
  </si>
  <si>
    <t>Convenio DAPRE-FONADE 330/12 NARIÑO - POTOSÍ,  Presupuesto</t>
  </si>
  <si>
    <t>Convenio DAPRE-FONADE 330/12 NARIÑO- POTOSÍ,  Presupuesto</t>
  </si>
  <si>
    <t>Convenio DAPRE-FONADE 330/12 NARIÑO - POTOSÍ,  Diseño Hidrosnitario y Red Contra Incendio</t>
  </si>
  <si>
    <t>Convenio DAPRE-FONADE 330/12 NARIÑO- POTOSÍ,  Diseño Estructural</t>
  </si>
  <si>
    <t>Convenio DAPRE - FONADE 330-12- HUILA - TESALIA - Estudios y Diseños  Estructurales  1/6</t>
  </si>
  <si>
    <t>Convenio DAPRE - FONADE 330-12- HUILA - TESALIA - Estudios y Diseños  Estructurales  2/6</t>
  </si>
  <si>
    <t>Convenio DAPRE - FONADE 330-12- HUILA - TESALIA - Estudios y Diseños  Estructurales  3/6</t>
  </si>
  <si>
    <t>Convenio DAPRE - FONADE 330-12- HUILA - TESALIA - Estudios y Diseños  Estructurales  4/6</t>
  </si>
  <si>
    <t>Convenio DAPRE - FONADE 330-12- HUILA - TESALIA - Estudios y Diseños  Estructurales  5/6</t>
  </si>
  <si>
    <t>Convenio DAPRE - FONADE 330-12- HUILA - TESALIA - Estudios y Diseños  Estructurales  6/6</t>
  </si>
  <si>
    <t>Convenio DAPRE - FONADE 330-12 QUINDIO - LA TEBAIDA, Estudios y Diseños  Topográfico</t>
  </si>
  <si>
    <t>Convenio DAPRE - FONADE 330-12 QUINDIO - LA TEBAIDA, Estudios y Diseños Hidrosanitario</t>
  </si>
  <si>
    <t>Convenio DAPRE - FONADE 330-12 QUINDIO - LA TEBAIDA, Estudios y Diseños Eléctico</t>
  </si>
  <si>
    <t>Convenio DAPRE - FONADE 330-12 QUINDIO - LA TEBAIDA, Estudios y Diseños Arquitectónico</t>
  </si>
  <si>
    <t>Convenio DAPRE - FONADE 330-12 QUINDIO - LA TEBAIDA, Estudios y Diseños Estructural</t>
  </si>
  <si>
    <t>Convenio DAPRE - FONADE 330-12 QUINDIO - LA TEBAIDA, Estudios y Diseños Presupuesto y APU´S</t>
  </si>
  <si>
    <t>Convenio DAPRE - FONADE 330-12 QUINDIO - LA TEBAIDA, Estudios y DiseñosPresupuesto y APU´S</t>
  </si>
  <si>
    <t xml:space="preserve">Conv DAPRE-FONADE 330-12 Valle del Cauca - El Cerrito, Estudios y Diseños </t>
  </si>
  <si>
    <t>Conv DAPRE-FONADE 330-12 Valle del Cauca - El Cerrito, Estudios y Diseños</t>
  </si>
  <si>
    <t>Planos y CD 
TRANSFERENCIA 2016</t>
  </si>
  <si>
    <t>Cronograma
TRANSFERENCIA 2016</t>
  </si>
  <si>
    <t>CD
TRANSFERENCIA 2016</t>
  </si>
  <si>
    <t>Planos y Render
TRANSFERENCIA 2016</t>
  </si>
  <si>
    <t>Planos y CD
TRANSFERENCIA 2016</t>
  </si>
  <si>
    <t>PARTE 2</t>
  </si>
  <si>
    <t>70</t>
  </si>
  <si>
    <t>CONVENIOS DE COOPERACIÓN</t>
  </si>
  <si>
    <t>PETICIONES SUGERENCIAS QUEJAS Y RECLAMOS PSQR</t>
  </si>
  <si>
    <t xml:space="preserve">CONVENIO DE COOPERACIÓN Nº 009 - 12, ZONA BANANERA (MAGDALENA) </t>
  </si>
  <si>
    <t>CONVENIO DE COOPERACIÓN Nº 021 - 12, FUNES NARIÑO</t>
  </si>
  <si>
    <t>PSQR -Consejería Presidencial para la Primera Infancia, año 2015</t>
  </si>
  <si>
    <t>TRANSFERENCIA 2017</t>
  </si>
  <si>
    <t>JMSC_1</t>
  </si>
  <si>
    <t>JMSC_2</t>
  </si>
  <si>
    <t>AUV_2</t>
  </si>
  <si>
    <t>1187 - Consejería Presidencial de Programas Especiales</t>
  </si>
  <si>
    <t>2</t>
  </si>
  <si>
    <t>4</t>
  </si>
  <si>
    <t>ACTAS</t>
  </si>
  <si>
    <t>432</t>
  </si>
  <si>
    <t>13</t>
  </si>
  <si>
    <t>395</t>
  </si>
  <si>
    <t>253</t>
  </si>
  <si>
    <t>Estrategia Primera Infancia</t>
  </si>
  <si>
    <t>Actas de la Comisión Intersectorial para la Atención de la Primera Infancia</t>
  </si>
  <si>
    <t>Subcomité</t>
  </si>
  <si>
    <t>Participación Comunitaria: Plan Padrino</t>
  </si>
  <si>
    <t>Participación Comunitaria: Participación Comunitaria: Plan Padrino</t>
  </si>
  <si>
    <t>ACTAS SESIONES COMISION INTERSECTORIAL PARA LA ATENCIÓN INTEGRAL A LA PRIMERA INFANCIA</t>
  </si>
  <si>
    <t>ACTAS SESIONES COMITÉ TÉCNICO AMPLIADO</t>
  </si>
  <si>
    <t>ACTAS SUBCOMITE CONTROL INTERNO Y ACTAS DE COORDINACIÓN</t>
  </si>
  <si>
    <t>AMAZONAS - LETICIA</t>
  </si>
  <si>
    <t>ANTIOQUIA - VALPARAISO</t>
  </si>
  <si>
    <t>CONVENIO DE COOPERACIÓN Nº 134-11 TIMANA - HUILA</t>
  </si>
  <si>
    <t>CONVENIO DE COOPERACIÓN PIVIJAY - MAGDALENA</t>
  </si>
  <si>
    <t>CONVENIO DE COOPERACIÓN Nº 134-09 GUAMAL - MAGDALENA</t>
  </si>
  <si>
    <t>CONVENIO DE COOPERACIÓN Nº 156A-09 COVEÑAS - SUCRE</t>
  </si>
  <si>
    <t>CONVENIO DE COOPERACIÓN Nº 127-08 AGUSTIN CODAZZI - CESAR</t>
  </si>
  <si>
    <t>CONVENIO DE COOPERACIÓN Nº 197-09 BELÉN - NARIÑO</t>
  </si>
  <si>
    <t>CONVENIO DE COOPERACIÓN VÉLEZ - SANTANDER</t>
  </si>
  <si>
    <t>CONVENIO DE COOPERACIÓN COTORRA-CÓRDOBA</t>
  </si>
  <si>
    <t>CONVENIO DE COOPERACIÓN ALTOS DEL ROSARIO -  BOLÍVAR</t>
  </si>
  <si>
    <t>CONVENIO DE COOPERACIÓN CABUYARO - META</t>
  </si>
  <si>
    <t>CONVENIO DE COOPERACIÓN Nº 009-13 BUENAVISTA - SUCRE</t>
  </si>
  <si>
    <t>CONVENIO DE COOPERACIÓN Nº 322-11 PADILLA - CAUCA</t>
  </si>
  <si>
    <t>CONVENIO DE COOPERACIÓN Nº 008-13, PURACE - CAUCA</t>
  </si>
  <si>
    <t>CONVENIO DE COOPERACIÓN Nº 011-12, SUÁREZ - CAUCA</t>
  </si>
  <si>
    <t>CONVENIO DE COOPERACIÓN Nº 143-10 SUAZA - HUILA</t>
  </si>
  <si>
    <t>CONVENIO DE COOPERACIÓN Nº 506-11 Proyecto CDI Villarica (Cauca)</t>
  </si>
  <si>
    <t>HUILA - CAMPO ALEGRE</t>
  </si>
  <si>
    <t xml:space="preserve">SOLICITUDES INFRAESTRUCTURA </t>
  </si>
  <si>
    <t>NARIÑO - SANTA BARBARA</t>
  </si>
  <si>
    <t>ATLÁNTICO - SANTA LUCIA</t>
  </si>
  <si>
    <t>CHOCÓ - BAHÍA SOLANO BIBLIOTECA</t>
  </si>
  <si>
    <t>MAGDALENA - SALAMINA</t>
  </si>
  <si>
    <t xml:space="preserve">SUCRE - OVEJAS </t>
  </si>
  <si>
    <t>VALLE DEL CAUCA - BUENAVENTURA SAN ANTONIO</t>
  </si>
  <si>
    <t>VALLE DEL CAUCA -CALI CDI Comuna 18</t>
  </si>
  <si>
    <t xml:space="preserve">INFORMES DE VIAJE 2014 </t>
  </si>
  <si>
    <t>INFORMES DE VIAJE 2014</t>
  </si>
  <si>
    <t>INFORMES DE VIAJE 2015</t>
  </si>
  <si>
    <t>VISITAS DE FOCALIZACIÓN 2015</t>
  </si>
  <si>
    <t>TRANSFERENCIA 2018</t>
  </si>
  <si>
    <t>3 CD 
TRANSFERENCIA 2018</t>
  </si>
  <si>
    <t>Planos
TRANSFERENCIA 2018</t>
  </si>
  <si>
    <t>Dibujos
TRANSFERENCIA 2018</t>
  </si>
  <si>
    <t>311000 Consejería Presidencial para la Primera Infancia</t>
  </si>
  <si>
    <t>29</t>
  </si>
  <si>
    <t>PETICIONES, SUGERENCIAS, QUEJAS Y RECLAMOS</t>
  </si>
  <si>
    <t>VISITAS FOCALIZACIÓN 2016</t>
  </si>
  <si>
    <t>CONPES ICBF</t>
  </si>
  <si>
    <t>INFORMES DE VIAJE 2016</t>
  </si>
  <si>
    <t>INFORMES DE VIAJE 2017</t>
  </si>
  <si>
    <t>CUNDAY - TOLIMA</t>
  </si>
  <si>
    <t>SOLICITUDES INFRAESTRUCTURAS</t>
  </si>
  <si>
    <t>Derechos de Petición 2017</t>
  </si>
  <si>
    <t>Derechos de Petición CIPI</t>
  </si>
  <si>
    <t>TRANSFERENCIA 2019</t>
  </si>
  <si>
    <t>1 CD
TRANSFERENCIA 2019</t>
  </si>
  <si>
    <t>21 Planos
TRANSFERENCIA 2019</t>
  </si>
  <si>
    <t>2 CD
TRANSFERENCIA 2019</t>
  </si>
  <si>
    <t>1 CD, 4 Planos
TRANSFERENCIA 2019</t>
  </si>
  <si>
    <t>2 Cd, 1 Plano
TRANSFERENCIA 2019</t>
  </si>
  <si>
    <t>Carolina Salgado Lozano</t>
  </si>
  <si>
    <t>113000 - CONSEJERÍA PRESIDENCIAL PARA LA PRIMERA INFANCIA</t>
  </si>
  <si>
    <t>.002</t>
  </si>
  <si>
    <t>.022</t>
  </si>
  <si>
    <t>.036</t>
  </si>
  <si>
    <t>.063</t>
  </si>
  <si>
    <t>DERECHOS DE PETICIÓN</t>
  </si>
  <si>
    <t>INFORMES</t>
  </si>
  <si>
    <t>PROYECTOS</t>
  </si>
  <si>
    <t>.015</t>
  </si>
  <si>
    <t>.041</t>
  </si>
  <si>
    <t>.048</t>
  </si>
  <si>
    <t>.105</t>
  </si>
  <si>
    <t>.188</t>
  </si>
  <si>
    <t>Actas Comisión Intersectorial para la Atención Integral de la Primera Infancia</t>
  </si>
  <si>
    <t>Actas Subcomité de Control Interno</t>
  </si>
  <si>
    <t>Informes de Evaluación y Seguimiento a la Atención Intergral a la Primera Infancia</t>
  </si>
  <si>
    <t>Proyectos de infraestructura para la infancia</t>
  </si>
  <si>
    <t>Actas Sesiones Comisión Intersectorial para la Atención Integral de la Primera Infancia</t>
  </si>
  <si>
    <t>Actas Sesiones Comité Técnico</t>
  </si>
  <si>
    <t>Derechos de Petición</t>
  </si>
  <si>
    <t>Informes al Congreso</t>
  </si>
  <si>
    <t>informes de viaje</t>
  </si>
  <si>
    <t>Dotaciones 2014 Infraestructuras</t>
  </si>
  <si>
    <t>Dotaciones 2015 Infraestructuras</t>
  </si>
  <si>
    <t>Tado - Chocó</t>
  </si>
  <si>
    <t>TRANSFERENCIA 2020</t>
  </si>
  <si>
    <t>CD
TRANSFERENCIA 2020</t>
  </si>
  <si>
    <t>IDM</t>
  </si>
  <si>
    <t xml:space="preserve">12050000 - Consejería Presidencial para la Niñez y Adolescencia </t>
  </si>
  <si>
    <t>22</t>
  </si>
  <si>
    <t>,036</t>
  </si>
  <si>
    <t xml:space="preserve">INFORMES </t>
  </si>
  <si>
    <t>015</t>
  </si>
  <si>
    <t>041</t>
  </si>
  <si>
    <t>048</t>
  </si>
  <si>
    <t>105</t>
  </si>
  <si>
    <t>Actas del Comité Técnico para la Atención de la Primera Infancia</t>
  </si>
  <si>
    <t>Informes de Evaluación y Seguimiento a la Atención de la Primera Infancia</t>
  </si>
  <si>
    <t>Actas del Comité Téncio 2019</t>
  </si>
  <si>
    <t>Actas Sesiones Comité Técnico - MESA DE COMUNICACIONES</t>
  </si>
  <si>
    <t>Actas Sesiones Comité Técnico - MESA JURIDICA</t>
  </si>
  <si>
    <t>Actas Sesiones Comité Técnico - MESA INFRAESTRUCTURA</t>
  </si>
  <si>
    <t>Actas Sesiones Comité Técnico - MESA DIVERSIDAD</t>
  </si>
  <si>
    <t>Actas Sesiones Comité Técnico - MESA ATENCIÓN A PRIMERA INFANCIA EN ESTABLECIMIENTO DE RECLUSIÓN</t>
  </si>
  <si>
    <t>Informe al Congreso</t>
  </si>
  <si>
    <t>Informes de viaje</t>
  </si>
  <si>
    <t>7/06/20019</t>
  </si>
  <si>
    <t>BAJO</t>
  </si>
  <si>
    <t>TRANSFERENCIA 2021</t>
  </si>
  <si>
    <t>Arol Melo</t>
  </si>
  <si>
    <t>Freiman Ortega</t>
  </si>
  <si>
    <t>002</t>
  </si>
  <si>
    <t>023</t>
  </si>
  <si>
    <t>037</t>
  </si>
  <si>
    <t>070</t>
  </si>
  <si>
    <t xml:space="preserve">REGISTROS DEL PROGRAMA DE DESARROLLO CON ENFOQUE TERRITORIAL A LA ATENCIÓN INTEGRAL DE LA PRIMERA INFANCIA, NIÑEZ Y ADOLESCENCIA </t>
  </si>
  <si>
    <t xml:space="preserve">REGISTROS DEL PROGRAMA DE DESARROLLO CON ENFOQUE TERRITORIAL A LA ATENCIÓN INTEGRAL DE LA PRIMERA INFANCIA, NIÑEZ Y ADOSLESCENCIA </t>
  </si>
  <si>
    <t>022</t>
  </si>
  <si>
    <t>014</t>
  </si>
  <si>
    <t>058</t>
  </si>
  <si>
    <t>144</t>
  </si>
  <si>
    <t>269</t>
  </si>
  <si>
    <t>Actas del Subcomité de Coordinación del Sistema de Control Interno</t>
  </si>
  <si>
    <t>Informes de Gestión</t>
  </si>
  <si>
    <t>Registros de Gestión Territorial de Calidad, Pertinencia, Direccionamiento y Control a la Atención Integral de la Primera Infancia</t>
  </si>
  <si>
    <t>Acta Sesión Comisión Intersectorial para la Atención Integral de la Primera Infancia</t>
  </si>
  <si>
    <t>Subcuenta Fondo Colombia en Paz - Actas de Comité Técnico</t>
  </si>
  <si>
    <t>Subcuenta Fondo Colombia en Paz - Plan Operativo</t>
  </si>
  <si>
    <t>Subcuenta Fondo Colombia en Paz - Seguimiento Niño a Niño, Mandalavida</t>
  </si>
  <si>
    <t>Subcuenta Primera Infancia Fondo Colombia en Paz - Cuerpo Sonoro, Expresiones Artisticas</t>
  </si>
  <si>
    <t>Subcuenta Primera Infancia Fondo Colombia en Paz - Cuerpo Sonoro, Salas de Lectura y Colecciones Especializadas</t>
  </si>
  <si>
    <t>Subcuenta Primera Infancia  Fondo Colombia en Paz - Mil Primeros Días</t>
  </si>
  <si>
    <t>Subcuenta Primera Infancia Fondo Colombia en Paz - Mil Primeros Días</t>
  </si>
  <si>
    <t xml:space="preserve">Subcuenta  Primera Infancia Fondo Colombia en Paz - Modalidad Familiar </t>
  </si>
  <si>
    <t xml:space="preserve">Subcuenta  Primera Infancia Fondo Colombia en Paz - Línea Direccionamiento </t>
  </si>
  <si>
    <t>Kelly Jimenez</t>
  </si>
  <si>
    <t>02</t>
  </si>
  <si>
    <t xml:space="preserve">Actas de la Comisión Intersectorial para la Atención de la Primera Infancia </t>
  </si>
  <si>
    <t>53</t>
  </si>
  <si>
    <t xml:space="preserve">Actas de Comité Técnico para la Atención de la Primera Infancia </t>
  </si>
  <si>
    <t>60</t>
  </si>
  <si>
    <t>Acta del Subcomité de Coordinación del Sistema de  Control Interno</t>
  </si>
  <si>
    <t>Acta del Subcomité de Coordinación  del Sistema de Control Interno</t>
  </si>
  <si>
    <t>27</t>
  </si>
  <si>
    <t>00</t>
  </si>
  <si>
    <t xml:space="preserve">DERECHOS DE PETICIÓN </t>
  </si>
  <si>
    <t>41</t>
  </si>
  <si>
    <t>20</t>
  </si>
  <si>
    <t>47</t>
  </si>
  <si>
    <t>LINEAMIENTOS PARA LA ARTICULACIÓN DE POLÍTICAS PÚBLICAS</t>
  </si>
  <si>
    <t>Lineamientos para la Articulación de la Política de Infancia y Adolescencia</t>
  </si>
  <si>
    <t>056</t>
  </si>
  <si>
    <t>PROVIDENCIAS JUDICIALES</t>
  </si>
  <si>
    <t>67</t>
  </si>
  <si>
    <t>REGISTRO DEL PROGRAMA DE DESARROLLO CON ENFOQUE TERRITORIAL A LA ATENCIÓN INTEGRAL DE LA PRIMERA INFANCIA, NIÑEZ Y ADOLESCENCIA</t>
  </si>
  <si>
    <t>01</t>
  </si>
  <si>
    <t>Registros de Gestión Territorial Calidad, Pertinencia, Direccionamiento y Control a la Atención Integral de la Primera Infancia</t>
  </si>
  <si>
    <t>63</t>
  </si>
  <si>
    <t xml:space="preserve">REGISTROS </t>
  </si>
  <si>
    <t>45</t>
  </si>
  <si>
    <t>Registros del Comité Técnico para la Atención de la Primera Infancia</t>
  </si>
  <si>
    <t xml:space="preserve">Acta Sesión 1  </t>
  </si>
  <si>
    <t xml:space="preserve">Acta Sesión 2 </t>
  </si>
  <si>
    <t xml:space="preserve">Acta Sesión 3 </t>
  </si>
  <si>
    <t>Acta Sesión 4</t>
  </si>
  <si>
    <t>Acta Sesión 5</t>
  </si>
  <si>
    <t>Acta Sesión 6</t>
  </si>
  <si>
    <t>10/082021</t>
  </si>
  <si>
    <t>Acta Sesión7</t>
  </si>
  <si>
    <t xml:space="preserve">Acta Sesión 8 </t>
  </si>
  <si>
    <t>Acta Sesión 9</t>
  </si>
  <si>
    <t>Acta Sesión 10</t>
  </si>
  <si>
    <t xml:space="preserve">Acta Sesión 2  </t>
  </si>
  <si>
    <t xml:space="preserve">Acta Sesión 5 </t>
  </si>
  <si>
    <t>Acta Sesión 2</t>
  </si>
  <si>
    <t>1602/2021</t>
  </si>
  <si>
    <t>Acta Sesión 3</t>
  </si>
  <si>
    <t>6/05//2021</t>
  </si>
  <si>
    <t>Acta Sesión 7</t>
  </si>
  <si>
    <t xml:space="preserve">Acta Sesión 9  </t>
  </si>
  <si>
    <t>Acta Sesión 11</t>
  </si>
  <si>
    <t>Acta Sesión 12</t>
  </si>
  <si>
    <t>Acta Sesión 1</t>
  </si>
  <si>
    <t>Acta Sesión 8</t>
  </si>
  <si>
    <t>Derechos de Petición enero - marzo 2021</t>
  </si>
  <si>
    <t>5/01/20210</t>
  </si>
  <si>
    <t>Derechos de Petición enero - Octubre 2021</t>
  </si>
  <si>
    <t>Derechos de Petición marzo  - julio 2021</t>
  </si>
  <si>
    <t>Derechos de Petición agosto - octubre 2021</t>
  </si>
  <si>
    <t>Derechos de Petición Septiembre - Octubre 2021</t>
  </si>
  <si>
    <t>Derechos de Petición Octubre - Diciembre 2021</t>
  </si>
  <si>
    <t>Derechos de Petición enero - junio 2022</t>
  </si>
  <si>
    <t>Derechos de Petición mayo - agosto 2022</t>
  </si>
  <si>
    <t>Derechos de Petición agosto - septiembre 2022</t>
  </si>
  <si>
    <t>Derechos de Petición Septiembre - Octubre 2022</t>
  </si>
  <si>
    <t>Derechos de Petición octubre 2022</t>
  </si>
  <si>
    <t>Derechos de Petición Octubre - Noviembre - Diciembre 2022</t>
  </si>
  <si>
    <t>Derechos de Petición Noviembre 2022</t>
  </si>
  <si>
    <t>Derechos de Petición NovDic 2022</t>
  </si>
  <si>
    <t>Listado de Control Derechos de Petición 2021 -22</t>
  </si>
  <si>
    <t>Informe de Gestión 2022</t>
  </si>
  <si>
    <t>Mesa Técnica de Infancia y Adolescencia</t>
  </si>
  <si>
    <t>Providencias Judiciales Sentencia 685-02 - 2018 Pueblo Rico</t>
  </si>
  <si>
    <t>Informes de Ejecución - Interventoría Contrato 923-2021 - Fondo Colombia en Paz</t>
  </si>
  <si>
    <t xml:space="preserve">Mesa Comunicaciones </t>
  </si>
  <si>
    <t>Mesa Gestion Territorial Sesión 1</t>
  </si>
  <si>
    <t>Mesa Gestion Territorial Sesión 2</t>
  </si>
  <si>
    <t>Mesa Gestion Territorial Sesión 3</t>
  </si>
  <si>
    <t>Mesa Gestion Territorial Sesión 4</t>
  </si>
  <si>
    <t>Mesa Diversidad Sesión 1</t>
  </si>
  <si>
    <t>Mesa Diversidad Sesión 2</t>
  </si>
  <si>
    <t>Mesa Diversidad Sesión 3</t>
  </si>
  <si>
    <t>Mesa Diversidad Sesión 4</t>
  </si>
  <si>
    <t>Mesa Diversidad Sesión 5</t>
  </si>
  <si>
    <t>Sentencia 187-18 Juzgado Primero de Familia Pereira</t>
  </si>
  <si>
    <t>Sentencia T-080-2018 Chocó</t>
  </si>
  <si>
    <t>29/062022</t>
  </si>
  <si>
    <t>MB</t>
  </si>
  <si>
    <t>X</t>
  </si>
  <si>
    <t>El soporte original del Acta Nº 4 es electrónico sin embargo fue recibido digitalmente</t>
  </si>
  <si>
    <t>El soporte original del Acta Nº 6 es electrónico sin embargo fue recibido digitalmente</t>
  </si>
  <si>
    <t>El soporte original del Acta Nº 9 es electrónico sin embargo fue recibido digitalmente</t>
  </si>
  <si>
    <t>El soporte original del Acta Nº 2 es electrónico sin embargo fue recibido digitalmente</t>
  </si>
  <si>
    <t>El soporte original de listado de asistencia es fisico pero fue recibido digitalizado</t>
  </si>
  <si>
    <t>Anexo CD entre los folios 76 y 77</t>
  </si>
  <si>
    <t>Anexo CD entre los folios 14 y 15</t>
  </si>
  <si>
    <t>Anexo CD entre los folios 29 y 30</t>
  </si>
  <si>
    <t>Anexo CD entre los folios 69 y 70</t>
  </si>
  <si>
    <t>Anexo CD entre los folios 161 y 162</t>
  </si>
  <si>
    <t>KB</t>
  </si>
  <si>
    <t>El Ítem 16 Listado de Asistencia es físico pero se recibieron digitalizado.</t>
  </si>
  <si>
    <t>Los Items 1, 3, 4, 6, 8 y 9 son fisicos, sin embargo se recibieron digitalizados</t>
  </si>
  <si>
    <t>Anexos CD entre los folios3-4, 4-5,7-8, 8-9, 11-12, 12-13, 15-16, 16-17, 19-20,20-21, 23-24 , 25 y 26.</t>
  </si>
  <si>
    <t>Anexos CD entre los folios 168-169 y entre 194-195</t>
  </si>
  <si>
    <t>Anexos CD entre los folios 208- 209</t>
  </si>
  <si>
    <t>Eva Ferrer</t>
  </si>
  <si>
    <t>José Bejarano - Elizabeth Suárez</t>
  </si>
  <si>
    <t>TRANSFERENCIA 2022</t>
  </si>
  <si>
    <t>TRANSFERENCIA 2023</t>
  </si>
  <si>
    <t>62</t>
  </si>
  <si>
    <t>Sucre - San Juan de Betulia Construcción de un Colegio Institución Educativa Concentración  Escolar San Juan</t>
  </si>
  <si>
    <t>Construcción de un Colegio El Retén - Magdalena (Inst. Educativa Depto.San Juan Bautista - Sede Palmera)</t>
  </si>
  <si>
    <t>Planos
TRANSFERENCIA 2015</t>
  </si>
  <si>
    <t>Construcción Colegio en Morales - Cauca (InsT. Edc. Indígena Chimorazo Inst.Agropecuaria Hermes Martínez)</t>
  </si>
  <si>
    <t>Construcción de un Colegio en Barbacoas - Nariño Institución Educativa el Diviso</t>
  </si>
  <si>
    <t>Silvia - Cauca, construcción de un CDI</t>
  </si>
  <si>
    <t>Un CD Folio 5
TRANSFERENCIA 2015</t>
  </si>
  <si>
    <t>Cajibío - Cauca, Construcción de un Hogar Agrupado</t>
  </si>
  <si>
    <t>Bolívar, Tiquisio - Construcción CDI</t>
  </si>
  <si>
    <t>Bolívar, Mompox, Formulación Proy Construcción CDI</t>
  </si>
  <si>
    <t>Solicitudes Infraestructura a Plan Padrino</t>
  </si>
  <si>
    <t>Fotografías folios 8,9,10 CD folio 26
TRANSFERENCIA 2015</t>
  </si>
  <si>
    <t>Visitas de Focalización</t>
  </si>
  <si>
    <t>CD Folio 15
TRANSFERENCIA 2015</t>
  </si>
  <si>
    <t>ACTAS SESIONES COMISION INTERSECTORIAL PARA LA ATENCIÓN INTEGRAL A LA PRIMERA INFANCIA / ENERO - AGOSTO 2011</t>
  </si>
  <si>
    <t>ACTAS SESIONES COMISION INTERSECTORIAL PARA LA ATENCIÓN INTEGRAL A LA PRIMERA INFANCIA / SEPTIEMBRE 2011 - ENERO 2012</t>
  </si>
  <si>
    <t>ACTAS SESIONES COMISION INTERSECTORIAL PARA LA ATENCIÓN INTEGRAL A LA PRIMERA INFANCIA / FEBRERO - JULIO 2012</t>
  </si>
  <si>
    <t>ACTAS SESIONES COMISION INTERSECTORIAL PARA LA ATENCIÓN INTEGRAL A LA PRIMERA INFANCIA / AGOSTO - NOVIEMBRE 2012</t>
  </si>
  <si>
    <t>ACTAS SESIONES COMISION INTERSECTORIAL PARA LA ATENCIÓN INTEGRAL A LA PRIMERA INFANCIA / ENERO - MARZO 2013</t>
  </si>
  <si>
    <t>ACTAS SESIONES COMISION INTERSECTORIAL PARA LA ATENCIÓN INTEGRAL A LA PRIMERA INFANCIA / ABRIL - JULIO 2013</t>
  </si>
  <si>
    <t>ACTAS SESIONES COMISION INTERSECTORIAL PARA LA ATENCIÓN INTEGRAL A LA PRIMERA INFANCIA / AGOSTO - DICIEMBRE 2013</t>
  </si>
  <si>
    <t>ACTAS SESIONES COMITÉ TÉCNICO AMPLIADO / MARZO 2011 - NOVIEMBRE 2012</t>
  </si>
  <si>
    <t>ACTAS SESIONES COMITÉ TÉCNICO AMPLIADO / ENERO - DICIEMBRE 2013</t>
  </si>
  <si>
    <t>ACTAS SESIONES COMISION INTERSECTORIAL PARA LA ATENCIÓN INTEGRAL A LA PRIMERA INFANCIA / ENERO - MARZO 2014</t>
  </si>
  <si>
    <t xml:space="preserve">ACTAS SESIONES COMISION INTERSECTORIAL PARA LA ATENCIÓN INTEGRAL A LA PRIMERA INFANCIA / MAYO - JULIO 2014 </t>
  </si>
  <si>
    <t>ACTAS SESIONES COMISION INTERSECTORIAL PARA LA ATENCIÓN INTEGRAL A LA PRIMERA INFANCIA / SEPTIEMBRE - DICIEMBRE 2014</t>
  </si>
  <si>
    <t>ACTAS SESIONES COMISION INTERSECTORIAL PARA LA ATENCIÓN INTEGRAL A LA PRIMERA INFANCIA / ENERO - FEBRERO 2015</t>
  </si>
  <si>
    <t>ACTAS SESIONES COMISION INTERSECTORIAL PARA LA ATENCIÓN INTEGRAL A LA PRIMERA INFANCIA / MARZO - AGOSTO 2015</t>
  </si>
  <si>
    <t>ACTAS SESIONES COMISION INTERSECTORIAL PARA LA ATENCIÓN INTEGRAL A LA PRIMERA INFANCIA / SEPTIEMBRE - DICIEMBRE 2015</t>
  </si>
  <si>
    <t>ACTAS SESIONES COMITÉ TÉCNICO AMPLIADO / ENERO - MAYO 2014</t>
  </si>
  <si>
    <t>ACTAS SESIONES COMITÉ TÉCNICO AMPLIADO / JUNIO - DICIEMBRE 2014</t>
  </si>
  <si>
    <t>ACTAS SESIONES COMITÉ TÉCNICO AMPLIADO / ENERO - JULIO 2015</t>
  </si>
  <si>
    <t>ACTAS SESIONES COMITÉ TÉCNICO AMPLIADO / AGOSTO - DICIEMBRE 2015</t>
  </si>
  <si>
    <t>ACTAS SESIONES COMISION INTERSECTORIAL PARA LA ATENCIÓN INTEGRAL A LA PRIMERA INFANCIA / FEBRERO - NOVIEMBRE 2016</t>
  </si>
  <si>
    <t>ACTAS SESIONES COMISION INTERSECTORIAL PARA LA ATENCIÓN INTEGRAL A LA PRIMERA INFANCIA / ENERO - DICIEMBRE 2017</t>
  </si>
  <si>
    <t>ACTAS SESIONES COMITÉ TÉCNICO AMPLIADO / ENERO - NOVIEMBRE 2016</t>
  </si>
  <si>
    <t>ACTAS SESIONES COMITÉ TÉCNICO AMPLIADO / ENERO - DICIEMBRE 2017</t>
  </si>
  <si>
    <t>Actas Sesiones Comisión Intersectorial para la Atención Integral de la Primera Infancia / FEBRERO - JULIO 2018</t>
  </si>
  <si>
    <t>Actas Sesiones Comisión Intersectorial para la Atención Integral de la Primera Infancia / OCTUBRE - NOVIEMBRE 2018</t>
  </si>
  <si>
    <t>Actas Sesiones Comité Técnico AMPLIADO - ENERO - DICIEMBRE 2018</t>
  </si>
  <si>
    <t>Informes al Congreso / JULIO</t>
  </si>
  <si>
    <t>Informes al Congreso / NOVIEMBRE 2013 - JULIO 2014</t>
  </si>
  <si>
    <t>Informes al Congreso / MARZO 2015 - ABRIL 2016</t>
  </si>
  <si>
    <t>Informes al Congreso / ENERO 2017 - FEBRERO 2018</t>
  </si>
  <si>
    <t>Informe al Congreso / JUNIO</t>
  </si>
  <si>
    <t>Acta Sesión Comisión Intersectorial para la Atención Integral de la Primera Infancia / FEBRERO - JULIO 2020</t>
  </si>
  <si>
    <t>Acta Sesión Comisión Intersectorial para la Atención Integral de la Primera Infancia / AGOSTO - DICIEMBRE 2020</t>
  </si>
  <si>
    <t>Actas del Comité Técnico para la Atención de la Primera Infancia / FEBRERO - MAYO 2020</t>
  </si>
  <si>
    <t>Actas del Comité Técnico para la Atención de la Primera Infancia / JUNIO - SEPTIEMBRE 2020</t>
  </si>
  <si>
    <t>Actas del Comité Técnico para la Atención de la Primera Infancia / OCTUBRE - DICIEMBRE 2020</t>
  </si>
  <si>
    <t>Informes al Congreso / MAYO 2020</t>
  </si>
  <si>
    <t>Subcuenta Primera Infancia  Fondo Colombia en Paz - Mil Primeros Días / 1 DE 3</t>
  </si>
  <si>
    <t>Subcuenta Primera Infancia Fondo Colombia en Paz - Mil Primeros Días / 2 DE 3</t>
  </si>
  <si>
    <t>Subcuenta Primera Infancia Fondo Colombia en Paz - Mil Primeros Días / 3 DE 3</t>
  </si>
  <si>
    <t>390</t>
  </si>
  <si>
    <t>91</t>
  </si>
  <si>
    <t>Niñez y Atención a Primera Infancia</t>
  </si>
  <si>
    <t>053</t>
  </si>
  <si>
    <t>013</t>
  </si>
  <si>
    <t>Actas del Comité Técnico 2019</t>
  </si>
  <si>
    <t>12150000-CONSEJERÍA PRESIDENCIAL PARA LA NIÑEZ Y LA ADOLESCENCIA</t>
  </si>
  <si>
    <t>074</t>
  </si>
  <si>
    <t>REGISTROS E INSTRUMENTOS DE CONTROL Y SEGUIMIENTO</t>
  </si>
  <si>
    <t>260</t>
  </si>
  <si>
    <t>Registros Comité Técnico para la Atención de la Primera Infancia</t>
  </si>
  <si>
    <t xml:space="preserve">Subcuenta  Primera Infancia Fondo Colombia en Paz - Línea Direccionamiento / 2 DE 3 </t>
  </si>
  <si>
    <t>FORMATO ÚNICO DE INVENTARIO DOCUMENTAL</t>
  </si>
  <si>
    <t xml:space="preserve">Subcuenta  Primera Infancia Fondo Colombia en Paz - Línea Direccionamiento / 1 DE 3 </t>
  </si>
  <si>
    <t xml:space="preserve">Subcuenta  Primera Infancia Fondo Colombia en Paz - Línea Direccionamiento / 3 DE 3  - </t>
  </si>
  <si>
    <t>Actas Comisión Intersectorial para la Atención de la Primera Infancia</t>
  </si>
  <si>
    <t>Actas  Comisión Intersectorial para la Atención Integral de la Primera Infancia / ENERO - DICIEMBRE 2019</t>
  </si>
  <si>
    <t>Registros de Gestión Territorial de Calidad, Pertenencia, Direccionamiento y Control a la Atención Integral de la Primera Infancia</t>
  </si>
  <si>
    <r>
      <t>Subcuenta  Primera Infancia Fondo Colombia en Paz - Línea Direccionamiento / 1 DE 3</t>
    </r>
    <r>
      <rPr>
        <sz val="9"/>
        <color rgb="FFFF0000"/>
        <rFont val="Calibri"/>
        <family val="2"/>
        <scheme val="minor"/>
      </rPr>
      <t xml:space="preserve"> </t>
    </r>
  </si>
  <si>
    <r>
      <t xml:space="preserve">Subcuenta  Primera Infancia Fondo Colombia en Paz - Línea Direccionamiento / 3 DE 3  </t>
    </r>
    <r>
      <rPr>
        <sz val="9"/>
        <color rgb="FFFF0000"/>
        <rFont val="Calibri"/>
        <family val="2"/>
        <scheme val="minor"/>
      </rPr>
      <t>-</t>
    </r>
    <r>
      <rPr>
        <sz val="9"/>
        <rFont val="Calibri"/>
        <family val="2"/>
        <scheme val="minor"/>
      </rPr>
      <t xml:space="preserve"> </t>
    </r>
  </si>
  <si>
    <t>Actas Sesiones Comité Técnico AMPLIADO - ENERO - DICIEMBRE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</si>
</sst>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43" formatCode="_-* #,##0.00_-;\-* #,##0.00_-;_-* &quot;-&quot;??_-;_-@_-"/>
    <numFmt numFmtId="164" formatCode="_ [$€-2]\ * #,##0.00_ ;_ [$€-2]\ * \-#,##0.00_ ;_ [$€-2]\ * &quot;-&quot;??_ "/>
    <numFmt numFmtId="165" formatCode="dd/mm/yyyy;@"/>
    <numFmt numFmtId="166" formatCode="_(* #,##0.00_);_(* \(#,##0.00\);_(* &quot;-&quot;??_);_(@_)"/>
    <numFmt numFmtId="167" formatCode="[$-F800]dddd\,\ mmmm\ dd\,\ yyyy"/>
  </numFmts>
  <fonts count="7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sz val="12"/>
      <name val="Arial"/>
      <family val="2"/>
    </font>
    <font>
      <sz val="10"/>
      <name val="Arial"/>
      <family val="2"/>
    </font>
    <font>
      <b/>
      <sz val="11"/>
      <color theme="1"/>
      <name val="Calibri"/>
      <family val="2"/>
      <scheme val="minor"/>
    </font>
    <font>
      <b/>
      <sz val="9"/>
      <color indexed="81"/>
      <name val="Tahoma"/>
      <family val="2"/>
    </font>
    <font>
      <sz val="9"/>
      <color indexed="81"/>
      <name val="Tahoma"/>
      <family val="2"/>
    </font>
    <font>
      <b/>
      <sz val="10"/>
      <color theme="1"/>
      <name val="Calibri"/>
      <family val="2"/>
      <scheme val="minor"/>
    </font>
    <font>
      <b/>
      <sz val="11"/>
      <color theme="0" tint="-0.249977111117893"/>
      <name val="Calibri"/>
      <family val="2"/>
      <scheme val="minor"/>
    </font>
    <font>
      <b/>
      <sz val="12"/>
      <color theme="1"/>
      <name val="Calibri"/>
      <family val="2"/>
      <scheme val="minor"/>
    </font>
    <font>
      <sz val="10"/>
      <color indexed="81"/>
      <name val="Montserrat"/>
    </font>
    <font>
      <b/>
      <sz val="10"/>
      <color indexed="81"/>
      <name val="Montserrat"/>
    </font>
    <font>
      <b/>
      <sz val="10"/>
      <color theme="0"/>
      <name val="Verdana"/>
      <family val="2"/>
    </font>
    <font>
      <sz val="10"/>
      <color theme="0"/>
      <name val="Verdana"/>
      <family val="2"/>
    </font>
    <font>
      <sz val="9"/>
      <color theme="0"/>
      <name val="Verdana"/>
      <family val="2"/>
    </font>
    <font>
      <sz val="10"/>
      <color theme="1"/>
      <name val="Verdana"/>
      <family val="2"/>
    </font>
    <font>
      <b/>
      <sz val="18"/>
      <color theme="1"/>
      <name val="Verdana"/>
      <family val="2"/>
    </font>
    <font>
      <sz val="13"/>
      <color theme="1"/>
      <name val="Verdana"/>
      <family val="2"/>
    </font>
    <font>
      <b/>
      <sz val="10"/>
      <color theme="1"/>
      <name val="Verdana"/>
      <family val="2"/>
    </font>
    <font>
      <sz val="8"/>
      <color theme="1"/>
      <name val="Verdana"/>
      <family val="2"/>
    </font>
    <font>
      <b/>
      <sz val="12"/>
      <color theme="1"/>
      <name val="Verdana"/>
      <family val="2"/>
    </font>
    <font>
      <sz val="12"/>
      <color theme="1"/>
      <name val="Verdana"/>
      <family val="2"/>
    </font>
    <font>
      <b/>
      <sz val="9"/>
      <color theme="1"/>
      <name val="Verdana"/>
      <family val="2"/>
    </font>
    <font>
      <sz val="9"/>
      <color theme="1"/>
      <name val="Verdana"/>
      <family val="2"/>
    </font>
    <font>
      <sz val="11"/>
      <color theme="1"/>
      <name val="Verdana"/>
      <family val="2"/>
    </font>
    <font>
      <b/>
      <sz val="7"/>
      <color theme="1"/>
      <name val="Verdana"/>
      <family val="2"/>
    </font>
    <font>
      <b/>
      <sz val="14"/>
      <color rgb="FF504F4E"/>
      <name val="Verdana"/>
      <family val="2"/>
    </font>
    <font>
      <b/>
      <sz val="16"/>
      <color rgb="FF504F4E"/>
      <name val="Verdana"/>
      <family val="2"/>
    </font>
    <font>
      <sz val="8"/>
      <color theme="0"/>
      <name val="Verdana"/>
      <family val="2"/>
    </font>
    <font>
      <b/>
      <sz val="11"/>
      <color theme="0"/>
      <name val="Verdana"/>
      <family val="2"/>
    </font>
    <font>
      <b/>
      <sz val="7"/>
      <color theme="0"/>
      <name val="Verdana"/>
      <family val="2"/>
    </font>
    <font>
      <sz val="7"/>
      <color theme="0"/>
      <name val="Verdana"/>
      <family val="2"/>
    </font>
    <font>
      <b/>
      <sz val="14"/>
      <color theme="0"/>
      <name val="Verdana"/>
      <family val="2"/>
    </font>
    <font>
      <b/>
      <sz val="20"/>
      <color rgb="FF504F4E"/>
      <name val="Verdana"/>
      <family val="2"/>
    </font>
    <font>
      <sz val="9"/>
      <name val="Arial"/>
      <family val="2"/>
    </font>
    <font>
      <b/>
      <sz val="10"/>
      <color rgb="FF000000"/>
      <name val="Montserrat"/>
    </font>
    <font>
      <sz val="10"/>
      <color rgb="FF000000"/>
      <name val="Montserrat"/>
    </font>
    <font>
      <sz val="9"/>
      <color rgb="FF000000"/>
      <name val="Montserrat"/>
    </font>
    <font>
      <sz val="9"/>
      <color rgb="FF000000"/>
      <name val="Tahoma"/>
      <family val="2"/>
    </font>
    <font>
      <b/>
      <sz val="9"/>
      <color rgb="FF000000"/>
      <name val="Tahoma"/>
      <family val="2"/>
    </font>
    <font>
      <sz val="10"/>
      <color rgb="FF000000"/>
      <name val="Tahoma"/>
      <family val="2"/>
    </font>
    <font>
      <b/>
      <sz val="10"/>
      <color rgb="FF000000"/>
      <name val="Tahoma"/>
      <family val="2"/>
    </font>
    <font>
      <sz val="8"/>
      <name val="Arial"/>
      <family val="2"/>
    </font>
    <font>
      <sz val="8"/>
      <color rgb="FF000000"/>
      <name val="Segoe UI"/>
      <family val="2"/>
    </font>
    <font>
      <sz val="10"/>
      <name val="Verdana"/>
      <family val="2"/>
    </font>
    <font>
      <b/>
      <sz val="10"/>
      <name val="Verdana"/>
      <family val="2"/>
    </font>
    <font>
      <b/>
      <sz val="9"/>
      <color theme="0"/>
      <name val="Verdana"/>
      <family val="2"/>
    </font>
    <font>
      <sz val="10"/>
      <name val="Arial"/>
      <family val="2"/>
    </font>
    <font>
      <sz val="10"/>
      <color rgb="FFFF0000"/>
      <name val="Arial"/>
      <family val="2"/>
    </font>
    <font>
      <sz val="9"/>
      <name val="Calibri"/>
      <family val="2"/>
      <scheme val="minor"/>
    </font>
    <font>
      <sz val="9"/>
      <name val="Verdana"/>
      <family val="2"/>
    </font>
    <font>
      <sz val="9"/>
      <color theme="1"/>
      <name val="Calibri"/>
      <family val="2"/>
      <scheme val="minor"/>
    </font>
    <font>
      <sz val="9"/>
      <color rgb="FFFF0000"/>
      <name val="Calibri"/>
      <family val="2"/>
      <scheme val="minor"/>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6"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rgb="FFEBEBEB"/>
        <bgColor indexed="64"/>
      </patternFill>
    </fill>
    <fill>
      <patternFill patternType="solid">
        <fgColor rgb="FF504F4E"/>
        <bgColor indexed="64"/>
      </patternFill>
    </fill>
    <fill>
      <patternFill patternType="solid">
        <fgColor rgb="FFFFFF00"/>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rgb="FFFF33CC"/>
        <bgColor indexed="64"/>
      </patternFill>
    </fill>
  </fills>
  <borders count="2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diagonal/>
    </border>
    <border>
      <left/>
      <right style="thin">
        <color indexed="64"/>
      </right>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hair">
        <color rgb="FF898989"/>
      </left>
      <right style="medium">
        <color rgb="FF898989"/>
      </right>
      <top style="thin">
        <color rgb="FF898989"/>
      </top>
      <bottom style="thin">
        <color rgb="FF898989"/>
      </bottom>
      <diagonal/>
    </border>
    <border>
      <left style="hair">
        <color rgb="FF898989"/>
      </left>
      <right style="hair">
        <color rgb="FF898989"/>
      </right>
      <top style="thin">
        <color rgb="FF898989"/>
      </top>
      <bottom style="thin">
        <color rgb="FF898989"/>
      </bottom>
      <diagonal/>
    </border>
    <border>
      <left style="thin">
        <color rgb="FF898989"/>
      </left>
      <right style="hair">
        <color rgb="FF898989"/>
      </right>
      <top style="thin">
        <color rgb="FF898989"/>
      </top>
      <bottom style="thin">
        <color rgb="FF898989"/>
      </bottom>
      <diagonal/>
    </border>
    <border>
      <left style="thin">
        <color rgb="FF898989"/>
      </left>
      <right style="thin">
        <color rgb="FF898989"/>
      </right>
      <top style="thin">
        <color rgb="FF898989"/>
      </top>
      <bottom style="thin">
        <color rgb="FF898989"/>
      </bottom>
      <diagonal/>
    </border>
    <border>
      <left style="hair">
        <color rgb="FF898989"/>
      </left>
      <right style="thin">
        <color rgb="FF898989"/>
      </right>
      <top style="thin">
        <color rgb="FF898989"/>
      </top>
      <bottom style="thin">
        <color rgb="FF898989"/>
      </bottom>
      <diagonal/>
    </border>
    <border>
      <left style="medium">
        <color rgb="FF898989"/>
      </left>
      <right style="hair">
        <color rgb="FF898989"/>
      </right>
      <top style="thin">
        <color rgb="FF898989"/>
      </top>
      <bottom style="thin">
        <color rgb="FF898989"/>
      </bottom>
      <diagonal/>
    </border>
    <border>
      <left style="hair">
        <color rgb="FF898989"/>
      </left>
      <right style="hair">
        <color rgb="FF898989"/>
      </right>
      <top style="medium">
        <color rgb="FF898989"/>
      </top>
      <bottom style="thin">
        <color rgb="FF898989"/>
      </bottom>
      <diagonal/>
    </border>
    <border>
      <left style="thin">
        <color rgb="FF898989"/>
      </left>
      <right style="hair">
        <color rgb="FF898989"/>
      </right>
      <top style="medium">
        <color rgb="FF898989"/>
      </top>
      <bottom style="thin">
        <color rgb="FF898989"/>
      </bottom>
      <diagonal/>
    </border>
    <border>
      <left style="thin">
        <color rgb="FF898989"/>
      </left>
      <right style="thin">
        <color rgb="FF898989"/>
      </right>
      <top style="medium">
        <color rgb="FF898989"/>
      </top>
      <bottom style="thin">
        <color rgb="FF898989"/>
      </bottom>
      <diagonal/>
    </border>
    <border>
      <left style="hair">
        <color rgb="FF898989"/>
      </left>
      <right style="thin">
        <color rgb="FF898989"/>
      </right>
      <top style="medium">
        <color rgb="FF898989"/>
      </top>
      <bottom style="thin">
        <color rgb="FF898989"/>
      </bottom>
      <diagonal/>
    </border>
    <border>
      <left/>
      <right style="medium">
        <color rgb="FF898989"/>
      </right>
      <top/>
      <bottom style="medium">
        <color rgb="FF898989"/>
      </bottom>
      <diagonal/>
    </border>
    <border>
      <left/>
      <right/>
      <top/>
      <bottom style="medium">
        <color rgb="FF898989"/>
      </bottom>
      <diagonal/>
    </border>
    <border>
      <left/>
      <right/>
      <top style="medium">
        <color indexed="64"/>
      </top>
      <bottom style="medium">
        <color rgb="FF898989"/>
      </bottom>
      <diagonal/>
    </border>
    <border>
      <left style="medium">
        <color rgb="FF898989"/>
      </left>
      <right/>
      <top/>
      <bottom style="medium">
        <color rgb="FF898989"/>
      </bottom>
      <diagonal/>
    </border>
    <border>
      <left/>
      <right style="medium">
        <color rgb="FF898989"/>
      </right>
      <top/>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style="medium">
        <color rgb="FF898989"/>
      </left>
      <right/>
      <top/>
      <bottom/>
      <diagonal/>
    </border>
    <border>
      <left style="thin">
        <color indexed="64"/>
      </left>
      <right/>
      <top style="hair">
        <color indexed="64"/>
      </top>
      <bottom style="hair">
        <color indexed="64"/>
      </bottom>
      <diagonal/>
    </border>
    <border>
      <left/>
      <right/>
      <top/>
      <bottom style="thin">
        <color rgb="FF898989"/>
      </bottom>
      <diagonal/>
    </border>
    <border>
      <left/>
      <right style="thin">
        <color rgb="FF898989"/>
      </right>
      <top/>
      <bottom style="thin">
        <color rgb="FF898989"/>
      </bottom>
      <diagonal/>
    </border>
    <border>
      <left style="thin">
        <color rgb="FF898989"/>
      </left>
      <right/>
      <top/>
      <bottom style="thin">
        <color rgb="FF898989"/>
      </bottom>
      <diagonal/>
    </border>
    <border>
      <left/>
      <right style="thin">
        <color rgb="FF898989"/>
      </right>
      <top style="thin">
        <color rgb="FF898989"/>
      </top>
      <bottom/>
      <diagonal/>
    </border>
    <border>
      <left style="thin">
        <color rgb="FF898989"/>
      </left>
      <right/>
      <top style="thin">
        <color rgb="FF898989"/>
      </top>
      <bottom/>
      <diagonal/>
    </border>
    <border>
      <left/>
      <right/>
      <top style="thin">
        <color rgb="FF898989"/>
      </top>
      <bottom/>
      <diagonal/>
    </border>
    <border>
      <left/>
      <right style="thin">
        <color rgb="FF898989"/>
      </right>
      <top style="thin">
        <color rgb="FF898989"/>
      </top>
      <bottom style="thin">
        <color rgb="FF898989"/>
      </bottom>
      <diagonal/>
    </border>
    <border>
      <left style="thin">
        <color rgb="FF898989"/>
      </left>
      <right/>
      <top style="thin">
        <color rgb="FF898989"/>
      </top>
      <bottom style="thin">
        <color rgb="FF898989"/>
      </bottom>
      <diagonal/>
    </border>
    <border>
      <left/>
      <right/>
      <top style="thin">
        <color rgb="FF898989"/>
      </top>
      <bottom style="thin">
        <color rgb="FF898989"/>
      </bottom>
      <diagonal/>
    </border>
    <border>
      <left/>
      <right style="medium">
        <color rgb="FF898989"/>
      </right>
      <top style="medium">
        <color rgb="FF898989"/>
      </top>
      <bottom/>
      <diagonal/>
    </border>
    <border>
      <left/>
      <right/>
      <top style="medium">
        <color rgb="FF898989"/>
      </top>
      <bottom/>
      <diagonal/>
    </border>
    <border>
      <left style="medium">
        <color rgb="FF898989"/>
      </left>
      <right/>
      <top style="medium">
        <color rgb="FF898989"/>
      </top>
      <bottom/>
      <diagonal/>
    </border>
    <border>
      <left style="medium">
        <color rgb="FF898989"/>
      </left>
      <right style="hair">
        <color rgb="FF898989"/>
      </right>
      <top style="thin">
        <color rgb="FF898989"/>
      </top>
      <bottom style="medium">
        <color rgb="FF898989"/>
      </bottom>
      <diagonal/>
    </border>
    <border>
      <left style="double">
        <color rgb="FF504F4E"/>
      </left>
      <right/>
      <top style="double">
        <color rgb="FF504F4E"/>
      </top>
      <bottom style="double">
        <color rgb="FF504F4E"/>
      </bottom>
      <diagonal/>
    </border>
    <border>
      <left/>
      <right/>
      <top style="double">
        <color rgb="FF504F4E"/>
      </top>
      <bottom style="double">
        <color rgb="FF504F4E"/>
      </bottom>
      <diagonal/>
    </border>
    <border>
      <left/>
      <right style="double">
        <color rgb="FF504F4E"/>
      </right>
      <top style="double">
        <color rgb="FF504F4E"/>
      </top>
      <bottom style="double">
        <color rgb="FF504F4E"/>
      </bottom>
      <diagonal/>
    </border>
    <border>
      <left/>
      <right/>
      <top style="double">
        <color rgb="FF504F4E"/>
      </top>
      <bottom/>
      <diagonal/>
    </border>
    <border>
      <left/>
      <right/>
      <top/>
      <bottom style="double">
        <color rgb="FF504F4E"/>
      </bottom>
      <diagonal/>
    </border>
    <border>
      <left style="double">
        <color rgb="FF504F4E"/>
      </left>
      <right/>
      <top style="double">
        <color rgb="FF504F4E"/>
      </top>
      <bottom/>
      <diagonal/>
    </border>
    <border>
      <left/>
      <right style="double">
        <color rgb="FF504F4E"/>
      </right>
      <top style="double">
        <color rgb="FF504F4E"/>
      </top>
      <bottom/>
      <diagonal/>
    </border>
    <border>
      <left style="double">
        <color rgb="FF504F4E"/>
      </left>
      <right/>
      <top/>
      <bottom/>
      <diagonal/>
    </border>
    <border>
      <left/>
      <right style="double">
        <color rgb="FF504F4E"/>
      </right>
      <top/>
      <bottom/>
      <diagonal/>
    </border>
    <border>
      <left style="double">
        <color rgb="FF504F4E"/>
      </left>
      <right/>
      <top/>
      <bottom style="double">
        <color rgb="FF504F4E"/>
      </bottom>
      <diagonal/>
    </border>
    <border>
      <left/>
      <right style="double">
        <color rgb="FF504F4E"/>
      </right>
      <top/>
      <bottom style="double">
        <color rgb="FF504F4E"/>
      </bottom>
      <diagonal/>
    </border>
    <border>
      <left style="medium">
        <color theme="0" tint="-0.14996795556505021"/>
      </left>
      <right/>
      <top style="medium">
        <color rgb="FF898989"/>
      </top>
      <bottom/>
      <diagonal/>
    </border>
    <border>
      <left/>
      <right style="hair">
        <color rgb="FF898989"/>
      </right>
      <top style="medium">
        <color rgb="FF898989"/>
      </top>
      <bottom/>
      <diagonal/>
    </border>
    <border>
      <left style="medium">
        <color theme="0" tint="-0.14996795556505021"/>
      </left>
      <right/>
      <top/>
      <bottom style="thin">
        <color rgb="FF898989"/>
      </bottom>
      <diagonal/>
    </border>
    <border>
      <left/>
      <right style="hair">
        <color rgb="FF898989"/>
      </right>
      <top/>
      <bottom style="thin">
        <color rgb="FF898989"/>
      </bottom>
      <diagonal/>
    </border>
    <border>
      <left/>
      <right style="medium">
        <color theme="0" tint="-0.14996795556505021"/>
      </right>
      <top style="medium">
        <color rgb="FF898989"/>
      </top>
      <bottom/>
      <diagonal/>
    </border>
    <border>
      <left/>
      <right style="medium">
        <color theme="0" tint="-0.14996795556505021"/>
      </right>
      <top/>
      <bottom style="thin">
        <color rgb="FF898989"/>
      </bottom>
      <diagonal/>
    </border>
    <border>
      <left style="medium">
        <color theme="0" tint="-0.14996795556505021"/>
      </left>
      <right/>
      <top style="medium">
        <color rgb="FF898989"/>
      </top>
      <bottom style="thin">
        <color rgb="FF898989"/>
      </bottom>
      <diagonal/>
    </border>
    <border>
      <left/>
      <right style="hair">
        <color rgb="FF898989"/>
      </right>
      <top style="medium">
        <color rgb="FF898989"/>
      </top>
      <bottom style="thin">
        <color rgb="FF898989"/>
      </bottom>
      <diagonal/>
    </border>
    <border>
      <left/>
      <right style="thin">
        <color rgb="FF898989"/>
      </right>
      <top style="medium">
        <color rgb="FF898989"/>
      </top>
      <bottom/>
      <diagonal/>
    </border>
    <border>
      <left/>
      <right style="hair">
        <color rgb="FF898989"/>
      </right>
      <top style="thin">
        <color rgb="FF898989"/>
      </top>
      <bottom style="thin">
        <color rgb="FF898989"/>
      </bottom>
      <diagonal/>
    </border>
    <border>
      <left style="double">
        <color rgb="FF898989"/>
      </left>
      <right style="double">
        <color rgb="FF898989"/>
      </right>
      <top/>
      <bottom/>
      <diagonal/>
    </border>
    <border>
      <left style="double">
        <color rgb="FF898989"/>
      </left>
      <right style="hair">
        <color rgb="FF898989"/>
      </right>
      <top/>
      <bottom style="hair">
        <color rgb="FF898989"/>
      </bottom>
      <diagonal/>
    </border>
    <border>
      <left style="hair">
        <color rgb="FF898989"/>
      </left>
      <right style="hair">
        <color rgb="FF898989"/>
      </right>
      <top/>
      <bottom style="hair">
        <color rgb="FF898989"/>
      </bottom>
      <diagonal/>
    </border>
    <border>
      <left style="hair">
        <color rgb="FF898989"/>
      </left>
      <right/>
      <top/>
      <bottom style="hair">
        <color rgb="FF898989"/>
      </bottom>
      <diagonal/>
    </border>
    <border>
      <left/>
      <right style="hair">
        <color rgb="FF898989"/>
      </right>
      <top style="hair">
        <color rgb="FF898989"/>
      </top>
      <bottom style="hair">
        <color rgb="FF898989"/>
      </bottom>
      <diagonal/>
    </border>
    <border>
      <left style="hair">
        <color rgb="FF898989"/>
      </left>
      <right style="hair">
        <color rgb="FF898989"/>
      </right>
      <top style="hair">
        <color rgb="FF898989"/>
      </top>
      <bottom style="hair">
        <color rgb="FF898989"/>
      </bottom>
      <diagonal/>
    </border>
    <border>
      <left style="hair">
        <color rgb="FF898989"/>
      </left>
      <right/>
      <top style="hair">
        <color rgb="FF898989"/>
      </top>
      <bottom style="hair">
        <color rgb="FF898989"/>
      </bottom>
      <diagonal/>
    </border>
    <border>
      <left style="double">
        <color rgb="FF898989"/>
      </left>
      <right style="hair">
        <color rgb="FF898989"/>
      </right>
      <top style="hair">
        <color rgb="FF898989"/>
      </top>
      <bottom style="hair">
        <color rgb="FF898989"/>
      </bottom>
      <diagonal/>
    </border>
    <border>
      <left style="double">
        <color rgb="FF898989"/>
      </left>
      <right style="hair">
        <color rgb="FF898989"/>
      </right>
      <top style="hair">
        <color rgb="FF898989"/>
      </top>
      <bottom style="double">
        <color rgb="FF898989"/>
      </bottom>
      <diagonal/>
    </border>
    <border>
      <left style="hair">
        <color rgb="FF898989"/>
      </left>
      <right style="hair">
        <color rgb="FF898989"/>
      </right>
      <top style="hair">
        <color rgb="FF898989"/>
      </top>
      <bottom style="double">
        <color rgb="FF898989"/>
      </bottom>
      <diagonal/>
    </border>
    <border>
      <left style="hair">
        <color rgb="FF898989"/>
      </left>
      <right style="double">
        <color rgb="FF898989"/>
      </right>
      <top style="hair">
        <color rgb="FF898989"/>
      </top>
      <bottom style="double">
        <color rgb="FF898989"/>
      </bottom>
      <diagonal/>
    </border>
    <border>
      <left style="hair">
        <color rgb="FF898989"/>
      </left>
      <right style="double">
        <color rgb="FF898989"/>
      </right>
      <top/>
      <bottom style="hair">
        <color rgb="FF898989"/>
      </bottom>
      <diagonal/>
    </border>
    <border>
      <left style="hair">
        <color rgb="FF898989"/>
      </left>
      <right style="double">
        <color rgb="FF898989"/>
      </right>
      <top style="hair">
        <color rgb="FF898989"/>
      </top>
      <bottom style="hair">
        <color rgb="FF898989"/>
      </bottom>
      <diagonal/>
    </border>
    <border>
      <left style="double">
        <color rgb="FF898989"/>
      </left>
      <right style="double">
        <color rgb="FF898989"/>
      </right>
      <top/>
      <bottom style="hair">
        <color rgb="FF898989"/>
      </bottom>
      <diagonal/>
    </border>
    <border>
      <left style="double">
        <color rgb="FF898989"/>
      </left>
      <right style="double">
        <color rgb="FF898989"/>
      </right>
      <top style="hair">
        <color rgb="FF898989"/>
      </top>
      <bottom style="hair">
        <color rgb="FF898989"/>
      </bottom>
      <diagonal/>
    </border>
    <border>
      <left style="double">
        <color rgb="FF898989"/>
      </left>
      <right style="double">
        <color rgb="FF898989"/>
      </right>
      <top style="hair">
        <color rgb="FF898989"/>
      </top>
      <bottom style="double">
        <color rgb="FF898989"/>
      </bottom>
      <diagonal/>
    </border>
    <border>
      <left/>
      <right style="hair">
        <color rgb="FF898989"/>
      </right>
      <top/>
      <bottom style="hair">
        <color rgb="FF898989"/>
      </bottom>
      <diagonal/>
    </border>
    <border>
      <left/>
      <right style="hair">
        <color rgb="FF898989"/>
      </right>
      <top style="hair">
        <color rgb="FF898989"/>
      </top>
      <bottom style="double">
        <color rgb="FF898989"/>
      </bottom>
      <diagonal/>
    </border>
    <border>
      <left style="hair">
        <color rgb="FF898989"/>
      </left>
      <right style="hair">
        <color indexed="64"/>
      </right>
      <top style="hair">
        <color rgb="FF898989"/>
      </top>
      <bottom style="hair">
        <color rgb="FF898989"/>
      </bottom>
      <diagonal/>
    </border>
    <border>
      <left style="hair">
        <color rgb="FF898989"/>
      </left>
      <right style="hair">
        <color rgb="FF898989"/>
      </right>
      <top/>
      <bottom/>
      <diagonal/>
    </border>
    <border>
      <left style="hair">
        <color rgb="FF898989"/>
      </left>
      <right/>
      <top/>
      <bottom/>
      <diagonal/>
    </border>
    <border>
      <left/>
      <right style="hair">
        <color rgb="FF898989"/>
      </right>
      <top/>
      <bottom/>
      <diagonal/>
    </border>
    <border>
      <left style="double">
        <color rgb="FF898989"/>
      </left>
      <right style="hair">
        <color rgb="FF898989"/>
      </right>
      <top/>
      <bottom/>
      <diagonal/>
    </border>
    <border>
      <left style="hair">
        <color rgb="FF898989"/>
      </left>
      <right style="double">
        <color rgb="FF898989"/>
      </right>
      <top/>
      <bottom/>
      <diagonal/>
    </border>
    <border>
      <left style="medium">
        <color rgb="FF898989"/>
      </left>
      <right/>
      <top style="medium">
        <color rgb="FF898989"/>
      </top>
      <bottom style="medium">
        <color rgb="FF898989"/>
      </bottom>
      <diagonal/>
    </border>
    <border>
      <left/>
      <right/>
      <top style="medium">
        <color rgb="FF898989"/>
      </top>
      <bottom style="medium">
        <color rgb="FF898989"/>
      </bottom>
      <diagonal/>
    </border>
    <border>
      <left/>
      <right style="medium">
        <color rgb="FF898989"/>
      </right>
      <top style="medium">
        <color rgb="FF898989"/>
      </top>
      <bottom style="medium">
        <color rgb="FF898989"/>
      </bottom>
      <diagonal/>
    </border>
    <border>
      <left/>
      <right/>
      <top/>
      <bottom style="hair">
        <color rgb="FF898989"/>
      </bottom>
      <diagonal/>
    </border>
    <border>
      <left/>
      <right/>
      <top style="hair">
        <color rgb="FF898989"/>
      </top>
      <bottom style="hair">
        <color rgb="FF898989"/>
      </bottom>
      <diagonal/>
    </border>
    <border>
      <left style="thin">
        <color rgb="FF00B0F0"/>
      </left>
      <right style="hair">
        <color rgb="FF00B0F0"/>
      </right>
      <top style="hair">
        <color rgb="FF00B0F0"/>
      </top>
      <bottom style="hair">
        <color rgb="FF00B0F0"/>
      </bottom>
      <diagonal/>
    </border>
    <border>
      <left style="hair">
        <color rgb="FF00B0F0"/>
      </left>
      <right style="hair">
        <color rgb="FF00B0F0"/>
      </right>
      <top style="hair">
        <color rgb="FF00B0F0"/>
      </top>
      <bottom style="hair">
        <color rgb="FF00B0F0"/>
      </bottom>
      <diagonal/>
    </border>
    <border>
      <left style="hair">
        <color rgb="FF898989"/>
      </left>
      <right style="double">
        <color rgb="FF898989"/>
      </right>
      <top style="double">
        <color rgb="FF898989"/>
      </top>
      <bottom style="hair">
        <color rgb="FF898989"/>
      </bottom>
      <diagonal/>
    </border>
    <border>
      <left style="double">
        <color rgb="FF898989"/>
      </left>
      <right style="hair">
        <color rgb="FF898989"/>
      </right>
      <top style="double">
        <color rgb="FF898989"/>
      </top>
      <bottom style="hair">
        <color rgb="FF898989"/>
      </bottom>
      <diagonal/>
    </border>
    <border>
      <left style="hair">
        <color rgb="FF898989"/>
      </left>
      <right style="hair">
        <color rgb="FF898989"/>
      </right>
      <top style="double">
        <color rgb="FF898989"/>
      </top>
      <bottom style="hair">
        <color rgb="FF898989"/>
      </bottom>
      <diagonal/>
    </border>
    <border>
      <left/>
      <right/>
      <top style="hair">
        <color rgb="FF898989"/>
      </top>
      <bottom style="double">
        <color rgb="FF898989"/>
      </bottom>
      <diagonal/>
    </border>
    <border>
      <left style="double">
        <color rgb="FF504F4E"/>
      </left>
      <right style="hair">
        <color rgb="FF898989"/>
      </right>
      <top/>
      <bottom style="hair">
        <color rgb="FF898989"/>
      </bottom>
      <diagonal/>
    </border>
    <border>
      <left style="double">
        <color rgb="FF504F4E"/>
      </left>
      <right style="hair">
        <color rgb="FF898989"/>
      </right>
      <top style="hair">
        <color rgb="FF898989"/>
      </top>
      <bottom style="hair">
        <color rgb="FF898989"/>
      </bottom>
      <diagonal/>
    </border>
    <border>
      <left style="double">
        <color theme="0" tint="-0.499984740745262"/>
      </left>
      <right style="hair">
        <color rgb="FF898989"/>
      </right>
      <top style="double">
        <color rgb="FF504F4E"/>
      </top>
      <bottom style="hair">
        <color rgb="FF898989"/>
      </bottom>
      <diagonal/>
    </border>
    <border>
      <left style="double">
        <color theme="0" tint="-0.499984740745262"/>
      </left>
      <right style="hair">
        <color rgb="FF898989"/>
      </right>
      <top style="hair">
        <color rgb="FF898989"/>
      </top>
      <bottom style="double">
        <color rgb="FF898989"/>
      </bottom>
      <diagonal/>
    </border>
    <border>
      <left style="double">
        <color rgb="FF898989"/>
      </left>
      <right style="double">
        <color rgb="FF898989"/>
      </right>
      <top style="double">
        <color rgb="FF898989"/>
      </top>
      <bottom style="hair">
        <color rgb="FF898989"/>
      </bottom>
      <diagonal/>
    </border>
    <border>
      <left/>
      <right style="hair">
        <color rgb="FF898989"/>
      </right>
      <top style="double">
        <color rgb="FF898989"/>
      </top>
      <bottom style="hair">
        <color rgb="FF898989"/>
      </bottom>
      <diagonal/>
    </border>
    <border>
      <left style="hair">
        <color rgb="FF898989"/>
      </left>
      <right/>
      <top style="double">
        <color rgb="FF898989"/>
      </top>
      <bottom style="hair">
        <color rgb="FF898989"/>
      </bottom>
      <diagonal/>
    </border>
    <border>
      <left/>
      <right/>
      <top style="double">
        <color rgb="FF898989"/>
      </top>
      <bottom style="hair">
        <color rgb="FF898989"/>
      </bottom>
      <diagonal/>
    </border>
    <border>
      <left style="double">
        <color rgb="FF504F4E"/>
      </left>
      <right style="hair">
        <color rgb="FF898989"/>
      </right>
      <top style="double">
        <color rgb="FF898989"/>
      </top>
      <bottom style="hair">
        <color rgb="FF898989"/>
      </bottom>
      <diagonal/>
    </border>
    <border>
      <left style="double">
        <color rgb="FF898989"/>
      </left>
      <right style="double">
        <color rgb="FF898989"/>
      </right>
      <top/>
      <bottom style="thick">
        <color rgb="FF898989"/>
      </bottom>
      <diagonal/>
    </border>
    <border>
      <left/>
      <right style="hair">
        <color rgb="FF898989"/>
      </right>
      <top/>
      <bottom style="thick">
        <color rgb="FF898989"/>
      </bottom>
      <diagonal/>
    </border>
    <border>
      <left style="hair">
        <color rgb="FF898989"/>
      </left>
      <right style="hair">
        <color rgb="FF898989"/>
      </right>
      <top/>
      <bottom style="thick">
        <color rgb="FF898989"/>
      </bottom>
      <diagonal/>
    </border>
    <border>
      <left style="hair">
        <color rgb="FF898989"/>
      </left>
      <right/>
      <top/>
      <bottom style="thick">
        <color rgb="FF898989"/>
      </bottom>
      <diagonal/>
    </border>
    <border>
      <left style="double">
        <color rgb="FF898989"/>
      </left>
      <right style="hair">
        <color rgb="FF898989"/>
      </right>
      <top/>
      <bottom style="thick">
        <color rgb="FF898989"/>
      </bottom>
      <diagonal/>
    </border>
    <border>
      <left style="hair">
        <color rgb="FF898989"/>
      </left>
      <right style="double">
        <color rgb="FF898989"/>
      </right>
      <top/>
      <bottom style="thick">
        <color rgb="FF898989"/>
      </bottom>
      <diagonal/>
    </border>
    <border>
      <left/>
      <right/>
      <top/>
      <bottom style="thick">
        <color rgb="FF898989"/>
      </bottom>
      <diagonal/>
    </border>
    <border>
      <left style="double">
        <color rgb="FF504F4E"/>
      </left>
      <right style="hair">
        <color rgb="FF898989"/>
      </right>
      <top/>
      <bottom style="thick">
        <color rgb="FF898989"/>
      </bottom>
      <diagonal/>
    </border>
    <border>
      <left style="double">
        <color rgb="FF504F4E"/>
      </left>
      <right style="hair">
        <color rgb="FF898989"/>
      </right>
      <top/>
      <bottom/>
      <diagonal/>
    </border>
    <border>
      <left style="double">
        <color rgb="FF898989"/>
      </left>
      <right style="double">
        <color rgb="FF898989"/>
      </right>
      <top style="thick">
        <color rgb="FF898989"/>
      </top>
      <bottom style="hair">
        <color rgb="FF898989"/>
      </bottom>
      <diagonal/>
    </border>
    <border>
      <left/>
      <right style="hair">
        <color rgb="FF898989"/>
      </right>
      <top style="thick">
        <color rgb="FF898989"/>
      </top>
      <bottom style="hair">
        <color rgb="FF898989"/>
      </bottom>
      <diagonal/>
    </border>
    <border>
      <left style="hair">
        <color rgb="FF898989"/>
      </left>
      <right style="hair">
        <color rgb="FF898989"/>
      </right>
      <top style="thick">
        <color rgb="FF898989"/>
      </top>
      <bottom style="hair">
        <color rgb="FF898989"/>
      </bottom>
      <diagonal/>
    </border>
    <border>
      <left style="hair">
        <color rgb="FF898989"/>
      </left>
      <right/>
      <top style="thick">
        <color rgb="FF898989"/>
      </top>
      <bottom style="hair">
        <color rgb="FF898989"/>
      </bottom>
      <diagonal/>
    </border>
    <border>
      <left style="double">
        <color rgb="FF898989"/>
      </left>
      <right style="hair">
        <color rgb="FF898989"/>
      </right>
      <top style="thick">
        <color rgb="FF898989"/>
      </top>
      <bottom style="hair">
        <color rgb="FF898989"/>
      </bottom>
      <diagonal/>
    </border>
    <border>
      <left style="hair">
        <color rgb="FF898989"/>
      </left>
      <right style="double">
        <color rgb="FF898989"/>
      </right>
      <top style="thick">
        <color rgb="FF898989"/>
      </top>
      <bottom style="hair">
        <color rgb="FF898989"/>
      </bottom>
      <diagonal/>
    </border>
    <border>
      <left/>
      <right/>
      <top style="thick">
        <color rgb="FF898989"/>
      </top>
      <bottom style="hair">
        <color rgb="FF898989"/>
      </bottom>
      <diagonal/>
    </border>
    <border>
      <left style="double">
        <color rgb="FF504F4E"/>
      </left>
      <right style="hair">
        <color rgb="FF898989"/>
      </right>
      <top style="thick">
        <color rgb="FF898989"/>
      </top>
      <bottom style="hair">
        <color rgb="FF898989"/>
      </bottom>
      <diagonal/>
    </border>
    <border>
      <left/>
      <right style="double">
        <color rgb="FF504F4E"/>
      </right>
      <top style="thick">
        <color rgb="FF898989"/>
      </top>
      <bottom style="hair">
        <color rgb="FF898989"/>
      </bottom>
      <diagonal/>
    </border>
    <border>
      <left/>
      <right style="double">
        <color rgb="FF504F4E"/>
      </right>
      <top/>
      <bottom style="hair">
        <color rgb="FF898989"/>
      </bottom>
      <diagonal/>
    </border>
    <border>
      <left/>
      <right style="double">
        <color rgb="FF504F4E"/>
      </right>
      <top/>
      <bottom style="thick">
        <color rgb="FF898989"/>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rgb="FFC00000"/>
      </left>
      <right/>
      <top style="thin">
        <color indexed="64"/>
      </top>
      <bottom style="thin">
        <color indexed="64"/>
      </bottom>
      <diagonal/>
    </border>
    <border>
      <left style="dotted">
        <color indexed="64"/>
      </left>
      <right/>
      <top style="thin">
        <color indexed="64"/>
      </top>
      <bottom style="thin">
        <color indexed="64"/>
      </bottom>
      <diagonal/>
    </border>
    <border>
      <left style="medium">
        <color rgb="FF898989"/>
      </left>
      <right style="hair">
        <color rgb="FF898989"/>
      </right>
      <top style="thin">
        <color rgb="FF898989"/>
      </top>
      <bottom/>
      <diagonal/>
    </border>
    <border>
      <left style="dotted">
        <color indexed="64"/>
      </left>
      <right style="medium">
        <color rgb="FFC00000"/>
      </right>
      <top style="thin">
        <color indexed="64"/>
      </top>
      <bottom style="thin">
        <color indexed="64"/>
      </bottom>
      <diagonal/>
    </border>
    <border>
      <left style="dotted">
        <color indexed="64"/>
      </left>
      <right style="dotted">
        <color indexed="64"/>
      </right>
      <top/>
      <bottom style="thin">
        <color indexed="64"/>
      </bottom>
      <diagonal/>
    </border>
    <border>
      <left style="medium">
        <color rgb="FFC00000"/>
      </left>
      <right/>
      <top style="thin">
        <color indexed="64"/>
      </top>
      <bottom style="thick">
        <color rgb="FF898989"/>
      </bottom>
      <diagonal/>
    </border>
    <border>
      <left style="dotted">
        <color indexed="64"/>
      </left>
      <right style="medium">
        <color rgb="FFC00000"/>
      </right>
      <top style="thin">
        <color indexed="64"/>
      </top>
      <bottom style="thick">
        <color rgb="FF898989"/>
      </bottom>
      <diagonal/>
    </border>
    <border>
      <left style="double">
        <color rgb="FF898989"/>
      </left>
      <right style="double">
        <color rgb="FF898989"/>
      </right>
      <top style="hair">
        <color rgb="FF898989"/>
      </top>
      <bottom style="thick">
        <color rgb="FF898989"/>
      </bottom>
      <diagonal/>
    </border>
    <border>
      <left/>
      <right style="hair">
        <color rgb="FF898989"/>
      </right>
      <top style="hair">
        <color rgb="FF898989"/>
      </top>
      <bottom style="thick">
        <color rgb="FF898989"/>
      </bottom>
      <diagonal/>
    </border>
    <border>
      <left style="hair">
        <color rgb="FF898989"/>
      </left>
      <right style="hair">
        <color rgb="FF898989"/>
      </right>
      <top style="hair">
        <color rgb="FF898989"/>
      </top>
      <bottom style="thick">
        <color rgb="FF898989"/>
      </bottom>
      <diagonal/>
    </border>
    <border>
      <left style="hair">
        <color rgb="FF898989"/>
      </left>
      <right/>
      <top style="hair">
        <color rgb="FF898989"/>
      </top>
      <bottom style="thick">
        <color rgb="FF898989"/>
      </bottom>
      <diagonal/>
    </border>
    <border>
      <left style="double">
        <color rgb="FF898989"/>
      </left>
      <right style="hair">
        <color rgb="FF898989"/>
      </right>
      <top style="hair">
        <color rgb="FF898989"/>
      </top>
      <bottom style="thick">
        <color rgb="FF898989"/>
      </bottom>
      <diagonal/>
    </border>
    <border>
      <left style="hair">
        <color rgb="FF898989"/>
      </left>
      <right style="double">
        <color rgb="FF898989"/>
      </right>
      <top style="hair">
        <color rgb="FF898989"/>
      </top>
      <bottom style="thick">
        <color rgb="FF898989"/>
      </bottom>
      <diagonal/>
    </border>
    <border>
      <left/>
      <right/>
      <top style="hair">
        <color rgb="FF898989"/>
      </top>
      <bottom style="thick">
        <color rgb="FF898989"/>
      </bottom>
      <diagonal/>
    </border>
    <border>
      <left style="double">
        <color rgb="FF504F4E"/>
      </left>
      <right style="hair">
        <color rgb="FF898989"/>
      </right>
      <top style="hair">
        <color rgb="FF898989"/>
      </top>
      <bottom style="thick">
        <color rgb="FF898989"/>
      </bottom>
      <diagonal/>
    </border>
    <border>
      <left style="medium">
        <color rgb="FFC00000"/>
      </left>
      <right/>
      <top/>
      <bottom style="thin">
        <color indexed="64"/>
      </bottom>
      <diagonal/>
    </border>
    <border>
      <left style="dotted">
        <color indexed="64"/>
      </left>
      <right style="medium">
        <color rgb="FFC00000"/>
      </right>
      <top/>
      <bottom style="thin">
        <color indexed="64"/>
      </bottom>
      <diagonal/>
    </border>
    <border>
      <left style="medium">
        <color rgb="FFC00000"/>
      </left>
      <right style="medium">
        <color rgb="FFC00000"/>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medium">
        <color rgb="FF006600"/>
      </right>
      <top style="thin">
        <color indexed="64"/>
      </top>
      <bottom style="thin">
        <color indexed="64"/>
      </bottom>
      <diagonal/>
    </border>
    <border>
      <left style="double">
        <color rgb="FF898989"/>
      </left>
      <right style="double">
        <color rgb="FF898989"/>
      </right>
      <top style="hair">
        <color rgb="FF898989"/>
      </top>
      <bottom/>
      <diagonal/>
    </border>
    <border>
      <left/>
      <right style="hair">
        <color rgb="FF898989"/>
      </right>
      <top style="hair">
        <color rgb="FF898989"/>
      </top>
      <bottom/>
      <diagonal/>
    </border>
    <border>
      <left style="hair">
        <color rgb="FF898989"/>
      </left>
      <right style="hair">
        <color rgb="FF898989"/>
      </right>
      <top style="hair">
        <color rgb="FF898989"/>
      </top>
      <bottom/>
      <diagonal/>
    </border>
    <border>
      <left style="hair">
        <color rgb="FF898989"/>
      </left>
      <right/>
      <top style="hair">
        <color rgb="FF898989"/>
      </top>
      <bottom/>
      <diagonal/>
    </border>
    <border>
      <left style="double">
        <color rgb="FF898989"/>
      </left>
      <right style="hair">
        <color rgb="FF898989"/>
      </right>
      <top style="hair">
        <color rgb="FF898989"/>
      </top>
      <bottom/>
      <diagonal/>
    </border>
    <border>
      <left style="hair">
        <color rgb="FF898989"/>
      </left>
      <right style="double">
        <color rgb="FF898989"/>
      </right>
      <top style="hair">
        <color rgb="FF898989"/>
      </top>
      <bottom/>
      <diagonal/>
    </border>
    <border>
      <left/>
      <right/>
      <top style="hair">
        <color rgb="FF898989"/>
      </top>
      <bottom/>
      <diagonal/>
    </border>
    <border>
      <left style="double">
        <color rgb="FF504F4E"/>
      </left>
      <right style="hair">
        <color rgb="FF898989"/>
      </right>
      <top style="hair">
        <color rgb="FF898989"/>
      </top>
      <bottom/>
      <diagonal/>
    </border>
    <border>
      <left/>
      <right/>
      <top style="thick">
        <color rgb="FF898989"/>
      </top>
      <bottom/>
      <diagonal/>
    </border>
    <border>
      <left style="medium">
        <color rgb="FFC00000"/>
      </left>
      <right/>
      <top style="thick">
        <color rgb="FF898989"/>
      </top>
      <bottom style="thin">
        <color indexed="64"/>
      </bottom>
      <diagonal/>
    </border>
    <border>
      <left style="dotted">
        <color indexed="64"/>
      </left>
      <right style="medium">
        <color rgb="FFC00000"/>
      </right>
      <top style="thick">
        <color rgb="FF898989"/>
      </top>
      <bottom style="thin">
        <color indexed="64"/>
      </bottom>
      <diagonal/>
    </border>
    <border>
      <left style="medium">
        <color rgb="FFC00000"/>
      </left>
      <right style="medium">
        <color rgb="FFC00000"/>
      </right>
      <top style="thick">
        <color rgb="FF898989"/>
      </top>
      <bottom style="thin">
        <color indexed="64"/>
      </bottom>
      <diagonal/>
    </border>
    <border>
      <left style="dotted">
        <color indexed="64"/>
      </left>
      <right style="dotted">
        <color indexed="64"/>
      </right>
      <top style="thick">
        <color rgb="FF898989"/>
      </top>
      <bottom style="thin">
        <color indexed="64"/>
      </bottom>
      <diagonal/>
    </border>
    <border>
      <left style="thin">
        <color indexed="64"/>
      </left>
      <right/>
      <top style="thick">
        <color rgb="FF898989"/>
      </top>
      <bottom style="thin">
        <color indexed="64"/>
      </bottom>
      <diagonal/>
    </border>
    <border>
      <left style="dotted">
        <color indexed="64"/>
      </left>
      <right style="thin">
        <color indexed="64"/>
      </right>
      <top style="thick">
        <color rgb="FF898989"/>
      </top>
      <bottom style="thin">
        <color indexed="64"/>
      </bottom>
      <diagonal/>
    </border>
    <border>
      <left style="dotted">
        <color indexed="64"/>
      </left>
      <right/>
      <top style="thick">
        <color rgb="FF898989"/>
      </top>
      <bottom style="thin">
        <color indexed="64"/>
      </bottom>
      <diagonal/>
    </border>
    <border>
      <left/>
      <right style="thin">
        <color indexed="64"/>
      </right>
      <top style="thick">
        <color rgb="FF898989"/>
      </top>
      <bottom style="thin">
        <color indexed="64"/>
      </bottom>
      <diagonal/>
    </border>
    <border>
      <left/>
      <right/>
      <top style="thick">
        <color rgb="FF898989"/>
      </top>
      <bottom style="thin">
        <color indexed="64"/>
      </bottom>
      <diagonal/>
    </border>
    <border>
      <left style="hair">
        <color rgb="FF898989"/>
      </left>
      <right style="hair">
        <color rgb="FF898989"/>
      </right>
      <top style="thick">
        <color rgb="FF898989"/>
      </top>
      <bottom style="thick">
        <color rgb="FF898989"/>
      </bottom>
      <diagonal/>
    </border>
    <border>
      <left style="thin">
        <color indexed="64"/>
      </left>
      <right style="medium">
        <color rgb="FF006600"/>
      </right>
      <top style="thick">
        <color rgb="FF898989"/>
      </top>
      <bottom style="thin">
        <color indexed="64"/>
      </bottom>
      <diagonal/>
    </border>
    <border>
      <left style="medium">
        <color rgb="FFC00000"/>
      </left>
      <right/>
      <top/>
      <bottom style="thick">
        <color rgb="FF898989"/>
      </bottom>
      <diagonal/>
    </border>
    <border>
      <left style="dotted">
        <color indexed="64"/>
      </left>
      <right style="medium">
        <color rgb="FFC00000"/>
      </right>
      <top/>
      <bottom style="thick">
        <color rgb="FF898989"/>
      </bottom>
      <diagonal/>
    </border>
    <border>
      <left style="medium">
        <color rgb="FFC00000"/>
      </left>
      <right style="medium">
        <color rgb="FFC00000"/>
      </right>
      <top/>
      <bottom style="thick">
        <color rgb="FF898989"/>
      </bottom>
      <diagonal/>
    </border>
    <border>
      <left style="dotted">
        <color indexed="64"/>
      </left>
      <right style="dotted">
        <color indexed="64"/>
      </right>
      <top/>
      <bottom style="thick">
        <color rgb="FF898989"/>
      </bottom>
      <diagonal/>
    </border>
    <border>
      <left style="thin">
        <color indexed="64"/>
      </left>
      <right/>
      <top style="thin">
        <color indexed="64"/>
      </top>
      <bottom style="thick">
        <color rgb="FF898989"/>
      </bottom>
      <diagonal/>
    </border>
    <border>
      <left style="dotted">
        <color indexed="64"/>
      </left>
      <right style="thin">
        <color indexed="64"/>
      </right>
      <top style="thin">
        <color indexed="64"/>
      </top>
      <bottom style="thick">
        <color rgb="FF898989"/>
      </bottom>
      <diagonal/>
    </border>
    <border>
      <left style="dotted">
        <color indexed="64"/>
      </left>
      <right/>
      <top style="thin">
        <color indexed="64"/>
      </top>
      <bottom style="thick">
        <color rgb="FF898989"/>
      </bottom>
      <diagonal/>
    </border>
    <border>
      <left style="dotted">
        <color indexed="64"/>
      </left>
      <right style="dotted">
        <color indexed="64"/>
      </right>
      <top style="thin">
        <color indexed="64"/>
      </top>
      <bottom style="thick">
        <color rgb="FF898989"/>
      </bottom>
      <diagonal/>
    </border>
    <border>
      <left/>
      <right style="thin">
        <color indexed="64"/>
      </right>
      <top style="thin">
        <color indexed="64"/>
      </top>
      <bottom style="thick">
        <color rgb="FF898989"/>
      </bottom>
      <diagonal/>
    </border>
    <border>
      <left style="thin">
        <color indexed="64"/>
      </left>
      <right style="medium">
        <color rgb="FF006600"/>
      </right>
      <top style="thin">
        <color indexed="64"/>
      </top>
      <bottom style="thick">
        <color rgb="FF898989"/>
      </bottom>
      <diagonal/>
    </border>
    <border>
      <left style="hair">
        <color indexed="64"/>
      </left>
      <right style="hair">
        <color indexed="64"/>
      </right>
      <top/>
      <bottom style="hair">
        <color indexed="64"/>
      </bottom>
      <diagonal/>
    </border>
    <border>
      <left style="hair">
        <color rgb="FF00B0F0"/>
      </left>
      <right style="hair">
        <color rgb="FF00B0F0"/>
      </right>
      <top style="thin">
        <color rgb="FF00B0F0"/>
      </top>
      <bottom style="hair">
        <color rgb="FF00B0F0"/>
      </bottom>
      <diagonal/>
    </border>
    <border>
      <left style="hair">
        <color rgb="FF00B0F0"/>
      </left>
      <right style="thin">
        <color rgb="FF00B0F0"/>
      </right>
      <top style="hair">
        <color rgb="FF00B0F0"/>
      </top>
      <bottom style="hair">
        <color rgb="FF00B0F0"/>
      </bottom>
      <diagonal/>
    </border>
    <border>
      <left style="medium">
        <color rgb="FFC00000"/>
      </left>
      <right/>
      <top/>
      <bottom/>
      <diagonal/>
    </border>
    <border>
      <left style="dotted">
        <color indexed="64"/>
      </left>
      <right style="medium">
        <color rgb="FFC00000"/>
      </right>
      <top/>
      <bottom/>
      <diagonal/>
    </border>
    <border>
      <left style="medium">
        <color rgb="FFC00000"/>
      </left>
      <right style="medium">
        <color rgb="FFC00000"/>
      </right>
      <top/>
      <bottom/>
      <diagonal/>
    </border>
    <border>
      <left style="dotted">
        <color indexed="64"/>
      </left>
      <right style="dotted">
        <color indexed="64"/>
      </right>
      <top/>
      <bottom/>
      <diagonal/>
    </border>
    <border>
      <left style="thin">
        <color indexed="64"/>
      </left>
      <right/>
      <top style="thin">
        <color indexed="64"/>
      </top>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medium">
        <color rgb="FF006600"/>
      </right>
      <top style="thin">
        <color indexed="64"/>
      </top>
      <bottom/>
      <diagonal/>
    </border>
    <border>
      <left style="hair">
        <color indexed="64"/>
      </left>
      <right style="hair">
        <color indexed="64"/>
      </right>
      <top style="thick">
        <color rgb="FF898989"/>
      </top>
      <bottom style="hair">
        <color indexed="64"/>
      </bottom>
      <diagonal/>
    </border>
    <border>
      <left style="hair">
        <color auto="1"/>
      </left>
      <right/>
      <top style="thick">
        <color rgb="FF898989"/>
      </top>
      <bottom style="hair">
        <color auto="1"/>
      </bottom>
      <diagonal/>
    </border>
    <border>
      <left style="hair">
        <color rgb="FF00B0F0"/>
      </left>
      <right style="hair">
        <color rgb="FF00B0F0"/>
      </right>
      <top style="thick">
        <color rgb="FF898989"/>
      </top>
      <bottom style="hair">
        <color rgb="FF00B0F0"/>
      </bottom>
      <diagonal/>
    </border>
    <border>
      <left style="hair">
        <color indexed="64"/>
      </left>
      <right style="hair">
        <color indexed="64"/>
      </right>
      <top/>
      <bottom style="thick">
        <color rgb="FF898989"/>
      </bottom>
      <diagonal/>
    </border>
    <border>
      <left style="hair">
        <color auto="1"/>
      </left>
      <right/>
      <top/>
      <bottom style="thick">
        <color rgb="FF898989"/>
      </bottom>
      <diagonal/>
    </border>
    <border>
      <left style="hair">
        <color rgb="FF00B0F0"/>
      </left>
      <right style="hair">
        <color rgb="FF00B0F0"/>
      </right>
      <top style="hair">
        <color rgb="FF00B0F0"/>
      </top>
      <bottom style="thick">
        <color rgb="FF898989"/>
      </bottom>
      <diagonal/>
    </border>
    <border>
      <left style="hair">
        <color rgb="FF00B0F0"/>
      </left>
      <right style="thin">
        <color rgb="FF00B0F0"/>
      </right>
      <top style="hair">
        <color rgb="FF00B0F0"/>
      </top>
      <bottom style="thick">
        <color rgb="FF898989"/>
      </bottom>
      <diagonal/>
    </border>
    <border>
      <left style="hair">
        <color rgb="FF898989"/>
      </left>
      <right style="hair">
        <color rgb="FF898989"/>
      </right>
      <top style="thick">
        <color rgb="FF898989"/>
      </top>
      <bottom/>
      <diagonal/>
    </border>
    <border>
      <left style="double">
        <color rgb="FF504F4E"/>
      </left>
      <right style="hair">
        <color rgb="FF898989"/>
      </right>
      <top style="thick">
        <color rgb="FF898989"/>
      </top>
      <bottom style="hair">
        <color rgb="FF504F4E"/>
      </bottom>
      <diagonal/>
    </border>
    <border>
      <left style="hair">
        <color rgb="FF898989"/>
      </left>
      <right style="hair">
        <color rgb="FF898989"/>
      </right>
      <top style="thick">
        <color rgb="FF898989"/>
      </top>
      <bottom style="hair">
        <color rgb="FF504F4E"/>
      </bottom>
      <diagonal/>
    </border>
    <border>
      <left style="double">
        <color rgb="FF504F4E"/>
      </left>
      <right style="hair">
        <color rgb="FF898989"/>
      </right>
      <top style="hair">
        <color rgb="FF504F4E"/>
      </top>
      <bottom style="hair">
        <color rgb="FF898989"/>
      </bottom>
      <diagonal/>
    </border>
    <border>
      <left style="hair">
        <color rgb="FF898989"/>
      </left>
      <right style="hair">
        <color rgb="FF898989"/>
      </right>
      <top style="hair">
        <color rgb="FF504F4E"/>
      </top>
      <bottom style="hair">
        <color rgb="FF898989"/>
      </bottom>
      <diagonal/>
    </border>
    <border>
      <left style="hair">
        <color rgb="FF00B0F0"/>
      </left>
      <right style="thin">
        <color rgb="FF00B0F0"/>
      </right>
      <top style="thin">
        <color rgb="FF00B0F0"/>
      </top>
      <bottom style="hair">
        <color rgb="FF00B0F0"/>
      </bottom>
      <diagonal/>
    </border>
    <border>
      <left style="hair">
        <color rgb="FF00B0F0"/>
      </left>
      <right style="hair">
        <color rgb="FF00B0F0"/>
      </right>
      <top style="thin">
        <color rgb="FF00B0F0"/>
      </top>
      <bottom style="thick">
        <color rgb="FF898989"/>
      </bottom>
      <diagonal/>
    </border>
    <border>
      <left style="hair">
        <color rgb="FF00B0F0"/>
      </left>
      <right style="thin">
        <color rgb="FF00B0F0"/>
      </right>
      <top style="thin">
        <color rgb="FF00B0F0"/>
      </top>
      <bottom style="thick">
        <color rgb="FF898989"/>
      </bottom>
      <diagonal/>
    </border>
    <border>
      <left/>
      <right style="hair">
        <color auto="1"/>
      </right>
      <top/>
      <bottom style="thick">
        <color rgb="FF898989"/>
      </bottom>
      <diagonal/>
    </border>
    <border>
      <left style="hair">
        <color indexed="64"/>
      </left>
      <right style="hair">
        <color indexed="64"/>
      </right>
      <top style="hair">
        <color indexed="64"/>
      </top>
      <bottom style="hair">
        <color indexed="64"/>
      </bottom>
      <diagonal/>
    </border>
    <border>
      <left style="hair">
        <color rgb="FF00B0F0"/>
      </left>
      <right style="thin">
        <color rgb="FF00B0F0"/>
      </right>
      <top style="thick">
        <color rgb="FF898989"/>
      </top>
      <bottom style="hair">
        <color rgb="FF00B0F0"/>
      </bottom>
      <diagonal/>
    </border>
    <border>
      <left/>
      <right style="hair">
        <color auto="1"/>
      </right>
      <top style="thick">
        <color rgb="FF898989"/>
      </top>
      <bottom style="hair">
        <color auto="1"/>
      </bottom>
      <diagonal/>
    </border>
    <border>
      <left style="hair">
        <color indexed="64"/>
      </left>
      <right style="hair">
        <color indexed="64"/>
      </right>
      <top style="hair">
        <color indexed="64"/>
      </top>
      <bottom style="thick">
        <color rgb="FF898989"/>
      </bottom>
      <diagonal/>
    </border>
    <border>
      <left/>
      <right style="thin">
        <color indexed="64"/>
      </right>
      <top/>
      <bottom style="thin">
        <color indexed="64"/>
      </bottom>
      <diagonal/>
    </border>
    <border>
      <left style="hair">
        <color rgb="FF898989"/>
      </left>
      <right/>
      <top style="thin">
        <color rgb="FF898989"/>
      </top>
      <bottom style="thin">
        <color rgb="FF898989"/>
      </bottom>
      <diagonal/>
    </border>
    <border>
      <left style="thin">
        <color indexed="64"/>
      </left>
      <right/>
      <top style="thin">
        <color rgb="FF898989"/>
      </top>
      <bottom style="thin">
        <color rgb="FF898989"/>
      </bottom>
      <diagonal/>
    </border>
  </borders>
  <cellStyleXfs count="67">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16" borderId="1" applyNumberFormat="0" applyAlignment="0" applyProtection="0"/>
    <xf numFmtId="0" fontId="11" fillId="17" borderId="2" applyNumberFormat="0" applyAlignment="0" applyProtection="0"/>
    <xf numFmtId="0" fontId="12" fillId="0" borderId="3" applyNumberFormat="0" applyFill="0" applyAlignment="0" applyProtection="0"/>
    <xf numFmtId="0" fontId="13"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4" fillId="7" borderId="1" applyNumberFormat="0" applyAlignment="0" applyProtection="0"/>
    <xf numFmtId="164" fontId="26" fillId="0" borderId="0" applyFont="0" applyFill="0" applyBorder="0" applyAlignment="0" applyProtection="0"/>
    <xf numFmtId="164" fontId="24" fillId="0" borderId="0" applyFont="0" applyFill="0" applyBorder="0" applyAlignment="0" applyProtection="0"/>
    <xf numFmtId="0" fontId="15" fillId="3" borderId="0" applyNumberFormat="0" applyBorder="0" applyAlignment="0" applyProtection="0"/>
    <xf numFmtId="0" fontId="16" fillId="22" borderId="0" applyNumberFormat="0" applyBorder="0" applyAlignment="0" applyProtection="0"/>
    <xf numFmtId="0" fontId="24" fillId="0" borderId="0"/>
    <xf numFmtId="0" fontId="25" fillId="0" borderId="0"/>
    <xf numFmtId="0" fontId="6" fillId="23" borderId="4" applyNumberFormat="0" applyFont="0" applyAlignment="0" applyProtection="0"/>
    <xf numFmtId="0" fontId="17" fillId="16" borderId="5"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6" applyNumberFormat="0" applyFill="0" applyAlignment="0" applyProtection="0"/>
    <xf numFmtId="0" fontId="22" fillId="0" borderId="7" applyNumberFormat="0" applyFill="0" applyAlignment="0" applyProtection="0"/>
    <xf numFmtId="0" fontId="13" fillId="0" borderId="8" applyNumberFormat="0" applyFill="0" applyAlignment="0" applyProtection="0"/>
    <xf numFmtId="0" fontId="23" fillId="0" borderId="9" applyNumberFormat="0" applyFill="0" applyAlignment="0" applyProtection="0"/>
    <xf numFmtId="0" fontId="6" fillId="0" borderId="0"/>
    <xf numFmtId="0" fontId="6" fillId="0" borderId="0"/>
    <xf numFmtId="0" fontId="5" fillId="0" borderId="0"/>
    <xf numFmtId="166" fontId="5" fillId="0" borderId="0" applyFont="0" applyFill="0" applyBorder="0" applyAlignment="0" applyProtection="0"/>
    <xf numFmtId="0" fontId="6" fillId="0" borderId="0"/>
    <xf numFmtId="0" fontId="4" fillId="0" borderId="0"/>
    <xf numFmtId="166" fontId="4" fillId="0" borderId="0" applyFont="0" applyFill="0" applyBorder="0" applyAlignment="0" applyProtection="0"/>
    <xf numFmtId="0" fontId="3" fillId="0" borderId="0"/>
    <xf numFmtId="0" fontId="2" fillId="0" borderId="0"/>
    <xf numFmtId="41" fontId="7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24">
    <xf numFmtId="0" fontId="0" fillId="0" borderId="0" xfId="0"/>
    <xf numFmtId="0" fontId="6" fillId="0" borderId="0" xfId="0" applyFont="1"/>
    <xf numFmtId="49" fontId="27" fillId="25" borderId="10" xfId="47" applyNumberFormat="1" applyFont="1" applyFill="1" applyBorder="1" applyAlignment="1">
      <alignment horizontal="center" vertical="center" wrapText="1"/>
    </xf>
    <xf numFmtId="49" fontId="6" fillId="0" borderId="0" xfId="50" applyNumberFormat="1"/>
    <xf numFmtId="0" fontId="6" fillId="0" borderId="0" xfId="50"/>
    <xf numFmtId="49" fontId="30" fillId="25" borderId="10" xfId="47" applyNumberFormat="1" applyFont="1" applyFill="1" applyBorder="1" applyAlignment="1">
      <alignment horizontal="center" vertical="center" wrapText="1"/>
    </xf>
    <xf numFmtId="49" fontId="6" fillId="0" borderId="0" xfId="47" applyNumberFormat="1" applyAlignment="1">
      <alignment vertical="center" wrapText="1"/>
    </xf>
    <xf numFmtId="49" fontId="31" fillId="25" borderId="10" xfId="47" applyNumberFormat="1" applyFont="1" applyFill="1" applyBorder="1" applyAlignment="1">
      <alignment horizontal="left" vertical="center" wrapText="1"/>
    </xf>
    <xf numFmtId="0" fontId="6" fillId="0" borderId="0" xfId="47" applyAlignment="1">
      <alignment vertical="center" wrapText="1"/>
    </xf>
    <xf numFmtId="49" fontId="6" fillId="0" borderId="10" xfId="50" applyNumberFormat="1" applyBorder="1"/>
    <xf numFmtId="49" fontId="6" fillId="0" borderId="16" xfId="50" applyNumberFormat="1" applyBorder="1"/>
    <xf numFmtId="49" fontId="6" fillId="0" borderId="10" xfId="47" applyNumberFormat="1" applyBorder="1" applyAlignment="1">
      <alignment vertical="center" wrapText="1"/>
    </xf>
    <xf numFmtId="0" fontId="6" fillId="0" borderId="10" xfId="47" applyBorder="1" applyAlignment="1">
      <alignment vertical="center" wrapText="1"/>
    </xf>
    <xf numFmtId="49" fontId="6" fillId="0" borderId="0" xfId="50" applyNumberFormat="1" applyAlignment="1">
      <alignment vertical="center"/>
    </xf>
    <xf numFmtId="49" fontId="6" fillId="0" borderId="0" xfId="47" applyNumberFormat="1" applyAlignment="1">
      <alignment horizontal="left" vertical="center" wrapText="1"/>
    </xf>
    <xf numFmtId="49" fontId="31" fillId="0" borderId="10" xfId="47" applyNumberFormat="1" applyFont="1" applyBorder="1" applyAlignment="1">
      <alignment horizontal="center" vertical="center" wrapText="1"/>
    </xf>
    <xf numFmtId="0" fontId="6" fillId="0" borderId="0" xfId="47"/>
    <xf numFmtId="0" fontId="32" fillId="0" borderId="10" xfId="47" applyFont="1" applyBorder="1" applyAlignment="1">
      <alignment wrapText="1"/>
    </xf>
    <xf numFmtId="0" fontId="6" fillId="0" borderId="10" xfId="47" applyBorder="1"/>
    <xf numFmtId="0" fontId="6" fillId="0" borderId="10" xfId="47" applyBorder="1" applyAlignment="1">
      <alignment wrapText="1"/>
    </xf>
    <xf numFmtId="0" fontId="0" fillId="0" borderId="10" xfId="0" applyBorder="1"/>
    <xf numFmtId="167" fontId="6" fillId="0" borderId="10" xfId="50" applyNumberFormat="1" applyBorder="1"/>
    <xf numFmtId="0" fontId="6" fillId="0" borderId="10" xfId="0" applyFont="1" applyBorder="1"/>
    <xf numFmtId="0" fontId="6" fillId="27" borderId="0" xfId="0" applyFont="1" applyFill="1"/>
    <xf numFmtId="49" fontId="27" fillId="25" borderId="16" xfId="47" applyNumberFormat="1" applyFont="1" applyFill="1" applyBorder="1" applyAlignment="1">
      <alignment horizontal="center" vertical="center" wrapText="1"/>
    </xf>
    <xf numFmtId="49" fontId="30" fillId="25" borderId="15" xfId="47" applyNumberFormat="1" applyFont="1" applyFill="1" applyBorder="1" applyAlignment="1">
      <alignment horizontal="center" vertical="center" wrapText="1"/>
    </xf>
    <xf numFmtId="0" fontId="6" fillId="0" borderId="15" xfId="50" applyBorder="1" applyAlignment="1">
      <alignment horizontal="left" vertical="center"/>
    </xf>
    <xf numFmtId="0" fontId="39" fillId="26" borderId="18" xfId="47" applyFont="1" applyFill="1" applyBorder="1" applyAlignment="1" applyProtection="1">
      <alignment horizontal="center" vertical="center" wrapText="1"/>
      <protection hidden="1"/>
    </xf>
    <xf numFmtId="0" fontId="38" fillId="0" borderId="0" xfId="47" applyFont="1" applyAlignment="1">
      <alignment vertical="center"/>
    </xf>
    <xf numFmtId="0" fontId="38" fillId="0" borderId="0" xfId="47" applyFont="1" applyAlignment="1">
      <alignment horizontal="center" vertical="center"/>
    </xf>
    <xf numFmtId="49" fontId="38" fillId="0" borderId="0" xfId="47" applyNumberFormat="1" applyFont="1" applyAlignment="1">
      <alignment horizontal="left" vertical="center" wrapText="1"/>
    </xf>
    <xf numFmtId="0" fontId="40" fillId="0" borderId="0" xfId="47" applyFont="1" applyAlignment="1">
      <alignment horizontal="center" vertical="top" wrapText="1"/>
    </xf>
    <xf numFmtId="0" fontId="38" fillId="0" borderId="18" xfId="47" applyFont="1" applyBorder="1" applyAlignment="1">
      <alignment vertical="center"/>
    </xf>
    <xf numFmtId="0" fontId="38" fillId="0" borderId="74" xfId="47" applyFont="1" applyBorder="1" applyAlignment="1">
      <alignment vertical="center"/>
    </xf>
    <xf numFmtId="0" fontId="38" fillId="0" borderId="73" xfId="47" applyFont="1" applyBorder="1" applyAlignment="1">
      <alignment vertical="center"/>
    </xf>
    <xf numFmtId="0" fontId="38" fillId="0" borderId="72" xfId="47" applyFont="1" applyBorder="1" applyAlignment="1">
      <alignment vertical="center"/>
    </xf>
    <xf numFmtId="0" fontId="38" fillId="0" borderId="55" xfId="47" applyFont="1" applyBorder="1" applyAlignment="1">
      <alignment vertical="center"/>
    </xf>
    <xf numFmtId="0" fontId="38" fillId="0" borderId="61" xfId="47" applyFont="1" applyBorder="1" applyAlignment="1">
      <alignment vertical="center"/>
    </xf>
    <xf numFmtId="0" fontId="41" fillId="0" borderId="0" xfId="47" applyFont="1" applyAlignment="1">
      <alignment horizontal="center" vertical="center"/>
    </xf>
    <xf numFmtId="0" fontId="41" fillId="0" borderId="0" xfId="47" applyFont="1" applyAlignment="1">
      <alignment vertical="center"/>
    </xf>
    <xf numFmtId="0" fontId="41" fillId="0" borderId="0" xfId="36" applyFont="1" applyAlignment="1">
      <alignment wrapText="1"/>
    </xf>
    <xf numFmtId="0" fontId="41" fillId="0" borderId="61" xfId="36" applyFont="1" applyBorder="1" applyAlignment="1">
      <alignment horizontal="left" wrapText="1"/>
    </xf>
    <xf numFmtId="0" fontId="41" fillId="0" borderId="0" xfId="36" applyFont="1" applyAlignment="1">
      <alignment horizontal="left" wrapText="1"/>
    </xf>
    <xf numFmtId="0" fontId="41" fillId="0" borderId="0" xfId="47" applyFont="1" applyAlignment="1">
      <alignment horizontal="center" vertical="center" wrapText="1"/>
    </xf>
    <xf numFmtId="0" fontId="41" fillId="0" borderId="61" xfId="36" applyFont="1" applyBorder="1" applyAlignment="1">
      <alignment vertical="center" wrapText="1"/>
    </xf>
    <xf numFmtId="0" fontId="41" fillId="0" borderId="23" xfId="36" applyFont="1" applyBorder="1" applyAlignment="1">
      <alignment horizontal="left" vertical="center"/>
    </xf>
    <xf numFmtId="0" fontId="41" fillId="0" borderId="24" xfId="36" applyFont="1" applyBorder="1" applyAlignment="1">
      <alignment horizontal="left" vertical="center"/>
    </xf>
    <xf numFmtId="0" fontId="41" fillId="0" borderId="0" xfId="36" applyFont="1" applyAlignment="1">
      <alignment vertical="center"/>
    </xf>
    <xf numFmtId="0" fontId="41" fillId="0" borderId="0" xfId="36" applyFont="1" applyAlignment="1">
      <alignment horizontal="left" vertical="center"/>
    </xf>
    <xf numFmtId="0" fontId="41" fillId="0" borderId="26" xfId="36" applyFont="1" applyBorder="1" applyAlignment="1">
      <alignment horizontal="left" vertical="center"/>
    </xf>
    <xf numFmtId="0" fontId="41" fillId="0" borderId="27" xfId="36" applyFont="1" applyBorder="1" applyAlignment="1">
      <alignment vertical="center" wrapText="1"/>
    </xf>
    <xf numFmtId="0" fontId="41" fillId="0" borderId="28" xfId="36" applyFont="1" applyBorder="1" applyAlignment="1">
      <alignment vertical="center" wrapText="1"/>
    </xf>
    <xf numFmtId="0" fontId="41" fillId="0" borderId="29" xfId="36" applyFont="1" applyBorder="1" applyAlignment="1">
      <alignment vertical="center" wrapText="1"/>
    </xf>
    <xf numFmtId="0" fontId="41" fillId="26" borderId="55" xfId="47" applyFont="1" applyFill="1" applyBorder="1" applyAlignment="1">
      <alignment vertical="center" wrapText="1"/>
    </xf>
    <xf numFmtId="0" fontId="41" fillId="26" borderId="18" xfId="47" applyFont="1" applyFill="1" applyBorder="1" applyAlignment="1">
      <alignment horizontal="center" vertical="center" wrapText="1"/>
    </xf>
    <xf numFmtId="0" fontId="38" fillId="0" borderId="30" xfId="47" applyFont="1" applyBorder="1" applyAlignment="1">
      <alignment vertical="center"/>
    </xf>
    <xf numFmtId="0" fontId="38" fillId="0" borderId="18" xfId="47" applyFont="1" applyBorder="1" applyAlignment="1">
      <alignment horizontal="center" vertical="center"/>
    </xf>
    <xf numFmtId="0" fontId="38" fillId="0" borderId="31" xfId="47" applyFont="1" applyBorder="1" applyAlignment="1">
      <alignment vertical="center"/>
    </xf>
    <xf numFmtId="0" fontId="41" fillId="0" borderId="54" xfId="36" applyFont="1" applyBorder="1" applyAlignment="1">
      <alignment horizontal="left" vertical="center"/>
    </xf>
    <xf numFmtId="0" fontId="41" fillId="0" borderId="52" xfId="36" applyFont="1" applyBorder="1" applyAlignment="1">
      <alignment horizontal="left" vertical="center"/>
    </xf>
    <xf numFmtId="0" fontId="41" fillId="0" borderId="52" xfId="36" applyFont="1" applyBorder="1" applyAlignment="1">
      <alignment vertical="center" wrapText="1"/>
    </xf>
    <xf numFmtId="0" fontId="38" fillId="0" borderId="52" xfId="47" applyFont="1" applyBorder="1" applyAlignment="1">
      <alignment vertical="center"/>
    </xf>
    <xf numFmtId="0" fontId="38" fillId="0" borderId="52" xfId="47" applyFont="1" applyBorder="1" applyAlignment="1">
      <alignment horizontal="center" vertical="center"/>
    </xf>
    <xf numFmtId="0" fontId="41" fillId="0" borderId="52" xfId="47" applyFont="1" applyBorder="1" applyAlignment="1">
      <alignment horizontal="center" vertical="center"/>
    </xf>
    <xf numFmtId="0" fontId="41" fillId="0" borderId="52" xfId="47" applyFont="1" applyBorder="1" applyAlignment="1">
      <alignment vertical="center"/>
    </xf>
    <xf numFmtId="0" fontId="38" fillId="0" borderId="51" xfId="47" applyFont="1" applyBorder="1" applyAlignment="1">
      <alignment vertical="center"/>
    </xf>
    <xf numFmtId="0" fontId="41" fillId="0" borderId="0" xfId="46" applyFont="1" applyAlignment="1">
      <alignment vertical="center"/>
    </xf>
    <xf numFmtId="0" fontId="38" fillId="0" borderId="0" xfId="46" applyFont="1" applyAlignment="1">
      <alignment horizontal="center" vertical="center"/>
    </xf>
    <xf numFmtId="0" fontId="41" fillId="0" borderId="46" xfId="46" applyFont="1" applyBorder="1" applyAlignment="1">
      <alignment horizontal="center" vertical="center"/>
    </xf>
    <xf numFmtId="1" fontId="38" fillId="0" borderId="45" xfId="46" applyNumberFormat="1" applyFont="1" applyBorder="1" applyAlignment="1">
      <alignment horizontal="center" vertical="center"/>
    </xf>
    <xf numFmtId="0" fontId="38" fillId="0" borderId="43" xfId="46" applyFont="1" applyBorder="1" applyAlignment="1">
      <alignment horizontal="center" vertical="center"/>
    </xf>
    <xf numFmtId="0" fontId="38" fillId="0" borderId="44" xfId="46" applyFont="1" applyBorder="1" applyAlignment="1">
      <alignment horizontal="center" vertical="center"/>
    </xf>
    <xf numFmtId="0" fontId="38" fillId="0" borderId="18" xfId="46" applyFont="1" applyBorder="1" applyAlignment="1">
      <alignment horizontal="left" vertical="center" indent="1"/>
    </xf>
    <xf numFmtId="0" fontId="38" fillId="0" borderId="0" xfId="46" applyFont="1" applyAlignment="1">
      <alignment vertical="center"/>
    </xf>
    <xf numFmtId="0" fontId="41" fillId="0" borderId="75" xfId="46" applyFont="1" applyBorder="1" applyAlignment="1">
      <alignment horizontal="center" vertical="center"/>
    </xf>
    <xf numFmtId="0" fontId="38" fillId="0" borderId="12" xfId="47" applyFont="1" applyBorder="1" applyAlignment="1">
      <alignment vertical="center"/>
    </xf>
    <xf numFmtId="0" fontId="48" fillId="24" borderId="13" xfId="36" applyFont="1" applyFill="1" applyBorder="1" applyAlignment="1">
      <alignment horizontal="center" vertical="center" wrapText="1"/>
    </xf>
    <xf numFmtId="0" fontId="53" fillId="29" borderId="43" xfId="47" applyFont="1" applyFill="1" applyBorder="1" applyAlignment="1">
      <alignment horizontal="center" vertical="center" wrapText="1"/>
    </xf>
    <xf numFmtId="0" fontId="53" fillId="29" borderId="42" xfId="47" applyFont="1" applyFill="1" applyBorder="1" applyAlignment="1">
      <alignment horizontal="center" vertical="center" wrapText="1"/>
    </xf>
    <xf numFmtId="0" fontId="46" fillId="26" borderId="0" xfId="47" applyFont="1" applyFill="1" applyAlignment="1">
      <alignment vertical="center" wrapText="1"/>
    </xf>
    <xf numFmtId="0" fontId="46" fillId="0" borderId="0" xfId="47" applyFont="1" applyAlignment="1">
      <alignment vertical="center" wrapText="1"/>
    </xf>
    <xf numFmtId="0" fontId="45" fillId="0" borderId="0" xfId="47" applyFont="1" applyAlignment="1">
      <alignment horizontal="center" vertical="center" wrapText="1"/>
    </xf>
    <xf numFmtId="0" fontId="46" fillId="0" borderId="0" xfId="47" applyFont="1" applyAlignment="1">
      <alignment horizontal="center" vertical="center" wrapText="1"/>
    </xf>
    <xf numFmtId="0" fontId="46" fillId="26" borderId="97" xfId="47" applyFont="1" applyFill="1" applyBorder="1" applyAlignment="1" applyProtection="1">
      <alignment vertical="center" wrapText="1"/>
      <protection locked="0"/>
    </xf>
    <xf numFmtId="0" fontId="46" fillId="26" borderId="98" xfId="47" applyFont="1" applyFill="1" applyBorder="1" applyAlignment="1" applyProtection="1">
      <alignment vertical="center" wrapText="1"/>
      <protection locked="0"/>
    </xf>
    <xf numFmtId="1" fontId="46" fillId="26" borderId="99" xfId="47" applyNumberFormat="1" applyFont="1" applyFill="1" applyBorder="1" applyAlignment="1" applyProtection="1">
      <alignment vertical="center" wrapText="1"/>
      <protection locked="0"/>
    </xf>
    <xf numFmtId="49" fontId="46" fillId="0" borderId="104" xfId="47" applyNumberFormat="1" applyFont="1" applyBorder="1" applyAlignment="1" applyProtection="1">
      <alignment vertical="center" wrapText="1"/>
      <protection locked="0"/>
    </xf>
    <xf numFmtId="0" fontId="46" fillId="0" borderId="102" xfId="47" applyFont="1" applyBorder="1" applyAlignment="1" applyProtection="1">
      <alignment vertical="center" wrapText="1"/>
      <protection locked="0"/>
    </xf>
    <xf numFmtId="1" fontId="46" fillId="26" borderId="99" xfId="47" applyNumberFormat="1" applyFont="1" applyFill="1" applyBorder="1" applyAlignment="1" applyProtection="1">
      <alignment horizontal="center" vertical="center" wrapText="1"/>
      <protection locked="0"/>
    </xf>
    <xf numFmtId="49" fontId="35" fillId="29" borderId="105" xfId="47" applyNumberFormat="1" applyFont="1" applyFill="1" applyBorder="1" applyAlignment="1">
      <alignment horizontal="center" vertical="center" wrapText="1"/>
    </xf>
    <xf numFmtId="0" fontId="35" fillId="29" borderId="106" xfId="47" applyFont="1" applyFill="1" applyBorder="1" applyAlignment="1">
      <alignment horizontal="center" vertical="center" wrapText="1"/>
    </xf>
    <xf numFmtId="0" fontId="35" fillId="29" borderId="107" xfId="47" applyFont="1" applyFill="1" applyBorder="1" applyAlignment="1">
      <alignment horizontal="center" vertical="center" wrapText="1"/>
    </xf>
    <xf numFmtId="0" fontId="46" fillId="26" borderId="108" xfId="47" applyFont="1" applyFill="1" applyBorder="1" applyAlignment="1" applyProtection="1">
      <alignment vertical="center" wrapText="1"/>
      <protection locked="0"/>
    </xf>
    <xf numFmtId="0" fontId="46" fillId="0" borderId="104" xfId="47" applyFont="1" applyBorder="1" applyAlignment="1" applyProtection="1">
      <alignment vertical="center" wrapText="1"/>
      <protection locked="0"/>
    </xf>
    <xf numFmtId="0" fontId="46" fillId="0" borderId="109" xfId="47" applyFont="1" applyBorder="1" applyAlignment="1" applyProtection="1">
      <alignment vertical="center" wrapText="1"/>
      <protection locked="0"/>
    </xf>
    <xf numFmtId="1" fontId="46" fillId="26" borderId="98" xfId="47" applyNumberFormat="1" applyFont="1" applyFill="1" applyBorder="1" applyAlignment="1" applyProtection="1">
      <alignment horizontal="center" vertical="center" wrapText="1"/>
      <protection locked="0"/>
    </xf>
    <xf numFmtId="1" fontId="46" fillId="26" borderId="108" xfId="47" applyNumberFormat="1" applyFont="1" applyFill="1" applyBorder="1" applyAlignment="1" applyProtection="1">
      <alignment horizontal="center" vertical="center" wrapText="1"/>
      <protection locked="0"/>
    </xf>
    <xf numFmtId="0" fontId="35" fillId="29" borderId="105" xfId="47" applyFont="1" applyFill="1" applyBorder="1" applyAlignment="1">
      <alignment horizontal="center" vertical="center" wrapText="1"/>
    </xf>
    <xf numFmtId="0" fontId="46" fillId="0" borderId="111" xfId="47" applyFont="1" applyBorder="1" applyAlignment="1" applyProtection="1">
      <alignment horizontal="left" vertical="center"/>
      <protection locked="0"/>
    </xf>
    <xf numFmtId="49" fontId="46" fillId="26" borderId="110" xfId="47" applyNumberFormat="1" applyFont="1" applyFill="1" applyBorder="1" applyAlignment="1" applyProtection="1">
      <alignment horizontal="left" vertical="center" wrapText="1"/>
      <protection locked="0"/>
    </xf>
    <xf numFmtId="0" fontId="46" fillId="26" borderId="99" xfId="47" applyFont="1" applyFill="1" applyBorder="1" applyAlignment="1" applyProtection="1">
      <alignment vertical="center" wrapText="1"/>
      <protection locked="0"/>
    </xf>
    <xf numFmtId="0" fontId="46" fillId="26" borderId="100" xfId="47" applyFont="1" applyFill="1" applyBorder="1" applyAlignment="1" applyProtection="1">
      <alignment vertical="center" wrapText="1"/>
      <protection locked="0"/>
    </xf>
    <xf numFmtId="49" fontId="46" fillId="0" borderId="102" xfId="47" applyNumberFormat="1" applyFont="1" applyBorder="1" applyAlignment="1" applyProtection="1">
      <alignment vertical="center" wrapText="1"/>
      <protection locked="0"/>
    </xf>
    <xf numFmtId="0" fontId="46" fillId="0" borderId="102" xfId="47" applyFont="1" applyBorder="1" applyAlignment="1" applyProtection="1">
      <alignment horizontal="left" vertical="center"/>
      <protection locked="0"/>
    </xf>
    <xf numFmtId="0" fontId="46" fillId="0" borderId="103" xfId="47" applyFont="1" applyBorder="1" applyAlignment="1" applyProtection="1">
      <alignment vertical="center"/>
      <protection locked="0"/>
    </xf>
    <xf numFmtId="49" fontId="46" fillId="26" borderId="99" xfId="47" applyNumberFormat="1" applyFont="1" applyFill="1" applyBorder="1" applyAlignment="1" applyProtection="1">
      <alignment horizontal="center" vertical="center" wrapText="1"/>
      <protection locked="0"/>
    </xf>
    <xf numFmtId="0" fontId="42" fillId="26" borderId="99" xfId="47" applyFont="1" applyFill="1" applyBorder="1" applyAlignment="1" applyProtection="1">
      <alignment horizontal="left" vertical="center"/>
      <protection locked="0"/>
    </xf>
    <xf numFmtId="49" fontId="46" fillId="26" borderId="100" xfId="47" applyNumberFormat="1" applyFont="1" applyFill="1" applyBorder="1" applyAlignment="1" applyProtection="1">
      <alignment horizontal="left" vertical="center" wrapText="1"/>
      <protection locked="0"/>
    </xf>
    <xf numFmtId="49" fontId="35" fillId="29" borderId="106" xfId="47" applyNumberFormat="1" applyFont="1" applyFill="1" applyBorder="1" applyAlignment="1">
      <alignment horizontal="center" vertical="center" wrapText="1"/>
    </xf>
    <xf numFmtId="0" fontId="35" fillId="29" borderId="106" xfId="47" applyFont="1" applyFill="1" applyBorder="1" applyAlignment="1">
      <alignment horizontal="center" vertical="center"/>
    </xf>
    <xf numFmtId="0" fontId="35" fillId="29" borderId="107" xfId="47" applyFont="1" applyFill="1" applyBorder="1" applyAlignment="1">
      <alignment horizontal="center" vertical="center"/>
    </xf>
    <xf numFmtId="1" fontId="46" fillId="0" borderId="102" xfId="47" applyNumberFormat="1" applyFont="1" applyBorder="1" applyAlignment="1" applyProtection="1">
      <alignment vertical="center" wrapText="1"/>
      <protection locked="0"/>
    </xf>
    <xf numFmtId="0" fontId="46" fillId="0" borderId="103" xfId="47" applyFont="1" applyBorder="1" applyAlignment="1" applyProtection="1">
      <alignment horizontal="left" vertical="center" wrapText="1" indent="1"/>
      <protection locked="0"/>
    </xf>
    <xf numFmtId="0" fontId="38" fillId="26" borderId="100" xfId="47" applyFont="1" applyFill="1" applyBorder="1" applyAlignment="1" applyProtection="1">
      <alignment horizontal="left" vertical="center"/>
      <protection locked="0"/>
    </xf>
    <xf numFmtId="1" fontId="35" fillId="29" borderId="106" xfId="47" applyNumberFormat="1" applyFont="1" applyFill="1" applyBorder="1" applyAlignment="1">
      <alignment horizontal="center" vertical="center" wrapText="1"/>
    </xf>
    <xf numFmtId="15" fontId="46" fillId="0" borderId="101" xfId="47" applyNumberFormat="1" applyFont="1" applyBorder="1" applyAlignment="1" applyProtection="1">
      <alignment vertical="center" wrapText="1"/>
      <protection locked="0"/>
    </xf>
    <xf numFmtId="15" fontId="46" fillId="0" borderId="103" xfId="47" applyNumberFormat="1" applyFont="1" applyBorder="1" applyAlignment="1" applyProtection="1">
      <alignment vertical="center" wrapText="1"/>
      <protection locked="0"/>
    </xf>
    <xf numFmtId="14" fontId="46" fillId="26" borderId="113" xfId="47" applyNumberFormat="1" applyFont="1" applyFill="1" applyBorder="1" applyAlignment="1" applyProtection="1">
      <alignment horizontal="left" vertical="center" wrapText="1"/>
      <protection locked="0"/>
    </xf>
    <xf numFmtId="14" fontId="46" fillId="26" borderId="100" xfId="47" applyNumberFormat="1" applyFont="1" applyFill="1" applyBorder="1" applyAlignment="1" applyProtection="1">
      <alignment horizontal="left" vertical="center" wrapText="1"/>
      <protection locked="0"/>
    </xf>
    <xf numFmtId="15" fontId="35" fillId="29" borderId="105" xfId="47" applyNumberFormat="1" applyFont="1" applyFill="1" applyBorder="1" applyAlignment="1">
      <alignment horizontal="center" vertical="center" wrapText="1"/>
    </xf>
    <xf numFmtId="15" fontId="35" fillId="29" borderId="107" xfId="47" applyNumberFormat="1" applyFont="1" applyFill="1" applyBorder="1" applyAlignment="1">
      <alignment horizontal="center" vertical="center" wrapText="1"/>
    </xf>
    <xf numFmtId="0" fontId="46" fillId="0" borderId="101" xfId="47" applyFont="1" applyBorder="1" applyAlignment="1" applyProtection="1">
      <alignment vertical="center" wrapText="1"/>
      <protection locked="0"/>
    </xf>
    <xf numFmtId="1" fontId="46" fillId="26" borderId="113" xfId="47" applyNumberFormat="1" applyFont="1" applyFill="1" applyBorder="1" applyAlignment="1" applyProtection="1">
      <alignment horizontal="center" vertical="center" wrapText="1"/>
      <protection locked="0"/>
    </xf>
    <xf numFmtId="0" fontId="36" fillId="29" borderId="114" xfId="47" applyFont="1" applyFill="1" applyBorder="1" applyAlignment="1">
      <alignment horizontal="center" vertical="center" wrapText="1"/>
    </xf>
    <xf numFmtId="0" fontId="46" fillId="0" borderId="102" xfId="47" applyFont="1" applyBorder="1" applyAlignment="1" applyProtection="1">
      <alignment horizontal="left" vertical="center" wrapText="1"/>
      <protection locked="0"/>
    </xf>
    <xf numFmtId="0" fontId="46" fillId="0" borderId="115" xfId="47" applyFont="1" applyBorder="1" applyAlignment="1" applyProtection="1">
      <alignment horizontal="left" vertical="center" wrapText="1"/>
      <protection locked="0"/>
    </xf>
    <xf numFmtId="1" fontId="46" fillId="26" borderId="116" xfId="47" applyNumberFormat="1" applyFont="1" applyFill="1" applyBorder="1" applyAlignment="1" applyProtection="1">
      <alignment vertical="center" wrapText="1"/>
      <protection locked="0"/>
    </xf>
    <xf numFmtId="0" fontId="46" fillId="26" borderId="117" xfId="47" applyFont="1" applyFill="1" applyBorder="1" applyAlignment="1" applyProtection="1">
      <alignment vertical="center" wrapText="1"/>
      <protection locked="0"/>
    </xf>
    <xf numFmtId="1" fontId="46" fillId="26" borderId="118" xfId="47" applyNumberFormat="1" applyFont="1" applyFill="1" applyBorder="1" applyAlignment="1" applyProtection="1">
      <alignment vertical="center" wrapText="1"/>
      <protection locked="0"/>
    </xf>
    <xf numFmtId="0" fontId="46" fillId="26" borderId="119" xfId="47" applyFont="1" applyFill="1" applyBorder="1" applyAlignment="1" applyProtection="1">
      <alignment vertical="center" wrapText="1"/>
      <protection locked="0"/>
    </xf>
    <xf numFmtId="0" fontId="46" fillId="26" borderId="120" xfId="47" applyFont="1" applyFill="1" applyBorder="1" applyAlignment="1" applyProtection="1">
      <alignment vertical="center" wrapText="1"/>
      <protection locked="0"/>
    </xf>
    <xf numFmtId="0" fontId="46" fillId="26" borderId="118" xfId="47" applyFont="1" applyFill="1" applyBorder="1" applyAlignment="1" applyProtection="1">
      <alignment vertical="center" wrapText="1"/>
      <protection locked="0"/>
    </xf>
    <xf numFmtId="0" fontId="46" fillId="26" borderId="116" xfId="47" applyFont="1" applyFill="1" applyBorder="1" applyAlignment="1" applyProtection="1">
      <alignment vertical="center" wrapText="1"/>
      <protection locked="0"/>
    </xf>
    <xf numFmtId="1" fontId="46" fillId="26" borderId="99" xfId="47" applyNumberFormat="1" applyFont="1" applyFill="1" applyBorder="1" applyAlignment="1" applyProtection="1">
      <alignment horizontal="left" vertical="center"/>
      <protection locked="0"/>
    </xf>
    <xf numFmtId="1" fontId="46" fillId="26" borderId="99" xfId="47" applyNumberFormat="1" applyFont="1" applyFill="1" applyBorder="1" applyAlignment="1" applyProtection="1">
      <alignment horizontal="center" vertical="center"/>
      <protection locked="0"/>
    </xf>
    <xf numFmtId="14" fontId="46" fillId="26" borderId="104" xfId="47" applyNumberFormat="1" applyFont="1" applyFill="1" applyBorder="1" applyAlignment="1" applyProtection="1">
      <alignment horizontal="center" vertical="center" wrapText="1"/>
      <protection locked="0"/>
    </xf>
    <xf numFmtId="14" fontId="46" fillId="0" borderId="104" xfId="47" applyNumberFormat="1" applyFont="1" applyBorder="1" applyAlignment="1" applyProtection="1">
      <alignment vertical="center" wrapText="1"/>
      <protection locked="0"/>
    </xf>
    <xf numFmtId="0" fontId="46" fillId="0" borderId="102" xfId="47" applyFont="1" applyBorder="1" applyAlignment="1" applyProtection="1">
      <alignment horizontal="left" vertical="center" wrapText="1" indent="1"/>
      <protection locked="0"/>
    </xf>
    <xf numFmtId="14" fontId="46" fillId="26" borderId="98" xfId="47" applyNumberFormat="1" applyFont="1" applyFill="1" applyBorder="1" applyAlignment="1" applyProtection="1">
      <alignment horizontal="center" vertical="center" wrapText="1"/>
      <protection locked="0"/>
    </xf>
    <xf numFmtId="0" fontId="42" fillId="26" borderId="99" xfId="47" applyFont="1" applyFill="1" applyBorder="1" applyAlignment="1" applyProtection="1">
      <alignment horizontal="left" vertical="center" wrapText="1" indent="1"/>
      <protection locked="0"/>
    </xf>
    <xf numFmtId="0" fontId="42" fillId="26" borderId="100" xfId="47" applyFont="1" applyFill="1" applyBorder="1" applyAlignment="1" applyProtection="1">
      <alignment horizontal="left" vertical="center" wrapText="1" indent="1"/>
      <protection locked="0"/>
    </xf>
    <xf numFmtId="14" fontId="35" fillId="29" borderId="105" xfId="47" applyNumberFormat="1" applyFont="1" applyFill="1" applyBorder="1" applyAlignment="1">
      <alignment horizontal="center" vertical="center" wrapText="1"/>
    </xf>
    <xf numFmtId="1" fontId="46" fillId="26" borderId="108" xfId="47" applyNumberFormat="1" applyFont="1" applyFill="1" applyBorder="1" applyAlignment="1" applyProtection="1">
      <alignment vertical="center" wrapText="1"/>
      <protection locked="0"/>
    </xf>
    <xf numFmtId="0" fontId="46" fillId="0" borderId="104" xfId="47" applyFont="1" applyBorder="1" applyAlignment="1">
      <alignment vertical="center" wrapText="1"/>
    </xf>
    <xf numFmtId="0" fontId="46" fillId="0" borderId="109" xfId="47" applyFont="1" applyBorder="1" applyAlignment="1">
      <alignment vertical="center" wrapText="1"/>
    </xf>
    <xf numFmtId="0" fontId="46" fillId="26" borderId="113" xfId="47" applyFont="1" applyFill="1" applyBorder="1" applyAlignment="1">
      <alignment vertical="center" wrapText="1"/>
    </xf>
    <xf numFmtId="0" fontId="46" fillId="0" borderId="101" xfId="47" applyFont="1" applyBorder="1" applyAlignment="1">
      <alignment vertical="center" wrapText="1"/>
    </xf>
    <xf numFmtId="0" fontId="46" fillId="0" borderId="102" xfId="47" applyFont="1" applyBorder="1" applyAlignment="1">
      <alignment vertical="center" wrapText="1"/>
    </xf>
    <xf numFmtId="0" fontId="46" fillId="26" borderId="98" xfId="0" applyFont="1" applyFill="1" applyBorder="1" applyAlignment="1">
      <alignment horizontal="center" vertical="center" wrapText="1"/>
    </xf>
    <xf numFmtId="0" fontId="46" fillId="0" borderId="108" xfId="47" applyFont="1" applyBorder="1" applyAlignment="1">
      <alignment horizontal="center" vertical="center" wrapText="1"/>
    </xf>
    <xf numFmtId="0" fontId="46" fillId="26" borderId="113" xfId="0" applyFont="1" applyFill="1" applyBorder="1" applyAlignment="1">
      <alignment horizontal="center" vertical="center" wrapText="1"/>
    </xf>
    <xf numFmtId="0" fontId="46" fillId="26" borderId="99" xfId="0" applyFont="1" applyFill="1" applyBorder="1" applyAlignment="1">
      <alignment horizontal="center" vertical="center" wrapText="1"/>
    </xf>
    <xf numFmtId="0" fontId="46" fillId="26" borderId="108" xfId="0" applyFont="1" applyFill="1" applyBorder="1" applyAlignment="1">
      <alignment horizontal="center" vertical="center" wrapText="1"/>
    </xf>
    <xf numFmtId="49" fontId="35" fillId="29" borderId="105" xfId="47" applyNumberFormat="1" applyFont="1" applyFill="1" applyBorder="1" applyAlignment="1" applyProtection="1">
      <alignment horizontal="center" vertical="center" wrapText="1"/>
      <protection locked="0"/>
    </xf>
    <xf numFmtId="49" fontId="35" fillId="29" borderId="107" xfId="47" applyNumberFormat="1" applyFont="1" applyFill="1" applyBorder="1" applyAlignment="1" applyProtection="1">
      <alignment horizontal="center" vertical="center" wrapText="1"/>
      <protection locked="0"/>
    </xf>
    <xf numFmtId="0" fontId="35" fillId="29" borderId="114" xfId="47" applyFont="1" applyFill="1" applyBorder="1" applyAlignment="1">
      <alignment horizontal="center" vertical="center" wrapText="1"/>
    </xf>
    <xf numFmtId="0" fontId="57" fillId="26" borderId="0" xfId="47" applyFont="1" applyFill="1" applyAlignment="1" applyProtection="1">
      <alignment vertical="center" wrapText="1"/>
      <protection locked="0"/>
    </xf>
    <xf numFmtId="1" fontId="57" fillId="26" borderId="0" xfId="47" applyNumberFormat="1" applyFont="1" applyFill="1" applyAlignment="1" applyProtection="1">
      <alignment vertical="center" wrapText="1"/>
      <protection locked="0"/>
    </xf>
    <xf numFmtId="49" fontId="57" fillId="0" borderId="126" xfId="47" applyNumberFormat="1" applyFont="1" applyBorder="1" applyAlignment="1" applyProtection="1">
      <alignment vertical="center" wrapText="1"/>
      <protection locked="0"/>
    </xf>
    <xf numFmtId="0" fontId="57" fillId="0" borderId="127" xfId="47" applyFont="1" applyBorder="1" applyAlignment="1" applyProtection="1">
      <alignment vertical="center" wrapText="1"/>
      <protection locked="0"/>
    </xf>
    <xf numFmtId="1" fontId="46" fillId="26" borderId="124" xfId="47" applyNumberFormat="1" applyFont="1" applyFill="1" applyBorder="1" applyAlignment="1" applyProtection="1">
      <alignment horizontal="center" vertical="center" wrapText="1"/>
      <protection locked="0"/>
    </xf>
    <xf numFmtId="0" fontId="46" fillId="0" borderId="125" xfId="47" applyFont="1" applyBorder="1" applyAlignment="1" applyProtection="1">
      <alignment vertical="center" wrapText="1"/>
      <protection locked="0"/>
    </xf>
    <xf numFmtId="14" fontId="46" fillId="26" borderId="129" xfId="47" applyNumberFormat="1" applyFont="1" applyFill="1" applyBorder="1" applyAlignment="1" applyProtection="1">
      <alignment horizontal="center" vertical="center" wrapText="1"/>
      <protection locked="0"/>
    </xf>
    <xf numFmtId="14" fontId="46" fillId="26" borderId="130" xfId="47" applyNumberFormat="1" applyFont="1" applyFill="1" applyBorder="1" applyAlignment="1" applyProtection="1">
      <alignment horizontal="center" vertical="center" wrapText="1"/>
      <protection locked="0"/>
    </xf>
    <xf numFmtId="14" fontId="46" fillId="26" borderId="128" xfId="47" applyNumberFormat="1" applyFont="1" applyFill="1" applyBorder="1" applyAlignment="1" applyProtection="1">
      <alignment horizontal="center" vertical="center" wrapText="1"/>
      <protection locked="0"/>
    </xf>
    <xf numFmtId="1" fontId="46" fillId="26" borderId="119" xfId="47" applyNumberFormat="1" applyFont="1" applyFill="1" applyBorder="1" applyAlignment="1" applyProtection="1">
      <alignment vertical="center" wrapText="1"/>
      <protection locked="0"/>
    </xf>
    <xf numFmtId="49" fontId="6" fillId="30" borderId="10" xfId="50" applyNumberFormat="1" applyFill="1" applyBorder="1"/>
    <xf numFmtId="0" fontId="36" fillId="29" borderId="131" xfId="47" applyFont="1" applyFill="1" applyBorder="1" applyAlignment="1">
      <alignment horizontal="center" vertical="center" wrapText="1"/>
    </xf>
    <xf numFmtId="1" fontId="46" fillId="26" borderId="132" xfId="47" applyNumberFormat="1" applyFont="1" applyFill="1" applyBorder="1" applyAlignment="1" applyProtection="1">
      <alignment horizontal="left" vertical="center"/>
      <protection locked="0"/>
    </xf>
    <xf numFmtId="0" fontId="46" fillId="0" borderId="133" xfId="47" applyFont="1" applyBorder="1" applyAlignment="1" applyProtection="1">
      <alignment vertical="center" wrapText="1"/>
      <protection locked="0"/>
    </xf>
    <xf numFmtId="0" fontId="46" fillId="26" borderId="113" xfId="47" applyFont="1" applyFill="1" applyBorder="1" applyAlignment="1" applyProtection="1">
      <alignment horizontal="center" vertical="center" wrapText="1"/>
      <protection locked="0"/>
    </xf>
    <xf numFmtId="0" fontId="46" fillId="0" borderId="110" xfId="47" applyFont="1" applyBorder="1" applyAlignment="1">
      <alignment horizontal="center" vertical="center" wrapText="1"/>
    </xf>
    <xf numFmtId="14" fontId="46" fillId="26" borderId="102" xfId="47" applyNumberFormat="1" applyFont="1" applyFill="1" applyBorder="1" applyAlignment="1" applyProtection="1">
      <alignment horizontal="center" vertical="center" wrapText="1"/>
      <protection locked="0"/>
    </xf>
    <xf numFmtId="14" fontId="46" fillId="26" borderId="109" xfId="47" applyNumberFormat="1" applyFont="1" applyFill="1" applyBorder="1" applyAlignment="1" applyProtection="1">
      <alignment horizontal="center" vertical="center" wrapText="1"/>
      <protection locked="0"/>
    </xf>
    <xf numFmtId="0" fontId="41" fillId="0" borderId="0" xfId="36" applyFont="1" applyAlignment="1">
      <alignment horizontal="center" vertical="center"/>
    </xf>
    <xf numFmtId="0" fontId="35" fillId="29" borderId="43" xfId="47" applyFont="1" applyFill="1" applyBorder="1" applyAlignment="1">
      <alignment horizontal="center" vertical="center" wrapText="1"/>
    </xf>
    <xf numFmtId="0" fontId="35" fillId="29" borderId="42" xfId="47" applyFont="1" applyFill="1" applyBorder="1" applyAlignment="1">
      <alignment horizontal="center" vertical="center" wrapText="1"/>
    </xf>
    <xf numFmtId="0" fontId="35" fillId="29" borderId="45" xfId="47" applyFont="1" applyFill="1" applyBorder="1" applyAlignment="1">
      <alignment horizontal="center" vertical="center" wrapText="1"/>
    </xf>
    <xf numFmtId="0" fontId="38" fillId="0" borderId="42" xfId="46" applyFont="1" applyBorder="1" applyAlignment="1">
      <alignment horizontal="center" vertical="center"/>
    </xf>
    <xf numFmtId="1" fontId="38" fillId="0" borderId="43" xfId="46" applyNumberFormat="1" applyFont="1" applyBorder="1" applyAlignment="1">
      <alignment horizontal="center" vertical="center" wrapText="1"/>
    </xf>
    <xf numFmtId="1" fontId="38" fillId="0" borderId="42" xfId="46" applyNumberFormat="1" applyFont="1" applyBorder="1" applyAlignment="1">
      <alignment horizontal="center" vertical="center" wrapText="1"/>
    </xf>
    <xf numFmtId="1" fontId="38" fillId="0" borderId="43" xfId="46" applyNumberFormat="1" applyFont="1" applyBorder="1" applyAlignment="1">
      <alignment horizontal="center" vertical="center"/>
    </xf>
    <xf numFmtId="1" fontId="38" fillId="0" borderId="42" xfId="46" applyNumberFormat="1" applyFont="1" applyBorder="1" applyAlignment="1">
      <alignment horizontal="center" vertical="center"/>
    </xf>
    <xf numFmtId="0" fontId="38" fillId="0" borderId="43" xfId="46" applyFont="1" applyBorder="1" applyAlignment="1">
      <alignment horizontal="left" vertical="center"/>
    </xf>
    <xf numFmtId="0" fontId="38" fillId="0" borderId="42" xfId="46" applyFont="1" applyBorder="1" applyAlignment="1">
      <alignment horizontal="left" vertical="center"/>
    </xf>
    <xf numFmtId="0" fontId="38" fillId="0" borderId="42" xfId="46" applyFont="1" applyBorder="1" applyAlignment="1">
      <alignment horizontal="center" vertical="center"/>
    </xf>
    <xf numFmtId="0" fontId="38" fillId="0" borderId="45" xfId="46" applyFont="1" applyBorder="1" applyAlignment="1">
      <alignment horizontal="center" vertical="center"/>
    </xf>
    <xf numFmtId="0" fontId="38" fillId="0" borderId="43" xfId="46" applyFont="1" applyBorder="1" applyAlignment="1">
      <alignment vertical="center"/>
    </xf>
    <xf numFmtId="0" fontId="38" fillId="0" borderId="42" xfId="46" applyFont="1" applyBorder="1" applyAlignment="1">
      <alignment vertical="center"/>
    </xf>
    <xf numFmtId="0" fontId="38" fillId="0" borderId="41" xfId="46" applyFont="1" applyBorder="1" applyAlignment="1">
      <alignment vertical="center"/>
    </xf>
    <xf numFmtId="0" fontId="38" fillId="0" borderId="42" xfId="46" applyFont="1" applyBorder="1" applyAlignment="1">
      <alignment horizontal="left" vertical="center" wrapText="1"/>
    </xf>
    <xf numFmtId="0" fontId="38" fillId="0" borderId="45" xfId="46" applyFont="1" applyBorder="1" applyAlignment="1">
      <alignment horizontal="left" vertical="center" wrapText="1"/>
    </xf>
    <xf numFmtId="165" fontId="46" fillId="0" borderId="43" xfId="46" applyNumberFormat="1" applyFont="1" applyBorder="1" applyAlignment="1">
      <alignment horizontal="center" vertical="center"/>
    </xf>
    <xf numFmtId="165" fontId="46" fillId="0" borderId="42" xfId="46" applyNumberFormat="1" applyFont="1" applyBorder="1" applyAlignment="1">
      <alignment horizontal="center" vertical="center"/>
    </xf>
    <xf numFmtId="165" fontId="38" fillId="0" borderId="42" xfId="46" applyNumberFormat="1" applyFont="1" applyBorder="1" applyAlignment="1">
      <alignment horizontal="center" vertical="center"/>
    </xf>
    <xf numFmtId="165" fontId="38" fillId="0" borderId="45" xfId="46" applyNumberFormat="1" applyFont="1" applyBorder="1" applyAlignment="1">
      <alignment horizontal="center" vertical="center"/>
    </xf>
    <xf numFmtId="0" fontId="67" fillId="0" borderId="0" xfId="47" applyFont="1" applyAlignment="1">
      <alignment vertical="center"/>
    </xf>
    <xf numFmtId="0" fontId="67" fillId="0" borderId="0" xfId="47" applyFont="1"/>
    <xf numFmtId="0" fontId="67" fillId="0" borderId="19" xfId="47" applyFont="1" applyBorder="1" applyAlignment="1">
      <alignment vertical="center"/>
    </xf>
    <xf numFmtId="0" fontId="67" fillId="0" borderId="20" xfId="47" applyFont="1" applyBorder="1" applyAlignment="1">
      <alignment vertical="center"/>
    </xf>
    <xf numFmtId="0" fontId="67" fillId="0" borderId="21" xfId="47" applyFont="1" applyBorder="1" applyAlignment="1">
      <alignment vertical="center"/>
    </xf>
    <xf numFmtId="0" fontId="67" fillId="0" borderId="17" xfId="47" applyFont="1" applyBorder="1" applyAlignment="1">
      <alignment vertical="center"/>
    </xf>
    <xf numFmtId="0" fontId="67" fillId="0" borderId="0" xfId="36" applyFont="1" applyAlignment="1">
      <alignment vertical="center" wrapText="1"/>
    </xf>
    <xf numFmtId="0" fontId="68" fillId="0" borderId="17" xfId="46" applyFont="1" applyBorder="1" applyAlignment="1">
      <alignment vertical="center"/>
    </xf>
    <xf numFmtId="0" fontId="68" fillId="0" borderId="0" xfId="46" applyFont="1" applyAlignment="1">
      <alignment vertical="center"/>
    </xf>
    <xf numFmtId="0" fontId="67" fillId="0" borderId="17" xfId="46" applyFont="1" applyBorder="1" applyAlignment="1">
      <alignment horizontal="center" vertical="center"/>
    </xf>
    <xf numFmtId="0" fontId="67" fillId="0" borderId="0" xfId="46" applyFont="1" applyAlignment="1">
      <alignment horizontal="center"/>
    </xf>
    <xf numFmtId="0" fontId="67" fillId="0" borderId="0" xfId="46" applyFont="1" applyAlignment="1">
      <alignment horizontal="center" vertical="center"/>
    </xf>
    <xf numFmtId="0" fontId="67" fillId="0" borderId="17" xfId="46" applyFont="1" applyBorder="1" applyAlignment="1">
      <alignment vertical="center"/>
    </xf>
    <xf numFmtId="0" fontId="67" fillId="0" borderId="0" xfId="46" applyFont="1"/>
    <xf numFmtId="0" fontId="67" fillId="0" borderId="0" xfId="46" applyFont="1" applyAlignment="1">
      <alignment vertical="center"/>
    </xf>
    <xf numFmtId="0" fontId="67" fillId="0" borderId="14" xfId="47" applyFont="1" applyBorder="1" applyAlignment="1">
      <alignment vertical="center"/>
    </xf>
    <xf numFmtId="0" fontId="67" fillId="0" borderId="10" xfId="47" applyFont="1" applyBorder="1" applyAlignment="1">
      <alignment horizontal="left" vertical="center" wrapText="1"/>
    </xf>
    <xf numFmtId="0" fontId="38" fillId="0" borderId="42" xfId="46" applyFont="1" applyBorder="1" applyAlignment="1">
      <alignment horizontal="center" vertical="center"/>
    </xf>
    <xf numFmtId="14" fontId="46" fillId="26" borderId="113" xfId="47" applyNumberFormat="1" applyFont="1" applyFill="1" applyBorder="1" applyAlignment="1" applyProtection="1">
      <alignment horizontal="right" vertical="center" wrapText="1"/>
      <protection locked="0"/>
    </xf>
    <xf numFmtId="14" fontId="46" fillId="26" borderId="100" xfId="47" applyNumberFormat="1" applyFont="1" applyFill="1" applyBorder="1" applyAlignment="1" applyProtection="1">
      <alignment horizontal="right" vertical="center" wrapText="1"/>
      <protection locked="0"/>
    </xf>
    <xf numFmtId="0" fontId="46" fillId="0" borderId="136" xfId="47" applyFont="1" applyBorder="1" applyAlignment="1">
      <alignment horizontal="center" vertical="center" wrapText="1"/>
    </xf>
    <xf numFmtId="0" fontId="46" fillId="26" borderId="137" xfId="47" applyFont="1" applyFill="1" applyBorder="1" applyAlignment="1" applyProtection="1">
      <alignment horizontal="center" vertical="center" wrapText="1"/>
      <protection locked="0"/>
    </xf>
    <xf numFmtId="1" fontId="46" fillId="26" borderId="130" xfId="47" applyNumberFormat="1" applyFont="1" applyFill="1" applyBorder="1" applyAlignment="1" applyProtection="1">
      <alignment horizontal="center" vertical="center" wrapText="1"/>
      <protection locked="0"/>
    </xf>
    <xf numFmtId="0" fontId="38" fillId="26" borderId="138" xfId="47" applyFont="1" applyFill="1" applyBorder="1" applyAlignment="1" applyProtection="1">
      <alignment horizontal="left" vertical="center"/>
      <protection locked="0"/>
    </xf>
    <xf numFmtId="1" fontId="46" fillId="26" borderId="129" xfId="47" applyNumberFormat="1" applyFont="1" applyFill="1" applyBorder="1" applyAlignment="1" applyProtection="1">
      <alignment horizontal="center" vertical="center" wrapText="1"/>
      <protection locked="0"/>
    </xf>
    <xf numFmtId="49" fontId="46" fillId="26" borderId="130" xfId="47" applyNumberFormat="1" applyFont="1" applyFill="1" applyBorder="1" applyAlignment="1" applyProtection="1">
      <alignment horizontal="center" vertical="center" wrapText="1"/>
      <protection locked="0"/>
    </xf>
    <xf numFmtId="0" fontId="42" fillId="26" borderId="130" xfId="47" applyFont="1" applyFill="1" applyBorder="1" applyAlignment="1" applyProtection="1">
      <alignment horizontal="left" vertical="center"/>
      <protection locked="0"/>
    </xf>
    <xf numFmtId="49" fontId="46" fillId="26" borderId="138" xfId="47" applyNumberFormat="1" applyFont="1" applyFill="1" applyBorder="1" applyAlignment="1" applyProtection="1">
      <alignment horizontal="left" vertical="center" wrapText="1"/>
      <protection locked="0"/>
    </xf>
    <xf numFmtId="49" fontId="46" fillId="26" borderId="136" xfId="47" applyNumberFormat="1" applyFont="1" applyFill="1" applyBorder="1" applyAlignment="1" applyProtection="1">
      <alignment horizontal="left" vertical="center" wrapText="1"/>
      <protection locked="0"/>
    </xf>
    <xf numFmtId="14" fontId="46" fillId="26" borderId="137" xfId="47" applyNumberFormat="1" applyFont="1" applyFill="1" applyBorder="1" applyAlignment="1" applyProtection="1">
      <alignment horizontal="right" vertical="center" wrapText="1"/>
      <protection locked="0"/>
    </xf>
    <xf numFmtId="14" fontId="46" fillId="26" borderId="138" xfId="47" applyNumberFormat="1" applyFont="1" applyFill="1" applyBorder="1" applyAlignment="1" applyProtection="1">
      <alignment horizontal="right" vertical="center" wrapText="1"/>
      <protection locked="0"/>
    </xf>
    <xf numFmtId="1" fontId="46" fillId="26" borderId="128" xfId="47" applyNumberFormat="1" applyFont="1" applyFill="1" applyBorder="1" applyAlignment="1" applyProtection="1">
      <alignment horizontal="center" vertical="center" wrapText="1"/>
      <protection locked="0"/>
    </xf>
    <xf numFmtId="1" fontId="46" fillId="26" borderId="137" xfId="47" applyNumberFormat="1" applyFont="1" applyFill="1" applyBorder="1" applyAlignment="1" applyProtection="1">
      <alignment horizontal="center" vertical="center" wrapText="1"/>
      <protection locked="0"/>
    </xf>
    <xf numFmtId="1" fontId="46" fillId="26" borderId="139" xfId="47" applyNumberFormat="1" applyFont="1" applyFill="1" applyBorder="1" applyAlignment="1" applyProtection="1">
      <alignment horizontal="center" vertical="center" wrapText="1"/>
      <protection locked="0"/>
    </xf>
    <xf numFmtId="1" fontId="46" fillId="26" borderId="140" xfId="47" applyNumberFormat="1" applyFont="1" applyFill="1" applyBorder="1" applyAlignment="1" applyProtection="1">
      <alignment horizontal="left" vertical="center"/>
      <protection locked="0"/>
    </xf>
    <xf numFmtId="1" fontId="46" fillId="26" borderId="130" xfId="47" applyNumberFormat="1" applyFont="1" applyFill="1" applyBorder="1" applyAlignment="1" applyProtection="1">
      <alignment horizontal="left" vertical="center"/>
      <protection locked="0"/>
    </xf>
    <xf numFmtId="1" fontId="46" fillId="26" borderId="130" xfId="47" applyNumberFormat="1" applyFont="1" applyFill="1" applyBorder="1" applyAlignment="1" applyProtection="1">
      <alignment horizontal="center" vertical="center"/>
      <protection locked="0"/>
    </xf>
    <xf numFmtId="0" fontId="42" fillId="26" borderId="138" xfId="47" applyFont="1" applyFill="1" applyBorder="1" applyAlignment="1" applyProtection="1">
      <alignment horizontal="left" vertical="center" wrapText="1" indent="1"/>
      <protection locked="0"/>
    </xf>
    <xf numFmtId="0" fontId="46" fillId="26" borderId="129" xfId="0" applyFont="1" applyFill="1" applyBorder="1" applyAlignment="1">
      <alignment horizontal="center" vertical="center" wrapText="1"/>
    </xf>
    <xf numFmtId="0" fontId="46" fillId="0" borderId="128" xfId="47" applyFont="1" applyBorder="1" applyAlignment="1">
      <alignment horizontal="center" vertical="center" wrapText="1"/>
    </xf>
    <xf numFmtId="0" fontId="46" fillId="0" borderId="141" xfId="47" applyFont="1" applyBorder="1" applyAlignment="1">
      <alignment horizontal="center" vertical="center" wrapText="1"/>
    </xf>
    <xf numFmtId="0" fontId="46" fillId="26" borderId="142" xfId="47" applyFont="1" applyFill="1" applyBorder="1" applyAlignment="1" applyProtection="1">
      <alignment horizontal="center" vertical="center" wrapText="1"/>
      <protection locked="0"/>
    </xf>
    <xf numFmtId="1" fontId="46" fillId="26" borderId="143" xfId="47" applyNumberFormat="1" applyFont="1" applyFill="1" applyBorder="1" applyAlignment="1" applyProtection="1">
      <alignment horizontal="center" vertical="center" wrapText="1"/>
      <protection locked="0"/>
    </xf>
    <xf numFmtId="0" fontId="38" fillId="26" borderId="144" xfId="47" applyFont="1" applyFill="1" applyBorder="1" applyAlignment="1" applyProtection="1">
      <alignment horizontal="left" vertical="center"/>
      <protection locked="0"/>
    </xf>
    <xf numFmtId="1" fontId="46" fillId="26" borderId="145" xfId="47" applyNumberFormat="1" applyFont="1" applyFill="1" applyBorder="1" applyAlignment="1" applyProtection="1">
      <alignment horizontal="center" vertical="center" wrapText="1"/>
      <protection locked="0"/>
    </xf>
    <xf numFmtId="49" fontId="46" fillId="26" borderId="143" xfId="47" applyNumberFormat="1" applyFont="1" applyFill="1" applyBorder="1" applyAlignment="1" applyProtection="1">
      <alignment horizontal="center" vertical="center" wrapText="1"/>
      <protection locked="0"/>
    </xf>
    <xf numFmtId="0" fontId="42" fillId="26" borderId="143" xfId="47" applyFont="1" applyFill="1" applyBorder="1" applyAlignment="1" applyProtection="1">
      <alignment horizontal="left" vertical="center"/>
      <protection locked="0"/>
    </xf>
    <xf numFmtId="49" fontId="46" fillId="26" borderId="144" xfId="47" applyNumberFormat="1" applyFont="1" applyFill="1" applyBorder="1" applyAlignment="1" applyProtection="1">
      <alignment horizontal="left" vertical="center" wrapText="1"/>
      <protection locked="0"/>
    </xf>
    <xf numFmtId="49" fontId="46" fillId="26" borderId="141" xfId="47" applyNumberFormat="1" applyFont="1" applyFill="1" applyBorder="1" applyAlignment="1" applyProtection="1">
      <alignment horizontal="left" vertical="center" wrapText="1"/>
      <protection locked="0"/>
    </xf>
    <xf numFmtId="1" fontId="46" fillId="26" borderId="146" xfId="47" applyNumberFormat="1" applyFont="1" applyFill="1" applyBorder="1" applyAlignment="1" applyProtection="1">
      <alignment horizontal="center" vertical="center" wrapText="1"/>
      <protection locked="0"/>
    </xf>
    <xf numFmtId="1" fontId="46" fillId="26" borderId="142" xfId="47" applyNumberFormat="1" applyFont="1" applyFill="1" applyBorder="1" applyAlignment="1" applyProtection="1">
      <alignment horizontal="center" vertical="center" wrapText="1"/>
      <protection locked="0"/>
    </xf>
    <xf numFmtId="1" fontId="46" fillId="26" borderId="147" xfId="47" applyNumberFormat="1" applyFont="1" applyFill="1" applyBorder="1" applyAlignment="1" applyProtection="1">
      <alignment horizontal="center" vertical="center" wrapText="1"/>
      <protection locked="0"/>
    </xf>
    <xf numFmtId="1" fontId="46" fillId="26" borderId="148" xfId="47" applyNumberFormat="1" applyFont="1" applyFill="1" applyBorder="1" applyAlignment="1" applyProtection="1">
      <alignment horizontal="left" vertical="center"/>
      <protection locked="0"/>
    </xf>
    <xf numFmtId="1" fontId="46" fillId="26" borderId="143" xfId="47" applyNumberFormat="1" applyFont="1" applyFill="1" applyBorder="1" applyAlignment="1" applyProtection="1">
      <alignment horizontal="left" vertical="center"/>
      <protection locked="0"/>
    </xf>
    <xf numFmtId="1" fontId="46" fillId="26" borderId="143" xfId="47" applyNumberFormat="1" applyFont="1" applyFill="1" applyBorder="1" applyAlignment="1" applyProtection="1">
      <alignment horizontal="center" vertical="center"/>
      <protection locked="0"/>
    </xf>
    <xf numFmtId="14" fontId="46" fillId="26" borderId="145" xfId="47" applyNumberFormat="1" applyFont="1" applyFill="1" applyBorder="1" applyAlignment="1" applyProtection="1">
      <alignment horizontal="center" vertical="center" wrapText="1"/>
      <protection locked="0"/>
    </xf>
    <xf numFmtId="0" fontId="42" fillId="26" borderId="143" xfId="47" applyFont="1" applyFill="1" applyBorder="1" applyAlignment="1" applyProtection="1">
      <alignment horizontal="left" vertical="center" wrapText="1" indent="1"/>
      <protection locked="0"/>
    </xf>
    <xf numFmtId="0" fontId="42" fillId="26" borderId="144" xfId="47" applyFont="1" applyFill="1" applyBorder="1" applyAlignment="1" applyProtection="1">
      <alignment horizontal="left" vertical="center" wrapText="1" indent="1"/>
      <protection locked="0"/>
    </xf>
    <xf numFmtId="0" fontId="46" fillId="26" borderId="145" xfId="0" applyFont="1" applyFill="1" applyBorder="1" applyAlignment="1">
      <alignment horizontal="center" vertical="center" wrapText="1"/>
    </xf>
    <xf numFmtId="0" fontId="46" fillId="0" borderId="146" xfId="47" applyFont="1" applyBorder="1" applyAlignment="1">
      <alignment horizontal="center" vertical="center" wrapText="1"/>
    </xf>
    <xf numFmtId="0" fontId="46" fillId="0" borderId="97" xfId="47" applyFont="1" applyBorder="1" applyAlignment="1">
      <alignment horizontal="center" vertical="center" wrapText="1"/>
    </xf>
    <xf numFmtId="0" fontId="46" fillId="26" borderId="118" xfId="47" applyFont="1" applyFill="1" applyBorder="1" applyAlignment="1" applyProtection="1">
      <alignment horizontal="center" vertical="center" wrapText="1"/>
      <protection locked="0"/>
    </xf>
    <xf numFmtId="1" fontId="46" fillId="26" borderId="116" xfId="47" applyNumberFormat="1" applyFont="1" applyFill="1" applyBorder="1" applyAlignment="1" applyProtection="1">
      <alignment horizontal="center" vertical="center" wrapText="1"/>
      <protection locked="0"/>
    </xf>
    <xf numFmtId="0" fontId="38" fillId="26" borderId="117" xfId="47" applyFont="1" applyFill="1" applyBorder="1" applyAlignment="1" applyProtection="1">
      <alignment horizontal="left" vertical="center"/>
      <protection locked="0"/>
    </xf>
    <xf numFmtId="1" fontId="46" fillId="26" borderId="119" xfId="47" applyNumberFormat="1" applyFont="1" applyFill="1" applyBorder="1" applyAlignment="1" applyProtection="1">
      <alignment horizontal="center" vertical="center" wrapText="1"/>
      <protection locked="0"/>
    </xf>
    <xf numFmtId="49" fontId="46" fillId="26" borderId="116" xfId="47" applyNumberFormat="1" applyFont="1" applyFill="1" applyBorder="1" applyAlignment="1" applyProtection="1">
      <alignment horizontal="center" vertical="center" wrapText="1"/>
      <protection locked="0"/>
    </xf>
    <xf numFmtId="0" fontId="42" fillId="26" borderId="116" xfId="47" applyFont="1" applyFill="1" applyBorder="1" applyAlignment="1" applyProtection="1">
      <alignment horizontal="left" vertical="center"/>
      <protection locked="0"/>
    </xf>
    <xf numFmtId="49" fontId="46" fillId="26" borderId="117" xfId="47" applyNumberFormat="1" applyFont="1" applyFill="1" applyBorder="1" applyAlignment="1" applyProtection="1">
      <alignment horizontal="left" vertical="center" wrapText="1"/>
      <protection locked="0"/>
    </xf>
    <xf numFmtId="49" fontId="46" fillId="26" borderId="97" xfId="47" applyNumberFormat="1" applyFont="1" applyFill="1" applyBorder="1" applyAlignment="1" applyProtection="1">
      <alignment horizontal="left" vertical="center" wrapText="1"/>
      <protection locked="0"/>
    </xf>
    <xf numFmtId="14" fontId="46" fillId="26" borderId="118" xfId="47" applyNumberFormat="1" applyFont="1" applyFill="1" applyBorder="1" applyAlignment="1" applyProtection="1">
      <alignment horizontal="right" vertical="center" wrapText="1"/>
      <protection locked="0"/>
    </xf>
    <xf numFmtId="14" fontId="46" fillId="26" borderId="117" xfId="47" applyNumberFormat="1" applyFont="1" applyFill="1" applyBorder="1" applyAlignment="1" applyProtection="1">
      <alignment horizontal="right" vertical="center" wrapText="1"/>
      <protection locked="0"/>
    </xf>
    <xf numFmtId="1" fontId="46" fillId="26" borderId="120" xfId="47" applyNumberFormat="1" applyFont="1" applyFill="1" applyBorder="1" applyAlignment="1" applyProtection="1">
      <alignment horizontal="center" vertical="center" wrapText="1"/>
      <protection locked="0"/>
    </xf>
    <xf numFmtId="1" fontId="46" fillId="26" borderId="118" xfId="47" applyNumberFormat="1" applyFont="1" applyFill="1" applyBorder="1" applyAlignment="1" applyProtection="1">
      <alignment horizontal="center" vertical="center" wrapText="1"/>
      <protection locked="0"/>
    </xf>
    <xf numFmtId="1" fontId="46" fillId="26" borderId="0" xfId="47" applyNumberFormat="1" applyFont="1" applyFill="1" applyBorder="1" applyAlignment="1" applyProtection="1">
      <alignment horizontal="center" vertical="center" wrapText="1"/>
      <protection locked="0"/>
    </xf>
    <xf numFmtId="1" fontId="46" fillId="26" borderId="149" xfId="47" applyNumberFormat="1" applyFont="1" applyFill="1" applyBorder="1" applyAlignment="1" applyProtection="1">
      <alignment horizontal="left" vertical="center"/>
      <protection locked="0"/>
    </xf>
    <xf numFmtId="1" fontId="46" fillId="26" borderId="116" xfId="47" applyNumberFormat="1" applyFont="1" applyFill="1" applyBorder="1" applyAlignment="1" applyProtection="1">
      <alignment horizontal="left" vertical="center"/>
      <protection locked="0"/>
    </xf>
    <xf numFmtId="1" fontId="46" fillId="26" borderId="116" xfId="47" applyNumberFormat="1" applyFont="1" applyFill="1" applyBorder="1" applyAlignment="1" applyProtection="1">
      <alignment horizontal="center" vertical="center"/>
      <protection locked="0"/>
    </xf>
    <xf numFmtId="14" fontId="46" fillId="26" borderId="119" xfId="47" applyNumberFormat="1" applyFont="1" applyFill="1" applyBorder="1" applyAlignment="1" applyProtection="1">
      <alignment horizontal="center" vertical="center" wrapText="1"/>
      <protection locked="0"/>
    </xf>
    <xf numFmtId="0" fontId="42" fillId="26" borderId="117" xfId="47" applyFont="1" applyFill="1" applyBorder="1" applyAlignment="1" applyProtection="1">
      <alignment horizontal="left" vertical="center" wrapText="1" indent="1"/>
      <protection locked="0"/>
    </xf>
    <xf numFmtId="0" fontId="46" fillId="26" borderId="119" xfId="0" applyFont="1" applyFill="1" applyBorder="1" applyAlignment="1">
      <alignment horizontal="center" vertical="center" wrapText="1"/>
    </xf>
    <xf numFmtId="0" fontId="46" fillId="0" borderId="120" xfId="47" applyFont="1" applyBorder="1" applyAlignment="1">
      <alignment horizontal="center" vertical="center" wrapText="1"/>
    </xf>
    <xf numFmtId="0" fontId="46" fillId="0" borderId="150" xfId="47" applyFont="1" applyBorder="1" applyAlignment="1">
      <alignment horizontal="center" vertical="center" wrapText="1"/>
    </xf>
    <xf numFmtId="0" fontId="46" fillId="26" borderId="151" xfId="47" applyFont="1" applyFill="1" applyBorder="1" applyAlignment="1" applyProtection="1">
      <alignment horizontal="center" vertical="center" wrapText="1"/>
      <protection locked="0"/>
    </xf>
    <xf numFmtId="1" fontId="46" fillId="26" borderId="152" xfId="47" applyNumberFormat="1" applyFont="1" applyFill="1" applyBorder="1" applyAlignment="1" applyProtection="1">
      <alignment horizontal="center" vertical="center" wrapText="1"/>
      <protection locked="0"/>
    </xf>
    <xf numFmtId="0" fontId="38" fillId="26" borderId="153" xfId="47" applyFont="1" applyFill="1" applyBorder="1" applyAlignment="1" applyProtection="1">
      <alignment horizontal="left" vertical="center"/>
      <protection locked="0"/>
    </xf>
    <xf numFmtId="1" fontId="46" fillId="26" borderId="154" xfId="47" applyNumberFormat="1" applyFont="1" applyFill="1" applyBorder="1" applyAlignment="1" applyProtection="1">
      <alignment horizontal="center" vertical="center" wrapText="1"/>
      <protection locked="0"/>
    </xf>
    <xf numFmtId="49" fontId="46" fillId="26" borderId="152" xfId="47" applyNumberFormat="1" applyFont="1" applyFill="1" applyBorder="1" applyAlignment="1" applyProtection="1">
      <alignment horizontal="center" vertical="center" wrapText="1"/>
      <protection locked="0"/>
    </xf>
    <xf numFmtId="0" fontId="42" fillId="26" borderId="152" xfId="47" applyFont="1" applyFill="1" applyBorder="1" applyAlignment="1" applyProtection="1">
      <alignment horizontal="left" vertical="center"/>
      <protection locked="0"/>
    </xf>
    <xf numFmtId="49" fontId="46" fillId="26" borderId="153" xfId="47" applyNumberFormat="1" applyFont="1" applyFill="1" applyBorder="1" applyAlignment="1" applyProtection="1">
      <alignment horizontal="left" vertical="center" wrapText="1"/>
      <protection locked="0"/>
    </xf>
    <xf numFmtId="49" fontId="46" fillId="26" borderId="150" xfId="47" applyNumberFormat="1" applyFont="1" applyFill="1" applyBorder="1" applyAlignment="1" applyProtection="1">
      <alignment horizontal="left" vertical="center" wrapText="1"/>
      <protection locked="0"/>
    </xf>
    <xf numFmtId="14" fontId="46" fillId="26" borderId="151" xfId="47" applyNumberFormat="1" applyFont="1" applyFill="1" applyBorder="1" applyAlignment="1" applyProtection="1">
      <alignment horizontal="left" vertical="center" wrapText="1"/>
      <protection locked="0"/>
    </xf>
    <xf numFmtId="14" fontId="46" fillId="26" borderId="153" xfId="47" applyNumberFormat="1" applyFont="1" applyFill="1" applyBorder="1" applyAlignment="1" applyProtection="1">
      <alignment horizontal="left" vertical="center" wrapText="1"/>
      <protection locked="0"/>
    </xf>
    <xf numFmtId="1" fontId="46" fillId="26" borderId="155" xfId="47" applyNumberFormat="1" applyFont="1" applyFill="1" applyBorder="1" applyAlignment="1" applyProtection="1">
      <alignment horizontal="center" vertical="center" wrapText="1"/>
      <protection locked="0"/>
    </xf>
    <xf numFmtId="1" fontId="46" fillId="26" borderId="151" xfId="47" applyNumberFormat="1" applyFont="1" applyFill="1" applyBorder="1" applyAlignment="1" applyProtection="1">
      <alignment horizontal="center" vertical="center" wrapText="1"/>
      <protection locked="0"/>
    </xf>
    <xf numFmtId="1" fontId="46" fillId="26" borderId="156" xfId="47" applyNumberFormat="1" applyFont="1" applyFill="1" applyBorder="1" applyAlignment="1" applyProtection="1">
      <alignment horizontal="center" vertical="center" wrapText="1"/>
      <protection locked="0"/>
    </xf>
    <xf numFmtId="1" fontId="46" fillId="26" borderId="157" xfId="47" applyNumberFormat="1" applyFont="1" applyFill="1" applyBorder="1" applyAlignment="1" applyProtection="1">
      <alignment horizontal="left" vertical="center"/>
      <protection locked="0"/>
    </xf>
    <xf numFmtId="1" fontId="46" fillId="26" borderId="152" xfId="47" applyNumberFormat="1" applyFont="1" applyFill="1" applyBorder="1" applyAlignment="1" applyProtection="1">
      <alignment horizontal="left" vertical="center"/>
      <protection locked="0"/>
    </xf>
    <xf numFmtId="1" fontId="46" fillId="26" borderId="152" xfId="47" applyNumberFormat="1" applyFont="1" applyFill="1" applyBorder="1" applyAlignment="1" applyProtection="1">
      <alignment horizontal="center" vertical="center"/>
      <protection locked="0"/>
    </xf>
    <xf numFmtId="14" fontId="46" fillId="26" borderId="154" xfId="47" applyNumberFormat="1" applyFont="1" applyFill="1" applyBorder="1" applyAlignment="1" applyProtection="1">
      <alignment horizontal="center" vertical="center" wrapText="1"/>
      <protection locked="0"/>
    </xf>
    <xf numFmtId="0" fontId="42" fillId="26" borderId="152" xfId="47" applyFont="1" applyFill="1" applyBorder="1" applyAlignment="1" applyProtection="1">
      <alignment horizontal="left" vertical="center" wrapText="1" indent="1"/>
      <protection locked="0"/>
    </xf>
    <xf numFmtId="0" fontId="42" fillId="26" borderId="153" xfId="47" applyFont="1" applyFill="1" applyBorder="1" applyAlignment="1" applyProtection="1">
      <alignment horizontal="left" vertical="center" wrapText="1" indent="1"/>
      <protection locked="0"/>
    </xf>
    <xf numFmtId="0" fontId="46" fillId="26" borderId="154" xfId="0" applyFont="1" applyFill="1" applyBorder="1" applyAlignment="1">
      <alignment horizontal="center" vertical="center" wrapText="1"/>
    </xf>
    <xf numFmtId="0" fontId="46" fillId="0" borderId="155" xfId="47" applyFont="1" applyBorder="1" applyAlignment="1">
      <alignment horizontal="center" vertical="center" wrapText="1"/>
    </xf>
    <xf numFmtId="14" fontId="46" fillId="26" borderId="142" xfId="47" applyNumberFormat="1" applyFont="1" applyFill="1" applyBorder="1" applyAlignment="1" applyProtection="1">
      <alignment horizontal="left" vertical="center" wrapText="1"/>
      <protection locked="0"/>
    </xf>
    <xf numFmtId="14" fontId="46" fillId="26" borderId="144" xfId="47" applyNumberFormat="1" applyFont="1" applyFill="1" applyBorder="1" applyAlignment="1" applyProtection="1">
      <alignment horizontal="left" vertical="center" wrapText="1"/>
      <protection locked="0"/>
    </xf>
    <xf numFmtId="1" fontId="46" fillId="26" borderId="158" xfId="47" applyNumberFormat="1" applyFont="1" applyFill="1" applyBorder="1" applyAlignment="1" applyProtection="1">
      <alignment horizontal="center" vertical="center" wrapText="1"/>
      <protection locked="0"/>
    </xf>
    <xf numFmtId="1" fontId="46" fillId="26" borderId="159" xfId="47" applyNumberFormat="1" applyFont="1" applyFill="1" applyBorder="1" applyAlignment="1" applyProtection="1">
      <alignment horizontal="center" vertical="center" wrapText="1"/>
      <protection locked="0"/>
    </xf>
    <xf numFmtId="1" fontId="46" fillId="26" borderId="160" xfId="47" applyNumberFormat="1" applyFont="1" applyFill="1" applyBorder="1" applyAlignment="1" applyProtection="1">
      <alignment horizontal="center" vertical="center" wrapText="1"/>
      <protection locked="0"/>
    </xf>
    <xf numFmtId="0" fontId="42" fillId="26" borderId="108" xfId="47" applyFont="1" applyFill="1" applyBorder="1" applyAlignment="1" applyProtection="1">
      <alignment horizontal="left" vertical="center" wrapText="1" indent="1"/>
      <protection locked="0"/>
    </xf>
    <xf numFmtId="0" fontId="42" fillId="26" borderId="146" xfId="47" applyFont="1" applyFill="1" applyBorder="1" applyAlignment="1" applyProtection="1">
      <alignment horizontal="left" vertical="center" wrapText="1" indent="1"/>
      <protection locked="0"/>
    </xf>
    <xf numFmtId="0" fontId="46" fillId="30" borderId="99" xfId="0" applyFont="1" applyFill="1" applyBorder="1" applyAlignment="1">
      <alignment horizontal="center" vertical="center" wrapText="1"/>
    </xf>
    <xf numFmtId="0" fontId="41" fillId="0" borderId="165" xfId="46" applyFont="1" applyBorder="1" applyAlignment="1">
      <alignment horizontal="center" vertical="center"/>
    </xf>
    <xf numFmtId="1" fontId="6" fillId="0" borderId="166" xfId="0" applyNumberFormat="1" applyFont="1" applyFill="1" applyBorder="1" applyAlignment="1" applyProtection="1">
      <alignment horizontal="center" vertical="center" wrapText="1"/>
    </xf>
    <xf numFmtId="0" fontId="6" fillId="0" borderId="163" xfId="0" applyFont="1" applyFill="1" applyBorder="1" applyAlignment="1" applyProtection="1">
      <alignment horizontal="center" vertical="center" wrapText="1"/>
    </xf>
    <xf numFmtId="1" fontId="6" fillId="0" borderId="167" xfId="0" applyNumberFormat="1" applyFont="1" applyFill="1" applyBorder="1" applyAlignment="1" applyProtection="1">
      <alignment horizontal="center" vertical="center" wrapText="1"/>
    </xf>
    <xf numFmtId="0" fontId="6" fillId="0" borderId="168" xfId="0" applyFont="1" applyFill="1" applyBorder="1" applyAlignment="1" applyProtection="1">
      <alignment horizontal="center" vertical="center" wrapText="1"/>
    </xf>
    <xf numFmtId="1" fontId="6" fillId="0" borderId="169" xfId="0" applyNumberFormat="1" applyFont="1" applyFill="1" applyBorder="1" applyAlignment="1" applyProtection="1">
      <alignment horizontal="center" vertical="center" wrapText="1"/>
    </xf>
    <xf numFmtId="0" fontId="46" fillId="26" borderId="142" xfId="0" applyFont="1" applyFill="1" applyBorder="1" applyAlignment="1">
      <alignment horizontal="center" vertical="center" wrapText="1"/>
    </xf>
    <xf numFmtId="0" fontId="46" fillId="26" borderId="143" xfId="0" applyFont="1" applyFill="1" applyBorder="1" applyAlignment="1">
      <alignment horizontal="center" vertical="center" wrapText="1"/>
    </xf>
    <xf numFmtId="0" fontId="46" fillId="26" borderId="146" xfId="0" applyFont="1" applyFill="1" applyBorder="1" applyAlignment="1">
      <alignment horizontal="center" vertical="center" wrapText="1"/>
    </xf>
    <xf numFmtId="0" fontId="46" fillId="0" borderId="170" xfId="47" applyFont="1" applyBorder="1" applyAlignment="1">
      <alignment horizontal="center" vertical="center" wrapText="1"/>
    </xf>
    <xf numFmtId="0" fontId="46" fillId="26" borderId="171" xfId="47" applyFont="1" applyFill="1" applyBorder="1" applyAlignment="1" applyProtection="1">
      <alignment horizontal="center" vertical="center" wrapText="1"/>
      <protection locked="0"/>
    </xf>
    <xf numFmtId="1" fontId="46" fillId="26" borderId="172" xfId="47" applyNumberFormat="1" applyFont="1" applyFill="1" applyBorder="1" applyAlignment="1" applyProtection="1">
      <alignment horizontal="center" vertical="center" wrapText="1"/>
      <protection locked="0"/>
    </xf>
    <xf numFmtId="0" fontId="38" fillId="26" borderId="173" xfId="47" applyFont="1" applyFill="1" applyBorder="1" applyAlignment="1" applyProtection="1">
      <alignment horizontal="left" vertical="center"/>
      <protection locked="0"/>
    </xf>
    <xf numFmtId="1" fontId="46" fillId="26" borderId="174" xfId="47" applyNumberFormat="1" applyFont="1" applyFill="1" applyBorder="1" applyAlignment="1" applyProtection="1">
      <alignment horizontal="center" vertical="center" wrapText="1"/>
      <protection locked="0"/>
    </xf>
    <xf numFmtId="49" fontId="46" fillId="26" borderId="172" xfId="47" applyNumberFormat="1" applyFont="1" applyFill="1" applyBorder="1" applyAlignment="1" applyProtection="1">
      <alignment horizontal="center" vertical="center" wrapText="1"/>
      <protection locked="0"/>
    </xf>
    <xf numFmtId="0" fontId="42" fillId="26" borderId="172" xfId="47" applyFont="1" applyFill="1" applyBorder="1" applyAlignment="1" applyProtection="1">
      <alignment horizontal="left" vertical="center"/>
      <protection locked="0"/>
    </xf>
    <xf numFmtId="49" fontId="46" fillId="26" borderId="173" xfId="47" applyNumberFormat="1" applyFont="1" applyFill="1" applyBorder="1" applyAlignment="1" applyProtection="1">
      <alignment horizontal="left" vertical="center" wrapText="1"/>
      <protection locked="0"/>
    </xf>
    <xf numFmtId="49" fontId="46" fillId="26" borderId="170" xfId="47" applyNumberFormat="1" applyFont="1" applyFill="1" applyBorder="1" applyAlignment="1" applyProtection="1">
      <alignment horizontal="left" vertical="center" wrapText="1"/>
      <protection locked="0"/>
    </xf>
    <xf numFmtId="14" fontId="46" fillId="26" borderId="171" xfId="47" applyNumberFormat="1" applyFont="1" applyFill="1" applyBorder="1" applyAlignment="1" applyProtection="1">
      <alignment horizontal="left" vertical="center" wrapText="1"/>
      <protection locked="0"/>
    </xf>
    <xf numFmtId="14" fontId="46" fillId="26" borderId="173" xfId="47" applyNumberFormat="1" applyFont="1" applyFill="1" applyBorder="1" applyAlignment="1" applyProtection="1">
      <alignment horizontal="left" vertical="center" wrapText="1"/>
      <protection locked="0"/>
    </xf>
    <xf numFmtId="1" fontId="46" fillId="26" borderId="175" xfId="47" applyNumberFormat="1" applyFont="1" applyFill="1" applyBorder="1" applyAlignment="1" applyProtection="1">
      <alignment horizontal="center" vertical="center" wrapText="1"/>
      <protection locked="0"/>
    </xf>
    <xf numFmtId="1" fontId="46" fillId="26" borderId="171" xfId="47" applyNumberFormat="1" applyFont="1" applyFill="1" applyBorder="1" applyAlignment="1" applyProtection="1">
      <alignment horizontal="center" vertical="center" wrapText="1"/>
      <protection locked="0"/>
    </xf>
    <xf numFmtId="1" fontId="46" fillId="26" borderId="176" xfId="47" applyNumberFormat="1" applyFont="1" applyFill="1" applyBorder="1" applyAlignment="1" applyProtection="1">
      <alignment horizontal="center" vertical="center" wrapText="1"/>
      <protection locked="0"/>
    </xf>
    <xf numFmtId="1" fontId="46" fillId="26" borderId="177" xfId="47" applyNumberFormat="1" applyFont="1" applyFill="1" applyBorder="1" applyAlignment="1" applyProtection="1">
      <alignment horizontal="left" vertical="center"/>
      <protection locked="0"/>
    </xf>
    <xf numFmtId="1" fontId="46" fillId="26" borderId="172" xfId="47" applyNumberFormat="1" applyFont="1" applyFill="1" applyBorder="1" applyAlignment="1" applyProtection="1">
      <alignment horizontal="left" vertical="center"/>
      <protection locked="0"/>
    </xf>
    <xf numFmtId="1" fontId="46" fillId="26" borderId="172" xfId="47" applyNumberFormat="1" applyFont="1" applyFill="1" applyBorder="1" applyAlignment="1" applyProtection="1">
      <alignment horizontal="center" vertical="center"/>
      <protection locked="0"/>
    </xf>
    <xf numFmtId="14" fontId="46" fillId="26" borderId="174" xfId="47" applyNumberFormat="1" applyFont="1" applyFill="1" applyBorder="1" applyAlignment="1" applyProtection="1">
      <alignment horizontal="center" vertical="center" wrapText="1"/>
      <protection locked="0"/>
    </xf>
    <xf numFmtId="0" fontId="42" fillId="26" borderId="172" xfId="47" applyFont="1" applyFill="1" applyBorder="1" applyAlignment="1" applyProtection="1">
      <alignment horizontal="left" vertical="center" wrapText="1" indent="1"/>
      <protection locked="0"/>
    </xf>
    <xf numFmtId="0" fontId="42" fillId="26" borderId="173" xfId="47" applyFont="1" applyFill="1" applyBorder="1" applyAlignment="1" applyProtection="1">
      <alignment horizontal="left" vertical="center" wrapText="1" indent="1"/>
      <protection locked="0"/>
    </xf>
    <xf numFmtId="0" fontId="46" fillId="26" borderId="174" xfId="0" applyFont="1" applyFill="1" applyBorder="1" applyAlignment="1">
      <alignment horizontal="center" vertical="center" wrapText="1"/>
    </xf>
    <xf numFmtId="0" fontId="46" fillId="0" borderId="175" xfId="47" applyFont="1" applyBorder="1" applyAlignment="1">
      <alignment horizontal="center" vertical="center" wrapText="1"/>
    </xf>
    <xf numFmtId="0" fontId="46" fillId="26" borderId="171" xfId="0" applyFont="1" applyFill="1" applyBorder="1" applyAlignment="1">
      <alignment horizontal="center" vertical="center" wrapText="1"/>
    </xf>
    <xf numFmtId="0" fontId="46" fillId="26" borderId="172" xfId="0" applyFont="1" applyFill="1" applyBorder="1" applyAlignment="1">
      <alignment horizontal="center" vertical="center" wrapText="1"/>
    </xf>
    <xf numFmtId="0" fontId="46" fillId="26" borderId="175" xfId="0" applyFont="1" applyFill="1" applyBorder="1" applyAlignment="1">
      <alignment horizontal="center" vertical="center" wrapText="1"/>
    </xf>
    <xf numFmtId="0" fontId="6" fillId="0" borderId="178" xfId="0" applyFont="1" applyFill="1" applyBorder="1" applyAlignment="1" applyProtection="1">
      <alignment horizontal="center" vertical="center" wrapText="1"/>
    </xf>
    <xf numFmtId="1" fontId="6" fillId="0" borderId="179" xfId="0" applyNumberFormat="1" applyFont="1" applyFill="1" applyBorder="1" applyAlignment="1" applyProtection="1">
      <alignment horizontal="center" vertical="center" wrapText="1"/>
    </xf>
    <xf numFmtId="0" fontId="6" fillId="0" borderId="180" xfId="0" applyFont="1" applyFill="1" applyBorder="1" applyAlignment="1" applyProtection="1">
      <alignment horizontal="left" vertical="center" wrapText="1" indent="1"/>
    </xf>
    <xf numFmtId="0" fontId="65" fillId="0" borderId="167" xfId="0" applyFont="1" applyFill="1" applyBorder="1" applyAlignment="1" applyProtection="1">
      <alignment horizontal="left" vertical="center" wrapText="1" indent="1"/>
    </xf>
    <xf numFmtId="0" fontId="6" fillId="0" borderId="16" xfId="47" applyFont="1" applyFill="1" applyBorder="1" applyAlignment="1" applyProtection="1">
      <alignment vertical="center" wrapText="1"/>
      <protection locked="0"/>
    </xf>
    <xf numFmtId="0" fontId="6" fillId="24" borderId="10" xfId="47" applyFont="1" applyFill="1" applyBorder="1" applyAlignment="1">
      <alignment vertical="center"/>
    </xf>
    <xf numFmtId="0" fontId="57" fillId="0" borderId="16" xfId="47" applyFont="1" applyFill="1" applyBorder="1" applyAlignment="1" applyProtection="1">
      <alignment vertical="center" wrapText="1"/>
      <protection locked="0"/>
    </xf>
    <xf numFmtId="15" fontId="6" fillId="26" borderId="16" xfId="47" applyNumberFormat="1" applyFont="1" applyFill="1" applyBorder="1" applyAlignment="1" applyProtection="1">
      <alignment horizontal="center" vertical="center" wrapText="1"/>
      <protection locked="0"/>
    </xf>
    <xf numFmtId="15" fontId="6" fillId="26" borderId="181" xfId="47" applyNumberFormat="1" applyFont="1" applyFill="1" applyBorder="1" applyAlignment="1" applyProtection="1">
      <alignment horizontal="center" vertical="center" wrapText="1"/>
      <protection locked="0"/>
    </xf>
    <xf numFmtId="15" fontId="6" fillId="0" borderId="16" xfId="47" applyNumberFormat="1" applyFont="1" applyFill="1" applyBorder="1" applyAlignment="1" applyProtection="1">
      <alignment horizontal="center" vertical="center" wrapText="1"/>
      <protection locked="0"/>
    </xf>
    <xf numFmtId="15" fontId="6" fillId="0" borderId="181" xfId="47" applyNumberFormat="1" applyFont="1" applyFill="1" applyBorder="1" applyAlignment="1" applyProtection="1">
      <alignment horizontal="center" vertical="center" wrapText="1"/>
      <protection locked="0"/>
    </xf>
    <xf numFmtId="1" fontId="6" fillId="0" borderId="164" xfId="47" applyNumberFormat="1" applyFont="1" applyFill="1" applyBorder="1" applyAlignment="1" applyProtection="1">
      <alignment horizontal="center" vertical="center" wrapText="1"/>
      <protection locked="0"/>
    </xf>
    <xf numFmtId="1" fontId="6" fillId="0" borderId="181" xfId="47" applyNumberFormat="1" applyFont="1" applyFill="1" applyBorder="1" applyAlignment="1" applyProtection="1">
      <alignment horizontal="center" vertical="center" wrapText="1"/>
      <protection locked="0"/>
    </xf>
    <xf numFmtId="0" fontId="6" fillId="24" borderId="162" xfId="47" applyFont="1" applyFill="1" applyBorder="1" applyAlignment="1">
      <alignment horizontal="center" vertical="center"/>
    </xf>
    <xf numFmtId="1" fontId="6" fillId="0" borderId="16" xfId="47" applyNumberFormat="1" applyFont="1" applyFill="1" applyBorder="1" applyAlignment="1" applyProtection="1">
      <alignment horizontal="center" vertical="center" wrapText="1"/>
      <protection locked="0"/>
    </xf>
    <xf numFmtId="1" fontId="6" fillId="0" borderId="162" xfId="47" applyNumberFormat="1" applyFont="1" applyFill="1" applyBorder="1" applyAlignment="1" applyProtection="1">
      <alignment horizontal="center" vertical="center" wrapText="1"/>
      <protection locked="0"/>
    </xf>
    <xf numFmtId="1" fontId="6" fillId="0" borderId="15" xfId="47" applyNumberFormat="1" applyFont="1" applyFill="1" applyBorder="1" applyAlignment="1" applyProtection="1">
      <alignment horizontal="center" vertical="center" wrapText="1"/>
      <protection locked="0"/>
    </xf>
    <xf numFmtId="0" fontId="6" fillId="0" borderId="182" xfId="0" applyFont="1" applyFill="1" applyBorder="1" applyAlignment="1" applyProtection="1">
      <alignment horizontal="center" vertical="center" wrapText="1"/>
    </xf>
    <xf numFmtId="0" fontId="46" fillId="0" borderId="183" xfId="47" applyFont="1" applyBorder="1" applyAlignment="1">
      <alignment horizontal="center" vertical="center" wrapText="1"/>
    </xf>
    <xf numFmtId="0" fontId="46" fillId="26" borderId="184" xfId="47" applyFont="1" applyFill="1" applyBorder="1" applyAlignment="1" applyProtection="1">
      <alignment horizontal="center" vertical="center" wrapText="1"/>
      <protection locked="0"/>
    </xf>
    <xf numFmtId="1" fontId="46" fillId="26" borderId="185" xfId="47" applyNumberFormat="1" applyFont="1" applyFill="1" applyBorder="1" applyAlignment="1" applyProtection="1">
      <alignment horizontal="center" vertical="center" wrapText="1"/>
      <protection locked="0"/>
    </xf>
    <xf numFmtId="1" fontId="46" fillId="26" borderId="187" xfId="47" applyNumberFormat="1" applyFont="1" applyFill="1" applyBorder="1" applyAlignment="1" applyProtection="1">
      <alignment horizontal="center" vertical="center" wrapText="1"/>
      <protection locked="0"/>
    </xf>
    <xf numFmtId="49" fontId="46" fillId="26" borderId="185" xfId="47" applyNumberFormat="1" applyFont="1" applyFill="1" applyBorder="1" applyAlignment="1" applyProtection="1">
      <alignment horizontal="center" vertical="center" wrapText="1"/>
      <protection locked="0"/>
    </xf>
    <xf numFmtId="0" fontId="42" fillId="26" borderId="185" xfId="47" applyFont="1" applyFill="1" applyBorder="1" applyAlignment="1" applyProtection="1">
      <alignment horizontal="left" vertical="center"/>
      <protection locked="0"/>
    </xf>
    <xf numFmtId="49" fontId="46" fillId="26" borderId="186" xfId="47" applyNumberFormat="1" applyFont="1" applyFill="1" applyBorder="1" applyAlignment="1" applyProtection="1">
      <alignment horizontal="left" vertical="center" wrapText="1"/>
      <protection locked="0"/>
    </xf>
    <xf numFmtId="49" fontId="46" fillId="26" borderId="183" xfId="47" applyNumberFormat="1" applyFont="1" applyFill="1" applyBorder="1" applyAlignment="1" applyProtection="1">
      <alignment horizontal="left" vertical="center" wrapText="1"/>
      <protection locked="0"/>
    </xf>
    <xf numFmtId="14" fontId="46" fillId="26" borderId="184" xfId="47" applyNumberFormat="1" applyFont="1" applyFill="1" applyBorder="1" applyAlignment="1" applyProtection="1">
      <alignment horizontal="left" vertical="center" wrapText="1"/>
      <protection locked="0"/>
    </xf>
    <xf numFmtId="14" fontId="46" fillId="26" borderId="186" xfId="47" applyNumberFormat="1" applyFont="1" applyFill="1" applyBorder="1" applyAlignment="1" applyProtection="1">
      <alignment horizontal="left" vertical="center" wrapText="1"/>
      <protection locked="0"/>
    </xf>
    <xf numFmtId="1" fontId="46" fillId="26" borderId="188" xfId="47" applyNumberFormat="1" applyFont="1" applyFill="1" applyBorder="1" applyAlignment="1" applyProtection="1">
      <alignment horizontal="center" vertical="center" wrapText="1"/>
      <protection locked="0"/>
    </xf>
    <xf numFmtId="1" fontId="46" fillId="26" borderId="184" xfId="47" applyNumberFormat="1" applyFont="1" applyFill="1" applyBorder="1" applyAlignment="1" applyProtection="1">
      <alignment horizontal="center" vertical="center" wrapText="1"/>
      <protection locked="0"/>
    </xf>
    <xf numFmtId="1" fontId="46" fillId="26" borderId="189" xfId="47" applyNumberFormat="1" applyFont="1" applyFill="1" applyBorder="1" applyAlignment="1" applyProtection="1">
      <alignment horizontal="center" vertical="center" wrapText="1"/>
      <protection locked="0"/>
    </xf>
    <xf numFmtId="1" fontId="46" fillId="26" borderId="190" xfId="47" applyNumberFormat="1" applyFont="1" applyFill="1" applyBorder="1" applyAlignment="1" applyProtection="1">
      <alignment horizontal="left" vertical="center"/>
      <protection locked="0"/>
    </xf>
    <xf numFmtId="1" fontId="46" fillId="26" borderId="185" xfId="47" applyNumberFormat="1" applyFont="1" applyFill="1" applyBorder="1" applyAlignment="1" applyProtection="1">
      <alignment horizontal="left" vertical="center"/>
      <protection locked="0"/>
    </xf>
    <xf numFmtId="1" fontId="46" fillId="26" borderId="185" xfId="47" applyNumberFormat="1" applyFont="1" applyFill="1" applyBorder="1" applyAlignment="1" applyProtection="1">
      <alignment horizontal="center" vertical="center"/>
      <protection locked="0"/>
    </xf>
    <xf numFmtId="14" fontId="46" fillId="26" borderId="187" xfId="47" applyNumberFormat="1" applyFont="1" applyFill="1" applyBorder="1" applyAlignment="1" applyProtection="1">
      <alignment horizontal="center" vertical="center" wrapText="1"/>
      <protection locked="0"/>
    </xf>
    <xf numFmtId="0" fontId="42" fillId="26" borderId="116" xfId="47" applyFont="1" applyFill="1" applyBorder="1" applyAlignment="1" applyProtection="1">
      <alignment horizontal="left" vertical="center" wrapText="1" indent="1"/>
      <protection locked="0"/>
    </xf>
    <xf numFmtId="0" fontId="42" fillId="26" borderId="186" xfId="47" applyFont="1" applyFill="1" applyBorder="1" applyAlignment="1" applyProtection="1">
      <alignment horizontal="left" vertical="center" wrapText="1" indent="1"/>
      <protection locked="0"/>
    </xf>
    <xf numFmtId="0" fontId="46" fillId="26" borderId="187" xfId="0" applyFont="1" applyFill="1" applyBorder="1" applyAlignment="1">
      <alignment horizontal="center" vertical="center" wrapText="1"/>
    </xf>
    <xf numFmtId="0" fontId="46" fillId="0" borderId="188" xfId="47" applyFont="1" applyBorder="1" applyAlignment="1">
      <alignment horizontal="center" vertical="center" wrapText="1"/>
    </xf>
    <xf numFmtId="0" fontId="46" fillId="26" borderId="184" xfId="0" applyFont="1" applyFill="1" applyBorder="1" applyAlignment="1">
      <alignment horizontal="center" vertical="center" wrapText="1"/>
    </xf>
    <xf numFmtId="0" fontId="46" fillId="26" borderId="185" xfId="0" applyFont="1" applyFill="1" applyBorder="1" applyAlignment="1">
      <alignment horizontal="center" vertical="center" wrapText="1"/>
    </xf>
    <xf numFmtId="0" fontId="46" fillId="26" borderId="188" xfId="0" applyFont="1" applyFill="1" applyBorder="1" applyAlignment="1">
      <alignment horizontal="center" vertical="center" wrapText="1"/>
    </xf>
    <xf numFmtId="0" fontId="46" fillId="0" borderId="191" xfId="47" applyFont="1" applyBorder="1" applyAlignment="1">
      <alignment horizontal="center" vertical="center" wrapText="1"/>
    </xf>
    <xf numFmtId="0" fontId="6" fillId="0" borderId="192" xfId="0" applyFont="1" applyFill="1" applyBorder="1" applyAlignment="1" applyProtection="1">
      <alignment horizontal="center" vertical="center" wrapText="1"/>
    </xf>
    <xf numFmtId="1" fontId="6" fillId="0" borderId="193" xfId="0" applyNumberFormat="1" applyFont="1" applyFill="1" applyBorder="1" applyAlignment="1" applyProtection="1">
      <alignment horizontal="center" vertical="center" wrapText="1"/>
    </xf>
    <xf numFmtId="0" fontId="6" fillId="0" borderId="194" xfId="0" applyFont="1" applyFill="1" applyBorder="1" applyAlignment="1" applyProtection="1">
      <alignment horizontal="left" vertical="center" wrapText="1" indent="1"/>
    </xf>
    <xf numFmtId="1" fontId="6" fillId="0" borderId="195" xfId="0" applyNumberFormat="1" applyFont="1" applyFill="1" applyBorder="1" applyAlignment="1" applyProtection="1">
      <alignment horizontal="center" vertical="center" wrapText="1"/>
    </xf>
    <xf numFmtId="0" fontId="65" fillId="0" borderId="195" xfId="0" applyFont="1" applyFill="1" applyBorder="1" applyAlignment="1" applyProtection="1">
      <alignment horizontal="left" vertical="center" wrapText="1" indent="1"/>
    </xf>
    <xf numFmtId="0" fontId="6" fillId="0" borderId="196" xfId="47" applyFont="1" applyFill="1" applyBorder="1" applyAlignment="1" applyProtection="1">
      <alignment vertical="center" wrapText="1"/>
      <protection locked="0"/>
    </xf>
    <xf numFmtId="15" fontId="6" fillId="26" borderId="196" xfId="47" applyNumberFormat="1" applyFont="1" applyFill="1" applyBorder="1" applyAlignment="1" applyProtection="1">
      <alignment horizontal="center" vertical="center" wrapText="1"/>
      <protection locked="0"/>
    </xf>
    <xf numFmtId="15" fontId="6" fillId="26" borderId="197" xfId="47" applyNumberFormat="1" applyFont="1" applyFill="1" applyBorder="1" applyAlignment="1" applyProtection="1">
      <alignment horizontal="center" vertical="center" wrapText="1"/>
      <protection locked="0"/>
    </xf>
    <xf numFmtId="1" fontId="6" fillId="0" borderId="198" xfId="47" applyNumberFormat="1" applyFont="1" applyFill="1" applyBorder="1" applyAlignment="1" applyProtection="1">
      <alignment horizontal="center" vertical="center" wrapText="1"/>
      <protection locked="0"/>
    </xf>
    <xf numFmtId="1" fontId="6" fillId="0" borderId="197" xfId="47" applyNumberFormat="1" applyFont="1" applyFill="1" applyBorder="1" applyAlignment="1" applyProtection="1">
      <alignment horizontal="center" vertical="center" wrapText="1"/>
      <protection locked="0"/>
    </xf>
    <xf numFmtId="1" fontId="6" fillId="0" borderId="196" xfId="47" applyNumberFormat="1" applyFont="1" applyFill="1" applyBorder="1" applyAlignment="1" applyProtection="1">
      <alignment horizontal="center" vertical="center" wrapText="1"/>
      <protection locked="0"/>
    </xf>
    <xf numFmtId="1" fontId="6" fillId="0" borderId="195" xfId="47" applyNumberFormat="1" applyFont="1" applyFill="1" applyBorder="1" applyAlignment="1" applyProtection="1">
      <alignment horizontal="center" vertical="center" wrapText="1"/>
      <protection locked="0"/>
    </xf>
    <xf numFmtId="1" fontId="6" fillId="0" borderId="199" xfId="47" applyNumberFormat="1" applyFont="1" applyFill="1" applyBorder="1" applyAlignment="1" applyProtection="1">
      <alignment horizontal="center" vertical="center" wrapText="1"/>
      <protection locked="0"/>
    </xf>
    <xf numFmtId="0" fontId="42" fillId="26" borderId="201" xfId="47" applyFont="1" applyFill="1" applyBorder="1" applyAlignment="1" applyProtection="1">
      <alignment horizontal="left" vertical="center" wrapText="1" indent="1"/>
      <protection locked="0"/>
    </xf>
    <xf numFmtId="0" fontId="46" fillId="26" borderId="151" xfId="0" applyFont="1" applyFill="1" applyBorder="1" applyAlignment="1">
      <alignment horizontal="center" vertical="center" wrapText="1"/>
    </xf>
    <xf numFmtId="0" fontId="46" fillId="26" borderId="152" xfId="0" applyFont="1" applyFill="1" applyBorder="1" applyAlignment="1">
      <alignment horizontal="center" vertical="center" wrapText="1"/>
    </xf>
    <xf numFmtId="0" fontId="6" fillId="0" borderId="202" xfId="0" applyFont="1" applyFill="1" applyBorder="1" applyAlignment="1" applyProtection="1">
      <alignment horizontal="center" vertical="center" wrapText="1"/>
    </xf>
    <xf numFmtId="0" fontId="46" fillId="26" borderId="155" xfId="0" applyFont="1" applyFill="1" applyBorder="1" applyAlignment="1">
      <alignment horizontal="center" vertical="center" wrapText="1"/>
    </xf>
    <xf numFmtId="0" fontId="46" fillId="0" borderId="0" xfId="47" applyFont="1" applyBorder="1" applyAlignment="1">
      <alignment horizontal="center" vertical="center" wrapText="1"/>
    </xf>
    <xf numFmtId="0" fontId="46" fillId="0" borderId="147" xfId="47" applyFont="1" applyBorder="1" applyAlignment="1">
      <alignment horizontal="center" vertical="center" wrapText="1"/>
    </xf>
    <xf numFmtId="0" fontId="6" fillId="0" borderId="203" xfId="0" applyFont="1" applyFill="1" applyBorder="1" applyAlignment="1" applyProtection="1">
      <alignment horizontal="center" vertical="center" wrapText="1"/>
    </xf>
    <xf numFmtId="1" fontId="6" fillId="0" borderId="204" xfId="0" applyNumberFormat="1" applyFont="1" applyFill="1" applyBorder="1" applyAlignment="1" applyProtection="1">
      <alignment horizontal="center" vertical="center" wrapText="1"/>
    </xf>
    <xf numFmtId="0" fontId="6" fillId="0" borderId="205" xfId="0" applyFont="1" applyFill="1" applyBorder="1" applyAlignment="1" applyProtection="1">
      <alignment horizontal="left" vertical="center" wrapText="1" indent="1"/>
    </xf>
    <xf numFmtId="1" fontId="6" fillId="0" borderId="206" xfId="0" applyNumberFormat="1" applyFont="1" applyFill="1" applyBorder="1" applyAlignment="1" applyProtection="1">
      <alignment horizontal="center" vertical="center" wrapText="1"/>
    </xf>
    <xf numFmtId="0" fontId="65" fillId="0" borderId="206" xfId="0" applyFont="1" applyFill="1" applyBorder="1" applyAlignment="1" applyProtection="1">
      <alignment horizontal="left" vertical="center" wrapText="1" indent="1"/>
    </xf>
    <xf numFmtId="0" fontId="57" fillId="0" borderId="207" xfId="47" applyFont="1" applyFill="1" applyBorder="1" applyAlignment="1" applyProtection="1">
      <alignment vertical="center" wrapText="1"/>
      <protection locked="0"/>
    </xf>
    <xf numFmtId="15" fontId="6" fillId="26" borderId="207" xfId="47" applyNumberFormat="1" applyFont="1" applyFill="1" applyBorder="1" applyAlignment="1" applyProtection="1">
      <alignment horizontal="center" vertical="center" wrapText="1"/>
      <protection locked="0"/>
    </xf>
    <xf numFmtId="15" fontId="6" fillId="0" borderId="208" xfId="47" applyNumberFormat="1" applyFont="1" applyFill="1" applyBorder="1" applyAlignment="1" applyProtection="1">
      <alignment horizontal="center" vertical="center" wrapText="1"/>
      <protection locked="0"/>
    </xf>
    <xf numFmtId="1" fontId="6" fillId="0" borderId="209" xfId="47" applyNumberFormat="1" applyFont="1" applyFill="1" applyBorder="1" applyAlignment="1" applyProtection="1">
      <alignment horizontal="center" vertical="center" wrapText="1"/>
      <protection locked="0"/>
    </xf>
    <xf numFmtId="1" fontId="6" fillId="0" borderId="208" xfId="47" applyNumberFormat="1" applyFont="1" applyFill="1" applyBorder="1" applyAlignment="1" applyProtection="1">
      <alignment horizontal="center" vertical="center" wrapText="1"/>
      <protection locked="0"/>
    </xf>
    <xf numFmtId="1" fontId="6" fillId="0" borderId="207" xfId="47" applyNumberFormat="1" applyFont="1" applyFill="1" applyBorder="1" applyAlignment="1" applyProtection="1">
      <alignment horizontal="center" vertical="center" wrapText="1"/>
      <protection locked="0"/>
    </xf>
    <xf numFmtId="1" fontId="6" fillId="0" borderId="210" xfId="47" applyNumberFormat="1" applyFont="1" applyFill="1" applyBorder="1" applyAlignment="1" applyProtection="1">
      <alignment horizontal="center" vertical="center" wrapText="1"/>
      <protection locked="0"/>
    </xf>
    <xf numFmtId="1" fontId="6" fillId="0" borderId="211" xfId="47" applyNumberFormat="1" applyFont="1" applyFill="1" applyBorder="1" applyAlignment="1" applyProtection="1">
      <alignment horizontal="center" vertical="center" wrapText="1"/>
      <protection locked="0"/>
    </xf>
    <xf numFmtId="0" fontId="6" fillId="0" borderId="212" xfId="0" applyFont="1" applyFill="1" applyBorder="1" applyAlignment="1" applyProtection="1">
      <alignment horizontal="center" vertical="center" wrapText="1"/>
    </xf>
    <xf numFmtId="1" fontId="71" fillId="0" borderId="15" xfId="47" applyNumberFormat="1" applyFont="1" applyFill="1" applyBorder="1" applyAlignment="1" applyProtection="1">
      <alignment horizontal="center" vertical="center" wrapText="1"/>
      <protection locked="0"/>
    </xf>
    <xf numFmtId="0" fontId="57" fillId="0" borderId="213" xfId="47" applyFont="1" applyFill="1" applyBorder="1" applyAlignment="1" applyProtection="1">
      <alignment horizontal="center" vertical="center" wrapText="1"/>
      <protection locked="0"/>
    </xf>
    <xf numFmtId="1" fontId="57" fillId="0" borderId="213" xfId="47" applyNumberFormat="1" applyFont="1" applyFill="1" applyBorder="1" applyAlignment="1" applyProtection="1">
      <alignment horizontal="center" vertical="center" wrapText="1"/>
      <protection locked="0"/>
    </xf>
    <xf numFmtId="0" fontId="57" fillId="0" borderId="213" xfId="47" applyFont="1" applyFill="1" applyBorder="1" applyAlignment="1" applyProtection="1">
      <alignment horizontal="left" vertical="center"/>
      <protection locked="0"/>
    </xf>
    <xf numFmtId="49" fontId="57" fillId="0" borderId="213" xfId="47" applyNumberFormat="1" applyFont="1" applyFill="1" applyBorder="1" applyAlignment="1" applyProtection="1">
      <alignment horizontal="center" vertical="center" wrapText="1"/>
      <protection locked="0"/>
    </xf>
    <xf numFmtId="0" fontId="65" fillId="0" borderId="213" xfId="47" applyFont="1" applyFill="1" applyBorder="1" applyAlignment="1" applyProtection="1">
      <alignment horizontal="left" vertical="center"/>
      <protection locked="0"/>
    </xf>
    <xf numFmtId="1" fontId="72" fillId="0" borderId="213" xfId="47" applyNumberFormat="1" applyFont="1" applyFill="1" applyBorder="1" applyAlignment="1" applyProtection="1">
      <alignment vertical="center"/>
      <protection locked="0"/>
    </xf>
    <xf numFmtId="14" fontId="57" fillId="0" borderId="213" xfId="47" applyNumberFormat="1" applyFont="1" applyFill="1" applyBorder="1" applyAlignment="1" applyProtection="1">
      <alignment horizontal="left" vertical="center" wrapText="1"/>
      <protection locked="0"/>
    </xf>
    <xf numFmtId="14" fontId="57" fillId="0" borderId="27" xfId="47" applyNumberFormat="1" applyFont="1" applyFill="1" applyBorder="1" applyAlignment="1" applyProtection="1">
      <alignment horizontal="left" vertical="center" wrapText="1"/>
      <protection locked="0"/>
    </xf>
    <xf numFmtId="1" fontId="57" fillId="0" borderId="214" xfId="47" applyNumberFormat="1" applyFont="1" applyFill="1" applyBorder="1" applyAlignment="1" applyProtection="1">
      <alignment horizontal="center" vertical="center" wrapText="1"/>
      <protection locked="0"/>
    </xf>
    <xf numFmtId="1" fontId="57" fillId="0" borderId="127" xfId="47" applyNumberFormat="1" applyFont="1" applyFill="1" applyBorder="1" applyAlignment="1" applyProtection="1">
      <alignment horizontal="center" vertical="center" wrapText="1"/>
      <protection locked="0"/>
    </xf>
    <xf numFmtId="1" fontId="57" fillId="0" borderId="215" xfId="47" applyNumberFormat="1" applyFont="1" applyFill="1" applyBorder="1" applyAlignment="1" applyProtection="1">
      <alignment horizontal="center" vertical="center" wrapText="1"/>
      <protection locked="0"/>
    </xf>
    <xf numFmtId="14" fontId="57" fillId="0" borderId="213" xfId="47" applyNumberFormat="1" applyFont="1" applyFill="1" applyBorder="1" applyAlignment="1" applyProtection="1">
      <alignment horizontal="center" vertical="center" wrapText="1"/>
      <protection locked="0"/>
    </xf>
    <xf numFmtId="0" fontId="6" fillId="0" borderId="216" xfId="0" applyFont="1" applyFill="1" applyBorder="1" applyAlignment="1" applyProtection="1">
      <alignment horizontal="center" vertical="center" wrapText="1"/>
    </xf>
    <xf numFmtId="1" fontId="6" fillId="0" borderId="217" xfId="0" applyNumberFormat="1" applyFont="1" applyFill="1" applyBorder="1" applyAlignment="1" applyProtection="1">
      <alignment horizontal="center" vertical="center" wrapText="1"/>
    </xf>
    <xf numFmtId="0" fontId="6" fillId="0" borderId="218" xfId="0" applyFont="1" applyFill="1" applyBorder="1" applyAlignment="1" applyProtection="1">
      <alignment horizontal="left" vertical="center" wrapText="1" indent="1"/>
    </xf>
    <xf numFmtId="1" fontId="6" fillId="0" borderId="219" xfId="0" applyNumberFormat="1" applyFont="1" applyFill="1" applyBorder="1" applyAlignment="1" applyProtection="1">
      <alignment horizontal="center" vertical="center" wrapText="1"/>
    </xf>
    <xf numFmtId="0" fontId="65" fillId="0" borderId="219" xfId="0" applyFont="1" applyFill="1" applyBorder="1" applyAlignment="1" applyProtection="1">
      <alignment horizontal="left" vertical="center" wrapText="1" indent="1"/>
    </xf>
    <xf numFmtId="0" fontId="6" fillId="0" borderId="220" xfId="47" applyFont="1" applyFill="1" applyBorder="1" applyAlignment="1" applyProtection="1">
      <alignment vertical="center" wrapText="1"/>
      <protection locked="0"/>
    </xf>
    <xf numFmtId="15" fontId="6" fillId="26" borderId="220" xfId="47" applyNumberFormat="1" applyFont="1" applyFill="1" applyBorder="1" applyAlignment="1" applyProtection="1">
      <alignment horizontal="center" vertical="center" wrapText="1"/>
      <protection locked="0"/>
    </xf>
    <xf numFmtId="1" fontId="6" fillId="0" borderId="221" xfId="47" applyNumberFormat="1" applyFont="1" applyFill="1" applyBorder="1" applyAlignment="1" applyProtection="1">
      <alignment horizontal="center" vertical="center" wrapText="1"/>
      <protection locked="0"/>
    </xf>
    <xf numFmtId="1" fontId="6" fillId="0" borderId="222" xfId="47" applyNumberFormat="1" applyFont="1" applyFill="1" applyBorder="1" applyAlignment="1" applyProtection="1">
      <alignment horizontal="center" vertical="center" wrapText="1"/>
      <protection locked="0"/>
    </xf>
    <xf numFmtId="1" fontId="6" fillId="0" borderId="220" xfId="47" applyNumberFormat="1" applyFont="1" applyFill="1" applyBorder="1" applyAlignment="1" applyProtection="1">
      <alignment horizontal="center" vertical="center" wrapText="1"/>
      <protection locked="0"/>
    </xf>
    <xf numFmtId="1" fontId="6" fillId="0" borderId="223" xfId="47" applyNumberFormat="1" applyFont="1" applyFill="1" applyBorder="1" applyAlignment="1" applyProtection="1">
      <alignment horizontal="center" vertical="center" wrapText="1"/>
      <protection locked="0"/>
    </xf>
    <xf numFmtId="1" fontId="6" fillId="0" borderId="224" xfId="47" applyNumberFormat="1" applyFont="1" applyFill="1" applyBorder="1" applyAlignment="1" applyProtection="1">
      <alignment horizontal="center" vertical="center" wrapText="1"/>
      <protection locked="0"/>
    </xf>
    <xf numFmtId="0" fontId="46" fillId="26" borderId="118" xfId="0" applyFont="1" applyFill="1" applyBorder="1" applyAlignment="1">
      <alignment horizontal="center" vertical="center" wrapText="1"/>
    </xf>
    <xf numFmtId="0" fontId="46" fillId="26" borderId="116" xfId="0" applyFont="1" applyFill="1" applyBorder="1" applyAlignment="1">
      <alignment horizontal="center" vertical="center" wrapText="1"/>
    </xf>
    <xf numFmtId="0" fontId="6" fillId="0" borderId="225" xfId="0" applyFont="1" applyFill="1" applyBorder="1" applyAlignment="1" applyProtection="1">
      <alignment horizontal="center" vertical="center" wrapText="1"/>
    </xf>
    <xf numFmtId="0" fontId="46" fillId="26" borderId="120" xfId="0" applyFont="1" applyFill="1" applyBorder="1" applyAlignment="1">
      <alignment horizontal="center" vertical="center" wrapText="1"/>
    </xf>
    <xf numFmtId="14" fontId="46" fillId="26" borderId="185" xfId="47" applyNumberFormat="1" applyFont="1" applyFill="1" applyBorder="1" applyAlignment="1" applyProtection="1">
      <alignment horizontal="center" vertical="center" wrapText="1"/>
      <protection locked="0"/>
    </xf>
    <xf numFmtId="14" fontId="46" fillId="26" borderId="99" xfId="47" applyNumberFormat="1" applyFont="1" applyFill="1" applyBorder="1" applyAlignment="1" applyProtection="1">
      <alignment horizontal="center" vertical="center" wrapText="1"/>
      <protection locked="0"/>
    </xf>
    <xf numFmtId="0" fontId="57" fillId="0" borderId="226" xfId="47" applyFont="1" applyFill="1" applyBorder="1" applyAlignment="1" applyProtection="1">
      <alignment horizontal="center" vertical="center" wrapText="1"/>
      <protection locked="0"/>
    </xf>
    <xf numFmtId="1" fontId="57" fillId="0" borderId="226" xfId="47" applyNumberFormat="1" applyFont="1" applyFill="1" applyBorder="1" applyAlignment="1" applyProtection="1">
      <alignment horizontal="center" vertical="center" wrapText="1"/>
      <protection locked="0"/>
    </xf>
    <xf numFmtId="0" fontId="57" fillId="0" borderId="226" xfId="47" applyFont="1" applyFill="1" applyBorder="1" applyAlignment="1" applyProtection="1">
      <alignment horizontal="left" vertical="center"/>
      <protection locked="0"/>
    </xf>
    <xf numFmtId="49" fontId="57" fillId="0" borderId="226" xfId="47" applyNumberFormat="1" applyFont="1" applyFill="1" applyBorder="1" applyAlignment="1" applyProtection="1">
      <alignment horizontal="center" vertical="center" wrapText="1"/>
      <protection locked="0"/>
    </xf>
    <xf numFmtId="0" fontId="65" fillId="0" borderId="226" xfId="47" applyFont="1" applyFill="1" applyBorder="1" applyAlignment="1" applyProtection="1">
      <alignment horizontal="left" vertical="center"/>
      <protection locked="0"/>
    </xf>
    <xf numFmtId="1" fontId="72" fillId="0" borderId="226" xfId="47" applyNumberFormat="1" applyFont="1" applyFill="1" applyBorder="1" applyAlignment="1" applyProtection="1">
      <alignment vertical="center"/>
      <protection locked="0"/>
    </xf>
    <xf numFmtId="14" fontId="57" fillId="0" borderId="226" xfId="47" applyNumberFormat="1" applyFont="1" applyFill="1" applyBorder="1" applyAlignment="1" applyProtection="1">
      <alignment horizontal="left" vertical="center" wrapText="1"/>
      <protection locked="0"/>
    </xf>
    <xf numFmtId="14" fontId="57" fillId="0" borderId="227" xfId="47" applyNumberFormat="1" applyFont="1" applyFill="1" applyBorder="1" applyAlignment="1" applyProtection="1">
      <alignment horizontal="left" vertical="center" wrapText="1"/>
      <protection locked="0"/>
    </xf>
    <xf numFmtId="1" fontId="57" fillId="0" borderId="228" xfId="47" applyNumberFormat="1" applyFont="1" applyFill="1" applyBorder="1" applyAlignment="1" applyProtection="1">
      <alignment horizontal="center" vertical="center" wrapText="1"/>
      <protection locked="0"/>
    </xf>
    <xf numFmtId="14" fontId="46" fillId="26" borderId="152" xfId="47" applyNumberFormat="1" applyFont="1" applyFill="1" applyBorder="1" applyAlignment="1" applyProtection="1">
      <alignment horizontal="center" vertical="center" wrapText="1"/>
      <protection locked="0"/>
    </xf>
    <xf numFmtId="0" fontId="57" fillId="0" borderId="229" xfId="47" applyFont="1" applyFill="1" applyBorder="1" applyAlignment="1" applyProtection="1">
      <alignment horizontal="center" vertical="center" wrapText="1"/>
      <protection locked="0"/>
    </xf>
    <xf numFmtId="1" fontId="57" fillId="0" borderId="229" xfId="47" applyNumberFormat="1" applyFont="1" applyFill="1" applyBorder="1" applyAlignment="1" applyProtection="1">
      <alignment horizontal="center" vertical="center" wrapText="1"/>
      <protection locked="0"/>
    </xf>
    <xf numFmtId="0" fontId="57" fillId="0" borderId="229" xfId="47" applyFont="1" applyFill="1" applyBorder="1" applyAlignment="1" applyProtection="1">
      <alignment horizontal="left" vertical="center"/>
      <protection locked="0"/>
    </xf>
    <xf numFmtId="49" fontId="57" fillId="0" borderId="229" xfId="47" applyNumberFormat="1" applyFont="1" applyFill="1" applyBorder="1" applyAlignment="1" applyProtection="1">
      <alignment horizontal="center" vertical="center" wrapText="1"/>
      <protection locked="0"/>
    </xf>
    <xf numFmtId="0" fontId="65" fillId="0" borderId="229" xfId="47" applyFont="1" applyFill="1" applyBorder="1" applyAlignment="1" applyProtection="1">
      <alignment horizontal="left" vertical="center"/>
      <protection locked="0"/>
    </xf>
    <xf numFmtId="1" fontId="72" fillId="0" borderId="229" xfId="47" applyNumberFormat="1" applyFont="1" applyFill="1" applyBorder="1" applyAlignment="1" applyProtection="1">
      <alignment vertical="center"/>
      <protection locked="0"/>
    </xf>
    <xf numFmtId="14" fontId="57" fillId="0" borderId="229" xfId="47" applyNumberFormat="1" applyFont="1" applyFill="1" applyBorder="1" applyAlignment="1" applyProtection="1">
      <alignment horizontal="left" vertical="center" wrapText="1"/>
      <protection locked="0"/>
    </xf>
    <xf numFmtId="14" fontId="57" fillId="0" borderId="230" xfId="47" applyNumberFormat="1" applyFont="1" applyFill="1" applyBorder="1" applyAlignment="1" applyProtection="1">
      <alignment horizontal="left" vertical="center" wrapText="1"/>
      <protection locked="0"/>
    </xf>
    <xf numFmtId="1" fontId="57" fillId="0" borderId="231" xfId="47" applyNumberFormat="1" applyFont="1" applyFill="1" applyBorder="1" applyAlignment="1" applyProtection="1">
      <alignment horizontal="center" vertical="center" wrapText="1"/>
      <protection locked="0"/>
    </xf>
    <xf numFmtId="1" fontId="57" fillId="0" borderId="232" xfId="47" applyNumberFormat="1" applyFont="1" applyFill="1" applyBorder="1" applyAlignment="1" applyProtection="1">
      <alignment horizontal="center" vertical="center" wrapText="1"/>
      <protection locked="0"/>
    </xf>
    <xf numFmtId="14" fontId="46" fillId="26" borderId="172" xfId="47" applyNumberFormat="1" applyFont="1" applyFill="1" applyBorder="1" applyAlignment="1" applyProtection="1">
      <alignment horizontal="center" vertical="center" wrapText="1"/>
      <protection locked="0"/>
    </xf>
    <xf numFmtId="0" fontId="57" fillId="0" borderId="213" xfId="0" applyFont="1" applyFill="1" applyBorder="1" applyAlignment="1" applyProtection="1">
      <alignment horizontal="center" vertical="center" wrapText="1"/>
    </xf>
    <xf numFmtId="0" fontId="42" fillId="26" borderId="233" xfId="47" applyFont="1" applyFill="1" applyBorder="1" applyAlignment="1" applyProtection="1">
      <alignment horizontal="left" vertical="center" wrapText="1" indent="1"/>
      <protection locked="0"/>
    </xf>
    <xf numFmtId="0" fontId="57" fillId="0" borderId="226" xfId="0" applyFont="1" applyFill="1" applyBorder="1" applyAlignment="1" applyProtection="1">
      <alignment horizontal="center" vertical="center" wrapText="1"/>
    </xf>
    <xf numFmtId="0" fontId="57" fillId="0" borderId="229" xfId="0" applyFont="1" applyFill="1" applyBorder="1" applyAlignment="1" applyProtection="1">
      <alignment horizontal="center" vertical="center" wrapText="1"/>
    </xf>
    <xf numFmtId="1" fontId="46" fillId="26" borderId="234" xfId="47" applyNumberFormat="1" applyFont="1" applyFill="1" applyBorder="1" applyAlignment="1" applyProtection="1">
      <alignment horizontal="left" vertical="center"/>
      <protection locked="0"/>
    </xf>
    <xf numFmtId="1" fontId="46" fillId="26" borderId="235" xfId="47" applyNumberFormat="1" applyFont="1" applyFill="1" applyBorder="1" applyAlignment="1" applyProtection="1">
      <alignment horizontal="left" vertical="center"/>
      <protection locked="0"/>
    </xf>
    <xf numFmtId="1" fontId="46" fillId="26" borderId="236" xfId="47" applyNumberFormat="1" applyFont="1" applyFill="1" applyBorder="1" applyAlignment="1" applyProtection="1">
      <alignment horizontal="left" vertical="center"/>
      <protection locked="0"/>
    </xf>
    <xf numFmtId="1" fontId="46" fillId="26" borderId="237" xfId="47" applyNumberFormat="1" applyFont="1" applyFill="1" applyBorder="1" applyAlignment="1" applyProtection="1">
      <alignment horizontal="left" vertical="center"/>
      <protection locked="0"/>
    </xf>
    <xf numFmtId="49" fontId="57" fillId="0" borderId="213" xfId="47" applyNumberFormat="1" applyFont="1" applyFill="1" applyBorder="1" applyAlignment="1" applyProtection="1">
      <alignment horizontal="left" vertical="center" wrapText="1"/>
      <protection locked="0"/>
    </xf>
    <xf numFmtId="1" fontId="57" fillId="0" borderId="213" xfId="47" applyNumberFormat="1" applyFont="1" applyFill="1" applyBorder="1" applyAlignment="1" applyProtection="1">
      <alignment vertical="center"/>
      <protection locked="0"/>
    </xf>
    <xf numFmtId="14" fontId="57" fillId="0" borderId="27" xfId="47" applyNumberFormat="1" applyFont="1" applyFill="1" applyBorder="1" applyAlignment="1" applyProtection="1">
      <alignment horizontal="center" vertical="center" wrapText="1"/>
      <protection locked="0"/>
    </xf>
    <xf numFmtId="1" fontId="57" fillId="0" borderId="238" xfId="47" applyNumberFormat="1" applyFont="1" applyFill="1" applyBorder="1" applyAlignment="1" applyProtection="1">
      <alignment horizontal="center" vertical="center" wrapText="1"/>
      <protection locked="0"/>
    </xf>
    <xf numFmtId="1" fontId="57" fillId="0" borderId="29" xfId="47" applyNumberFormat="1" applyFont="1" applyFill="1" applyBorder="1" applyAlignment="1" applyProtection="1">
      <alignment horizontal="left" vertical="center" wrapText="1"/>
      <protection locked="0"/>
    </xf>
    <xf numFmtId="1" fontId="57" fillId="0" borderId="229" xfId="47" applyNumberFormat="1" applyFont="1" applyFill="1" applyBorder="1" applyAlignment="1" applyProtection="1">
      <alignment vertical="center"/>
      <protection locked="0"/>
    </xf>
    <xf numFmtId="14" fontId="57" fillId="0" borderId="229" xfId="47" applyNumberFormat="1" applyFont="1" applyFill="1" applyBorder="1" applyAlignment="1" applyProtection="1">
      <alignment horizontal="center" vertical="center" wrapText="1"/>
      <protection locked="0"/>
    </xf>
    <xf numFmtId="14" fontId="57" fillId="0" borderId="230" xfId="47" applyNumberFormat="1" applyFont="1" applyFill="1" applyBorder="1" applyAlignment="1" applyProtection="1">
      <alignment horizontal="center" vertical="center" wrapText="1"/>
      <protection locked="0"/>
    </xf>
    <xf numFmtId="1" fontId="57" fillId="0" borderId="239" xfId="47" applyNumberFormat="1" applyFont="1" applyFill="1" applyBorder="1" applyAlignment="1" applyProtection="1">
      <alignment horizontal="center" vertical="center" wrapText="1"/>
      <protection locked="0"/>
    </xf>
    <xf numFmtId="1" fontId="57" fillId="0" borderId="240" xfId="47" applyNumberFormat="1" applyFont="1" applyFill="1" applyBorder="1" applyAlignment="1" applyProtection="1">
      <alignment horizontal="center" vertical="center" wrapText="1"/>
      <protection locked="0"/>
    </xf>
    <xf numFmtId="41" fontId="57" fillId="0" borderId="213" xfId="55" applyFont="1" applyFill="1" applyBorder="1" applyAlignment="1" applyProtection="1">
      <alignment horizontal="center" vertical="center" wrapText="1"/>
      <protection locked="0"/>
    </xf>
    <xf numFmtId="49" fontId="57" fillId="0" borderId="242" xfId="47" applyNumberFormat="1" applyFont="1" applyBorder="1" applyAlignment="1" applyProtection="1">
      <alignment horizontal="center" vertical="center" wrapText="1"/>
      <protection locked="0"/>
    </xf>
    <xf numFmtId="0" fontId="57" fillId="0" borderId="242" xfId="47" applyFont="1" applyBorder="1" applyAlignment="1" applyProtection="1">
      <alignment vertical="center"/>
      <protection locked="0"/>
    </xf>
    <xf numFmtId="0" fontId="57" fillId="0" borderId="242" xfId="47" applyFont="1" applyBorder="1" applyAlignment="1" applyProtection="1">
      <alignment horizontal="left" vertical="center"/>
      <protection locked="0"/>
    </xf>
    <xf numFmtId="14" fontId="57" fillId="30" borderId="213" xfId="47" applyNumberFormat="1" applyFont="1" applyFill="1" applyBorder="1" applyAlignment="1" applyProtection="1">
      <alignment horizontal="left" vertical="center" wrapText="1"/>
      <protection locked="0"/>
    </xf>
    <xf numFmtId="14" fontId="57" fillId="30" borderId="27" xfId="47" applyNumberFormat="1" applyFont="1" applyFill="1" applyBorder="1" applyAlignment="1" applyProtection="1">
      <alignment horizontal="left" vertical="center" wrapText="1"/>
      <protection locked="0"/>
    </xf>
    <xf numFmtId="0" fontId="57" fillId="26" borderId="213" xfId="47" applyFont="1" applyFill="1" applyBorder="1" applyAlignment="1" applyProtection="1">
      <alignment horizontal="center" vertical="center" wrapText="1"/>
      <protection locked="0"/>
    </xf>
    <xf numFmtId="1" fontId="57" fillId="26" borderId="213" xfId="47" applyNumberFormat="1" applyFont="1" applyFill="1" applyBorder="1" applyAlignment="1" applyProtection="1">
      <alignment horizontal="center" vertical="center" wrapText="1"/>
      <protection locked="0"/>
    </xf>
    <xf numFmtId="0" fontId="57" fillId="26" borderId="213" xfId="47" applyFont="1" applyFill="1" applyBorder="1" applyAlignment="1" applyProtection="1">
      <alignment horizontal="left" vertical="center"/>
      <protection locked="0"/>
    </xf>
    <xf numFmtId="49" fontId="57" fillId="26" borderId="213" xfId="47" applyNumberFormat="1" applyFont="1" applyFill="1" applyBorder="1" applyAlignment="1" applyProtection="1">
      <alignment horizontal="center" vertical="center" wrapText="1"/>
      <protection locked="0"/>
    </xf>
    <xf numFmtId="49" fontId="57" fillId="26" borderId="213" xfId="47" applyNumberFormat="1" applyFont="1" applyFill="1" applyBorder="1" applyAlignment="1" applyProtection="1">
      <alignment horizontal="left" vertical="center" wrapText="1"/>
      <protection locked="0"/>
    </xf>
    <xf numFmtId="49" fontId="57" fillId="0" borderId="242" xfId="47" applyNumberFormat="1" applyFont="1" applyBorder="1" applyAlignment="1" applyProtection="1">
      <alignment vertical="center" wrapText="1"/>
      <protection locked="0"/>
    </xf>
    <xf numFmtId="14" fontId="57" fillId="26" borderId="213" xfId="47" applyNumberFormat="1" applyFont="1" applyFill="1" applyBorder="1" applyAlignment="1" applyProtection="1">
      <alignment horizontal="left" vertical="center" wrapText="1"/>
      <protection locked="0"/>
    </xf>
    <xf numFmtId="49" fontId="57" fillId="0" borderId="226" xfId="47" applyNumberFormat="1" applyFont="1" applyFill="1" applyBorder="1" applyAlignment="1" applyProtection="1">
      <alignment horizontal="left" vertical="center" wrapText="1"/>
      <protection locked="0"/>
    </xf>
    <xf numFmtId="1" fontId="57" fillId="0" borderId="244" xfId="47" applyNumberFormat="1" applyFont="1" applyFill="1" applyBorder="1" applyAlignment="1" applyProtection="1">
      <alignment horizontal="left" vertical="center"/>
      <protection locked="0"/>
    </xf>
    <xf numFmtId="0" fontId="57" fillId="0" borderId="0" xfId="47" applyFont="1" applyFill="1" applyBorder="1" applyAlignment="1">
      <alignment horizontal="left" vertical="center" wrapText="1"/>
    </xf>
    <xf numFmtId="0" fontId="57" fillId="0" borderId="0" xfId="47" applyFont="1" applyFill="1" applyBorder="1" applyAlignment="1">
      <alignment horizontal="center" vertical="center" wrapText="1"/>
    </xf>
    <xf numFmtId="41" fontId="57" fillId="0" borderId="229" xfId="55" applyFont="1" applyFill="1" applyBorder="1" applyAlignment="1" applyProtection="1">
      <alignment horizontal="center" vertical="center" wrapText="1"/>
      <protection locked="0"/>
    </xf>
    <xf numFmtId="49" fontId="57" fillId="0" borderId="245" xfId="47" applyNumberFormat="1" applyFont="1" applyBorder="1" applyAlignment="1" applyProtection="1">
      <alignment horizontal="center" vertical="center" wrapText="1"/>
      <protection locked="0"/>
    </xf>
    <xf numFmtId="0" fontId="57" fillId="0" borderId="245" xfId="47" applyFont="1" applyBorder="1" applyAlignment="1" applyProtection="1">
      <alignment vertical="center"/>
      <protection locked="0"/>
    </xf>
    <xf numFmtId="0" fontId="57" fillId="0" borderId="245" xfId="47" applyFont="1" applyBorder="1" applyAlignment="1" applyProtection="1">
      <alignment horizontal="left" vertical="center"/>
      <protection locked="0"/>
    </xf>
    <xf numFmtId="0" fontId="57" fillId="26" borderId="229" xfId="47" applyFont="1" applyFill="1" applyBorder="1" applyAlignment="1" applyProtection="1">
      <alignment horizontal="center" vertical="center" wrapText="1"/>
      <protection locked="0"/>
    </xf>
    <xf numFmtId="1" fontId="57" fillId="26" borderId="229" xfId="47" applyNumberFormat="1" applyFont="1" applyFill="1" applyBorder="1" applyAlignment="1" applyProtection="1">
      <alignment horizontal="center" vertical="center" wrapText="1"/>
      <protection locked="0"/>
    </xf>
    <xf numFmtId="0" fontId="57" fillId="26" borderId="229" xfId="47" applyFont="1" applyFill="1" applyBorder="1" applyAlignment="1" applyProtection="1">
      <alignment horizontal="left" vertical="center"/>
      <protection locked="0"/>
    </xf>
    <xf numFmtId="49" fontId="57" fillId="0" borderId="245" xfId="47" applyNumberFormat="1" applyFont="1" applyBorder="1" applyAlignment="1" applyProtection="1">
      <alignment vertical="center" wrapText="1"/>
      <protection locked="0"/>
    </xf>
    <xf numFmtId="14" fontId="57" fillId="26" borderId="229" xfId="47" applyNumberFormat="1" applyFont="1" applyFill="1" applyBorder="1" applyAlignment="1" applyProtection="1">
      <alignment horizontal="left" vertical="center" wrapText="1"/>
      <protection locked="0"/>
    </xf>
    <xf numFmtId="0" fontId="46" fillId="30" borderId="143" xfId="0" applyFont="1" applyFill="1" applyBorder="1" applyAlignment="1">
      <alignment horizontal="center" vertical="center" wrapText="1"/>
    </xf>
    <xf numFmtId="1" fontId="46" fillId="26" borderId="100" xfId="47" applyNumberFormat="1" applyFont="1" applyFill="1" applyBorder="1" applyAlignment="1" applyProtection="1">
      <alignment horizontal="left" vertical="center" wrapText="1"/>
      <protection locked="0"/>
    </xf>
    <xf numFmtId="1" fontId="46" fillId="26" borderId="117" xfId="47" applyNumberFormat="1" applyFont="1" applyFill="1" applyBorder="1" applyAlignment="1" applyProtection="1">
      <alignment horizontal="left" vertical="center" wrapText="1"/>
      <protection locked="0"/>
    </xf>
    <xf numFmtId="1" fontId="46" fillId="26" borderId="153" xfId="47" applyNumberFormat="1" applyFont="1" applyFill="1" applyBorder="1" applyAlignment="1" applyProtection="1">
      <alignment horizontal="left" vertical="center" wrapText="1"/>
      <protection locked="0"/>
    </xf>
    <xf numFmtId="1" fontId="46" fillId="26" borderId="144" xfId="47" applyNumberFormat="1" applyFont="1" applyFill="1" applyBorder="1" applyAlignment="1" applyProtection="1">
      <alignment horizontal="left" vertical="center" wrapText="1"/>
      <protection locked="0"/>
    </xf>
    <xf numFmtId="1" fontId="46" fillId="26" borderId="186" xfId="47" applyNumberFormat="1" applyFont="1" applyFill="1" applyBorder="1" applyAlignment="1" applyProtection="1">
      <alignment horizontal="left" vertical="center" wrapText="1"/>
      <protection locked="0"/>
    </xf>
    <xf numFmtId="0" fontId="6" fillId="0" borderId="200" xfId="0" applyFont="1" applyFill="1" applyBorder="1" applyAlignment="1" applyProtection="1">
      <alignment horizontal="left" vertical="center" wrapText="1"/>
    </xf>
    <xf numFmtId="0" fontId="6" fillId="0" borderId="11" xfId="0" applyFont="1" applyFill="1" applyBorder="1" applyAlignment="1" applyProtection="1">
      <alignment horizontal="left" vertical="center" wrapText="1"/>
    </xf>
    <xf numFmtId="0" fontId="6" fillId="0" borderId="161" xfId="0" applyFont="1" applyFill="1" applyBorder="1" applyAlignment="1" applyProtection="1">
      <alignment horizontal="left" vertical="center" wrapText="1"/>
    </xf>
    <xf numFmtId="0" fontId="6" fillId="0" borderId="147"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1" fontId="46" fillId="26" borderId="175" xfId="47" applyNumberFormat="1" applyFont="1" applyFill="1" applyBorder="1" applyAlignment="1" applyProtection="1">
      <alignment horizontal="left" vertical="center" wrapText="1"/>
      <protection locked="0"/>
    </xf>
    <xf numFmtId="1" fontId="57" fillId="0" borderId="241" xfId="47" applyNumberFormat="1" applyFont="1" applyFill="1" applyBorder="1" applyAlignment="1" applyProtection="1">
      <alignment horizontal="left" vertical="center" wrapText="1"/>
      <protection locked="0"/>
    </xf>
    <xf numFmtId="1" fontId="46" fillId="26" borderId="173" xfId="47" applyNumberFormat="1" applyFont="1" applyFill="1" applyBorder="1" applyAlignment="1" applyProtection="1">
      <alignment horizontal="left" vertical="center" wrapText="1"/>
      <protection locked="0"/>
    </xf>
    <xf numFmtId="1" fontId="57" fillId="0" borderId="244" xfId="47" applyNumberFormat="1" applyFont="1" applyFill="1" applyBorder="1" applyAlignment="1" applyProtection="1">
      <alignment horizontal="left" vertical="center" wrapText="1"/>
      <protection locked="0"/>
    </xf>
    <xf numFmtId="14" fontId="46" fillId="26" borderId="108" xfId="47" applyNumberFormat="1" applyFont="1" applyFill="1" applyBorder="1" applyAlignment="1" applyProtection="1">
      <alignment horizontal="center" vertical="center" wrapText="1"/>
      <protection locked="0"/>
    </xf>
    <xf numFmtId="0" fontId="42" fillId="26" borderId="103" xfId="47" applyFont="1" applyFill="1" applyBorder="1" applyAlignment="1" applyProtection="1">
      <alignment horizontal="left" vertical="center" wrapText="1" indent="1"/>
      <protection locked="0"/>
    </xf>
    <xf numFmtId="0" fontId="46" fillId="26" borderId="104" xfId="0" applyFont="1" applyFill="1" applyBorder="1" applyAlignment="1">
      <alignment horizontal="center" vertical="center" wrapText="1"/>
    </xf>
    <xf numFmtId="0" fontId="46" fillId="0" borderId="109" xfId="47" applyFont="1" applyBorder="1" applyAlignment="1">
      <alignment horizontal="center" vertical="center" wrapText="1"/>
    </xf>
    <xf numFmtId="0" fontId="46" fillId="26" borderId="101" xfId="0" applyFont="1" applyFill="1" applyBorder="1" applyAlignment="1">
      <alignment horizontal="center" vertical="center" wrapText="1"/>
    </xf>
    <xf numFmtId="0" fontId="46" fillId="26" borderId="102" xfId="0" applyFont="1" applyFill="1" applyBorder="1" applyAlignment="1">
      <alignment horizontal="center" vertical="center" wrapText="1"/>
    </xf>
    <xf numFmtId="0" fontId="46" fillId="30" borderId="102" xfId="0" applyFont="1" applyFill="1" applyBorder="1" applyAlignment="1">
      <alignment horizontal="center" vertical="center" wrapText="1"/>
    </xf>
    <xf numFmtId="0" fontId="46" fillId="26" borderId="109" xfId="0" applyFont="1" applyFill="1" applyBorder="1" applyAlignment="1">
      <alignment horizontal="center" vertical="center" wrapText="1"/>
    </xf>
    <xf numFmtId="14" fontId="46" fillId="26" borderId="175" xfId="47" applyNumberFormat="1" applyFont="1" applyFill="1" applyBorder="1" applyAlignment="1" applyProtection="1">
      <alignment horizontal="center" vertical="center" wrapText="1"/>
      <protection locked="0"/>
    </xf>
    <xf numFmtId="0" fontId="6" fillId="0" borderId="246" xfId="0" applyFont="1" applyFill="1" applyBorder="1" applyAlignment="1" applyProtection="1">
      <alignment horizontal="center" vertical="center" wrapText="1"/>
    </xf>
    <xf numFmtId="14" fontId="46" fillId="26" borderId="155" xfId="47" applyNumberFormat="1" applyFont="1" applyFill="1" applyBorder="1" applyAlignment="1" applyProtection="1">
      <alignment horizontal="center" vertical="center" wrapText="1"/>
      <protection locked="0"/>
    </xf>
    <xf numFmtId="49" fontId="46" fillId="31" borderId="110" xfId="47" applyNumberFormat="1" applyFont="1" applyFill="1" applyBorder="1" applyAlignment="1" applyProtection="1">
      <alignment horizontal="left" vertical="center" wrapText="1"/>
      <protection locked="0"/>
    </xf>
    <xf numFmtId="0" fontId="35" fillId="29" borderId="107" xfId="47" applyFont="1" applyFill="1" applyBorder="1" applyAlignment="1">
      <alignment horizontal="center" vertical="center" wrapText="1"/>
    </xf>
    <xf numFmtId="0" fontId="35" fillId="29" borderId="106" xfId="47" applyFont="1" applyFill="1" applyBorder="1" applyAlignment="1">
      <alignment horizontal="center" vertical="center" wrapText="1"/>
    </xf>
    <xf numFmtId="1" fontId="72" fillId="32" borderId="213" xfId="47" applyNumberFormat="1" applyFont="1" applyFill="1" applyBorder="1" applyAlignment="1" applyProtection="1">
      <alignment vertical="center"/>
      <protection locked="0"/>
    </xf>
    <xf numFmtId="14" fontId="57" fillId="32" borderId="213" xfId="47" applyNumberFormat="1" applyFont="1" applyFill="1" applyBorder="1" applyAlignment="1" applyProtection="1">
      <alignment horizontal="left" vertical="center" wrapText="1"/>
      <protection locked="0"/>
    </xf>
    <xf numFmtId="14" fontId="57" fillId="32" borderId="27" xfId="47" applyNumberFormat="1" applyFont="1" applyFill="1" applyBorder="1" applyAlignment="1" applyProtection="1">
      <alignment horizontal="left" vertical="center" wrapText="1"/>
      <protection locked="0"/>
    </xf>
    <xf numFmtId="1" fontId="46" fillId="32" borderId="98" xfId="47" applyNumberFormat="1" applyFont="1" applyFill="1" applyBorder="1" applyAlignment="1" applyProtection="1">
      <alignment horizontal="center" vertical="center" wrapText="1"/>
      <protection locked="0"/>
    </xf>
    <xf numFmtId="1" fontId="46" fillId="32" borderId="99" xfId="47" applyNumberFormat="1" applyFont="1" applyFill="1" applyBorder="1" applyAlignment="1" applyProtection="1">
      <alignment horizontal="center" vertical="center" wrapText="1"/>
      <protection locked="0"/>
    </xf>
    <xf numFmtId="1" fontId="46" fillId="32" borderId="108" xfId="47" applyNumberFormat="1" applyFont="1" applyFill="1" applyBorder="1" applyAlignment="1" applyProtection="1">
      <alignment horizontal="center" vertical="center" wrapText="1"/>
      <protection locked="0"/>
    </xf>
    <xf numFmtId="49" fontId="57" fillId="32" borderId="213" xfId="47" applyNumberFormat="1" applyFont="1" applyFill="1" applyBorder="1" applyAlignment="1" applyProtection="1">
      <alignment horizontal="left" vertical="center" wrapText="1"/>
      <protection locked="0"/>
    </xf>
    <xf numFmtId="49" fontId="57" fillId="32" borderId="226" xfId="47" applyNumberFormat="1" applyFont="1" applyFill="1" applyBorder="1" applyAlignment="1" applyProtection="1">
      <alignment horizontal="left" vertical="center" wrapText="1"/>
      <protection locked="0"/>
    </xf>
    <xf numFmtId="14" fontId="57" fillId="32" borderId="226" xfId="47" applyNumberFormat="1" applyFont="1" applyFill="1" applyBorder="1" applyAlignment="1" applyProtection="1">
      <alignment horizontal="left" vertical="center" wrapText="1"/>
      <protection locked="0"/>
    </xf>
    <xf numFmtId="14" fontId="57" fillId="32" borderId="227" xfId="47" applyNumberFormat="1" applyFont="1" applyFill="1" applyBorder="1" applyAlignment="1" applyProtection="1">
      <alignment horizontal="left" vertical="center" wrapText="1"/>
      <protection locked="0"/>
    </xf>
    <xf numFmtId="1" fontId="46" fillId="32" borderId="154" xfId="47" applyNumberFormat="1" applyFont="1" applyFill="1" applyBorder="1" applyAlignment="1" applyProtection="1">
      <alignment horizontal="center" vertical="center" wrapText="1"/>
      <protection locked="0"/>
    </xf>
    <xf numFmtId="1" fontId="57" fillId="32" borderId="228" xfId="47" applyNumberFormat="1" applyFont="1" applyFill="1" applyBorder="1" applyAlignment="1" applyProtection="1">
      <alignment horizontal="center" vertical="center" wrapText="1"/>
      <protection locked="0"/>
    </xf>
    <xf numFmtId="1" fontId="57" fillId="32" borderId="243" xfId="47" applyNumberFormat="1" applyFont="1" applyFill="1" applyBorder="1" applyAlignment="1" applyProtection="1">
      <alignment horizontal="center" vertical="center" wrapText="1"/>
      <protection locked="0"/>
    </xf>
    <xf numFmtId="1" fontId="46" fillId="33" borderId="151" xfId="47" applyNumberFormat="1" applyFont="1" applyFill="1" applyBorder="1" applyAlignment="1" applyProtection="1">
      <alignment horizontal="center" vertical="center" wrapText="1"/>
      <protection locked="0"/>
    </xf>
    <xf numFmtId="1" fontId="46" fillId="33" borderId="113" xfId="47" applyNumberFormat="1" applyFont="1" applyFill="1" applyBorder="1" applyAlignment="1" applyProtection="1">
      <alignment horizontal="center" vertical="center" wrapText="1"/>
      <protection locked="0"/>
    </xf>
    <xf numFmtId="49" fontId="46" fillId="32" borderId="110" xfId="47" applyNumberFormat="1" applyFont="1" applyFill="1" applyBorder="1" applyAlignment="1" applyProtection="1">
      <alignment horizontal="left" vertical="center" wrapText="1"/>
      <protection locked="0"/>
    </xf>
    <xf numFmtId="14" fontId="46" fillId="32" borderId="113" xfId="47" applyNumberFormat="1" applyFont="1" applyFill="1" applyBorder="1" applyAlignment="1" applyProtection="1">
      <alignment horizontal="left" vertical="center" wrapText="1"/>
      <protection locked="0"/>
    </xf>
    <xf numFmtId="14" fontId="46" fillId="32" borderId="100" xfId="47" applyNumberFormat="1" applyFont="1" applyFill="1" applyBorder="1" applyAlignment="1" applyProtection="1">
      <alignment horizontal="left" vertical="center" wrapText="1"/>
      <protection locked="0"/>
    </xf>
    <xf numFmtId="49" fontId="46" fillId="32" borderId="150" xfId="47" applyNumberFormat="1" applyFont="1" applyFill="1" applyBorder="1" applyAlignment="1" applyProtection="1">
      <alignment horizontal="left" vertical="center" wrapText="1"/>
      <protection locked="0"/>
    </xf>
    <xf numFmtId="14" fontId="46" fillId="32" borderId="151" xfId="47" applyNumberFormat="1" applyFont="1" applyFill="1" applyBorder="1" applyAlignment="1" applyProtection="1">
      <alignment horizontal="left" vertical="center" wrapText="1"/>
      <protection locked="0"/>
    </xf>
    <xf numFmtId="14" fontId="46" fillId="32" borderId="153" xfId="47" applyNumberFormat="1" applyFont="1" applyFill="1" applyBorder="1" applyAlignment="1" applyProtection="1">
      <alignment horizontal="left" vertical="center" wrapText="1"/>
      <protection locked="0"/>
    </xf>
    <xf numFmtId="1" fontId="46" fillId="32" borderId="152" xfId="47" applyNumberFormat="1" applyFont="1" applyFill="1" applyBorder="1" applyAlignment="1" applyProtection="1">
      <alignment horizontal="center" vertical="center" wrapText="1"/>
      <protection locked="0"/>
    </xf>
    <xf numFmtId="1" fontId="46" fillId="32" borderId="155" xfId="47" applyNumberFormat="1" applyFont="1" applyFill="1" applyBorder="1" applyAlignment="1" applyProtection="1">
      <alignment horizontal="center" vertical="center" wrapText="1"/>
      <protection locked="0"/>
    </xf>
    <xf numFmtId="1" fontId="73" fillId="33" borderId="151" xfId="47" applyNumberFormat="1" applyFont="1" applyFill="1" applyBorder="1" applyAlignment="1" applyProtection="1">
      <alignment horizontal="center" vertical="center" wrapText="1"/>
      <protection locked="0"/>
    </xf>
    <xf numFmtId="1" fontId="73" fillId="33" borderId="113" xfId="47" applyNumberFormat="1" applyFont="1" applyFill="1" applyBorder="1" applyAlignment="1" applyProtection="1">
      <alignment horizontal="center" vertical="center" wrapText="1"/>
      <protection locked="0"/>
    </xf>
    <xf numFmtId="0" fontId="57" fillId="32" borderId="242" xfId="47" applyFont="1" applyFill="1" applyBorder="1" applyAlignment="1" applyProtection="1">
      <alignment horizontal="left" vertical="center"/>
      <protection locked="0"/>
    </xf>
    <xf numFmtId="0" fontId="57" fillId="32" borderId="213" xfId="47" applyFont="1" applyFill="1" applyBorder="1" applyAlignment="1" applyProtection="1">
      <alignment horizontal="left" vertical="center"/>
      <protection locked="0"/>
    </xf>
    <xf numFmtId="14" fontId="57" fillId="32" borderId="213" xfId="47" applyNumberFormat="1" applyFont="1" applyFill="1" applyBorder="1" applyAlignment="1" applyProtection="1">
      <alignment horizontal="center" vertical="center" wrapText="1"/>
      <protection locked="0"/>
    </xf>
    <xf numFmtId="14" fontId="57" fillId="32" borderId="27" xfId="47" applyNumberFormat="1" applyFont="1" applyFill="1" applyBorder="1" applyAlignment="1" applyProtection="1">
      <alignment horizontal="center" vertical="center" wrapText="1"/>
      <protection locked="0"/>
    </xf>
    <xf numFmtId="1" fontId="46" fillId="32" borderId="145" xfId="47" applyNumberFormat="1" applyFont="1" applyFill="1" applyBorder="1" applyAlignment="1" applyProtection="1">
      <alignment horizontal="center" vertical="center" wrapText="1"/>
      <protection locked="0"/>
    </xf>
    <xf numFmtId="1" fontId="57" fillId="32" borderId="214" xfId="47" applyNumberFormat="1" applyFont="1" applyFill="1" applyBorder="1" applyAlignment="1" applyProtection="1">
      <alignment horizontal="center" vertical="center" wrapText="1"/>
      <protection locked="0"/>
    </xf>
    <xf numFmtId="1" fontId="57" fillId="32" borderId="238" xfId="47" applyNumberFormat="1" applyFont="1" applyFill="1" applyBorder="1" applyAlignment="1" applyProtection="1">
      <alignment horizontal="center" vertical="center" wrapText="1"/>
      <protection locked="0"/>
    </xf>
    <xf numFmtId="49" fontId="46" fillId="32" borderId="141" xfId="47" applyNumberFormat="1" applyFont="1" applyFill="1" applyBorder="1" applyAlignment="1" applyProtection="1">
      <alignment horizontal="left" vertical="center" wrapText="1"/>
      <protection locked="0"/>
    </xf>
    <xf numFmtId="14" fontId="46" fillId="32" borderId="142" xfId="47" applyNumberFormat="1" applyFont="1" applyFill="1" applyBorder="1" applyAlignment="1" applyProtection="1">
      <alignment horizontal="left" vertical="center" wrapText="1"/>
      <protection locked="0"/>
    </xf>
    <xf numFmtId="14" fontId="46" fillId="32" borderId="144" xfId="47" applyNumberFormat="1" applyFont="1" applyFill="1" applyBorder="1" applyAlignment="1" applyProtection="1">
      <alignment horizontal="left" vertical="center" wrapText="1"/>
      <protection locked="0"/>
    </xf>
    <xf numFmtId="1" fontId="46" fillId="32" borderId="143" xfId="47" applyNumberFormat="1" applyFont="1" applyFill="1" applyBorder="1" applyAlignment="1" applyProtection="1">
      <alignment horizontal="center" vertical="center" wrapText="1"/>
      <protection locked="0"/>
    </xf>
    <xf numFmtId="1" fontId="46" fillId="32" borderId="146" xfId="47" applyNumberFormat="1" applyFont="1" applyFill="1" applyBorder="1" applyAlignment="1" applyProtection="1">
      <alignment horizontal="center" vertical="center" wrapText="1"/>
      <protection locked="0"/>
    </xf>
    <xf numFmtId="1" fontId="46" fillId="33" borderId="142" xfId="47" applyNumberFormat="1" applyFont="1" applyFill="1" applyBorder="1" applyAlignment="1" applyProtection="1">
      <alignment horizontal="center" vertical="center" wrapText="1"/>
      <protection locked="0"/>
    </xf>
    <xf numFmtId="0" fontId="46" fillId="26" borderId="0" xfId="47" applyFont="1" applyFill="1" applyAlignment="1">
      <alignment horizontal="center" vertical="center" wrapText="1"/>
    </xf>
    <xf numFmtId="0" fontId="46" fillId="26" borderId="0" xfId="47" applyFont="1" applyFill="1" applyBorder="1" applyAlignment="1">
      <alignment horizontal="center" vertical="center" wrapText="1"/>
    </xf>
    <xf numFmtId="1" fontId="72" fillId="26" borderId="10" xfId="47" applyNumberFormat="1" applyFont="1" applyFill="1" applyBorder="1" applyAlignment="1" applyProtection="1">
      <alignment vertical="center" wrapText="1"/>
      <protection locked="0"/>
    </xf>
    <xf numFmtId="1" fontId="72" fillId="26" borderId="10" xfId="47" applyNumberFormat="1" applyFont="1" applyFill="1" applyBorder="1" applyAlignment="1" applyProtection="1">
      <alignment vertical="center"/>
      <protection locked="0"/>
    </xf>
    <xf numFmtId="1" fontId="74" fillId="26" borderId="10" xfId="47" applyNumberFormat="1" applyFont="1" applyFill="1" applyBorder="1" applyAlignment="1" applyProtection="1">
      <alignment horizontal="left" vertical="center"/>
      <protection locked="0"/>
    </xf>
    <xf numFmtId="1" fontId="74" fillId="26" borderId="10" xfId="47" applyNumberFormat="1" applyFont="1" applyFill="1" applyBorder="1" applyAlignment="1" applyProtection="1">
      <alignment horizontal="center" vertical="center"/>
      <protection locked="0"/>
    </xf>
    <xf numFmtId="1" fontId="72" fillId="26" borderId="10" xfId="47" applyNumberFormat="1" applyFont="1" applyFill="1" applyBorder="1" applyAlignment="1" applyProtection="1">
      <alignment horizontal="left" vertical="center" wrapText="1"/>
      <protection locked="0"/>
    </xf>
    <xf numFmtId="14" fontId="72" fillId="26" borderId="10" xfId="47" applyNumberFormat="1" applyFont="1" applyFill="1" applyBorder="1" applyAlignment="1" applyProtection="1">
      <alignment horizontal="center" vertical="center" wrapText="1"/>
      <protection locked="0"/>
    </xf>
    <xf numFmtId="1" fontId="74" fillId="26" borderId="10" xfId="47" applyNumberFormat="1" applyFont="1" applyFill="1" applyBorder="1" applyAlignment="1" applyProtection="1">
      <alignment horizontal="left" vertical="center" wrapText="1"/>
      <protection locked="0"/>
    </xf>
    <xf numFmtId="14" fontId="74" fillId="26" borderId="10" xfId="47" applyNumberFormat="1" applyFont="1" applyFill="1" applyBorder="1" applyAlignment="1" applyProtection="1">
      <alignment horizontal="center" vertical="center" wrapText="1"/>
      <protection locked="0"/>
    </xf>
    <xf numFmtId="0" fontId="74" fillId="26" borderId="10" xfId="47" applyFont="1" applyFill="1" applyBorder="1" applyAlignment="1">
      <alignment horizontal="center" vertical="center" wrapText="1"/>
    </xf>
    <xf numFmtId="0" fontId="72" fillId="26" borderId="10" xfId="47" applyFont="1" applyFill="1" applyBorder="1" applyAlignment="1" applyProtection="1">
      <alignment horizontal="center" vertical="center" wrapText="1"/>
      <protection locked="0"/>
    </xf>
    <xf numFmtId="1" fontId="72" fillId="26" borderId="10" xfId="47" applyNumberFormat="1" applyFont="1" applyFill="1" applyBorder="1" applyAlignment="1" applyProtection="1">
      <alignment horizontal="center" vertical="center" wrapText="1"/>
      <protection locked="0"/>
    </xf>
    <xf numFmtId="0" fontId="72" fillId="26" borderId="10" xfId="47" applyFont="1" applyFill="1" applyBorder="1" applyAlignment="1" applyProtection="1">
      <alignment horizontal="left" vertical="center" wrapText="1"/>
      <protection locked="0"/>
    </xf>
    <xf numFmtId="1" fontId="74" fillId="26" borderId="10" xfId="47" applyNumberFormat="1" applyFont="1" applyFill="1" applyBorder="1" applyAlignment="1" applyProtection="1">
      <alignment horizontal="center" vertical="center" wrapText="1"/>
      <protection locked="0"/>
    </xf>
    <xf numFmtId="49" fontId="72" fillId="26" borderId="10" xfId="47" applyNumberFormat="1" applyFont="1" applyFill="1" applyBorder="1" applyAlignment="1" applyProtection="1">
      <alignment horizontal="center" vertical="center" wrapText="1"/>
      <protection locked="0"/>
    </xf>
    <xf numFmtId="49" fontId="72" fillId="26" borderId="10" xfId="47" applyNumberFormat="1" applyFont="1" applyFill="1" applyBorder="1" applyAlignment="1" applyProtection="1">
      <alignment horizontal="left" vertical="center" wrapText="1"/>
      <protection locked="0"/>
    </xf>
    <xf numFmtId="0" fontId="74" fillId="26" borderId="10" xfId="0" applyFont="1" applyFill="1" applyBorder="1" applyAlignment="1">
      <alignment horizontal="center" vertical="center" wrapText="1"/>
    </xf>
    <xf numFmtId="0" fontId="74" fillId="26" borderId="10" xfId="47" applyFont="1" applyFill="1" applyBorder="1" applyAlignment="1" applyProtection="1">
      <alignment horizontal="center" vertical="center" wrapText="1"/>
      <protection locked="0"/>
    </xf>
    <xf numFmtId="49" fontId="74" fillId="26" borderId="10" xfId="47" applyNumberFormat="1" applyFont="1" applyFill="1" applyBorder="1" applyAlignment="1" applyProtection="1">
      <alignment horizontal="center" vertical="center" wrapText="1"/>
      <protection locked="0"/>
    </xf>
    <xf numFmtId="1" fontId="74" fillId="26" borderId="113" xfId="47" applyNumberFormat="1" applyFont="1" applyFill="1" applyBorder="1" applyAlignment="1" applyProtection="1">
      <alignment horizontal="center" vertical="center" wrapText="1"/>
      <protection locked="0"/>
    </xf>
    <xf numFmtId="1" fontId="74" fillId="26" borderId="124" xfId="47" applyNumberFormat="1" applyFont="1" applyFill="1" applyBorder="1" applyAlignment="1" applyProtection="1">
      <alignment horizontal="center" vertical="center" wrapText="1"/>
      <protection locked="0"/>
    </xf>
    <xf numFmtId="0" fontId="74" fillId="26" borderId="0" xfId="47" applyFont="1" applyFill="1" applyAlignment="1">
      <alignment horizontal="center" vertical="center" wrapText="1"/>
    </xf>
    <xf numFmtId="14" fontId="74" fillId="26" borderId="10" xfId="47" applyNumberFormat="1" applyFont="1" applyFill="1" applyBorder="1" applyAlignment="1" applyProtection="1">
      <alignment horizontal="left" vertical="center" wrapText="1"/>
      <protection locked="0"/>
    </xf>
    <xf numFmtId="14" fontId="72" fillId="26" borderId="10" xfId="47" applyNumberFormat="1" applyFont="1" applyFill="1" applyBorder="1" applyAlignment="1" applyProtection="1">
      <alignment horizontal="left" vertical="center" wrapText="1"/>
      <protection locked="0"/>
    </xf>
    <xf numFmtId="1" fontId="72" fillId="26" borderId="10" xfId="47" applyNumberFormat="1" applyFont="1" applyFill="1" applyBorder="1" applyAlignment="1" applyProtection="1">
      <alignment horizontal="left" vertical="center"/>
      <protection locked="0"/>
    </xf>
    <xf numFmtId="0" fontId="72" fillId="26" borderId="10" xfId="47" applyFont="1" applyFill="1" applyBorder="1" applyAlignment="1" applyProtection="1">
      <alignment horizontal="left" vertical="center"/>
      <protection locked="0"/>
    </xf>
    <xf numFmtId="49" fontId="74" fillId="26" borderId="10" xfId="47" applyNumberFormat="1" applyFont="1" applyFill="1" applyBorder="1" applyAlignment="1" applyProtection="1">
      <alignment horizontal="left" vertical="center" wrapText="1"/>
      <protection locked="0"/>
    </xf>
    <xf numFmtId="0" fontId="72" fillId="26" borderId="10" xfId="47" applyFont="1" applyFill="1" applyBorder="1" applyAlignment="1">
      <alignment horizontal="left" vertical="center" wrapText="1"/>
    </xf>
    <xf numFmtId="14" fontId="74" fillId="26" borderId="99" xfId="47" applyNumberFormat="1" applyFont="1" applyFill="1" applyBorder="1" applyAlignment="1" applyProtection="1">
      <alignment horizontal="center" vertical="center" wrapText="1"/>
      <protection locked="0"/>
    </xf>
    <xf numFmtId="14" fontId="74" fillId="26" borderId="108" xfId="47" applyNumberFormat="1" applyFont="1" applyFill="1" applyBorder="1" applyAlignment="1" applyProtection="1">
      <alignment horizontal="center" vertical="center" wrapText="1"/>
      <protection locked="0"/>
    </xf>
    <xf numFmtId="14" fontId="74" fillId="26" borderId="102" xfId="47" applyNumberFormat="1" applyFont="1" applyFill="1" applyBorder="1" applyAlignment="1" applyProtection="1">
      <alignment horizontal="center" vertical="center" wrapText="1"/>
      <protection locked="0"/>
    </xf>
    <xf numFmtId="14" fontId="74" fillId="26" borderId="109" xfId="47" applyNumberFormat="1" applyFont="1" applyFill="1" applyBorder="1" applyAlignment="1" applyProtection="1">
      <alignment horizontal="center" vertical="center" wrapText="1"/>
      <protection locked="0"/>
    </xf>
    <xf numFmtId="0" fontId="74" fillId="26" borderId="10" xfId="47" applyFont="1" applyFill="1" applyBorder="1" applyAlignment="1" applyProtection="1">
      <alignment horizontal="left" vertical="center" wrapText="1" indent="1"/>
      <protection locked="0"/>
    </xf>
    <xf numFmtId="0" fontId="74" fillId="26" borderId="100" xfId="47" applyFont="1" applyFill="1" applyBorder="1" applyAlignment="1" applyProtection="1">
      <alignment horizontal="left" vertical="center" wrapText="1"/>
      <protection locked="0"/>
    </xf>
    <xf numFmtId="0" fontId="74" fillId="26" borderId="10" xfId="47" applyFont="1" applyFill="1" applyBorder="1" applyAlignment="1" applyProtection="1">
      <alignment horizontal="left" vertical="center"/>
      <protection locked="0"/>
    </xf>
    <xf numFmtId="0" fontId="74" fillId="26" borderId="10" xfId="47" applyFont="1" applyFill="1" applyBorder="1" applyAlignment="1" applyProtection="1">
      <alignment horizontal="left" vertical="center" wrapText="1"/>
      <protection locked="0"/>
    </xf>
    <xf numFmtId="14" fontId="74" fillId="26" borderId="113" xfId="47" applyNumberFormat="1" applyFont="1" applyFill="1" applyBorder="1" applyAlignment="1" applyProtection="1">
      <alignment horizontal="center" vertical="center" wrapText="1"/>
      <protection locked="0"/>
    </xf>
    <xf numFmtId="14" fontId="74" fillId="26" borderId="101" xfId="47" applyNumberFormat="1" applyFont="1" applyFill="1" applyBorder="1" applyAlignment="1" applyProtection="1">
      <alignment horizontal="center" vertical="center" wrapText="1"/>
      <protection locked="0"/>
    </xf>
    <xf numFmtId="0" fontId="67" fillId="26" borderId="17" xfId="46" applyFont="1" applyFill="1" applyBorder="1" applyAlignment="1">
      <alignment vertical="center"/>
    </xf>
    <xf numFmtId="0" fontId="41" fillId="26" borderId="46" xfId="46" applyFont="1" applyFill="1" applyBorder="1" applyAlignment="1">
      <alignment horizontal="center" vertical="center"/>
    </xf>
    <xf numFmtId="1" fontId="38" fillId="26" borderId="45" xfId="46" applyNumberFormat="1" applyFont="1" applyFill="1" applyBorder="1" applyAlignment="1">
      <alignment horizontal="center" vertical="center"/>
    </xf>
    <xf numFmtId="0" fontId="38" fillId="26" borderId="43" xfId="46" applyFont="1" applyFill="1" applyBorder="1" applyAlignment="1">
      <alignment horizontal="center" vertical="center"/>
    </xf>
    <xf numFmtId="0" fontId="38" fillId="26" borderId="44" xfId="46" applyFont="1" applyFill="1" applyBorder="1" applyAlignment="1">
      <alignment horizontal="center" vertical="center"/>
    </xf>
    <xf numFmtId="0" fontId="38" fillId="26" borderId="18" xfId="46" applyFont="1" applyFill="1" applyBorder="1" applyAlignment="1">
      <alignment horizontal="left" vertical="center" indent="1"/>
    </xf>
    <xf numFmtId="0" fontId="38" fillId="26" borderId="0" xfId="46" applyFont="1" applyFill="1" applyAlignment="1">
      <alignment vertical="center"/>
    </xf>
    <xf numFmtId="0" fontId="67" fillId="26" borderId="0" xfId="46" applyFont="1" applyFill="1"/>
    <xf numFmtId="0" fontId="67" fillId="26" borderId="0" xfId="46" applyFont="1" applyFill="1" applyAlignment="1">
      <alignment vertical="center"/>
    </xf>
    <xf numFmtId="1" fontId="38" fillId="26" borderId="43" xfId="46" applyNumberFormat="1" applyFont="1" applyFill="1" applyBorder="1" applyAlignment="1">
      <alignment horizontal="center" vertical="center"/>
    </xf>
    <xf numFmtId="1" fontId="38" fillId="26" borderId="42" xfId="46" applyNumberFormat="1" applyFont="1" applyFill="1" applyBorder="1" applyAlignment="1">
      <alignment horizontal="center" vertical="center"/>
    </xf>
    <xf numFmtId="1" fontId="38" fillId="26" borderId="43" xfId="46" applyNumberFormat="1" applyFont="1" applyFill="1" applyBorder="1" applyAlignment="1">
      <alignment horizontal="center" vertical="center" wrapText="1"/>
    </xf>
    <xf numFmtId="1" fontId="38" fillId="26" borderId="42" xfId="46" applyNumberFormat="1" applyFont="1" applyFill="1" applyBorder="1" applyAlignment="1">
      <alignment horizontal="center" vertical="center" wrapText="1"/>
    </xf>
    <xf numFmtId="0" fontId="38" fillId="26" borderId="42" xfId="46" applyFont="1" applyFill="1" applyBorder="1" applyAlignment="1">
      <alignment horizontal="center" vertical="center"/>
    </xf>
    <xf numFmtId="0" fontId="35" fillId="29" borderId="99" xfId="47" applyFont="1" applyFill="1" applyBorder="1" applyAlignment="1">
      <alignment horizontal="center" vertical="center" wrapText="1"/>
    </xf>
    <xf numFmtId="0" fontId="35" fillId="29" borderId="106" xfId="47" applyFont="1" applyFill="1" applyBorder="1" applyAlignment="1">
      <alignment horizontal="center" vertical="center" wrapText="1"/>
    </xf>
    <xf numFmtId="0" fontId="35" fillId="29" borderId="134" xfId="47" applyFont="1" applyFill="1" applyBorder="1" applyAlignment="1">
      <alignment horizontal="center" vertical="center" wrapText="1"/>
    </xf>
    <xf numFmtId="0" fontId="35" fillId="29" borderId="135" xfId="47" applyFont="1" applyFill="1" applyBorder="1" applyAlignment="1">
      <alignment horizontal="center" vertical="center" wrapText="1"/>
    </xf>
    <xf numFmtId="14" fontId="35" fillId="29" borderId="98" xfId="47" applyNumberFormat="1" applyFont="1" applyFill="1" applyBorder="1" applyAlignment="1">
      <alignment horizontal="center" vertical="center" wrapText="1"/>
    </xf>
    <xf numFmtId="14" fontId="35" fillId="29" borderId="99" xfId="47" applyNumberFormat="1" applyFont="1" applyFill="1" applyBorder="1" applyAlignment="1">
      <alignment horizontal="center" vertical="center" wrapText="1"/>
    </xf>
    <xf numFmtId="14" fontId="35" fillId="29" borderId="108" xfId="47" applyNumberFormat="1" applyFont="1" applyFill="1" applyBorder="1" applyAlignment="1">
      <alignment horizontal="center" vertical="center" wrapText="1"/>
    </xf>
    <xf numFmtId="0" fontId="35" fillId="29" borderId="98" xfId="47" applyFont="1" applyFill="1" applyBorder="1" applyAlignment="1">
      <alignment horizontal="center" vertical="center" wrapText="1"/>
    </xf>
    <xf numFmtId="0" fontId="35" fillId="29" borderId="108" xfId="47" applyFont="1" applyFill="1" applyBorder="1" applyAlignment="1">
      <alignment horizontal="center" vertical="center" wrapText="1"/>
    </xf>
    <xf numFmtId="0" fontId="35" fillId="29" borderId="113" xfId="47" applyFont="1" applyFill="1" applyBorder="1" applyAlignment="1">
      <alignment horizontal="center" vertical="center" wrapText="1"/>
    </xf>
    <xf numFmtId="0" fontId="50" fillId="26" borderId="81" xfId="0" applyFont="1" applyFill="1" applyBorder="1" applyAlignment="1" applyProtection="1">
      <alignment horizontal="center" vertical="center" wrapText="1"/>
      <protection locked="0"/>
    </xf>
    <xf numFmtId="0" fontId="50" fillId="26" borderId="79" xfId="0" applyFont="1" applyFill="1" applyBorder="1" applyAlignment="1" applyProtection="1">
      <alignment horizontal="center" vertical="center" wrapText="1"/>
      <protection locked="0"/>
    </xf>
    <xf numFmtId="0" fontId="50" fillId="26" borderId="82" xfId="0" applyFont="1" applyFill="1" applyBorder="1" applyAlignment="1" applyProtection="1">
      <alignment horizontal="center" vertical="center" wrapText="1"/>
      <protection locked="0"/>
    </xf>
    <xf numFmtId="0" fontId="56" fillId="26" borderId="76" xfId="0" applyFont="1" applyFill="1" applyBorder="1" applyAlignment="1" applyProtection="1">
      <alignment horizontal="center" vertical="center" wrapText="1"/>
      <protection locked="0"/>
    </xf>
    <xf numFmtId="0" fontId="56" fillId="26" borderId="77" xfId="0" applyFont="1" applyFill="1" applyBorder="1" applyAlignment="1" applyProtection="1">
      <alignment horizontal="center" vertical="center" wrapText="1"/>
      <protection locked="0"/>
    </xf>
    <xf numFmtId="0" fontId="56" fillId="26" borderId="78" xfId="0" applyFont="1" applyFill="1" applyBorder="1" applyAlignment="1" applyProtection="1">
      <alignment horizontal="center" vertical="center" wrapText="1"/>
      <protection locked="0"/>
    </xf>
    <xf numFmtId="0" fontId="50" fillId="26" borderId="76" xfId="0" applyFont="1" applyFill="1" applyBorder="1" applyAlignment="1" applyProtection="1">
      <alignment horizontal="center" vertical="center" wrapText="1"/>
      <protection locked="0"/>
    </xf>
    <xf numFmtId="0" fontId="50" fillId="26" borderId="77" xfId="0" applyFont="1" applyFill="1" applyBorder="1" applyAlignment="1" applyProtection="1">
      <alignment horizontal="center" vertical="center" wrapText="1"/>
      <protection locked="0"/>
    </xf>
    <xf numFmtId="0" fontId="50" fillId="26" borderId="78" xfId="0" applyFont="1" applyFill="1" applyBorder="1" applyAlignment="1" applyProtection="1">
      <alignment horizontal="center" vertical="center" wrapText="1"/>
      <protection locked="0"/>
    </xf>
    <xf numFmtId="0" fontId="35" fillId="29" borderId="110" xfId="47" applyFont="1" applyFill="1" applyBorder="1" applyAlignment="1">
      <alignment horizontal="center" vertical="center" wrapText="1"/>
    </xf>
    <xf numFmtId="0" fontId="35" fillId="29" borderId="112" xfId="47" applyFont="1" applyFill="1" applyBorder="1" applyAlignment="1">
      <alignment horizontal="center" vertical="center" wrapText="1"/>
    </xf>
    <xf numFmtId="0" fontId="35" fillId="29" borderId="107" xfId="47" applyFont="1" applyFill="1" applyBorder="1" applyAlignment="1">
      <alignment horizontal="center" vertical="center" wrapText="1"/>
    </xf>
    <xf numFmtId="0" fontId="35" fillId="29" borderId="110" xfId="47" applyFont="1" applyFill="1" applyBorder="1" applyAlignment="1">
      <alignment horizontal="center" vertical="center"/>
    </xf>
    <xf numFmtId="0" fontId="35" fillId="29" borderId="112" xfId="47" applyFont="1" applyFill="1" applyBorder="1" applyAlignment="1">
      <alignment horizontal="center" vertical="center"/>
    </xf>
    <xf numFmtId="49" fontId="35" fillId="29" borderId="98" xfId="47" applyNumberFormat="1" applyFont="1" applyFill="1" applyBorder="1" applyAlignment="1" applyProtection="1">
      <alignment horizontal="center" vertical="center" wrapText="1"/>
      <protection locked="0"/>
    </xf>
    <xf numFmtId="49" fontId="35" fillId="29" borderId="108" xfId="47" applyNumberFormat="1" applyFont="1" applyFill="1" applyBorder="1" applyAlignment="1" applyProtection="1">
      <alignment horizontal="center" vertical="center" wrapText="1"/>
      <protection locked="0"/>
    </xf>
    <xf numFmtId="0" fontId="35" fillId="29" borderId="124" xfId="47" applyFont="1" applyFill="1" applyBorder="1" applyAlignment="1">
      <alignment horizontal="center" vertical="center" wrapText="1"/>
    </xf>
    <xf numFmtId="0" fontId="38" fillId="0" borderId="42" xfId="46" applyFont="1" applyBorder="1" applyAlignment="1">
      <alignment horizontal="center" vertical="center"/>
    </xf>
    <xf numFmtId="0" fontId="38" fillId="0" borderId="45" xfId="46" applyFont="1" applyBorder="1" applyAlignment="1">
      <alignment horizontal="center" vertical="center"/>
    </xf>
    <xf numFmtId="0" fontId="38" fillId="0" borderId="43" xfId="46" applyFont="1" applyBorder="1" applyAlignment="1">
      <alignment vertical="center"/>
    </xf>
    <xf numFmtId="0" fontId="38" fillId="0" borderId="42" xfId="46" applyFont="1" applyBorder="1" applyAlignment="1">
      <alignment vertical="center"/>
    </xf>
    <xf numFmtId="0" fontId="38" fillId="0" borderId="41" xfId="46" applyFont="1" applyBorder="1" applyAlignment="1">
      <alignment vertical="center"/>
    </xf>
    <xf numFmtId="0" fontId="38" fillId="0" borderId="42" xfId="46" applyFont="1" applyBorder="1" applyAlignment="1">
      <alignment horizontal="left" vertical="center" wrapText="1"/>
    </xf>
    <xf numFmtId="0" fontId="38" fillId="0" borderId="45" xfId="46" applyFont="1" applyBorder="1" applyAlignment="1">
      <alignment horizontal="left" vertical="center" wrapText="1"/>
    </xf>
    <xf numFmtId="165" fontId="46" fillId="0" borderId="43" xfId="46" applyNumberFormat="1" applyFont="1" applyBorder="1" applyAlignment="1">
      <alignment horizontal="center" vertical="center"/>
    </xf>
    <xf numFmtId="165" fontId="46" fillId="0" borderId="42" xfId="46" applyNumberFormat="1" applyFont="1" applyBorder="1" applyAlignment="1">
      <alignment horizontal="center" vertical="center"/>
    </xf>
    <xf numFmtId="165" fontId="38" fillId="0" borderId="42" xfId="46" applyNumberFormat="1" applyFont="1" applyBorder="1" applyAlignment="1">
      <alignment horizontal="center" vertical="center"/>
    </xf>
    <xf numFmtId="165" fontId="38" fillId="0" borderId="45" xfId="46" applyNumberFormat="1" applyFont="1" applyBorder="1" applyAlignment="1">
      <alignment horizontal="center" vertical="center"/>
    </xf>
    <xf numFmtId="1" fontId="38" fillId="0" borderId="43" xfId="46" applyNumberFormat="1" applyFont="1" applyBorder="1" applyAlignment="1">
      <alignment horizontal="center" vertical="center"/>
    </xf>
    <xf numFmtId="1" fontId="38" fillId="0" borderId="42" xfId="46" applyNumberFormat="1" applyFont="1" applyBorder="1" applyAlignment="1">
      <alignment horizontal="center" vertical="center"/>
    </xf>
    <xf numFmtId="1" fontId="38" fillId="0" borderId="43" xfId="46" applyNumberFormat="1" applyFont="1" applyBorder="1" applyAlignment="1">
      <alignment horizontal="center" vertical="center" wrapText="1"/>
    </xf>
    <xf numFmtId="1" fontId="38" fillId="0" borderId="42" xfId="46" applyNumberFormat="1" applyFont="1" applyBorder="1" applyAlignment="1">
      <alignment horizontal="center" vertical="center" wrapText="1"/>
    </xf>
    <xf numFmtId="0" fontId="38" fillId="0" borderId="43" xfId="46" applyFont="1" applyBorder="1" applyAlignment="1">
      <alignment horizontal="left" vertical="center"/>
    </xf>
    <xf numFmtId="0" fontId="38" fillId="0" borderId="42" xfId="46" applyFont="1" applyBorder="1" applyAlignment="1">
      <alignment horizontal="left" vertical="center"/>
    </xf>
    <xf numFmtId="0" fontId="38" fillId="26" borderId="42" xfId="46" applyFont="1" applyFill="1" applyBorder="1" applyAlignment="1">
      <alignment horizontal="center" vertical="center"/>
    </xf>
    <xf numFmtId="0" fontId="38" fillId="26" borderId="45" xfId="46" applyFont="1" applyFill="1" applyBorder="1" applyAlignment="1">
      <alignment horizontal="center" vertical="center"/>
    </xf>
    <xf numFmtId="0" fontId="38" fillId="26" borderId="43" xfId="46" applyFont="1" applyFill="1" applyBorder="1" applyAlignment="1">
      <alignment vertical="center"/>
    </xf>
    <xf numFmtId="0" fontId="38" fillId="26" borderId="42" xfId="46" applyFont="1" applyFill="1" applyBorder="1" applyAlignment="1">
      <alignment vertical="center"/>
    </xf>
    <xf numFmtId="0" fontId="38" fillId="26" borderId="41" xfId="46" applyFont="1" applyFill="1" applyBorder="1" applyAlignment="1">
      <alignment vertical="center"/>
    </xf>
    <xf numFmtId="0" fontId="38" fillId="26" borderId="42" xfId="46" applyFont="1" applyFill="1" applyBorder="1" applyAlignment="1">
      <alignment horizontal="left" vertical="center" wrapText="1"/>
    </xf>
    <xf numFmtId="0" fontId="38" fillId="26" borderId="45" xfId="46" applyFont="1" applyFill="1" applyBorder="1" applyAlignment="1">
      <alignment horizontal="left" vertical="center" wrapText="1"/>
    </xf>
    <xf numFmtId="165" fontId="46" fillId="26" borderId="43" xfId="46" applyNumberFormat="1" applyFont="1" applyFill="1" applyBorder="1" applyAlignment="1">
      <alignment horizontal="center" vertical="center"/>
    </xf>
    <xf numFmtId="165" fontId="46" fillId="26" borderId="42" xfId="46" applyNumberFormat="1" applyFont="1" applyFill="1" applyBorder="1" applyAlignment="1">
      <alignment horizontal="center" vertical="center"/>
    </xf>
    <xf numFmtId="165" fontId="38" fillId="26" borderId="42" xfId="46" applyNumberFormat="1" applyFont="1" applyFill="1" applyBorder="1" applyAlignment="1">
      <alignment horizontal="center" vertical="center"/>
    </xf>
    <xf numFmtId="165" fontId="38" fillId="26" borderId="45" xfId="46" applyNumberFormat="1" applyFont="1" applyFill="1" applyBorder="1" applyAlignment="1">
      <alignment horizontal="center" vertical="center"/>
    </xf>
    <xf numFmtId="1" fontId="38" fillId="26" borderId="43" xfId="46" applyNumberFormat="1" applyFont="1" applyFill="1" applyBorder="1" applyAlignment="1">
      <alignment horizontal="center" vertical="center"/>
    </xf>
    <xf numFmtId="1" fontId="38" fillId="26" borderId="42" xfId="46" applyNumberFormat="1" applyFont="1" applyFill="1" applyBorder="1" applyAlignment="1">
      <alignment horizontal="center" vertical="center"/>
    </xf>
    <xf numFmtId="1" fontId="38" fillId="26" borderId="43" xfId="46" applyNumberFormat="1" applyFont="1" applyFill="1" applyBorder="1" applyAlignment="1">
      <alignment horizontal="center" vertical="center" wrapText="1"/>
    </xf>
    <xf numFmtId="1" fontId="38" fillId="26" borderId="42" xfId="46" applyNumberFormat="1" applyFont="1" applyFill="1" applyBorder="1" applyAlignment="1">
      <alignment horizontal="center" vertical="center" wrapText="1"/>
    </xf>
    <xf numFmtId="0" fontId="38" fillId="26" borderId="43" xfId="46" applyFont="1" applyFill="1" applyBorder="1" applyAlignment="1">
      <alignment horizontal="left" vertical="center"/>
    </xf>
    <xf numFmtId="0" fontId="38" fillId="26" borderId="42" xfId="46" applyFont="1" applyFill="1" applyBorder="1" applyAlignment="1">
      <alignment horizontal="left" vertical="center"/>
    </xf>
    <xf numFmtId="1" fontId="41" fillId="0" borderId="32" xfId="47" applyNumberFormat="1" applyFont="1" applyBorder="1" applyAlignment="1">
      <alignment horizontal="center" vertical="center" wrapText="1"/>
    </xf>
    <xf numFmtId="1" fontId="41" fillId="0" borderId="33" xfId="47" applyNumberFormat="1" applyFont="1" applyBorder="1" applyAlignment="1">
      <alignment horizontal="center" vertical="center" wrapText="1"/>
    </xf>
    <xf numFmtId="1" fontId="41" fillId="0" borderId="34" xfId="47" applyNumberFormat="1" applyFont="1" applyBorder="1" applyAlignment="1">
      <alignment horizontal="center" vertical="center" wrapText="1"/>
    </xf>
    <xf numFmtId="0" fontId="38" fillId="26" borderId="247" xfId="46" applyFont="1" applyFill="1" applyBorder="1" applyAlignment="1">
      <alignment horizontal="left" vertical="center" wrapText="1"/>
    </xf>
    <xf numFmtId="0" fontId="38" fillId="26" borderId="71" xfId="46" applyFont="1" applyFill="1" applyBorder="1" applyAlignment="1">
      <alignment horizontal="left" vertical="center" wrapText="1"/>
    </xf>
    <xf numFmtId="0" fontId="38" fillId="26" borderId="69" xfId="46" applyFont="1" applyFill="1" applyBorder="1" applyAlignment="1">
      <alignment horizontal="left" vertical="center" wrapText="1"/>
    </xf>
    <xf numFmtId="0" fontId="69" fillId="29" borderId="87" xfId="0" applyFont="1" applyFill="1" applyBorder="1" applyAlignment="1" applyProtection="1">
      <alignment horizontal="center" vertical="center" wrapText="1"/>
      <protection locked="0"/>
    </xf>
    <xf numFmtId="0" fontId="69" fillId="29" borderId="89" xfId="0" applyFont="1" applyFill="1" applyBorder="1" applyAlignment="1" applyProtection="1">
      <alignment horizontal="center" vertical="center" wrapText="1"/>
      <protection locked="0"/>
    </xf>
    <xf numFmtId="0" fontId="35" fillId="29" borderId="87" xfId="0" applyFont="1" applyFill="1" applyBorder="1" applyAlignment="1" applyProtection="1">
      <alignment horizontal="center" vertical="center" wrapText="1"/>
      <protection locked="0"/>
    </xf>
    <xf numFmtId="0" fontId="35" fillId="29" borderId="73" xfId="0" applyFont="1" applyFill="1" applyBorder="1" applyAlignment="1" applyProtection="1">
      <alignment horizontal="center" vertical="center" wrapText="1"/>
      <protection locked="0"/>
    </xf>
    <xf numFmtId="0" fontId="35" fillId="29" borderId="89" xfId="0" applyFont="1" applyFill="1" applyBorder="1" applyAlignment="1" applyProtection="1">
      <alignment horizontal="center" vertical="center" wrapText="1"/>
      <protection locked="0"/>
    </xf>
    <xf numFmtId="0" fontId="35" fillId="29" borderId="63" xfId="0" applyFont="1" applyFill="1" applyBorder="1" applyAlignment="1" applyProtection="1">
      <alignment horizontal="center" vertical="center" wrapText="1"/>
      <protection locked="0"/>
    </xf>
    <xf numFmtId="0" fontId="35" fillId="29" borderId="88" xfId="0" applyFont="1" applyFill="1" applyBorder="1" applyAlignment="1" applyProtection="1">
      <alignment horizontal="center" vertical="center" wrapText="1"/>
      <protection locked="0"/>
    </xf>
    <xf numFmtId="0" fontId="35" fillId="29" borderId="90" xfId="0" applyFont="1" applyFill="1" applyBorder="1" applyAlignment="1" applyProtection="1">
      <alignment horizontal="center" vertical="center" wrapText="1"/>
      <protection locked="0"/>
    </xf>
    <xf numFmtId="0" fontId="35" fillId="29" borderId="48" xfId="47" applyFont="1" applyFill="1" applyBorder="1" applyAlignment="1">
      <alignment horizontal="center" vertical="center" wrapText="1"/>
    </xf>
    <xf numFmtId="0" fontId="35" fillId="29" borderId="47" xfId="47" applyFont="1" applyFill="1" applyBorder="1" applyAlignment="1">
      <alignment horizontal="center" vertical="center" wrapText="1"/>
    </xf>
    <xf numFmtId="0" fontId="35" fillId="29" borderId="50" xfId="47" applyFont="1" applyFill="1" applyBorder="1" applyAlignment="1">
      <alignment horizontal="center" vertical="center" wrapText="1"/>
    </xf>
    <xf numFmtId="14" fontId="38" fillId="0" borderId="35" xfId="47" applyNumberFormat="1" applyFont="1" applyBorder="1" applyAlignment="1">
      <alignment horizontal="center" vertical="center"/>
    </xf>
    <xf numFmtId="14" fontId="38" fillId="0" borderId="38" xfId="47" applyNumberFormat="1" applyFont="1" applyBorder="1" applyAlignment="1">
      <alignment horizontal="center" vertical="center"/>
    </xf>
    <xf numFmtId="0" fontId="38" fillId="0" borderId="59" xfId="47" applyFont="1" applyBorder="1" applyAlignment="1">
      <alignment horizontal="left" vertical="center"/>
    </xf>
    <xf numFmtId="0" fontId="38" fillId="0" borderId="58" xfId="47" applyFont="1" applyBorder="1" applyAlignment="1">
      <alignment horizontal="left" vertical="center"/>
    </xf>
    <xf numFmtId="0" fontId="38" fillId="0" borderId="57" xfId="47" applyFont="1" applyBorder="1" applyAlignment="1">
      <alignment horizontal="center" vertical="center"/>
    </xf>
    <xf numFmtId="0" fontId="38" fillId="0" borderId="56" xfId="47" applyFont="1" applyBorder="1" applyAlignment="1">
      <alignment horizontal="center" vertical="center"/>
    </xf>
    <xf numFmtId="0" fontId="38" fillId="0" borderId="58" xfId="47" applyFont="1" applyBorder="1" applyAlignment="1">
      <alignment horizontal="center" vertical="center"/>
    </xf>
    <xf numFmtId="0" fontId="35" fillId="29" borderId="95" xfId="0" applyFont="1" applyFill="1" applyBorder="1" applyAlignment="1" applyProtection="1">
      <alignment horizontal="center" vertical="center" wrapText="1"/>
      <protection locked="0"/>
    </xf>
    <xf numFmtId="0" fontId="35" fillId="29" borderId="64" xfId="0" applyFont="1" applyFill="1" applyBorder="1" applyAlignment="1" applyProtection="1">
      <alignment horizontal="center" vertical="center" wrapText="1"/>
      <protection locked="0"/>
    </xf>
    <xf numFmtId="0" fontId="35" fillId="29" borderId="43" xfId="47" applyFont="1" applyFill="1" applyBorder="1" applyAlignment="1">
      <alignment horizontal="center" vertical="center" wrapText="1"/>
    </xf>
    <xf numFmtId="0" fontId="35" fillId="29" borderId="42" xfId="47" applyFont="1" applyFill="1" applyBorder="1" applyAlignment="1">
      <alignment horizontal="center" vertical="center" wrapText="1"/>
    </xf>
    <xf numFmtId="0" fontId="35" fillId="29" borderId="45" xfId="47" applyFont="1" applyFill="1" applyBorder="1" applyAlignment="1">
      <alignment horizontal="center" vertical="center" wrapText="1"/>
    </xf>
    <xf numFmtId="0" fontId="35" fillId="29" borderId="91" xfId="0" applyFont="1" applyFill="1" applyBorder="1" applyAlignment="1" applyProtection="1">
      <alignment horizontal="center" vertical="center" wrapText="1"/>
      <protection locked="0"/>
    </xf>
    <xf numFmtId="0" fontId="35" fillId="29" borderId="92" xfId="0" applyFont="1" applyFill="1" applyBorder="1" applyAlignment="1" applyProtection="1">
      <alignment horizontal="center" vertical="center" wrapText="1"/>
      <protection locked="0"/>
    </xf>
    <xf numFmtId="0" fontId="35" fillId="29" borderId="93" xfId="0" applyFont="1" applyFill="1" applyBorder="1" applyAlignment="1" applyProtection="1">
      <alignment horizontal="center" vertical="center" wrapText="1"/>
      <protection locked="0"/>
    </xf>
    <xf numFmtId="0" fontId="35" fillId="29" borderId="94" xfId="0" applyFont="1" applyFill="1" applyBorder="1" applyAlignment="1" applyProtection="1">
      <alignment horizontal="center" vertical="center" wrapText="1"/>
      <protection locked="0"/>
    </xf>
    <xf numFmtId="0" fontId="52" fillId="29" borderId="48" xfId="47" applyFont="1" applyFill="1" applyBorder="1" applyAlignment="1">
      <alignment horizontal="center" vertical="center" wrapText="1"/>
    </xf>
    <xf numFmtId="0" fontId="52" fillId="29" borderId="47" xfId="47" applyFont="1" applyFill="1" applyBorder="1" applyAlignment="1">
      <alignment horizontal="center" vertical="center" wrapText="1"/>
    </xf>
    <xf numFmtId="0" fontId="52" fillId="29" borderId="50" xfId="47" applyFont="1" applyFill="1" applyBorder="1" applyAlignment="1">
      <alignment horizontal="center" vertical="center" wrapText="1"/>
    </xf>
    <xf numFmtId="0" fontId="35" fillId="29" borderId="49" xfId="47" applyFont="1" applyFill="1" applyBorder="1" applyAlignment="1">
      <alignment horizontal="center" vertical="center" wrapText="1"/>
    </xf>
    <xf numFmtId="0" fontId="35" fillId="29" borderId="44" xfId="47" applyFont="1" applyFill="1" applyBorder="1" applyAlignment="1">
      <alignment horizontal="center" vertical="center" wrapText="1"/>
    </xf>
    <xf numFmtId="0" fontId="41" fillId="0" borderId="52" xfId="36" applyFont="1" applyBorder="1" applyAlignment="1">
      <alignment horizontal="left" vertical="center" wrapText="1"/>
    </xf>
    <xf numFmtId="0" fontId="41" fillId="0" borderId="53" xfId="36" applyFont="1" applyBorder="1" applyAlignment="1">
      <alignment horizontal="left" vertical="center" wrapText="1"/>
    </xf>
    <xf numFmtId="0" fontId="38" fillId="0" borderId="60" xfId="47" applyFont="1" applyBorder="1" applyAlignment="1">
      <alignment horizontal="left" vertical="center"/>
    </xf>
    <xf numFmtId="0" fontId="38" fillId="0" borderId="38" xfId="47" applyFont="1" applyBorder="1" applyAlignment="1">
      <alignment horizontal="left" vertical="center"/>
    </xf>
    <xf numFmtId="0" fontId="38" fillId="0" borderId="39" xfId="47" applyFont="1" applyBorder="1" applyAlignment="1">
      <alignment horizontal="left" vertical="center"/>
    </xf>
    <xf numFmtId="0" fontId="38" fillId="0" borderId="35" xfId="47" applyFont="1" applyBorder="1" applyAlignment="1">
      <alignment horizontal="center" vertical="center"/>
    </xf>
    <xf numFmtId="0" fontId="38" fillId="0" borderId="38" xfId="47" applyFont="1" applyBorder="1" applyAlignment="1">
      <alignment horizontal="center" vertical="center"/>
    </xf>
    <xf numFmtId="0" fontId="38" fillId="0" borderId="39" xfId="47" applyFont="1" applyBorder="1" applyAlignment="1">
      <alignment horizontal="center" vertical="center"/>
    </xf>
    <xf numFmtId="14" fontId="38" fillId="0" borderId="40" xfId="47" applyNumberFormat="1" applyFont="1" applyBorder="1" applyAlignment="1">
      <alignment horizontal="center" vertical="center"/>
    </xf>
    <xf numFmtId="0" fontId="38" fillId="0" borderId="62" xfId="47" applyFont="1" applyBorder="1" applyAlignment="1">
      <alignment horizontal="left" vertical="center"/>
    </xf>
    <xf numFmtId="0" fontId="38" fillId="0" borderId="34" xfId="47" applyFont="1" applyBorder="1" applyAlignment="1">
      <alignment horizontal="left" vertical="center"/>
    </xf>
    <xf numFmtId="0" fontId="38" fillId="0" borderId="32" xfId="47" applyFont="1" applyBorder="1" applyAlignment="1">
      <alignment horizontal="center" vertical="center"/>
    </xf>
    <xf numFmtId="0" fontId="38" fillId="0" borderId="33" xfId="47" applyFont="1" applyBorder="1" applyAlignment="1">
      <alignment horizontal="center" vertical="center"/>
    </xf>
    <xf numFmtId="0" fontId="38" fillId="0" borderId="34" xfId="47" applyFont="1" applyBorder="1" applyAlignment="1">
      <alignment horizontal="center" vertical="center"/>
    </xf>
    <xf numFmtId="0" fontId="38" fillId="0" borderId="22" xfId="47" applyFont="1" applyBorder="1" applyAlignment="1">
      <alignment horizontal="center" vertical="center"/>
    </xf>
    <xf numFmtId="0" fontId="38" fillId="0" borderId="24" xfId="47" applyFont="1" applyBorder="1" applyAlignment="1">
      <alignment horizontal="center" vertical="center"/>
    </xf>
    <xf numFmtId="0" fontId="38" fillId="0" borderId="27" xfId="47" applyFont="1" applyBorder="1" applyAlignment="1">
      <alignment horizontal="center" vertical="center"/>
    </xf>
    <xf numFmtId="0" fontId="38" fillId="0" borderId="29" xfId="47" applyFont="1" applyBorder="1" applyAlignment="1">
      <alignment horizontal="center" vertical="center"/>
    </xf>
    <xf numFmtId="0" fontId="38" fillId="0" borderId="23" xfId="47" applyFont="1" applyBorder="1" applyAlignment="1">
      <alignment horizontal="center" vertical="center"/>
    </xf>
    <xf numFmtId="0" fontId="38" fillId="0" borderId="36" xfId="47" applyFont="1" applyBorder="1" applyAlignment="1">
      <alignment horizontal="center" vertical="center"/>
    </xf>
    <xf numFmtId="0" fontId="38" fillId="0" borderId="28" xfId="47" applyFont="1" applyBorder="1" applyAlignment="1">
      <alignment horizontal="center" vertical="center"/>
    </xf>
    <xf numFmtId="0" fontId="38" fillId="0" borderId="37" xfId="47" applyFont="1" applyBorder="1" applyAlignment="1">
      <alignment horizontal="center" vertical="center"/>
    </xf>
    <xf numFmtId="0" fontId="38" fillId="0" borderId="33" xfId="47" applyFont="1" applyBorder="1" applyAlignment="1">
      <alignment horizontal="left" vertical="center"/>
    </xf>
    <xf numFmtId="0" fontId="41" fillId="0" borderId="33" xfId="47" applyFont="1" applyBorder="1" applyAlignment="1">
      <alignment horizontal="center" vertical="center" wrapText="1"/>
    </xf>
    <xf numFmtId="0" fontId="38" fillId="0" borderId="62" xfId="47" applyFont="1" applyBorder="1" applyAlignment="1">
      <alignment horizontal="center" vertical="center" wrapText="1"/>
    </xf>
    <xf numFmtId="0" fontId="38" fillId="0" borderId="34" xfId="47" applyFont="1" applyBorder="1" applyAlignment="1">
      <alignment horizontal="center" vertical="center" wrapText="1"/>
    </xf>
    <xf numFmtId="0" fontId="35" fillId="29" borderId="70" xfId="47" applyFont="1" applyFill="1" applyBorder="1" applyAlignment="1">
      <alignment horizontal="center" vertical="center" wrapText="1"/>
    </xf>
    <xf numFmtId="0" fontId="35" fillId="29" borderId="71" xfId="47" applyFont="1" applyFill="1" applyBorder="1" applyAlignment="1">
      <alignment horizontal="center" vertical="center" wrapText="1"/>
    </xf>
    <xf numFmtId="0" fontId="35" fillId="29" borderId="96" xfId="47" applyFont="1" applyFill="1" applyBorder="1" applyAlignment="1">
      <alignment horizontal="center" vertical="center" wrapText="1"/>
    </xf>
    <xf numFmtId="1" fontId="41" fillId="0" borderId="32" xfId="47" applyNumberFormat="1" applyFont="1" applyBorder="1" applyAlignment="1">
      <alignment horizontal="center" vertical="center"/>
    </xf>
    <xf numFmtId="0" fontId="41" fillId="0" borderId="33" xfId="47" applyFont="1" applyBorder="1" applyAlignment="1">
      <alignment horizontal="center" vertical="center"/>
    </xf>
    <xf numFmtId="0" fontId="41" fillId="0" borderId="34" xfId="47" applyFont="1" applyBorder="1" applyAlignment="1">
      <alignment horizontal="center" vertical="center"/>
    </xf>
    <xf numFmtId="0" fontId="38" fillId="0" borderId="22" xfId="47" applyFont="1" applyBorder="1" applyAlignment="1">
      <alignment horizontal="left" vertical="center"/>
    </xf>
    <xf numFmtId="0" fontId="38" fillId="0" borderId="24" xfId="47" applyFont="1" applyBorder="1" applyAlignment="1">
      <alignment horizontal="left" vertical="center"/>
    </xf>
    <xf numFmtId="0" fontId="38" fillId="0" borderId="27" xfId="47" applyFont="1" applyBorder="1" applyAlignment="1">
      <alignment horizontal="left" vertical="center"/>
    </xf>
    <xf numFmtId="0" fontId="38" fillId="0" borderId="29" xfId="47" applyFont="1" applyBorder="1" applyAlignment="1">
      <alignment horizontal="left" vertical="center"/>
    </xf>
    <xf numFmtId="0" fontId="45" fillId="0" borderId="67" xfId="47" applyFont="1" applyBorder="1" applyAlignment="1">
      <alignment horizontal="right" vertical="center" wrapText="1"/>
    </xf>
    <xf numFmtId="0" fontId="45" fillId="0" borderId="68" xfId="47" applyFont="1" applyBorder="1" applyAlignment="1">
      <alignment horizontal="right" vertical="center" wrapText="1"/>
    </xf>
    <xf numFmtId="0" fontId="45" fillId="0" borderId="66" xfId="47" applyFont="1" applyBorder="1" applyAlignment="1">
      <alignment horizontal="right" vertical="center" wrapText="1"/>
    </xf>
    <xf numFmtId="0" fontId="45" fillId="0" borderId="65" xfId="47" applyFont="1" applyBorder="1" applyAlignment="1">
      <alignment horizontal="right" vertical="center" wrapText="1"/>
    </xf>
    <xf numFmtId="0" fontId="45" fillId="0" borderId="63" xfId="47" applyFont="1" applyBorder="1" applyAlignment="1">
      <alignment horizontal="right" vertical="center" wrapText="1"/>
    </xf>
    <xf numFmtId="0" fontId="45" fillId="0" borderId="64" xfId="47" applyFont="1" applyBorder="1" applyAlignment="1">
      <alignment horizontal="right" vertical="center" wrapText="1"/>
    </xf>
    <xf numFmtId="0" fontId="45" fillId="28" borderId="67" xfId="47" applyFont="1" applyFill="1" applyBorder="1" applyAlignment="1">
      <alignment horizontal="center" vertical="center" wrapText="1"/>
    </xf>
    <xf numFmtId="0" fontId="45" fillId="28" borderId="66" xfId="47" applyFont="1" applyFill="1" applyBorder="1" applyAlignment="1">
      <alignment horizontal="center" vertical="center" wrapText="1"/>
    </xf>
    <xf numFmtId="0" fontId="45" fillId="28" borderId="65" xfId="47" applyFont="1" applyFill="1" applyBorder="1" applyAlignment="1">
      <alignment horizontal="center" vertical="center" wrapText="1"/>
    </xf>
    <xf numFmtId="0" fontId="45" fillId="28" borderId="64" xfId="47" applyFont="1" applyFill="1" applyBorder="1" applyAlignment="1">
      <alignment horizontal="center" vertical="center" wrapText="1"/>
    </xf>
    <xf numFmtId="0" fontId="41" fillId="0" borderId="22" xfId="36" applyFont="1" applyBorder="1" applyAlignment="1">
      <alignment horizontal="center" vertical="center" wrapText="1"/>
    </xf>
    <xf numFmtId="0" fontId="41" fillId="0" borderId="23" xfId="36" applyFont="1" applyBorder="1" applyAlignment="1">
      <alignment horizontal="center" vertical="center" wrapText="1"/>
    </xf>
    <xf numFmtId="0" fontId="41" fillId="0" borderId="25" xfId="36" applyFont="1" applyBorder="1" applyAlignment="1">
      <alignment horizontal="center" vertical="center" wrapText="1"/>
    </xf>
    <xf numFmtId="0" fontId="41" fillId="0" borderId="0" xfId="36" applyFont="1" applyAlignment="1">
      <alignment horizontal="center" vertical="center" wrapText="1"/>
    </xf>
    <xf numFmtId="0" fontId="47" fillId="0" borderId="25" xfId="47" applyFont="1" applyBorder="1" applyAlignment="1">
      <alignment horizontal="left" vertical="top" wrapText="1"/>
    </xf>
    <xf numFmtId="0" fontId="47" fillId="0" borderId="0" xfId="47" applyFont="1" applyAlignment="1">
      <alignment horizontal="left" vertical="top" wrapText="1"/>
    </xf>
    <xf numFmtId="0" fontId="38" fillId="0" borderId="0" xfId="36" applyFont="1" applyAlignment="1">
      <alignment horizontal="center"/>
    </xf>
    <xf numFmtId="0" fontId="41" fillId="0" borderId="63" xfId="36" applyFont="1" applyBorder="1" applyAlignment="1">
      <alignment horizontal="center" vertical="center"/>
    </xf>
    <xf numFmtId="0" fontId="41" fillId="0" borderId="61" xfId="36" applyFont="1" applyBorder="1" applyAlignment="1">
      <alignment horizontal="right" wrapText="1"/>
    </xf>
    <xf numFmtId="0" fontId="41" fillId="0" borderId="0" xfId="36" applyFont="1" applyAlignment="1">
      <alignment horizontal="right" wrapText="1"/>
    </xf>
    <xf numFmtId="0" fontId="41" fillId="0" borderId="11" xfId="36" applyFont="1" applyBorder="1" applyAlignment="1">
      <alignment horizontal="center" vertical="center" wrapText="1"/>
    </xf>
    <xf numFmtId="0" fontId="43" fillId="0" borderId="0" xfId="36" applyFont="1" applyAlignment="1">
      <alignment horizontal="right" wrapText="1"/>
    </xf>
    <xf numFmtId="0" fontId="41" fillId="0" borderId="0" xfId="36" applyFont="1" applyAlignment="1">
      <alignment horizontal="center" vertical="center"/>
    </xf>
    <xf numFmtId="0" fontId="41" fillId="0" borderId="11" xfId="36" applyFont="1" applyBorder="1" applyAlignment="1">
      <alignment horizontal="center" vertical="center"/>
    </xf>
    <xf numFmtId="0" fontId="41" fillId="0" borderId="70" xfId="47" applyFont="1" applyBorder="1" applyAlignment="1">
      <alignment horizontal="center" vertical="center"/>
    </xf>
    <xf numFmtId="0" fontId="41" fillId="0" borderId="71" xfId="47" applyFont="1" applyBorder="1" applyAlignment="1">
      <alignment horizontal="center" vertical="center"/>
    </xf>
    <xf numFmtId="0" fontId="41" fillId="0" borderId="69" xfId="47" applyFont="1" applyBorder="1" applyAlignment="1">
      <alignment horizontal="center" vertical="center"/>
    </xf>
    <xf numFmtId="0" fontId="49" fillId="26" borderId="81" xfId="0" applyFont="1" applyFill="1" applyBorder="1" applyAlignment="1" applyProtection="1">
      <alignment horizontal="center" vertical="center" wrapText="1"/>
      <protection locked="0"/>
    </xf>
    <xf numFmtId="0" fontId="49" fillId="26" borderId="79" xfId="0" applyFont="1" applyFill="1" applyBorder="1" applyAlignment="1" applyProtection="1">
      <alignment horizontal="center" vertical="center" wrapText="1"/>
      <protection locked="0"/>
    </xf>
    <xf numFmtId="0" fontId="49" fillId="26" borderId="82" xfId="0" applyFont="1" applyFill="1" applyBorder="1" applyAlignment="1" applyProtection="1">
      <alignment horizontal="center" vertical="center" wrapText="1"/>
      <protection locked="0"/>
    </xf>
    <xf numFmtId="0" fontId="49" fillId="26" borderId="83" xfId="0" applyFont="1" applyFill="1" applyBorder="1" applyAlignment="1" applyProtection="1">
      <alignment horizontal="center" vertical="center" wrapText="1"/>
      <protection locked="0"/>
    </xf>
    <xf numFmtId="0" fontId="49" fillId="26" borderId="0" xfId="0" applyFont="1" applyFill="1" applyAlignment="1" applyProtection="1">
      <alignment horizontal="center" vertical="center" wrapText="1"/>
      <protection locked="0"/>
    </xf>
    <xf numFmtId="0" fontId="49" fillId="26" borderId="84" xfId="0" applyFont="1" applyFill="1" applyBorder="1" applyAlignment="1" applyProtection="1">
      <alignment horizontal="center" vertical="center" wrapText="1"/>
      <protection locked="0"/>
    </xf>
    <xf numFmtId="0" fontId="49" fillId="26" borderId="85" xfId="0" applyFont="1" applyFill="1" applyBorder="1" applyAlignment="1" applyProtection="1">
      <alignment horizontal="center" vertical="center" wrapText="1"/>
      <protection locked="0"/>
    </xf>
    <xf numFmtId="0" fontId="49" fillId="26" borderId="80" xfId="0" applyFont="1" applyFill="1" applyBorder="1" applyAlignment="1" applyProtection="1">
      <alignment horizontal="center" vertical="center" wrapText="1"/>
      <protection locked="0"/>
    </xf>
    <xf numFmtId="0" fontId="49" fillId="26" borderId="86" xfId="0" applyFont="1" applyFill="1" applyBorder="1" applyAlignment="1" applyProtection="1">
      <alignment horizontal="center" vertical="center" wrapText="1"/>
      <protection locked="0"/>
    </xf>
    <xf numFmtId="0" fontId="50" fillId="26" borderId="83" xfId="0" applyFont="1" applyFill="1" applyBorder="1" applyAlignment="1" applyProtection="1">
      <alignment horizontal="center" vertical="center" wrapText="1"/>
      <protection locked="0"/>
    </xf>
    <xf numFmtId="0" fontId="50" fillId="26" borderId="0" xfId="0" applyFont="1" applyFill="1" applyAlignment="1" applyProtection="1">
      <alignment horizontal="center" vertical="center" wrapText="1"/>
      <protection locked="0"/>
    </xf>
    <xf numFmtId="0" fontId="50" fillId="26" borderId="85" xfId="0" applyFont="1" applyFill="1" applyBorder="1" applyAlignment="1" applyProtection="1">
      <alignment horizontal="center" vertical="center" wrapText="1"/>
      <protection locked="0"/>
    </xf>
    <xf numFmtId="0" fontId="50" fillId="26" borderId="80" xfId="0" applyFont="1" applyFill="1" applyBorder="1" applyAlignment="1" applyProtection="1">
      <alignment horizontal="center" vertical="center" wrapText="1"/>
      <protection locked="0"/>
    </xf>
    <xf numFmtId="0" fontId="55" fillId="29" borderId="121" xfId="47" applyFont="1" applyFill="1" applyBorder="1" applyAlignment="1">
      <alignment horizontal="center" vertical="center" wrapText="1"/>
    </xf>
    <xf numFmtId="0" fontId="55" fillId="29" borderId="122" xfId="47" applyFont="1" applyFill="1" applyBorder="1" applyAlignment="1">
      <alignment horizontal="center" vertical="center" wrapText="1"/>
    </xf>
    <xf numFmtId="0" fontId="55" fillId="29" borderId="123" xfId="47" applyFont="1" applyFill="1" applyBorder="1" applyAlignment="1">
      <alignment horizontal="center" vertical="center" wrapText="1"/>
    </xf>
    <xf numFmtId="0" fontId="35" fillId="29" borderId="121" xfId="47" applyFont="1" applyFill="1" applyBorder="1" applyAlignment="1">
      <alignment horizontal="center" vertical="center" wrapText="1"/>
    </xf>
    <xf numFmtId="0" fontId="35" fillId="29" borderId="122" xfId="47" applyFont="1" applyFill="1" applyBorder="1" applyAlignment="1">
      <alignment horizontal="center" vertical="center" wrapText="1"/>
    </xf>
    <xf numFmtId="0" fontId="35" fillId="29" borderId="123" xfId="47" applyFont="1" applyFill="1" applyBorder="1" applyAlignment="1">
      <alignment horizontal="center" vertical="center" wrapText="1"/>
    </xf>
    <xf numFmtId="0" fontId="41" fillId="28" borderId="65" xfId="47" applyFont="1" applyFill="1" applyBorder="1" applyAlignment="1">
      <alignment horizontal="center" vertical="center" wrapText="1"/>
    </xf>
    <xf numFmtId="0" fontId="41" fillId="28" borderId="63" xfId="47" applyFont="1" applyFill="1" applyBorder="1" applyAlignment="1">
      <alignment horizontal="center" vertical="center" wrapText="1"/>
    </xf>
    <xf numFmtId="0" fontId="41" fillId="28" borderId="64" xfId="47" applyFont="1" applyFill="1" applyBorder="1" applyAlignment="1">
      <alignment horizontal="center" vertical="center" wrapText="1"/>
    </xf>
    <xf numFmtId="165" fontId="46" fillId="26" borderId="248" xfId="46" applyNumberFormat="1" applyFont="1" applyFill="1" applyBorder="1" applyAlignment="1">
      <alignment horizontal="center" vertical="center"/>
    </xf>
    <xf numFmtId="165" fontId="46" fillId="26" borderId="71" xfId="46" applyNumberFormat="1" applyFont="1" applyFill="1" applyBorder="1" applyAlignment="1">
      <alignment horizontal="center" vertical="center"/>
    </xf>
    <xf numFmtId="165" fontId="46" fillId="26" borderId="96" xfId="46" applyNumberFormat="1" applyFont="1" applyFill="1" applyBorder="1" applyAlignment="1">
      <alignment horizontal="center" vertical="center"/>
    </xf>
    <xf numFmtId="165" fontId="38" fillId="26" borderId="247" xfId="46" applyNumberFormat="1" applyFont="1" applyFill="1" applyBorder="1" applyAlignment="1">
      <alignment horizontal="center" vertical="center"/>
    </xf>
    <xf numFmtId="165" fontId="38" fillId="26" borderId="71" xfId="46" applyNumberFormat="1" applyFont="1" applyFill="1" applyBorder="1" applyAlignment="1">
      <alignment horizontal="center" vertical="center"/>
    </xf>
    <xf numFmtId="165" fontId="38" fillId="26" borderId="69" xfId="46" applyNumberFormat="1"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2"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31"/>
    <cellStyle name="Euro 2" xfId="32"/>
    <cellStyle name="Euro 2 2" xfId="57"/>
    <cellStyle name="Euro 3" xfId="56"/>
    <cellStyle name="Incorrecto" xfId="33" builtinId="27" customBuiltin="1"/>
    <cellStyle name="Millares [0]" xfId="55" builtinId="6"/>
    <cellStyle name="Millares [0] 2" xfId="64"/>
    <cellStyle name="Millares 2" xfId="49"/>
    <cellStyle name="Millares 2 2" xfId="59"/>
    <cellStyle name="Millares 2 2 2" xfId="65"/>
    <cellStyle name="Millares 3" xfId="52"/>
    <cellStyle name="Millares 3 2" xfId="61"/>
    <cellStyle name="Millares 3 2 2" xfId="66"/>
    <cellStyle name="Neutral" xfId="34" builtinId="28" customBuiltin="1"/>
    <cellStyle name="Normal" xfId="0" builtinId="0"/>
    <cellStyle name="Normal 2" xfId="35"/>
    <cellStyle name="Normal 2 2" xfId="47"/>
    <cellStyle name="Normal 3" xfId="46"/>
    <cellStyle name="Normal 3 2" xfId="50"/>
    <cellStyle name="Normal 4" xfId="48"/>
    <cellStyle name="Normal 4 2" xfId="58"/>
    <cellStyle name="Normal 5" xfId="51"/>
    <cellStyle name="Normal 5 2" xfId="60"/>
    <cellStyle name="Normal 6" xfId="53"/>
    <cellStyle name="Normal 6 2" xfId="62"/>
    <cellStyle name="Normal 7" xfId="54"/>
    <cellStyle name="Normal 7 2" xfId="63"/>
    <cellStyle name="Normal_Inventario Documental" xfId="36"/>
    <cellStyle name="Notas" xfId="37" builtinId="10" customBuiltin="1"/>
    <cellStyle name="Salida" xfId="38" builtinId="21" customBuiltin="1"/>
    <cellStyle name="Texto de advertencia" xfId="39" builtinId="11" customBuiltin="1"/>
    <cellStyle name="Texto explicativo" xfId="40" builtinId="53" customBuiltin="1"/>
    <cellStyle name="Título" xfId="41" builtinId="15" customBuiltin="1"/>
    <cellStyle name="Título 2" xfId="43" builtinId="17" customBuiltin="1"/>
    <cellStyle name="Título 3" xfId="44" builtinId="18" customBuiltin="1"/>
    <cellStyle name="Total" xfId="45" builtinId="25" customBuiltin="1"/>
  </cellStyles>
  <dxfs count="686">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dxf>
    <dxf>
      <font>
        <color theme="0"/>
      </font>
    </dxf>
    <dxf>
      <font>
        <color theme="0"/>
      </font>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499984740745262"/>
      </font>
    </dxf>
    <dxf>
      <font>
        <color theme="0" tint="-0.499984740745262"/>
      </font>
    </dxf>
    <dxf>
      <font>
        <color theme="0" tint="-0.499984740745262"/>
      </font>
    </dxf>
    <dxf>
      <font>
        <color theme="0"/>
      </font>
    </dxf>
    <dxf>
      <font>
        <color theme="0"/>
      </font>
    </dxf>
    <dxf>
      <font>
        <color theme="0" tint="-0.499984740745262"/>
      </font>
    </dxf>
    <dxf>
      <font>
        <color theme="0"/>
      </font>
    </dxf>
    <dxf>
      <font>
        <color theme="0"/>
      </font>
    </dxf>
    <dxf>
      <font>
        <color theme="0"/>
      </font>
    </dxf>
    <dxf>
      <font>
        <color theme="0" tint="-0.499984740745262"/>
      </font>
    </dxf>
    <dxf>
      <font>
        <color theme="0"/>
      </font>
    </dxf>
    <dxf>
      <font>
        <color theme="0"/>
      </font>
    </dxf>
    <dxf>
      <font>
        <color theme="0" tint="-0.499984740745262"/>
      </font>
    </dxf>
    <dxf>
      <font>
        <color theme="0"/>
      </font>
    </dxf>
    <dxf>
      <font>
        <color theme="0"/>
      </font>
    </dxf>
    <dxf>
      <font>
        <color theme="0" tint="-0.499984740745262"/>
      </font>
    </dxf>
    <dxf>
      <font>
        <color theme="0" tint="-0.499984740745262"/>
      </font>
    </dxf>
    <dxf>
      <font>
        <color theme="0"/>
      </font>
    </dxf>
    <dxf>
      <font>
        <color theme="0"/>
      </font>
    </dxf>
    <dxf>
      <font>
        <color theme="0" tint="-0.499984740745262"/>
      </font>
    </dxf>
    <dxf>
      <font>
        <color theme="0"/>
      </font>
    </dxf>
    <dxf>
      <font>
        <color theme="0"/>
      </font>
    </dxf>
    <dxf>
      <font>
        <color theme="0"/>
      </font>
    </dxf>
    <dxf>
      <font>
        <color theme="0" tint="-0.499984740745262"/>
      </font>
    </dxf>
    <dxf>
      <font>
        <color theme="0"/>
      </font>
    </dxf>
    <dxf>
      <font>
        <color theme="0"/>
      </font>
    </dxf>
    <dxf>
      <font>
        <color theme="0"/>
      </font>
    </dxf>
    <dxf>
      <font>
        <color theme="0"/>
      </font>
    </dxf>
    <dxf>
      <font>
        <color theme="0"/>
      </font>
    </dxf>
    <dxf>
      <font>
        <color theme="0" tint="-0.499984740745262"/>
      </font>
    </dxf>
    <dxf>
      <font>
        <color theme="0"/>
      </font>
    </dxf>
    <dxf>
      <font>
        <color theme="0"/>
      </font>
    </dxf>
    <dxf>
      <font>
        <color theme="0" tint="-0.499984740745262"/>
      </font>
    </dxf>
    <dxf>
      <font>
        <color theme="0"/>
      </font>
    </dxf>
    <dxf>
      <font>
        <color theme="0"/>
      </font>
    </dxf>
    <dxf>
      <font>
        <color theme="0" tint="-0.499984740745262"/>
      </font>
    </dxf>
    <dxf>
      <font>
        <color theme="0" tint="-0.499984740745262"/>
      </font>
    </dxf>
    <dxf>
      <font>
        <color theme="0"/>
      </font>
    </dxf>
    <dxf>
      <font>
        <color theme="0"/>
      </font>
    </dxf>
    <dxf>
      <font>
        <color theme="0" tint="-0.499984740745262"/>
      </font>
    </dxf>
    <dxf>
      <font>
        <color theme="0" tint="-0.499984740745262"/>
      </font>
    </dxf>
    <dxf>
      <font>
        <color theme="0"/>
      </font>
    </dxf>
    <dxf>
      <font>
        <color theme="0"/>
      </font>
    </dxf>
    <dxf>
      <font>
        <color theme="0" tint="-0.499984740745262"/>
      </font>
    </dxf>
    <dxf>
      <font>
        <color theme="0"/>
      </font>
    </dxf>
    <dxf>
      <font>
        <color theme="0"/>
      </font>
    </dxf>
    <dxf>
      <font>
        <color theme="0" tint="-0.499984740745262"/>
      </font>
    </dxf>
    <dxf>
      <font>
        <color theme="0"/>
      </font>
    </dxf>
    <dxf>
      <font>
        <color theme="0"/>
      </font>
    </dxf>
    <dxf>
      <font>
        <color theme="0" tint="-0.499984740745262"/>
      </font>
    </dxf>
    <dxf>
      <font>
        <color theme="0"/>
      </font>
    </dxf>
    <dxf>
      <font>
        <color theme="0" tint="-0.499984740745262"/>
      </font>
    </dxf>
    <dxf>
      <font>
        <color theme="0"/>
      </font>
    </dxf>
    <dxf>
      <font>
        <color theme="0"/>
      </font>
    </dxf>
    <dxf>
      <font>
        <color theme="0" tint="-0.499984740745262"/>
      </font>
    </dxf>
    <dxf>
      <font>
        <color theme="0"/>
      </font>
    </dxf>
    <dxf>
      <font>
        <color theme="0"/>
      </font>
    </dxf>
    <dxf>
      <font>
        <color theme="0"/>
      </font>
    </dxf>
    <dxf>
      <font>
        <color theme="0" tint="-0.499984740745262"/>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6598FF"/>
      <color rgb="FFFF33CC"/>
      <color rgb="FF898989"/>
      <color rgb="FF504F4E"/>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sharedStrings" Target="sharedString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1</xdr:row>
      <xdr:rowOff>180975</xdr:rowOff>
    </xdr:from>
    <xdr:to>
      <xdr:col>2</xdr:col>
      <xdr:colOff>1276830</xdr:colOff>
      <xdr:row>1</xdr:row>
      <xdr:rowOff>717259</xdr:rowOff>
    </xdr:to>
    <xdr:pic>
      <xdr:nvPicPr>
        <xdr:cNvPr id="3" name="Imagen 2" descr="Colombia Potencia de la Vida">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438150"/>
          <a:ext cx="2200755" cy="536284"/>
        </a:xfrm>
        <a:prstGeom prst="rect">
          <a:avLst/>
        </a:prstGeom>
        <a:noFill/>
        <a:ln>
          <a:noFill/>
        </a:ln>
      </xdr:spPr>
    </xdr:pic>
    <xdr:clientData/>
  </xdr:twoCellAnchor>
  <xdr:twoCellAnchor editAs="oneCell">
    <xdr:from>
      <xdr:col>32</xdr:col>
      <xdr:colOff>384161</xdr:colOff>
      <xdr:row>1</xdr:row>
      <xdr:rowOff>134422</xdr:rowOff>
    </xdr:from>
    <xdr:to>
      <xdr:col>33</xdr:col>
      <xdr:colOff>1354230</xdr:colOff>
      <xdr:row>1</xdr:row>
      <xdr:rowOff>920750</xdr:rowOff>
    </xdr:to>
    <xdr:pic>
      <xdr:nvPicPr>
        <xdr:cNvPr id="5" name="Imagen 4" descr="Presidencia de la República de Colombia">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82911" y="197922"/>
          <a:ext cx="2917839" cy="78632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85725</xdr:colOff>
          <xdr:row>13</xdr:row>
          <xdr:rowOff>104775</xdr:rowOff>
        </xdr:from>
        <xdr:to>
          <xdr:col>19</xdr:col>
          <xdr:colOff>571500</xdr:colOff>
          <xdr:row>13</xdr:row>
          <xdr:rowOff>504825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100-000001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Transferencia primaria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495300</xdr:rowOff>
        </xdr:from>
        <xdr:to>
          <xdr:col>19</xdr:col>
          <xdr:colOff>485775</xdr:colOff>
          <xdr:row>14</xdr:row>
          <xdr:rowOff>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100-000002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Inventario individual de funcionario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104775</xdr:rowOff>
        </xdr:from>
        <xdr:to>
          <xdr:col>19</xdr:col>
          <xdr:colOff>657225</xdr:colOff>
          <xdr:row>15</xdr:row>
          <xdr:rowOff>9525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100-000003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Fusión o supresión de la dependencia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14</xdr:row>
          <xdr:rowOff>114300</xdr:rowOff>
        </xdr:from>
        <xdr:to>
          <xdr:col>24</xdr:col>
          <xdr:colOff>66675</xdr:colOff>
          <xdr:row>15</xdr:row>
          <xdr:rowOff>9525</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100-000004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Otro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13</xdr:row>
          <xdr:rowOff>123825</xdr:rowOff>
        </xdr:from>
        <xdr:to>
          <xdr:col>27</xdr:col>
          <xdr:colOff>1123950</xdr:colOff>
          <xdr:row>13</xdr:row>
          <xdr:rowOff>561975</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100-000005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Transferencia Secundaria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13</xdr:row>
          <xdr:rowOff>533400</xdr:rowOff>
        </xdr:from>
        <xdr:to>
          <xdr:col>27</xdr:col>
          <xdr:colOff>1638300</xdr:colOff>
          <xdr:row>14</xdr:row>
          <xdr:rowOff>66675</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100-000006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Valoración de fondos documentales acumulados</a:t>
              </a:r>
            </a:p>
          </xdr:txBody>
        </xdr:sp>
        <xdr:clientData/>
      </xdr:twoCellAnchor>
    </mc:Choice>
    <mc:Fallback/>
  </mc:AlternateContent>
  <xdr:twoCellAnchor editAs="oneCell">
    <xdr:from>
      <xdr:col>4</xdr:col>
      <xdr:colOff>13608</xdr:colOff>
      <xdr:row>2</xdr:row>
      <xdr:rowOff>122465</xdr:rowOff>
    </xdr:from>
    <xdr:to>
      <xdr:col>19</xdr:col>
      <xdr:colOff>272143</xdr:colOff>
      <xdr:row>4</xdr:row>
      <xdr:rowOff>258536</xdr:rowOff>
    </xdr:to>
    <xdr:pic>
      <xdr:nvPicPr>
        <xdr:cNvPr id="10" name="Imagen 9" descr="Colombia Potencia de la Vida">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465" y="267608"/>
          <a:ext cx="3415392" cy="825499"/>
        </a:xfrm>
        <a:prstGeom prst="rect">
          <a:avLst/>
        </a:prstGeom>
        <a:noFill/>
        <a:ln>
          <a:noFill/>
        </a:ln>
      </xdr:spPr>
    </xdr:pic>
    <xdr:clientData/>
  </xdr:twoCellAnchor>
  <xdr:twoCellAnchor editAs="oneCell">
    <xdr:from>
      <xdr:col>49</xdr:col>
      <xdr:colOff>312964</xdr:colOff>
      <xdr:row>2</xdr:row>
      <xdr:rowOff>108856</xdr:rowOff>
    </xdr:from>
    <xdr:to>
      <xdr:col>63</xdr:col>
      <xdr:colOff>27213</xdr:colOff>
      <xdr:row>4</xdr:row>
      <xdr:rowOff>258534</xdr:rowOff>
    </xdr:to>
    <xdr:pic>
      <xdr:nvPicPr>
        <xdr:cNvPr id="11" name="Imagen 10" descr="Presidencia de la República de Colombia">
          <a:extLst>
            <a:ext uri="{FF2B5EF4-FFF2-40B4-BE49-F238E27FC236}">
              <a16:creationId xmlns:a16="http://schemas.microsoft.com/office/drawing/2014/main" id="{00000000-0008-0000-0100-00000B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14964" y="272142"/>
          <a:ext cx="3646713" cy="83003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3063395</xdr:colOff>
      <xdr:row>1</xdr:row>
      <xdr:rowOff>115453</xdr:rowOff>
    </xdr:from>
    <xdr:to>
      <xdr:col>6</xdr:col>
      <xdr:colOff>444500</xdr:colOff>
      <xdr:row>1</xdr:row>
      <xdr:rowOff>955384</xdr:rowOff>
    </xdr:to>
    <xdr:pic>
      <xdr:nvPicPr>
        <xdr:cNvPr id="2" name="Imagen 1" descr="Colombia Potencia de la Vida">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2695" y="372628"/>
          <a:ext cx="2905605" cy="839931"/>
        </a:xfrm>
        <a:prstGeom prst="rect">
          <a:avLst/>
        </a:prstGeom>
        <a:noFill/>
        <a:ln>
          <a:noFill/>
        </a:ln>
      </xdr:spPr>
    </xdr:pic>
    <xdr:clientData/>
  </xdr:twoCellAnchor>
  <xdr:twoCellAnchor editAs="oneCell">
    <xdr:from>
      <xdr:col>32</xdr:col>
      <xdr:colOff>384161</xdr:colOff>
      <xdr:row>1</xdr:row>
      <xdr:rowOff>134422</xdr:rowOff>
    </xdr:from>
    <xdr:to>
      <xdr:col>37</xdr:col>
      <xdr:colOff>1341544</xdr:colOff>
      <xdr:row>1</xdr:row>
      <xdr:rowOff>920750</xdr:rowOff>
    </xdr:to>
    <xdr:pic>
      <xdr:nvPicPr>
        <xdr:cNvPr id="3" name="Imagen 2" descr="Presidencia de la República de Colombia">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651825" y="391597"/>
          <a:ext cx="2913169" cy="78632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8.%20Formatos\Plantilla%20Inventario%20Documental_2017_3.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023_CP_ReconciliacionNal-CP_Ni&#241;ez%20y%20Adolecencia.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FUID%20V.13%20PantillaInventari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Y:\18.%20%20Archivo%20de%20Gesti&#243;n%202018-2021\2022\Inventario%20Base%202021-202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2024\TRANSFERENCIAS%20PRIMERA%20INFANCIA\2021_Consejer&#237;a%20Presidencial%20para%20la%20Ni&#241;ez%20y%20la%20Adolescencia%20OK%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2024\TRANSFERENCIAS%20PRIMERA%20INFANCIA\2017_Consejer&#237;a%20Presidencial%20Primera%20Infancia.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2.%20Transferencias%20Primarias\4.%20Transferencias%20Documentales%202017\FUID%20EXCELL%20Transferencias%202017\4.TRANSFERENCIA%202017%20VICEP.%20Viviend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idalycardozo\AppData\Local\Microsoft\Windows\Temporary%20Internet%20Files\Content.Outlook\15FBNQOP\Copia%20%20Inventario%20Archivo%20de%20Gestio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ahianysacristan\AppData\Local\Microsoft\Windows\Temporary%20Internet%20Files\Content.IE5\LJMTBVO6\F-GD-13%20R&#243;tulo%20de%20Unidad%20Document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opia%20de%20BORRADOR%20BASE%20NUEVA%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nnycuesta/Library/Containers/com.microsoft.Excel/Data/Documents/V:/02.%20Transferencias%20Primarias/9_Transferencias%20Documentales%202022/Inventarios%20Documentales/Inventarios%20Excel/45_Secretaria%20Juridic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0.ArchivodeGestion12050000\20230523%20Plantilla%20Inventario%20Bas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2024\TRANSFERENCIAS%20PRIMERA%20INFANCIA\2019_Consejer&#237;a%20Presidencial%20para%20la%20Ni&#241;ez%20y%20Adolescenci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2024\TRANSFERENCIAS%20PRIMERA%20INFANCIA\2020_CONSEJER&#205;A%20PRESIDENCIAL%20PRIMERA%20INFANCI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2024\TRANSFERENCIAS%20PRIMERA%20INFANCIA\2022_CP_Ni&#241;ez%20y%20Adolescenc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gabrielarodriguez\AppData\Local\Microsoft\Windows\INetCache\Content.Outlook\332OVZ20\F-GD-07_INFANCIA_CONSOLIDADO%20-%20GAB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Base"/>
      <sheetName val="FUID Formato F-GD-07 Vers. 06_"/>
      <sheetName val="Rótulo Carpeta F-GD-13 Vers. 04"/>
      <sheetName val="Rótulos de Cajas X100"/>
      <sheetName val="Rótulos Cajas X200"/>
      <sheetName val="Rótulos Cajas Formulado"/>
      <sheetName val="Rótulos Cajas Manual"/>
      <sheetName val="Listas"/>
      <sheetName val="F-GD-07-FUID"/>
      <sheetName val="Hoja3"/>
    </sheetNames>
    <sheetDataSet>
      <sheetData sheetId="0">
        <row r="1">
          <cell r="B1">
            <v>0</v>
          </cell>
        </row>
      </sheetData>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
      <sheetName val="InventarioBase"/>
      <sheetName val="Listas"/>
      <sheetName val="F-GD-07-FUID"/>
      <sheetName val="F-GD-30-CAJA "/>
      <sheetName val="F-GD-13-CARPETA"/>
      <sheetName val="Instructivo F-GD-07"/>
      <sheetName val="INSTRUCTIVO F-GD-30"/>
      <sheetName val="Instructivo  F-GD-13"/>
      <sheetName val="Hoja2"/>
      <sheetName val="Hoja1"/>
    </sheetNames>
    <sheetDataSet>
      <sheetData sheetId="0"/>
      <sheetData sheetId="1">
        <row r="2">
          <cell r="G2" t="str">
            <v>REGISTRO DE INVENTARIO BASE - GESTIÓN DOCUMENTAL</v>
          </cell>
        </row>
      </sheetData>
      <sheetData sheetId="2"/>
      <sheetData sheetId="3"/>
      <sheetData sheetId="4"/>
      <sheetData sheetId="5"/>
      <sheetData sheetId="6"/>
      <sheetData sheetId="7"/>
      <sheetData sheetId="8"/>
      <sheetData sheetId="9"/>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
      <sheetName val="InventarioBase"/>
      <sheetName val="Listas"/>
      <sheetName val="F-GD-07"/>
      <sheetName val="F-GD-30 "/>
      <sheetName val="F-GD-13"/>
      <sheetName val="Instructivo  F-GD-13"/>
      <sheetName val="Instructivo F-GD-07"/>
      <sheetName val="INSTRUCTIVO F-GD-30"/>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Base"/>
      <sheetName val="Listas"/>
    </sheetNames>
    <sheetDataSet>
      <sheetData sheetId="0"/>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Base"/>
      <sheetName val="Formato F-GD-07 Vers. 06_"/>
      <sheetName val="Rótulo F-GD-13 Vers. 04"/>
      <sheetName val="Rótulos de Cajas X100"/>
      <sheetName val="Rótulos Cajas X200"/>
      <sheetName val="Formato Índice F-GD-08 Vers. 04"/>
      <sheetName val="Hoja1"/>
      <sheetName val="List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Base"/>
      <sheetName val="Formato"/>
      <sheetName val="Rotulos Cp 2015"/>
      <sheetName val="Hoja1"/>
      <sheetName val="Rotulos Cajas 2015"/>
      <sheetName val="Lista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
      <sheetName val="F-GD-13"/>
      <sheetName val="INSTRUCTIVO"/>
      <sheetName val="Listas"/>
    </sheetNames>
    <sheetDataSet>
      <sheetData sheetId="0">
        <row r="2">
          <cell r="A2" t="str">
            <v>--Seleccione dato de la lista--</v>
          </cell>
        </row>
        <row r="3">
          <cell r="A3" t="str">
            <v>10000 - Despacho del Presidente de la República</v>
          </cell>
        </row>
        <row r="4">
          <cell r="A4" t="str">
            <v>20000 - Despacho del Vicepresidente de la República</v>
          </cell>
        </row>
        <row r="5">
          <cell r="A5" t="str">
            <v>30010 - Despacho del Ministro Consejero del Presidente de la República</v>
          </cell>
        </row>
        <row r="6">
          <cell r="A6" t="str">
            <v>30000 - Dirección del Departamento Administrativo de la Presidencia de la  República</v>
          </cell>
        </row>
        <row r="7">
          <cell r="A7" t="str">
            <v>31020 - Alta Consejería Presidencial para Asuntos Políticos</v>
          </cell>
        </row>
        <row r="8">
          <cell r="A8" t="str">
            <v>31030 - Alta Consejería Presidencial para las Regiones y la Participación Ciudadana</v>
          </cell>
        </row>
        <row r="9">
          <cell r="A9" t="str">
            <v>31070 - Alta Consejería Presidencial para las Comunicaciones</v>
          </cell>
        </row>
        <row r="10">
          <cell r="A10" t="str">
            <v>31080 - Alta Consejería Presidencial para la Equidad de la Mujer</v>
          </cell>
        </row>
        <row r="11">
          <cell r="A11" t="str">
            <v>31100 - Alta Consejería Presidencial para Programas Especiales</v>
          </cell>
        </row>
        <row r="12">
          <cell r="A12" t="str">
            <v>31120 - Oficina de Alto Comisionado para la Paz</v>
          </cell>
        </row>
        <row r="13">
          <cell r="A13" t="str">
            <v>31140 - Alta Consejería Presidencial para la Seguridad y Convivencia</v>
          </cell>
        </row>
        <row r="14">
          <cell r="A14" t="str">
            <v>31150 - Alta Consejería Presidencial</v>
          </cell>
        </row>
        <row r="15">
          <cell r="A15" t="str">
            <v>31160 - Alta Consejería Presidencial para la Competitividad y Proyectos Estratégicos</v>
          </cell>
        </row>
        <row r="16">
          <cell r="A16" t="str">
            <v>33010 - Secretaría Privada</v>
          </cell>
        </row>
        <row r="17">
          <cell r="A17" t="str">
            <v>33011 - Subsecretaría Privada</v>
          </cell>
        </row>
        <row r="18">
          <cell r="A18" t="str">
            <v>33012 - Grupo de Atención de Peticiones al Presidente de la República.</v>
          </cell>
        </row>
        <row r="19">
          <cell r="A19" t="str">
            <v>33020 - Secretaría Jurídica</v>
          </cell>
        </row>
        <row r="20">
          <cell r="A20" t="str">
            <v>33040 - Secretaría de Prensa</v>
          </cell>
        </row>
        <row r="21">
          <cell r="A21" t="str">
            <v>33050 - Secretaría para la Seguridad Presidencial</v>
          </cell>
        </row>
        <row r="22">
          <cell r="A22" t="str">
            <v>33060 - Secretaría de Transparencia</v>
          </cell>
        </row>
        <row r="23">
          <cell r="A23" t="str">
            <v>34010 - Programa Presidencial para el Sistema Nacional de Juventud "Colombia Joven"</v>
          </cell>
        </row>
        <row r="24">
          <cell r="A24" t="str">
            <v>34020 - Programa Presidencial de los Derechos Humanos y Derecho Internacional Humanitario</v>
          </cell>
        </row>
        <row r="25">
          <cell r="A25" t="str">
            <v>34040 - Programa Presidencial para la Acción Integral contra Minas Antipersonal</v>
          </cell>
        </row>
        <row r="26">
          <cell r="A26" t="str">
            <v>34050 - Programa Presidencial para la Formulación de Estrategias y Acciones para el Desarrollo Integral de la Población Afrocolombiana, Negra, Palenquera y Raizal</v>
          </cell>
        </row>
        <row r="27">
          <cell r="A27" t="str">
            <v>34060 - Programa Presidencial para la Formulación de Estrategias y Acciones para el Desarrollo Integral de los pueblos Indígenas de Colombia</v>
          </cell>
        </row>
        <row r="28">
          <cell r="A28" t="str">
            <v>34070 - Programa Presidencial para el Desarrollo Espacial Colombiano</v>
          </cell>
        </row>
        <row r="29">
          <cell r="A29" t="str">
            <v>35000 - Casa Militar</v>
          </cell>
        </row>
        <row r="30">
          <cell r="A30" t="str">
            <v xml:space="preserve">40000 - Subdirección General </v>
          </cell>
        </row>
        <row r="31">
          <cell r="A31" t="str">
            <v>50000 - Subdirección de Operaciones</v>
          </cell>
        </row>
        <row r="32">
          <cell r="A32" t="str">
            <v xml:space="preserve">50001 - Grupo Atención al Usuario y Servicios Compartidos </v>
          </cell>
        </row>
        <row r="33">
          <cell r="A33" t="str">
            <v>51010 - Oficina de Planeación</v>
          </cell>
        </row>
        <row r="34">
          <cell r="A34" t="str">
            <v>51020 - Oficina de Control Interno</v>
          </cell>
        </row>
        <row r="35">
          <cell r="A35" t="str">
            <v>51030 - Oficina de Control Interno Disciplinario</v>
          </cell>
        </row>
        <row r="36">
          <cell r="A36" t="str">
            <v>52010 - Área Administrativa</v>
          </cell>
        </row>
        <row r="37">
          <cell r="A37" t="str">
            <v>52011 - Grupo Gestión Documental</v>
          </cell>
        </row>
        <row r="38">
          <cell r="A38" t="str">
            <v>52014 - Grupo de Recursos  Físicos</v>
          </cell>
        </row>
        <row r="39">
          <cell r="A39" t="str">
            <v>52015 - Grupo de Servicios Generales</v>
          </cell>
        </row>
        <row r="40">
          <cell r="A40" t="str">
            <v>52016 - Grupo de Transportes</v>
          </cell>
        </row>
        <row r="41">
          <cell r="A41" t="str">
            <v>52017 - Grupo de Telecomunicaciones</v>
          </cell>
        </row>
        <row r="42">
          <cell r="A42" t="str">
            <v>52018 - Grupo de Salones de Estado y Casa Privadas</v>
          </cell>
        </row>
        <row r="43">
          <cell r="A43" t="str">
            <v>52019 - Grupo de Infraestructura, Mantenimiento y conservación de bienes muebles e inmuebles</v>
          </cell>
        </row>
        <row r="44">
          <cell r="A44" t="str">
            <v>52025 - Grupo de Mercadeo y Análisis del Sector de Bienes y Servicios</v>
          </cell>
        </row>
        <row r="45">
          <cell r="A45" t="str">
            <v>52020 - Área Financiera</v>
          </cell>
        </row>
        <row r="46">
          <cell r="A46" t="str">
            <v>52021 - Grupo de Central de Cuentas</v>
          </cell>
        </row>
        <row r="47">
          <cell r="A47" t="str">
            <v>52022 - Grupo de Contabilidad</v>
          </cell>
        </row>
        <row r="48">
          <cell r="A48" t="str">
            <v>52023 - Grupo de Pagaduría</v>
          </cell>
        </row>
        <row r="49">
          <cell r="A49" t="str">
            <v>52024 - Grupo de Presupuesto</v>
          </cell>
        </row>
        <row r="50">
          <cell r="A50" t="str">
            <v>52030 - Área Contratos</v>
          </cell>
        </row>
        <row r="51">
          <cell r="A51" t="str">
            <v>52040 - Área de Talento Humano</v>
          </cell>
        </row>
        <row r="52">
          <cell r="A52" t="str">
            <v>52041 - Grupo de Bienestar y Responsabilidad Social</v>
          </cell>
        </row>
        <row r="53">
          <cell r="A53" t="str">
            <v>52050 - Área de Información y Sistemas</v>
          </cell>
        </row>
        <row r="54">
          <cell r="A54" t="str">
            <v>61000 - Fondo de Programas Especiales para la Paz</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
      <sheetName val="InventarioBase"/>
      <sheetName val="FUID F-GD-07"/>
      <sheetName val="Rótulos Cajas F-GD-30"/>
      <sheetName val="Rótulo Carpeta F-GD-13 Vers. 05"/>
      <sheetName val="Listas"/>
      <sheetName val="Hoja1"/>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
      <sheetName val="InventarioBase"/>
      <sheetName val="Listas"/>
      <sheetName val="F-GD-07"/>
      <sheetName val="F-GD-13"/>
      <sheetName val="F-GD-30"/>
      <sheetName val="Hoja2"/>
      <sheetName val="Hoja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
      <sheetName val="InventarioBase"/>
      <sheetName val="FUID F-GD-07"/>
      <sheetName val="Rótulo Carpeta F-GD-13 Vers. 05"/>
      <sheetName val="Rótulos Cajas F-GD-30"/>
      <sheetName val="Listas"/>
      <sheetName val="Hoja1"/>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
      <sheetName val="InventarioBase"/>
      <sheetName val="FUID F-GD-07"/>
      <sheetName val="Rótulo Carpeta F-GD-13 Vers. 05"/>
      <sheetName val="Rótulos Cajas F-GD-30"/>
      <sheetName val="Listas"/>
      <sheetName val="Hoja1"/>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
      <sheetName val="InventarioBase"/>
      <sheetName val="Listas"/>
      <sheetName val="F-GD-07-FUID"/>
      <sheetName val="F-GD-30-CAJA "/>
      <sheetName val="F-GD-13-CARPETA"/>
      <sheetName val="Instructivo F-GD-07"/>
      <sheetName val="INSTRUCTIVO F-GD-30"/>
      <sheetName val="Instructivo  F-GD-13"/>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D-07 Completo"/>
      <sheetName val="Hoja1"/>
      <sheetName val="F-GD-07 Impresión"/>
      <sheetName val="F-GD-07 ANTERIOR"/>
      <sheetName val="F-GD-07 Completo (2)"/>
      <sheetName val="Listas"/>
    </sheetNames>
    <sheetDataSet>
      <sheetData sheetId="0" refreshError="1"/>
      <sheetData sheetId="1" refreshError="1"/>
      <sheetData sheetId="2" refreshError="1"/>
      <sheetData sheetId="3"/>
      <sheetData sheetId="4" refreshError="1"/>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3.vml"/><Relationship Id="rId7" Type="http://schemas.openxmlformats.org/officeDocument/2006/relationships/ctrlProp" Target="../ctrlProps/ctrlProp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4.vml"/><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668"/>
  <sheetViews>
    <sheetView showGridLines="0" view="pageBreakPreview" zoomScale="130" zoomScaleNormal="85" zoomScaleSheetLayoutView="130" zoomScalePageLayoutView="90" workbookViewId="0">
      <pane ySplit="4" topLeftCell="A88" activePane="bottomLeft" state="frozen"/>
      <selection pane="bottomLeft" activeCell="F109" sqref="F109"/>
    </sheetView>
  </sheetViews>
  <sheetFormatPr baseColWidth="10" defaultColWidth="29.140625" defaultRowHeight="15.95" customHeight="1" x14ac:dyDescent="0.2"/>
  <cols>
    <col min="1" max="1" width="2.42578125" style="80" customWidth="1"/>
    <col min="2" max="2" width="16.28515625" style="93" customWidth="1"/>
    <col min="3" max="3" width="29.140625" style="87"/>
    <col min="4" max="4" width="29.140625" style="111"/>
    <col min="5" max="5" width="29.140625" style="112"/>
    <col min="6" max="6" width="29.140625" style="86"/>
    <col min="7" max="7" width="29.140625" style="102"/>
    <col min="8" max="8" width="29.140625" style="103"/>
    <col min="9" max="9" width="18" style="102" customWidth="1"/>
    <col min="10" max="10" width="29.140625" style="104"/>
    <col min="11" max="11" width="46.140625" style="98" customWidth="1"/>
    <col min="12" max="12" width="13.42578125" style="115" customWidth="1"/>
    <col min="13" max="13" width="14" style="116" customWidth="1"/>
    <col min="14" max="14" width="8.85546875" style="158" customWidth="1"/>
    <col min="15" max="15" width="13.42578125" style="159" customWidth="1"/>
    <col min="16" max="16" width="9.140625" style="159" customWidth="1"/>
    <col min="17" max="17" width="9.5703125" style="93" customWidth="1"/>
    <col min="18" max="18" width="8.42578125" style="87" customWidth="1"/>
    <col min="19" max="19" width="11.5703125" style="94" customWidth="1"/>
    <col min="20" max="20" width="12" style="121" customWidth="1"/>
    <col min="21" max="21" width="18.140625" style="161" customWidth="1"/>
    <col min="22" max="22" width="29.140625" style="169"/>
    <col min="23" max="24" width="29.140625" style="87"/>
    <col min="25" max="25" width="29.140625" style="124"/>
    <col min="26" max="26" width="29.140625" style="125"/>
    <col min="27" max="27" width="29.140625" style="136"/>
    <col min="28" max="28" width="29.140625" style="137"/>
    <col min="29" max="29" width="29.140625" style="112"/>
    <col min="30" max="30" width="29.140625" style="143"/>
    <col min="31" max="31" width="29.140625" style="144"/>
    <col min="32" max="32" width="29.140625" style="146"/>
    <col min="33" max="36" width="29.140625" style="147"/>
    <col min="37" max="37" width="29.140625" style="144"/>
    <col min="38" max="38" width="29.140625" style="143"/>
    <col min="39" max="41" width="29.140625" style="147"/>
    <col min="42" max="16384" width="29.140625" style="80"/>
  </cols>
  <sheetData>
    <row r="1" spans="2:41" s="79" customFormat="1" ht="20.25" customHeight="1" thickBot="1" x14ac:dyDescent="0.25">
      <c r="B1" s="129"/>
      <c r="C1" s="132"/>
      <c r="D1" s="126"/>
      <c r="E1" s="127"/>
      <c r="F1" s="165"/>
      <c r="G1" s="132"/>
      <c r="H1" s="132"/>
      <c r="I1" s="126"/>
      <c r="J1" s="127"/>
      <c r="K1" s="83"/>
      <c r="L1" s="128"/>
      <c r="M1" s="127"/>
      <c r="N1" s="156"/>
      <c r="O1" s="157"/>
      <c r="P1" s="156"/>
      <c r="Q1" s="129"/>
      <c r="R1" s="126"/>
      <c r="S1" s="130"/>
      <c r="T1" s="131"/>
      <c r="U1" s="131"/>
      <c r="V1" s="131"/>
      <c r="W1" s="126"/>
      <c r="X1" s="132"/>
      <c r="Y1" s="126"/>
      <c r="Z1" s="101"/>
      <c r="AA1" s="84"/>
      <c r="AB1" s="100"/>
      <c r="AC1" s="101"/>
      <c r="AD1" s="84"/>
      <c r="AE1" s="142"/>
      <c r="AF1" s="145"/>
      <c r="AG1" s="85"/>
      <c r="AH1" s="100"/>
      <c r="AI1" s="100"/>
      <c r="AJ1" s="85"/>
      <c r="AK1" s="92"/>
      <c r="AL1" s="145"/>
      <c r="AM1" s="85"/>
      <c r="AN1" s="100"/>
      <c r="AO1" s="100"/>
    </row>
    <row r="2" spans="2:41" ht="82.5" customHeight="1" thickTop="1" thickBot="1" x14ac:dyDescent="0.25">
      <c r="B2" s="644"/>
      <c r="C2" s="645"/>
      <c r="D2" s="645"/>
      <c r="E2" s="645"/>
      <c r="F2" s="645"/>
      <c r="G2" s="645"/>
      <c r="H2" s="645"/>
      <c r="I2" s="645"/>
      <c r="J2" s="646"/>
      <c r="K2" s="647" t="s">
        <v>1069</v>
      </c>
      <c r="L2" s="648"/>
      <c r="M2" s="648"/>
      <c r="N2" s="648"/>
      <c r="O2" s="648"/>
      <c r="P2" s="648"/>
      <c r="Q2" s="648"/>
      <c r="R2" s="648"/>
      <c r="S2" s="648"/>
      <c r="T2" s="648"/>
      <c r="U2" s="648"/>
      <c r="V2" s="648"/>
      <c r="W2" s="648"/>
      <c r="X2" s="648"/>
      <c r="Y2" s="648"/>
      <c r="Z2" s="649"/>
      <c r="AA2" s="650"/>
      <c r="AB2" s="651"/>
      <c r="AC2" s="651"/>
      <c r="AD2" s="651"/>
      <c r="AE2" s="651"/>
      <c r="AF2" s="651"/>
      <c r="AG2" s="651"/>
      <c r="AH2" s="651"/>
      <c r="AI2" s="651"/>
      <c r="AJ2" s="651"/>
      <c r="AK2" s="651"/>
      <c r="AL2" s="651"/>
      <c r="AM2" s="651"/>
      <c r="AN2" s="651"/>
      <c r="AO2" s="652"/>
    </row>
    <row r="3" spans="2:41" ht="33" customHeight="1" thickTop="1" x14ac:dyDescent="0.2">
      <c r="B3" s="653" t="s">
        <v>477</v>
      </c>
      <c r="C3" s="643" t="s">
        <v>579</v>
      </c>
      <c r="D3" s="634"/>
      <c r="E3" s="642" t="s">
        <v>612</v>
      </c>
      <c r="F3" s="641" t="s">
        <v>96</v>
      </c>
      <c r="G3" s="634"/>
      <c r="H3" s="634"/>
      <c r="I3" s="634"/>
      <c r="J3" s="642"/>
      <c r="K3" s="656" t="s">
        <v>95</v>
      </c>
      <c r="L3" s="641" t="s">
        <v>590</v>
      </c>
      <c r="M3" s="642"/>
      <c r="N3" s="641" t="s">
        <v>94</v>
      </c>
      <c r="O3" s="634"/>
      <c r="P3" s="642"/>
      <c r="Q3" s="641" t="s">
        <v>626</v>
      </c>
      <c r="R3" s="634"/>
      <c r="S3" s="642"/>
      <c r="T3" s="641" t="s">
        <v>591</v>
      </c>
      <c r="U3" s="660"/>
      <c r="V3" s="636" t="s">
        <v>593</v>
      </c>
      <c r="W3" s="634" t="s">
        <v>65</v>
      </c>
      <c r="X3" s="634" t="s">
        <v>611</v>
      </c>
      <c r="Y3" s="634" t="s">
        <v>580</v>
      </c>
      <c r="Z3" s="642" t="s">
        <v>93</v>
      </c>
      <c r="AA3" s="638" t="s">
        <v>592</v>
      </c>
      <c r="AB3" s="639"/>
      <c r="AC3" s="640"/>
      <c r="AD3" s="658" t="s">
        <v>596</v>
      </c>
      <c r="AE3" s="659"/>
      <c r="AF3" s="643" t="s">
        <v>628</v>
      </c>
      <c r="AG3" s="634"/>
      <c r="AH3" s="634"/>
      <c r="AI3" s="634"/>
      <c r="AJ3" s="634"/>
      <c r="AK3" s="642"/>
      <c r="AL3" s="643" t="s">
        <v>632</v>
      </c>
      <c r="AM3" s="634"/>
      <c r="AN3" s="634"/>
      <c r="AO3" s="634"/>
    </row>
    <row r="4" spans="2:41" s="81" customFormat="1" ht="54.75" customHeight="1" thickBot="1" x14ac:dyDescent="0.25">
      <c r="B4" s="654"/>
      <c r="C4" s="155" t="s">
        <v>92</v>
      </c>
      <c r="D4" s="114" t="s">
        <v>91</v>
      </c>
      <c r="E4" s="655"/>
      <c r="F4" s="89" t="s">
        <v>469</v>
      </c>
      <c r="G4" s="108" t="s">
        <v>90</v>
      </c>
      <c r="H4" s="109" t="s">
        <v>575</v>
      </c>
      <c r="I4" s="108" t="s">
        <v>89</v>
      </c>
      <c r="J4" s="110" t="s">
        <v>576</v>
      </c>
      <c r="K4" s="657"/>
      <c r="L4" s="119" t="s">
        <v>621</v>
      </c>
      <c r="M4" s="120" t="s">
        <v>622</v>
      </c>
      <c r="N4" s="97" t="s">
        <v>88</v>
      </c>
      <c r="O4" s="90" t="s">
        <v>623</v>
      </c>
      <c r="P4" s="91" t="s">
        <v>624</v>
      </c>
      <c r="Q4" s="97" t="s">
        <v>577</v>
      </c>
      <c r="R4" s="90" t="s">
        <v>578</v>
      </c>
      <c r="S4" s="91" t="s">
        <v>625</v>
      </c>
      <c r="T4" s="123" t="s">
        <v>607</v>
      </c>
      <c r="U4" s="167" t="s">
        <v>608</v>
      </c>
      <c r="V4" s="637"/>
      <c r="W4" s="635"/>
      <c r="X4" s="635"/>
      <c r="Y4" s="635"/>
      <c r="Z4" s="655"/>
      <c r="AA4" s="141" t="s">
        <v>630</v>
      </c>
      <c r="AB4" s="90" t="s">
        <v>594</v>
      </c>
      <c r="AC4" s="91" t="s">
        <v>595</v>
      </c>
      <c r="AD4" s="153" t="s">
        <v>581</v>
      </c>
      <c r="AE4" s="154" t="s">
        <v>582</v>
      </c>
      <c r="AF4" s="155" t="s">
        <v>87</v>
      </c>
      <c r="AG4" s="90" t="s">
        <v>86</v>
      </c>
      <c r="AH4" s="90" t="s">
        <v>85</v>
      </c>
      <c r="AI4" s="90" t="s">
        <v>84</v>
      </c>
      <c r="AJ4" s="90" t="s">
        <v>581</v>
      </c>
      <c r="AK4" s="91" t="s">
        <v>582</v>
      </c>
      <c r="AL4" s="155" t="s">
        <v>619</v>
      </c>
      <c r="AM4" s="90" t="s">
        <v>618</v>
      </c>
      <c r="AN4" s="90" t="s">
        <v>617</v>
      </c>
      <c r="AO4" s="90" t="s">
        <v>620</v>
      </c>
    </row>
    <row r="5" spans="2:41" s="581" customFormat="1" ht="35.25" customHeight="1" thickTop="1" x14ac:dyDescent="0.2">
      <c r="B5" s="591">
        <v>1</v>
      </c>
      <c r="C5" s="592" t="s">
        <v>751</v>
      </c>
      <c r="D5" s="593">
        <v>2014</v>
      </c>
      <c r="E5" s="594" t="s">
        <v>10</v>
      </c>
      <c r="F5" s="595" t="s">
        <v>562</v>
      </c>
      <c r="G5" s="596" t="s">
        <v>755</v>
      </c>
      <c r="H5" s="607" t="s">
        <v>757</v>
      </c>
      <c r="I5" s="596" t="s">
        <v>759</v>
      </c>
      <c r="J5" s="597" t="s">
        <v>763</v>
      </c>
      <c r="K5" s="583" t="s">
        <v>1026</v>
      </c>
      <c r="L5" s="588">
        <v>41661</v>
      </c>
      <c r="M5" s="588">
        <v>41717</v>
      </c>
      <c r="N5" s="595" t="s">
        <v>613</v>
      </c>
      <c r="O5" s="593">
        <v>1</v>
      </c>
      <c r="P5" s="593">
        <v>1</v>
      </c>
      <c r="Q5" s="593">
        <v>1</v>
      </c>
      <c r="R5" s="593">
        <v>117</v>
      </c>
      <c r="S5" s="593">
        <v>117</v>
      </c>
      <c r="T5" s="595"/>
      <c r="U5" s="595"/>
      <c r="V5" s="585" t="s">
        <v>610</v>
      </c>
      <c r="W5" s="585" t="s">
        <v>587</v>
      </c>
      <c r="X5" s="585"/>
      <c r="Y5" s="586"/>
      <c r="Z5" s="587" t="s">
        <v>801</v>
      </c>
      <c r="AA5" s="588">
        <v>43242</v>
      </c>
      <c r="AB5" s="614" t="s">
        <v>650</v>
      </c>
      <c r="AC5" s="614"/>
      <c r="AD5" s="598">
        <v>1</v>
      </c>
      <c r="AE5" s="591">
        <v>1</v>
      </c>
      <c r="AF5" s="598"/>
      <c r="AG5" s="598"/>
      <c r="AH5" s="598"/>
      <c r="AI5" s="598"/>
      <c r="AJ5" s="598">
        <v>1</v>
      </c>
      <c r="AK5" s="598"/>
      <c r="AL5" s="590"/>
      <c r="AM5" s="590"/>
      <c r="AN5" s="590"/>
      <c r="AO5" s="590"/>
    </row>
    <row r="6" spans="2:41" s="581" customFormat="1" ht="35.25" customHeight="1" x14ac:dyDescent="0.2">
      <c r="B6" s="591">
        <v>2</v>
      </c>
      <c r="C6" s="592" t="s">
        <v>751</v>
      </c>
      <c r="D6" s="593">
        <v>2014</v>
      </c>
      <c r="E6" s="594" t="s">
        <v>10</v>
      </c>
      <c r="F6" s="595" t="s">
        <v>562</v>
      </c>
      <c r="G6" s="596" t="s">
        <v>755</v>
      </c>
      <c r="H6" s="607" t="s">
        <v>757</v>
      </c>
      <c r="I6" s="596" t="s">
        <v>759</v>
      </c>
      <c r="J6" s="597" t="s">
        <v>763</v>
      </c>
      <c r="K6" s="583" t="s">
        <v>1027</v>
      </c>
      <c r="L6" s="588">
        <v>41780</v>
      </c>
      <c r="M6" s="588">
        <v>41843</v>
      </c>
      <c r="N6" s="595" t="s">
        <v>613</v>
      </c>
      <c r="O6" s="593">
        <v>1</v>
      </c>
      <c r="P6" s="593">
        <v>1</v>
      </c>
      <c r="Q6" s="593">
        <v>1</v>
      </c>
      <c r="R6" s="593">
        <v>176</v>
      </c>
      <c r="S6" s="593">
        <v>176</v>
      </c>
      <c r="T6" s="595"/>
      <c r="U6" s="595"/>
      <c r="V6" s="585" t="s">
        <v>610</v>
      </c>
      <c r="W6" s="585" t="s">
        <v>587</v>
      </c>
      <c r="X6" s="585"/>
      <c r="Y6" s="586"/>
      <c r="Z6" s="587" t="s">
        <v>801</v>
      </c>
      <c r="AA6" s="588">
        <v>43242</v>
      </c>
      <c r="AB6" s="614" t="s">
        <v>650</v>
      </c>
      <c r="AC6" s="614"/>
      <c r="AD6" s="598">
        <v>1</v>
      </c>
      <c r="AE6" s="591">
        <v>2</v>
      </c>
      <c r="AF6" s="598"/>
      <c r="AG6" s="598"/>
      <c r="AH6" s="598"/>
      <c r="AI6" s="598"/>
      <c r="AJ6" s="598">
        <v>1</v>
      </c>
      <c r="AK6" s="598"/>
      <c r="AL6" s="590"/>
      <c r="AM6" s="590"/>
      <c r="AN6" s="590"/>
      <c r="AO6" s="590"/>
    </row>
    <row r="7" spans="2:41" s="581" customFormat="1" ht="35.25" customHeight="1" x14ac:dyDescent="0.2">
      <c r="B7" s="591">
        <v>3</v>
      </c>
      <c r="C7" s="592" t="s">
        <v>752</v>
      </c>
      <c r="D7" s="593">
        <v>2014</v>
      </c>
      <c r="E7" s="594" t="s">
        <v>10</v>
      </c>
      <c r="F7" s="595" t="s">
        <v>562</v>
      </c>
      <c r="G7" s="596" t="s">
        <v>755</v>
      </c>
      <c r="H7" s="607" t="s">
        <v>757</v>
      </c>
      <c r="I7" s="596" t="s">
        <v>759</v>
      </c>
      <c r="J7" s="597" t="s">
        <v>763</v>
      </c>
      <c r="K7" s="583" t="s">
        <v>1028</v>
      </c>
      <c r="L7" s="588">
        <v>41899</v>
      </c>
      <c r="M7" s="588">
        <v>41984</v>
      </c>
      <c r="N7" s="595" t="s">
        <v>613</v>
      </c>
      <c r="O7" s="593">
        <v>1</v>
      </c>
      <c r="P7" s="593">
        <v>1</v>
      </c>
      <c r="Q7" s="593">
        <v>1</v>
      </c>
      <c r="R7" s="593">
        <v>132</v>
      </c>
      <c r="S7" s="593">
        <v>132</v>
      </c>
      <c r="T7" s="595"/>
      <c r="U7" s="595"/>
      <c r="V7" s="585" t="s">
        <v>610</v>
      </c>
      <c r="W7" s="585" t="s">
        <v>587</v>
      </c>
      <c r="X7" s="585"/>
      <c r="Y7" s="586"/>
      <c r="Z7" s="587" t="s">
        <v>801</v>
      </c>
      <c r="AA7" s="588">
        <v>43242</v>
      </c>
      <c r="AB7" s="614" t="s">
        <v>650</v>
      </c>
      <c r="AC7" s="614"/>
      <c r="AD7" s="598">
        <v>1</v>
      </c>
      <c r="AE7" s="591">
        <v>3</v>
      </c>
      <c r="AF7" s="598"/>
      <c r="AG7" s="598"/>
      <c r="AH7" s="598"/>
      <c r="AI7" s="598"/>
      <c r="AJ7" s="598">
        <v>1</v>
      </c>
      <c r="AK7" s="598"/>
      <c r="AL7" s="590"/>
      <c r="AM7" s="590"/>
      <c r="AN7" s="590"/>
      <c r="AO7" s="590"/>
    </row>
    <row r="8" spans="2:41" s="581" customFormat="1" ht="35.25" customHeight="1" x14ac:dyDescent="0.2">
      <c r="B8" s="591">
        <v>4</v>
      </c>
      <c r="C8" s="592" t="s">
        <v>752</v>
      </c>
      <c r="D8" s="593">
        <v>2014</v>
      </c>
      <c r="E8" s="594" t="s">
        <v>10</v>
      </c>
      <c r="F8" s="595" t="s">
        <v>562</v>
      </c>
      <c r="G8" s="596" t="s">
        <v>755</v>
      </c>
      <c r="H8" s="607" t="s">
        <v>757</v>
      </c>
      <c r="I8" s="596" t="s">
        <v>759</v>
      </c>
      <c r="J8" s="597" t="s">
        <v>763</v>
      </c>
      <c r="K8" s="583" t="s">
        <v>1029</v>
      </c>
      <c r="L8" s="588">
        <v>42032</v>
      </c>
      <c r="M8" s="588">
        <v>42060</v>
      </c>
      <c r="N8" s="595" t="s">
        <v>613</v>
      </c>
      <c r="O8" s="593">
        <v>1</v>
      </c>
      <c r="P8" s="593">
        <v>1</v>
      </c>
      <c r="Q8" s="593">
        <v>1</v>
      </c>
      <c r="R8" s="593">
        <v>64</v>
      </c>
      <c r="S8" s="593">
        <v>64</v>
      </c>
      <c r="T8" s="595"/>
      <c r="U8" s="595"/>
      <c r="V8" s="585" t="s">
        <v>610</v>
      </c>
      <c r="W8" s="585" t="s">
        <v>587</v>
      </c>
      <c r="X8" s="585"/>
      <c r="Y8" s="586"/>
      <c r="Z8" s="587" t="s">
        <v>801</v>
      </c>
      <c r="AA8" s="588">
        <v>43242</v>
      </c>
      <c r="AB8" s="614" t="s">
        <v>650</v>
      </c>
      <c r="AC8" s="614"/>
      <c r="AD8" s="598">
        <v>1</v>
      </c>
      <c r="AE8" s="591">
        <v>4</v>
      </c>
      <c r="AF8" s="598"/>
      <c r="AG8" s="598"/>
      <c r="AH8" s="598"/>
      <c r="AI8" s="598"/>
      <c r="AJ8" s="598">
        <v>1</v>
      </c>
      <c r="AK8" s="598"/>
      <c r="AL8" s="590"/>
      <c r="AM8" s="590"/>
      <c r="AN8" s="590"/>
      <c r="AO8" s="590"/>
    </row>
    <row r="9" spans="2:41" s="581" customFormat="1" ht="35.25" customHeight="1" x14ac:dyDescent="0.2">
      <c r="B9" s="591">
        <v>5</v>
      </c>
      <c r="C9" s="592" t="s">
        <v>752</v>
      </c>
      <c r="D9" s="593">
        <v>2014</v>
      </c>
      <c r="E9" s="594" t="s">
        <v>10</v>
      </c>
      <c r="F9" s="595" t="s">
        <v>562</v>
      </c>
      <c r="G9" s="596" t="s">
        <v>755</v>
      </c>
      <c r="H9" s="607" t="s">
        <v>757</v>
      </c>
      <c r="I9" s="596" t="s">
        <v>759</v>
      </c>
      <c r="J9" s="597" t="s">
        <v>763</v>
      </c>
      <c r="K9" s="583" t="s">
        <v>1030</v>
      </c>
      <c r="L9" s="588">
        <v>42089</v>
      </c>
      <c r="M9" s="588">
        <v>42242</v>
      </c>
      <c r="N9" s="595" t="s">
        <v>613</v>
      </c>
      <c r="O9" s="593">
        <v>1</v>
      </c>
      <c r="P9" s="593">
        <v>1</v>
      </c>
      <c r="Q9" s="593">
        <v>1</v>
      </c>
      <c r="R9" s="593">
        <v>110</v>
      </c>
      <c r="S9" s="593">
        <v>110</v>
      </c>
      <c r="T9" s="595"/>
      <c r="U9" s="595"/>
      <c r="V9" s="585" t="s">
        <v>610</v>
      </c>
      <c r="W9" s="585" t="s">
        <v>587</v>
      </c>
      <c r="X9" s="585"/>
      <c r="Y9" s="586"/>
      <c r="Z9" s="587" t="s">
        <v>801</v>
      </c>
      <c r="AA9" s="588">
        <v>43242</v>
      </c>
      <c r="AB9" s="614" t="s">
        <v>650</v>
      </c>
      <c r="AC9" s="614"/>
      <c r="AD9" s="598">
        <v>1</v>
      </c>
      <c r="AE9" s="591">
        <v>5</v>
      </c>
      <c r="AF9" s="598"/>
      <c r="AG9" s="598"/>
      <c r="AH9" s="598"/>
      <c r="AI9" s="598"/>
      <c r="AJ9" s="598">
        <v>1</v>
      </c>
      <c r="AK9" s="598"/>
      <c r="AL9" s="590"/>
      <c r="AM9" s="590"/>
      <c r="AN9" s="590"/>
      <c r="AO9" s="590"/>
    </row>
    <row r="10" spans="2:41" s="581" customFormat="1" ht="35.25" customHeight="1" x14ac:dyDescent="0.2">
      <c r="B10" s="591">
        <v>6</v>
      </c>
      <c r="C10" s="592" t="s">
        <v>752</v>
      </c>
      <c r="D10" s="593">
        <v>2014</v>
      </c>
      <c r="E10" s="594" t="s">
        <v>10</v>
      </c>
      <c r="F10" s="595" t="s">
        <v>562</v>
      </c>
      <c r="G10" s="596" t="s">
        <v>755</v>
      </c>
      <c r="H10" s="607" t="s">
        <v>757</v>
      </c>
      <c r="I10" s="596" t="s">
        <v>759</v>
      </c>
      <c r="J10" s="597" t="s">
        <v>763</v>
      </c>
      <c r="K10" s="583" t="s">
        <v>1031</v>
      </c>
      <c r="L10" s="588">
        <v>42277</v>
      </c>
      <c r="M10" s="588">
        <v>42354</v>
      </c>
      <c r="N10" s="595" t="s">
        <v>613</v>
      </c>
      <c r="O10" s="593">
        <v>1</v>
      </c>
      <c r="P10" s="593">
        <v>1</v>
      </c>
      <c r="Q10" s="593">
        <v>1</v>
      </c>
      <c r="R10" s="593">
        <v>121</v>
      </c>
      <c r="S10" s="593">
        <v>121</v>
      </c>
      <c r="T10" s="595"/>
      <c r="U10" s="595"/>
      <c r="V10" s="585" t="s">
        <v>610</v>
      </c>
      <c r="W10" s="585" t="s">
        <v>587</v>
      </c>
      <c r="X10" s="585"/>
      <c r="Y10" s="586"/>
      <c r="Z10" s="587" t="s">
        <v>801</v>
      </c>
      <c r="AA10" s="588">
        <v>43242</v>
      </c>
      <c r="AB10" s="614" t="s">
        <v>650</v>
      </c>
      <c r="AC10" s="614"/>
      <c r="AD10" s="598">
        <v>1</v>
      </c>
      <c r="AE10" s="591">
        <v>6</v>
      </c>
      <c r="AF10" s="598"/>
      <c r="AG10" s="598"/>
      <c r="AH10" s="598"/>
      <c r="AI10" s="598"/>
      <c r="AJ10" s="598">
        <v>1</v>
      </c>
      <c r="AK10" s="598"/>
      <c r="AL10" s="590"/>
      <c r="AM10" s="590"/>
      <c r="AN10" s="590"/>
      <c r="AO10" s="590"/>
    </row>
    <row r="11" spans="2:41" s="581" customFormat="1" ht="35.25" customHeight="1" x14ac:dyDescent="0.2">
      <c r="B11" s="591">
        <v>7</v>
      </c>
      <c r="C11" s="599" t="s">
        <v>676</v>
      </c>
      <c r="D11" s="595">
        <v>2016</v>
      </c>
      <c r="E11" s="594" t="s">
        <v>10</v>
      </c>
      <c r="F11" s="595" t="s">
        <v>562</v>
      </c>
      <c r="G11" s="600" t="s">
        <v>755</v>
      </c>
      <c r="H11" s="607" t="s">
        <v>757</v>
      </c>
      <c r="I11" s="600" t="s">
        <v>759</v>
      </c>
      <c r="J11" s="597" t="s">
        <v>763</v>
      </c>
      <c r="K11" s="597" t="s">
        <v>1036</v>
      </c>
      <c r="L11" s="590">
        <v>42403</v>
      </c>
      <c r="M11" s="590">
        <v>42704</v>
      </c>
      <c r="N11" s="595" t="s">
        <v>613</v>
      </c>
      <c r="O11" s="595">
        <v>1</v>
      </c>
      <c r="P11" s="595">
        <v>1</v>
      </c>
      <c r="Q11" s="595">
        <v>1</v>
      </c>
      <c r="R11" s="595">
        <v>189</v>
      </c>
      <c r="S11" s="595">
        <v>189</v>
      </c>
      <c r="T11" s="595"/>
      <c r="U11" s="595"/>
      <c r="V11" s="585" t="s">
        <v>610</v>
      </c>
      <c r="W11" s="585" t="s">
        <v>587</v>
      </c>
      <c r="X11" s="585"/>
      <c r="Y11" s="586"/>
      <c r="Z11" s="589" t="s">
        <v>816</v>
      </c>
      <c r="AA11" s="590">
        <v>43612</v>
      </c>
      <c r="AB11" s="614" t="s">
        <v>822</v>
      </c>
      <c r="AC11" s="614"/>
      <c r="AD11" s="598">
        <v>1</v>
      </c>
      <c r="AE11" s="591">
        <v>7</v>
      </c>
      <c r="AF11" s="598"/>
      <c r="AG11" s="598"/>
      <c r="AH11" s="598"/>
      <c r="AI11" s="598"/>
      <c r="AJ11" s="598">
        <v>1</v>
      </c>
      <c r="AK11" s="598"/>
      <c r="AL11" s="590"/>
      <c r="AM11" s="590"/>
      <c r="AN11" s="590"/>
      <c r="AO11" s="590"/>
    </row>
    <row r="12" spans="2:41" s="581" customFormat="1" ht="35.25" customHeight="1" x14ac:dyDescent="0.2">
      <c r="B12" s="591">
        <v>8</v>
      </c>
      <c r="C12" s="599" t="s">
        <v>676</v>
      </c>
      <c r="D12" s="595">
        <v>2017</v>
      </c>
      <c r="E12" s="594" t="s">
        <v>10</v>
      </c>
      <c r="F12" s="595" t="s">
        <v>562</v>
      </c>
      <c r="G12" s="600" t="s">
        <v>755</v>
      </c>
      <c r="H12" s="607" t="s">
        <v>757</v>
      </c>
      <c r="I12" s="600" t="s">
        <v>759</v>
      </c>
      <c r="J12" s="597" t="s">
        <v>763</v>
      </c>
      <c r="K12" s="597" t="s">
        <v>1037</v>
      </c>
      <c r="L12" s="590">
        <v>42766</v>
      </c>
      <c r="M12" s="590">
        <v>43082</v>
      </c>
      <c r="N12" s="595" t="s">
        <v>613</v>
      </c>
      <c r="O12" s="595">
        <v>1</v>
      </c>
      <c r="P12" s="595">
        <v>1</v>
      </c>
      <c r="Q12" s="595">
        <v>1</v>
      </c>
      <c r="R12" s="595">
        <v>214</v>
      </c>
      <c r="S12" s="595">
        <v>214</v>
      </c>
      <c r="T12" s="595"/>
      <c r="U12" s="595"/>
      <c r="V12" s="585" t="s">
        <v>610</v>
      </c>
      <c r="W12" s="585" t="s">
        <v>587</v>
      </c>
      <c r="X12" s="585"/>
      <c r="Y12" s="586"/>
      <c r="Z12" s="589" t="s">
        <v>816</v>
      </c>
      <c r="AA12" s="590">
        <v>43612</v>
      </c>
      <c r="AB12" s="614" t="s">
        <v>822</v>
      </c>
      <c r="AC12" s="614"/>
      <c r="AD12" s="598">
        <v>1</v>
      </c>
      <c r="AE12" s="591">
        <v>8</v>
      </c>
      <c r="AF12" s="598"/>
      <c r="AG12" s="598"/>
      <c r="AH12" s="598"/>
      <c r="AI12" s="598"/>
      <c r="AJ12" s="598">
        <v>1</v>
      </c>
      <c r="AK12" s="598"/>
      <c r="AL12" s="590"/>
      <c r="AM12" s="590"/>
      <c r="AN12" s="590"/>
      <c r="AO12" s="590"/>
    </row>
    <row r="13" spans="2:41" s="603" customFormat="1" ht="35.25" customHeight="1" x14ac:dyDescent="0.2">
      <c r="B13" s="591">
        <v>9</v>
      </c>
      <c r="C13" s="592" t="s">
        <v>751</v>
      </c>
      <c r="D13" s="593">
        <v>2014</v>
      </c>
      <c r="E13" s="594" t="s">
        <v>10</v>
      </c>
      <c r="F13" s="595" t="s">
        <v>562</v>
      </c>
      <c r="G13" s="596" t="s">
        <v>755</v>
      </c>
      <c r="H13" s="607" t="s">
        <v>757</v>
      </c>
      <c r="I13" s="596" t="s">
        <v>759</v>
      </c>
      <c r="J13" s="597" t="s">
        <v>763</v>
      </c>
      <c r="K13" s="583" t="s">
        <v>1032</v>
      </c>
      <c r="L13" s="588">
        <v>41659</v>
      </c>
      <c r="M13" s="588">
        <v>41774</v>
      </c>
      <c r="N13" s="595" t="s">
        <v>613</v>
      </c>
      <c r="O13" s="593">
        <v>1</v>
      </c>
      <c r="P13" s="593">
        <v>1</v>
      </c>
      <c r="Q13" s="593">
        <v>1</v>
      </c>
      <c r="R13" s="593">
        <v>191</v>
      </c>
      <c r="S13" s="593">
        <v>191</v>
      </c>
      <c r="T13" s="601"/>
      <c r="U13" s="602"/>
      <c r="V13" s="585" t="s">
        <v>610</v>
      </c>
      <c r="W13" s="585" t="s">
        <v>587</v>
      </c>
      <c r="X13" s="585"/>
      <c r="Y13" s="586"/>
      <c r="Z13" s="587" t="s">
        <v>801</v>
      </c>
      <c r="AA13" s="588">
        <v>43242</v>
      </c>
      <c r="AB13" s="614" t="s">
        <v>650</v>
      </c>
      <c r="AC13" s="614"/>
      <c r="AD13" s="598">
        <v>2</v>
      </c>
      <c r="AE13" s="591">
        <v>1</v>
      </c>
      <c r="AF13" s="598"/>
      <c r="AG13" s="598"/>
      <c r="AH13" s="598"/>
      <c r="AI13" s="598"/>
      <c r="AJ13" s="598">
        <v>2</v>
      </c>
      <c r="AK13" s="598"/>
      <c r="AL13" s="590"/>
      <c r="AM13" s="590"/>
      <c r="AN13" s="590"/>
      <c r="AO13" s="590"/>
    </row>
    <row r="14" spans="2:41" s="603" customFormat="1" ht="35.25" customHeight="1" x14ac:dyDescent="0.2">
      <c r="B14" s="591">
        <v>10</v>
      </c>
      <c r="C14" s="592" t="s">
        <v>752</v>
      </c>
      <c r="D14" s="593">
        <v>2014</v>
      </c>
      <c r="E14" s="594" t="s">
        <v>10</v>
      </c>
      <c r="F14" s="595" t="s">
        <v>562</v>
      </c>
      <c r="G14" s="596" t="s">
        <v>755</v>
      </c>
      <c r="H14" s="607" t="s">
        <v>757</v>
      </c>
      <c r="I14" s="596" t="s">
        <v>759</v>
      </c>
      <c r="J14" s="597" t="s">
        <v>763</v>
      </c>
      <c r="K14" s="583" t="s">
        <v>1033</v>
      </c>
      <c r="L14" s="588">
        <v>41814</v>
      </c>
      <c r="M14" s="588">
        <v>41974</v>
      </c>
      <c r="N14" s="595" t="s">
        <v>613</v>
      </c>
      <c r="O14" s="593">
        <v>1</v>
      </c>
      <c r="P14" s="593">
        <v>1</v>
      </c>
      <c r="Q14" s="593">
        <v>1</v>
      </c>
      <c r="R14" s="593">
        <v>185</v>
      </c>
      <c r="S14" s="593">
        <v>185</v>
      </c>
      <c r="T14" s="601"/>
      <c r="U14" s="602"/>
      <c r="V14" s="585" t="s">
        <v>610</v>
      </c>
      <c r="W14" s="585" t="s">
        <v>587</v>
      </c>
      <c r="X14" s="585"/>
      <c r="Y14" s="586"/>
      <c r="Z14" s="587" t="s">
        <v>801</v>
      </c>
      <c r="AA14" s="588">
        <v>43242</v>
      </c>
      <c r="AB14" s="614" t="s">
        <v>650</v>
      </c>
      <c r="AC14" s="614"/>
      <c r="AD14" s="598">
        <v>2</v>
      </c>
      <c r="AE14" s="591">
        <v>2</v>
      </c>
      <c r="AF14" s="598"/>
      <c r="AG14" s="598"/>
      <c r="AH14" s="598"/>
      <c r="AI14" s="598"/>
      <c r="AJ14" s="598">
        <v>2</v>
      </c>
      <c r="AK14" s="598"/>
      <c r="AL14" s="590"/>
      <c r="AM14" s="590"/>
      <c r="AN14" s="590"/>
      <c r="AO14" s="590"/>
    </row>
    <row r="15" spans="2:41" s="603" customFormat="1" ht="35.25" customHeight="1" x14ac:dyDescent="0.2">
      <c r="B15" s="591">
        <v>11</v>
      </c>
      <c r="C15" s="592" t="s">
        <v>752</v>
      </c>
      <c r="D15" s="593">
        <v>2014</v>
      </c>
      <c r="E15" s="594" t="s">
        <v>10</v>
      </c>
      <c r="F15" s="595" t="s">
        <v>562</v>
      </c>
      <c r="G15" s="596" t="s">
        <v>755</v>
      </c>
      <c r="H15" s="607" t="s">
        <v>757</v>
      </c>
      <c r="I15" s="596" t="s">
        <v>759</v>
      </c>
      <c r="J15" s="597" t="s">
        <v>763</v>
      </c>
      <c r="K15" s="583" t="s">
        <v>1034</v>
      </c>
      <c r="L15" s="588">
        <v>42031</v>
      </c>
      <c r="M15" s="588">
        <v>42207</v>
      </c>
      <c r="N15" s="595" t="s">
        <v>613</v>
      </c>
      <c r="O15" s="593">
        <v>1</v>
      </c>
      <c r="P15" s="593">
        <v>1</v>
      </c>
      <c r="Q15" s="593">
        <v>1</v>
      </c>
      <c r="R15" s="593">
        <v>142</v>
      </c>
      <c r="S15" s="593">
        <v>142</v>
      </c>
      <c r="T15" s="601"/>
      <c r="U15" s="602"/>
      <c r="V15" s="585" t="s">
        <v>610</v>
      </c>
      <c r="W15" s="585" t="s">
        <v>587</v>
      </c>
      <c r="X15" s="585"/>
      <c r="Y15" s="586"/>
      <c r="Z15" s="587" t="s">
        <v>801</v>
      </c>
      <c r="AA15" s="588">
        <v>43242</v>
      </c>
      <c r="AB15" s="614" t="s">
        <v>650</v>
      </c>
      <c r="AC15" s="614"/>
      <c r="AD15" s="598">
        <v>2</v>
      </c>
      <c r="AE15" s="591">
        <v>3</v>
      </c>
      <c r="AF15" s="598"/>
      <c r="AG15" s="598"/>
      <c r="AH15" s="598"/>
      <c r="AI15" s="598"/>
      <c r="AJ15" s="598">
        <v>2</v>
      </c>
      <c r="AK15" s="598"/>
      <c r="AL15" s="590"/>
      <c r="AM15" s="590"/>
      <c r="AN15" s="590"/>
      <c r="AO15" s="590"/>
    </row>
    <row r="16" spans="2:41" s="603" customFormat="1" ht="35.25" customHeight="1" x14ac:dyDescent="0.2">
      <c r="B16" s="591">
        <v>12</v>
      </c>
      <c r="C16" s="592" t="s">
        <v>752</v>
      </c>
      <c r="D16" s="593">
        <v>2014</v>
      </c>
      <c r="E16" s="594" t="s">
        <v>10</v>
      </c>
      <c r="F16" s="595" t="s">
        <v>562</v>
      </c>
      <c r="G16" s="596" t="s">
        <v>755</v>
      </c>
      <c r="H16" s="607" t="s">
        <v>757</v>
      </c>
      <c r="I16" s="596" t="s">
        <v>759</v>
      </c>
      <c r="J16" s="597" t="s">
        <v>763</v>
      </c>
      <c r="K16" s="583" t="s">
        <v>1035</v>
      </c>
      <c r="L16" s="588">
        <v>42240</v>
      </c>
      <c r="M16" s="588">
        <v>42352</v>
      </c>
      <c r="N16" s="595" t="s">
        <v>613</v>
      </c>
      <c r="O16" s="593">
        <v>1</v>
      </c>
      <c r="P16" s="593">
        <v>1</v>
      </c>
      <c r="Q16" s="593">
        <v>1</v>
      </c>
      <c r="R16" s="593">
        <v>124</v>
      </c>
      <c r="S16" s="593">
        <v>124</v>
      </c>
      <c r="T16" s="601"/>
      <c r="U16" s="602"/>
      <c r="V16" s="585" t="s">
        <v>610</v>
      </c>
      <c r="W16" s="585" t="s">
        <v>587</v>
      </c>
      <c r="X16" s="585"/>
      <c r="Y16" s="586"/>
      <c r="Z16" s="587" t="s">
        <v>801</v>
      </c>
      <c r="AA16" s="588">
        <v>43242</v>
      </c>
      <c r="AB16" s="614" t="s">
        <v>650</v>
      </c>
      <c r="AC16" s="614"/>
      <c r="AD16" s="598">
        <v>2</v>
      </c>
      <c r="AE16" s="591">
        <v>4</v>
      </c>
      <c r="AF16" s="598"/>
      <c r="AG16" s="598"/>
      <c r="AH16" s="598"/>
      <c r="AI16" s="598"/>
      <c r="AJ16" s="598">
        <v>2</v>
      </c>
      <c r="AK16" s="598"/>
      <c r="AL16" s="590"/>
      <c r="AM16" s="590"/>
      <c r="AN16" s="590"/>
      <c r="AO16" s="590"/>
    </row>
    <row r="17" spans="2:41" s="603" customFormat="1" ht="35.25" customHeight="1" x14ac:dyDescent="0.2">
      <c r="B17" s="591">
        <v>13</v>
      </c>
      <c r="C17" s="599" t="s">
        <v>676</v>
      </c>
      <c r="D17" s="595">
        <v>2016</v>
      </c>
      <c r="E17" s="594" t="s">
        <v>10</v>
      </c>
      <c r="F17" s="595" t="s">
        <v>562</v>
      </c>
      <c r="G17" s="600" t="s">
        <v>755</v>
      </c>
      <c r="H17" s="607" t="s">
        <v>757</v>
      </c>
      <c r="I17" s="600" t="s">
        <v>759</v>
      </c>
      <c r="J17" s="597" t="s">
        <v>763</v>
      </c>
      <c r="K17" s="597" t="s">
        <v>1038</v>
      </c>
      <c r="L17" s="604">
        <v>42396</v>
      </c>
      <c r="M17" s="604">
        <v>42697</v>
      </c>
      <c r="N17" s="595" t="s">
        <v>613</v>
      </c>
      <c r="O17" s="595">
        <v>1</v>
      </c>
      <c r="P17" s="595">
        <v>1</v>
      </c>
      <c r="Q17" s="595">
        <v>1</v>
      </c>
      <c r="R17" s="595">
        <v>210</v>
      </c>
      <c r="S17" s="595">
        <v>210</v>
      </c>
      <c r="T17" s="601"/>
      <c r="U17" s="602"/>
      <c r="V17" s="585" t="s">
        <v>610</v>
      </c>
      <c r="W17" s="585" t="s">
        <v>587</v>
      </c>
      <c r="X17" s="585" t="s">
        <v>67</v>
      </c>
      <c r="Y17" s="586"/>
      <c r="Z17" s="589" t="s">
        <v>816</v>
      </c>
      <c r="AA17" s="590">
        <v>43612</v>
      </c>
      <c r="AB17" s="614" t="s">
        <v>822</v>
      </c>
      <c r="AC17" s="614"/>
      <c r="AD17" s="598">
        <v>2</v>
      </c>
      <c r="AE17" s="591">
        <v>5</v>
      </c>
      <c r="AF17" s="598"/>
      <c r="AG17" s="598"/>
      <c r="AH17" s="598"/>
      <c r="AI17" s="598"/>
      <c r="AJ17" s="598">
        <v>2</v>
      </c>
      <c r="AK17" s="598"/>
      <c r="AL17" s="590"/>
      <c r="AM17" s="590"/>
      <c r="AN17" s="590"/>
      <c r="AO17" s="590"/>
    </row>
    <row r="18" spans="2:41" s="603" customFormat="1" ht="35.25" customHeight="1" x14ac:dyDescent="0.2">
      <c r="B18" s="591">
        <v>14</v>
      </c>
      <c r="C18" s="599" t="s">
        <v>676</v>
      </c>
      <c r="D18" s="595">
        <v>2017</v>
      </c>
      <c r="E18" s="594" t="s">
        <v>10</v>
      </c>
      <c r="F18" s="595" t="s">
        <v>562</v>
      </c>
      <c r="G18" s="600">
        <v>2</v>
      </c>
      <c r="H18" s="607" t="s">
        <v>757</v>
      </c>
      <c r="I18" s="600">
        <v>13</v>
      </c>
      <c r="J18" s="597" t="s">
        <v>763</v>
      </c>
      <c r="K18" s="597" t="s">
        <v>1039</v>
      </c>
      <c r="L18" s="604">
        <v>42760</v>
      </c>
      <c r="M18" s="604">
        <v>43076</v>
      </c>
      <c r="N18" s="595" t="s">
        <v>613</v>
      </c>
      <c r="O18" s="595">
        <v>1</v>
      </c>
      <c r="P18" s="595">
        <v>1</v>
      </c>
      <c r="Q18" s="595">
        <v>1</v>
      </c>
      <c r="R18" s="595">
        <v>227</v>
      </c>
      <c r="S18" s="595">
        <v>227</v>
      </c>
      <c r="T18" s="601"/>
      <c r="U18" s="602"/>
      <c r="V18" s="585" t="s">
        <v>610</v>
      </c>
      <c r="W18" s="585" t="s">
        <v>587</v>
      </c>
      <c r="X18" s="585" t="s">
        <v>67</v>
      </c>
      <c r="Y18" s="586"/>
      <c r="Z18" s="589" t="s">
        <v>816</v>
      </c>
      <c r="AA18" s="590">
        <v>43612</v>
      </c>
      <c r="AB18" s="614" t="s">
        <v>822</v>
      </c>
      <c r="AC18" s="614"/>
      <c r="AD18" s="598">
        <v>2</v>
      </c>
      <c r="AE18" s="591">
        <v>6</v>
      </c>
      <c r="AF18" s="598"/>
      <c r="AG18" s="598"/>
      <c r="AH18" s="598"/>
      <c r="AI18" s="598"/>
      <c r="AJ18" s="598">
        <v>2</v>
      </c>
      <c r="AK18" s="598"/>
      <c r="AL18" s="590"/>
      <c r="AM18" s="590"/>
      <c r="AN18" s="590"/>
      <c r="AO18" s="590"/>
    </row>
    <row r="19" spans="2:41" s="603" customFormat="1" ht="35.25" customHeight="1" x14ac:dyDescent="0.2">
      <c r="B19" s="591">
        <v>15</v>
      </c>
      <c r="C19" s="592" t="s">
        <v>676</v>
      </c>
      <c r="D19" s="593">
        <v>2018</v>
      </c>
      <c r="E19" s="594" t="s">
        <v>10</v>
      </c>
      <c r="F19" s="595" t="s">
        <v>562</v>
      </c>
      <c r="G19" s="596" t="s">
        <v>824</v>
      </c>
      <c r="H19" s="607" t="s">
        <v>757</v>
      </c>
      <c r="I19" s="596" t="s">
        <v>831</v>
      </c>
      <c r="J19" s="597" t="s">
        <v>763</v>
      </c>
      <c r="K19" s="597" t="s">
        <v>1040</v>
      </c>
      <c r="L19" s="605">
        <v>43132</v>
      </c>
      <c r="M19" s="605">
        <v>43306</v>
      </c>
      <c r="N19" s="595" t="s">
        <v>613</v>
      </c>
      <c r="O19" s="593">
        <v>1</v>
      </c>
      <c r="P19" s="593">
        <v>1</v>
      </c>
      <c r="Q19" s="593">
        <v>1</v>
      </c>
      <c r="R19" s="593">
        <v>179</v>
      </c>
      <c r="S19" s="593">
        <v>179</v>
      </c>
      <c r="T19" s="601"/>
      <c r="U19" s="602"/>
      <c r="V19" s="585" t="s">
        <v>610</v>
      </c>
      <c r="W19" s="585" t="s">
        <v>587</v>
      </c>
      <c r="X19" s="606" t="s">
        <v>67</v>
      </c>
      <c r="Y19" s="586"/>
      <c r="Z19" s="587" t="s">
        <v>848</v>
      </c>
      <c r="AA19" s="590">
        <v>44041</v>
      </c>
      <c r="AB19" s="614" t="s">
        <v>822</v>
      </c>
      <c r="AC19" s="614" t="s">
        <v>872</v>
      </c>
      <c r="AD19" s="598">
        <v>2</v>
      </c>
      <c r="AE19" s="591">
        <v>7</v>
      </c>
      <c r="AF19" s="598"/>
      <c r="AG19" s="598"/>
      <c r="AH19" s="598"/>
      <c r="AI19" s="598"/>
      <c r="AJ19" s="598">
        <v>2</v>
      </c>
      <c r="AK19" s="598"/>
      <c r="AL19" s="590"/>
      <c r="AM19" s="590"/>
      <c r="AN19" s="590"/>
      <c r="AO19" s="590"/>
    </row>
    <row r="20" spans="2:41" s="581" customFormat="1" ht="35.25" customHeight="1" x14ac:dyDescent="0.2">
      <c r="B20" s="591">
        <v>16</v>
      </c>
      <c r="C20" s="592" t="s">
        <v>676</v>
      </c>
      <c r="D20" s="593">
        <v>2018</v>
      </c>
      <c r="E20" s="594" t="s">
        <v>823</v>
      </c>
      <c r="F20" s="595" t="s">
        <v>563</v>
      </c>
      <c r="G20" s="596" t="s">
        <v>824</v>
      </c>
      <c r="H20" s="607" t="s">
        <v>757</v>
      </c>
      <c r="I20" s="596" t="s">
        <v>831</v>
      </c>
      <c r="J20" s="597" t="s">
        <v>1072</v>
      </c>
      <c r="K20" s="597" t="s">
        <v>1041</v>
      </c>
      <c r="L20" s="605">
        <v>43403</v>
      </c>
      <c r="M20" s="605">
        <v>43426</v>
      </c>
      <c r="N20" s="595" t="s">
        <v>613</v>
      </c>
      <c r="O20" s="595">
        <v>1</v>
      </c>
      <c r="P20" s="595">
        <v>1</v>
      </c>
      <c r="Q20" s="595">
        <v>1</v>
      </c>
      <c r="R20" s="595">
        <v>61</v>
      </c>
      <c r="S20" s="595">
        <v>61</v>
      </c>
      <c r="T20" s="595"/>
      <c r="U20" s="595"/>
      <c r="V20" s="585" t="s">
        <v>610</v>
      </c>
      <c r="W20" s="585" t="s">
        <v>587</v>
      </c>
      <c r="X20" s="585" t="s">
        <v>67</v>
      </c>
      <c r="Y20" s="586"/>
      <c r="Z20" s="589" t="s">
        <v>848</v>
      </c>
      <c r="AA20" s="590">
        <v>44041</v>
      </c>
      <c r="AB20" s="614" t="s">
        <v>822</v>
      </c>
      <c r="AC20" s="614" t="s">
        <v>872</v>
      </c>
      <c r="AD20" s="598">
        <v>3</v>
      </c>
      <c r="AE20" s="591">
        <v>1</v>
      </c>
      <c r="AF20" s="598"/>
      <c r="AG20" s="598"/>
      <c r="AH20" s="598"/>
      <c r="AI20" s="598"/>
      <c r="AJ20" s="598">
        <v>3</v>
      </c>
      <c r="AK20" s="598"/>
      <c r="AL20" s="590"/>
      <c r="AM20" s="590"/>
      <c r="AN20" s="590"/>
      <c r="AO20" s="590"/>
    </row>
    <row r="21" spans="2:41" s="581" customFormat="1" ht="35.25" customHeight="1" x14ac:dyDescent="0.2">
      <c r="B21" s="591">
        <v>17</v>
      </c>
      <c r="C21" s="592" t="s">
        <v>850</v>
      </c>
      <c r="D21" s="593">
        <v>2019</v>
      </c>
      <c r="E21" s="594" t="s">
        <v>823</v>
      </c>
      <c r="F21" s="595" t="s">
        <v>563</v>
      </c>
      <c r="G21" s="596" t="s">
        <v>824</v>
      </c>
      <c r="H21" s="607" t="s">
        <v>757</v>
      </c>
      <c r="I21" s="596" t="s">
        <v>831</v>
      </c>
      <c r="J21" s="597" t="s">
        <v>1072</v>
      </c>
      <c r="K21" s="597" t="s">
        <v>1073</v>
      </c>
      <c r="L21" s="605">
        <v>43494</v>
      </c>
      <c r="M21" s="605">
        <v>43822</v>
      </c>
      <c r="N21" s="595" t="s">
        <v>613</v>
      </c>
      <c r="O21" s="595">
        <v>1</v>
      </c>
      <c r="P21" s="595">
        <v>1</v>
      </c>
      <c r="Q21" s="595">
        <v>1</v>
      </c>
      <c r="R21" s="595">
        <v>165</v>
      </c>
      <c r="S21" s="595">
        <v>165</v>
      </c>
      <c r="T21" s="595"/>
      <c r="U21" s="595"/>
      <c r="V21" s="585" t="s">
        <v>610</v>
      </c>
      <c r="W21" s="585" t="s">
        <v>587</v>
      </c>
      <c r="X21" s="585" t="s">
        <v>67</v>
      </c>
      <c r="Y21" s="586"/>
      <c r="Z21" s="589" t="s">
        <v>848</v>
      </c>
      <c r="AA21" s="590">
        <v>44041</v>
      </c>
      <c r="AB21" s="614" t="s">
        <v>822</v>
      </c>
      <c r="AC21" s="614" t="s">
        <v>872</v>
      </c>
      <c r="AD21" s="598">
        <v>3</v>
      </c>
      <c r="AE21" s="591">
        <v>2</v>
      </c>
      <c r="AF21" s="598"/>
      <c r="AG21" s="598"/>
      <c r="AH21" s="598"/>
      <c r="AI21" s="598"/>
      <c r="AJ21" s="598"/>
      <c r="AK21" s="598"/>
      <c r="AL21" s="590"/>
      <c r="AM21" s="590"/>
      <c r="AN21" s="590"/>
      <c r="AO21" s="590"/>
    </row>
    <row r="22" spans="2:41" s="581" customFormat="1" ht="35.25" customHeight="1" x14ac:dyDescent="0.2">
      <c r="B22" s="591">
        <v>18</v>
      </c>
      <c r="C22" s="592" t="s">
        <v>676</v>
      </c>
      <c r="D22" s="593">
        <v>2018</v>
      </c>
      <c r="E22" s="594" t="s">
        <v>823</v>
      </c>
      <c r="F22" s="595" t="s">
        <v>563</v>
      </c>
      <c r="G22" s="596" t="s">
        <v>824</v>
      </c>
      <c r="H22" s="607" t="s">
        <v>757</v>
      </c>
      <c r="I22" s="596" t="s">
        <v>855</v>
      </c>
      <c r="J22" s="597" t="s">
        <v>1072</v>
      </c>
      <c r="K22" s="597" t="s">
        <v>1042</v>
      </c>
      <c r="L22" s="605">
        <v>43124</v>
      </c>
      <c r="M22" s="605">
        <v>43445</v>
      </c>
      <c r="N22" s="595" t="s">
        <v>613</v>
      </c>
      <c r="O22" s="595">
        <v>1</v>
      </c>
      <c r="P22" s="595">
        <v>1</v>
      </c>
      <c r="Q22" s="595">
        <v>1</v>
      </c>
      <c r="R22" s="595">
        <v>222</v>
      </c>
      <c r="S22" s="595">
        <v>222</v>
      </c>
      <c r="T22" s="595"/>
      <c r="U22" s="595"/>
      <c r="V22" s="585" t="s">
        <v>610</v>
      </c>
      <c r="W22" s="585" t="s">
        <v>587</v>
      </c>
      <c r="X22" s="585" t="s">
        <v>67</v>
      </c>
      <c r="Y22" s="586"/>
      <c r="Z22" s="589" t="s">
        <v>848</v>
      </c>
      <c r="AA22" s="590">
        <v>44041</v>
      </c>
      <c r="AB22" s="614" t="s">
        <v>822</v>
      </c>
      <c r="AC22" s="614" t="s">
        <v>872</v>
      </c>
      <c r="AD22" s="598">
        <v>3</v>
      </c>
      <c r="AE22" s="591">
        <v>3</v>
      </c>
      <c r="AF22" s="598"/>
      <c r="AG22" s="598"/>
      <c r="AH22" s="598"/>
      <c r="AI22" s="598"/>
      <c r="AJ22" s="598">
        <v>3</v>
      </c>
      <c r="AK22" s="598"/>
      <c r="AL22" s="590"/>
      <c r="AM22" s="590"/>
      <c r="AN22" s="590"/>
      <c r="AO22" s="590"/>
    </row>
    <row r="23" spans="2:41" s="581" customFormat="1" ht="35.25" customHeight="1" x14ac:dyDescent="0.2">
      <c r="B23" s="591">
        <v>19</v>
      </c>
      <c r="C23" s="592" t="s">
        <v>850</v>
      </c>
      <c r="D23" s="593">
        <v>2019</v>
      </c>
      <c r="E23" s="594" t="s">
        <v>1063</v>
      </c>
      <c r="F23" s="595" t="s">
        <v>564</v>
      </c>
      <c r="G23" s="596" t="s">
        <v>824</v>
      </c>
      <c r="H23" s="607" t="s">
        <v>757</v>
      </c>
      <c r="I23" s="596" t="s">
        <v>881</v>
      </c>
      <c r="J23" s="597" t="s">
        <v>859</v>
      </c>
      <c r="K23" s="594" t="s">
        <v>1062</v>
      </c>
      <c r="L23" s="605">
        <v>43546</v>
      </c>
      <c r="M23" s="605">
        <v>43776</v>
      </c>
      <c r="N23" s="595" t="s">
        <v>613</v>
      </c>
      <c r="O23" s="595">
        <v>1</v>
      </c>
      <c r="P23" s="595">
        <v>1</v>
      </c>
      <c r="Q23" s="595">
        <v>1</v>
      </c>
      <c r="R23" s="595">
        <v>135</v>
      </c>
      <c r="S23" s="595">
        <v>135</v>
      </c>
      <c r="T23" s="595"/>
      <c r="U23" s="595"/>
      <c r="V23" s="585" t="s">
        <v>610</v>
      </c>
      <c r="W23" s="585" t="s">
        <v>586</v>
      </c>
      <c r="X23" s="585" t="s">
        <v>67</v>
      </c>
      <c r="Y23" s="586"/>
      <c r="Z23" s="589" t="s">
        <v>871</v>
      </c>
      <c r="AA23" s="590">
        <v>44323</v>
      </c>
      <c r="AB23" s="614" t="s">
        <v>822</v>
      </c>
      <c r="AC23" s="614" t="s">
        <v>873</v>
      </c>
      <c r="AD23" s="598">
        <v>3</v>
      </c>
      <c r="AE23" s="591">
        <v>4</v>
      </c>
      <c r="AF23" s="598"/>
      <c r="AG23" s="598"/>
      <c r="AH23" s="598"/>
      <c r="AI23" s="598"/>
      <c r="AJ23" s="598">
        <v>3</v>
      </c>
      <c r="AK23" s="598"/>
      <c r="AL23" s="590"/>
      <c r="AM23" s="590"/>
      <c r="AN23" s="590"/>
      <c r="AO23" s="590"/>
    </row>
    <row r="24" spans="2:41" s="581" customFormat="1" ht="35.25" customHeight="1" x14ac:dyDescent="0.2">
      <c r="B24" s="591">
        <v>20</v>
      </c>
      <c r="C24" s="592" t="s">
        <v>850</v>
      </c>
      <c r="D24" s="593">
        <v>2019</v>
      </c>
      <c r="E24" s="594" t="s">
        <v>1063</v>
      </c>
      <c r="F24" s="595" t="s">
        <v>564</v>
      </c>
      <c r="G24" s="596" t="s">
        <v>824</v>
      </c>
      <c r="H24" s="607" t="s">
        <v>757</v>
      </c>
      <c r="I24" s="596" t="s">
        <v>881</v>
      </c>
      <c r="J24" s="597" t="s">
        <v>859</v>
      </c>
      <c r="K24" s="594" t="s">
        <v>862</v>
      </c>
      <c r="L24" s="605">
        <v>43740</v>
      </c>
      <c r="M24" s="605">
        <v>43768</v>
      </c>
      <c r="N24" s="595" t="s">
        <v>613</v>
      </c>
      <c r="O24" s="595">
        <v>1</v>
      </c>
      <c r="P24" s="595">
        <v>1</v>
      </c>
      <c r="Q24" s="595">
        <v>1</v>
      </c>
      <c r="R24" s="595">
        <v>40</v>
      </c>
      <c r="S24" s="595">
        <f t="shared" ref="S24:S28" si="0">+R24</f>
        <v>40</v>
      </c>
      <c r="T24" s="595"/>
      <c r="U24" s="595"/>
      <c r="V24" s="585" t="s">
        <v>610</v>
      </c>
      <c r="W24" s="585" t="s">
        <v>587</v>
      </c>
      <c r="X24" s="585" t="s">
        <v>67</v>
      </c>
      <c r="Y24" s="586"/>
      <c r="Z24" s="589" t="s">
        <v>871</v>
      </c>
      <c r="AA24" s="590">
        <v>44323</v>
      </c>
      <c r="AB24" s="614" t="s">
        <v>822</v>
      </c>
      <c r="AC24" s="614" t="s">
        <v>873</v>
      </c>
      <c r="AD24" s="598">
        <v>3</v>
      </c>
      <c r="AE24" s="591">
        <v>5</v>
      </c>
      <c r="AF24" s="598"/>
      <c r="AG24" s="598"/>
      <c r="AH24" s="598"/>
      <c r="AI24" s="598"/>
      <c r="AJ24" s="598">
        <v>3</v>
      </c>
      <c r="AK24" s="598"/>
      <c r="AL24" s="590"/>
      <c r="AM24" s="590"/>
      <c r="AN24" s="590"/>
      <c r="AO24" s="590"/>
    </row>
    <row r="25" spans="2:41" s="581" customFormat="1" ht="51" customHeight="1" x14ac:dyDescent="0.2">
      <c r="B25" s="591">
        <v>21</v>
      </c>
      <c r="C25" s="592" t="s">
        <v>850</v>
      </c>
      <c r="D25" s="593">
        <v>2019</v>
      </c>
      <c r="E25" s="594" t="s">
        <v>1063</v>
      </c>
      <c r="F25" s="595" t="s">
        <v>564</v>
      </c>
      <c r="G25" s="596" t="s">
        <v>824</v>
      </c>
      <c r="H25" s="607" t="s">
        <v>757</v>
      </c>
      <c r="I25" s="596" t="s">
        <v>881</v>
      </c>
      <c r="J25" s="597" t="s">
        <v>859</v>
      </c>
      <c r="K25" s="594" t="s">
        <v>863</v>
      </c>
      <c r="L25" s="605">
        <v>43724</v>
      </c>
      <c r="M25" s="605">
        <v>43790</v>
      </c>
      <c r="N25" s="595" t="s">
        <v>613</v>
      </c>
      <c r="O25" s="595">
        <v>1</v>
      </c>
      <c r="P25" s="595">
        <v>1</v>
      </c>
      <c r="Q25" s="595">
        <v>1</v>
      </c>
      <c r="R25" s="595">
        <v>14</v>
      </c>
      <c r="S25" s="595">
        <f t="shared" si="0"/>
        <v>14</v>
      </c>
      <c r="T25" s="595"/>
      <c r="U25" s="595"/>
      <c r="V25" s="585" t="s">
        <v>610</v>
      </c>
      <c r="W25" s="585" t="s">
        <v>587</v>
      </c>
      <c r="X25" s="585" t="s">
        <v>67</v>
      </c>
      <c r="Y25" s="586"/>
      <c r="Z25" s="589" t="s">
        <v>871</v>
      </c>
      <c r="AA25" s="590">
        <v>44323</v>
      </c>
      <c r="AB25" s="614" t="s">
        <v>822</v>
      </c>
      <c r="AC25" s="614" t="s">
        <v>873</v>
      </c>
      <c r="AD25" s="598">
        <v>3</v>
      </c>
      <c r="AE25" s="591">
        <v>6</v>
      </c>
      <c r="AF25" s="598"/>
      <c r="AG25" s="598"/>
      <c r="AH25" s="598"/>
      <c r="AI25" s="598"/>
      <c r="AJ25" s="598">
        <v>3</v>
      </c>
      <c r="AK25" s="598"/>
      <c r="AL25" s="590"/>
      <c r="AM25" s="590"/>
      <c r="AN25" s="590"/>
      <c r="AO25" s="590"/>
    </row>
    <row r="26" spans="2:41" s="581" customFormat="1" ht="51" customHeight="1" x14ac:dyDescent="0.2">
      <c r="B26" s="591">
        <v>22</v>
      </c>
      <c r="C26" s="592" t="s">
        <v>850</v>
      </c>
      <c r="D26" s="593">
        <v>2019</v>
      </c>
      <c r="E26" s="594" t="s">
        <v>1063</v>
      </c>
      <c r="F26" s="595" t="s">
        <v>564</v>
      </c>
      <c r="G26" s="596" t="s">
        <v>824</v>
      </c>
      <c r="H26" s="607" t="s">
        <v>757</v>
      </c>
      <c r="I26" s="596" t="s">
        <v>881</v>
      </c>
      <c r="J26" s="597" t="s">
        <v>859</v>
      </c>
      <c r="K26" s="594" t="s">
        <v>864</v>
      </c>
      <c r="L26" s="605">
        <v>43714</v>
      </c>
      <c r="M26" s="605">
        <v>43774</v>
      </c>
      <c r="N26" s="595" t="s">
        <v>613</v>
      </c>
      <c r="O26" s="595">
        <v>1</v>
      </c>
      <c r="P26" s="595">
        <v>1</v>
      </c>
      <c r="Q26" s="595">
        <v>1</v>
      </c>
      <c r="R26" s="595">
        <v>36</v>
      </c>
      <c r="S26" s="595">
        <f t="shared" si="0"/>
        <v>36</v>
      </c>
      <c r="T26" s="595"/>
      <c r="U26" s="595"/>
      <c r="V26" s="585" t="s">
        <v>610</v>
      </c>
      <c r="W26" s="585" t="s">
        <v>587</v>
      </c>
      <c r="X26" s="585" t="s">
        <v>67</v>
      </c>
      <c r="Y26" s="586"/>
      <c r="Z26" s="589" t="s">
        <v>871</v>
      </c>
      <c r="AA26" s="590">
        <v>44323</v>
      </c>
      <c r="AB26" s="614" t="s">
        <v>822</v>
      </c>
      <c r="AC26" s="614" t="s">
        <v>873</v>
      </c>
      <c r="AD26" s="598">
        <v>3</v>
      </c>
      <c r="AE26" s="591">
        <v>7</v>
      </c>
      <c r="AF26" s="598"/>
      <c r="AG26" s="598"/>
      <c r="AH26" s="598"/>
      <c r="AI26" s="598"/>
      <c r="AJ26" s="598">
        <v>3</v>
      </c>
      <c r="AK26" s="598"/>
      <c r="AL26" s="590"/>
      <c r="AM26" s="590"/>
      <c r="AN26" s="590"/>
      <c r="AO26" s="590"/>
    </row>
    <row r="27" spans="2:41" s="581" customFormat="1" ht="51" customHeight="1" x14ac:dyDescent="0.2">
      <c r="B27" s="591">
        <v>23</v>
      </c>
      <c r="C27" s="592" t="s">
        <v>850</v>
      </c>
      <c r="D27" s="593">
        <v>2019</v>
      </c>
      <c r="E27" s="594" t="s">
        <v>1063</v>
      </c>
      <c r="F27" s="595" t="s">
        <v>564</v>
      </c>
      <c r="G27" s="596" t="s">
        <v>824</v>
      </c>
      <c r="H27" s="607" t="s">
        <v>757</v>
      </c>
      <c r="I27" s="596" t="s">
        <v>881</v>
      </c>
      <c r="J27" s="597" t="s">
        <v>859</v>
      </c>
      <c r="K27" s="594" t="s">
        <v>865</v>
      </c>
      <c r="L27" s="605">
        <v>43678</v>
      </c>
      <c r="M27" s="605">
        <v>43804</v>
      </c>
      <c r="N27" s="595" t="s">
        <v>613</v>
      </c>
      <c r="O27" s="595">
        <v>1</v>
      </c>
      <c r="P27" s="595">
        <v>1</v>
      </c>
      <c r="Q27" s="595">
        <v>1</v>
      </c>
      <c r="R27" s="595">
        <v>44</v>
      </c>
      <c r="S27" s="595">
        <f t="shared" si="0"/>
        <v>44</v>
      </c>
      <c r="T27" s="595"/>
      <c r="U27" s="595"/>
      <c r="V27" s="585" t="s">
        <v>610</v>
      </c>
      <c r="W27" s="585" t="s">
        <v>587</v>
      </c>
      <c r="X27" s="585" t="s">
        <v>67</v>
      </c>
      <c r="Y27" s="586"/>
      <c r="Z27" s="589" t="s">
        <v>871</v>
      </c>
      <c r="AA27" s="590">
        <v>44323</v>
      </c>
      <c r="AB27" s="614" t="s">
        <v>822</v>
      </c>
      <c r="AC27" s="614" t="s">
        <v>873</v>
      </c>
      <c r="AD27" s="598">
        <v>3</v>
      </c>
      <c r="AE27" s="591">
        <v>8</v>
      </c>
      <c r="AF27" s="598"/>
      <c r="AG27" s="598"/>
      <c r="AH27" s="598"/>
      <c r="AI27" s="598"/>
      <c r="AJ27" s="598">
        <v>3</v>
      </c>
      <c r="AK27" s="598"/>
      <c r="AL27" s="590"/>
      <c r="AM27" s="590"/>
      <c r="AN27" s="590"/>
      <c r="AO27" s="590"/>
    </row>
    <row r="28" spans="2:41" s="581" customFormat="1" ht="51" customHeight="1" x14ac:dyDescent="0.2">
      <c r="B28" s="591">
        <v>24</v>
      </c>
      <c r="C28" s="592" t="s">
        <v>850</v>
      </c>
      <c r="D28" s="593">
        <v>2019</v>
      </c>
      <c r="E28" s="615" t="s">
        <v>407</v>
      </c>
      <c r="F28" s="595" t="s">
        <v>565</v>
      </c>
      <c r="G28" s="596" t="s">
        <v>899</v>
      </c>
      <c r="H28" s="607" t="s">
        <v>757</v>
      </c>
      <c r="I28" s="596" t="s">
        <v>1060</v>
      </c>
      <c r="J28" s="597" t="s">
        <v>859</v>
      </c>
      <c r="K28" s="594" t="s">
        <v>866</v>
      </c>
      <c r="L28" s="605">
        <v>43795</v>
      </c>
      <c r="M28" s="605">
        <v>44540</v>
      </c>
      <c r="N28" s="595" t="s">
        <v>613</v>
      </c>
      <c r="O28" s="595">
        <v>1</v>
      </c>
      <c r="P28" s="595">
        <v>1</v>
      </c>
      <c r="Q28" s="595">
        <v>1</v>
      </c>
      <c r="R28" s="595">
        <v>18</v>
      </c>
      <c r="S28" s="595">
        <f t="shared" si="0"/>
        <v>18</v>
      </c>
      <c r="T28" s="595"/>
      <c r="U28" s="595"/>
      <c r="V28" s="585" t="s">
        <v>610</v>
      </c>
      <c r="W28" s="585" t="s">
        <v>587</v>
      </c>
      <c r="X28" s="585" t="s">
        <v>67</v>
      </c>
      <c r="Y28" s="586"/>
      <c r="Z28" s="589" t="s">
        <v>871</v>
      </c>
      <c r="AA28" s="590">
        <v>44323</v>
      </c>
      <c r="AB28" s="614" t="s">
        <v>822</v>
      </c>
      <c r="AC28" s="614" t="s">
        <v>873</v>
      </c>
      <c r="AD28" s="598">
        <v>3</v>
      </c>
      <c r="AE28" s="591">
        <v>9</v>
      </c>
      <c r="AF28" s="598"/>
      <c r="AG28" s="598"/>
      <c r="AH28" s="598"/>
      <c r="AI28" s="598"/>
      <c r="AJ28" s="598">
        <v>3</v>
      </c>
      <c r="AK28" s="598"/>
      <c r="AL28" s="590"/>
      <c r="AM28" s="590"/>
      <c r="AN28" s="590"/>
      <c r="AO28" s="590"/>
    </row>
    <row r="29" spans="2:41" s="581" customFormat="1" ht="35.25" customHeight="1" x14ac:dyDescent="0.2">
      <c r="B29" s="591">
        <v>25</v>
      </c>
      <c r="C29" s="599" t="s">
        <v>850</v>
      </c>
      <c r="D29" s="595">
        <v>2020</v>
      </c>
      <c r="E29" s="615" t="s">
        <v>407</v>
      </c>
      <c r="F29" s="595" t="s">
        <v>565</v>
      </c>
      <c r="G29" s="600" t="s">
        <v>874</v>
      </c>
      <c r="H29" s="616" t="s">
        <v>757</v>
      </c>
      <c r="I29" s="596" t="s">
        <v>1061</v>
      </c>
      <c r="J29" s="608" t="s">
        <v>763</v>
      </c>
      <c r="K29" s="597" t="s">
        <v>1048</v>
      </c>
      <c r="L29" s="604">
        <v>43886</v>
      </c>
      <c r="M29" s="604">
        <v>44043</v>
      </c>
      <c r="N29" s="595" t="s">
        <v>613</v>
      </c>
      <c r="O29" s="595">
        <v>1</v>
      </c>
      <c r="P29" s="595">
        <v>1</v>
      </c>
      <c r="Q29" s="595">
        <v>1</v>
      </c>
      <c r="R29" s="595">
        <v>187</v>
      </c>
      <c r="S29" s="595">
        <v>187</v>
      </c>
      <c r="T29" s="593"/>
      <c r="U29" s="595"/>
      <c r="V29" s="585" t="s">
        <v>610</v>
      </c>
      <c r="W29" s="585" t="s">
        <v>587</v>
      </c>
      <c r="X29" s="585" t="s">
        <v>67</v>
      </c>
      <c r="Y29" s="586"/>
      <c r="Z29" s="589" t="s">
        <v>1000</v>
      </c>
      <c r="AA29" s="590">
        <v>44823</v>
      </c>
      <c r="AB29" s="614"/>
      <c r="AC29" s="614" t="s">
        <v>898</v>
      </c>
      <c r="AD29" s="598">
        <v>3</v>
      </c>
      <c r="AE29" s="591">
        <v>10</v>
      </c>
      <c r="AF29" s="598"/>
      <c r="AG29" s="598"/>
      <c r="AH29" s="598"/>
      <c r="AI29" s="598"/>
      <c r="AJ29" s="598">
        <v>3</v>
      </c>
      <c r="AK29" s="598"/>
      <c r="AL29" s="590"/>
      <c r="AM29" s="590"/>
      <c r="AN29" s="590"/>
      <c r="AO29" s="590"/>
    </row>
    <row r="30" spans="2:41" s="581" customFormat="1" ht="35.25" customHeight="1" x14ac:dyDescent="0.2">
      <c r="B30" s="591">
        <v>26</v>
      </c>
      <c r="C30" s="599" t="s">
        <v>850</v>
      </c>
      <c r="D30" s="595">
        <v>2020</v>
      </c>
      <c r="E30" s="615" t="s">
        <v>407</v>
      </c>
      <c r="F30" s="595" t="s">
        <v>565</v>
      </c>
      <c r="G30" s="600" t="s">
        <v>874</v>
      </c>
      <c r="H30" s="616" t="s">
        <v>757</v>
      </c>
      <c r="I30" s="596" t="s">
        <v>1061</v>
      </c>
      <c r="J30" s="608" t="s">
        <v>763</v>
      </c>
      <c r="K30" s="597" t="s">
        <v>1049</v>
      </c>
      <c r="L30" s="604">
        <v>44063</v>
      </c>
      <c r="M30" s="604">
        <v>44180</v>
      </c>
      <c r="N30" s="595" t="s">
        <v>613</v>
      </c>
      <c r="O30" s="595">
        <v>1</v>
      </c>
      <c r="P30" s="595">
        <v>1</v>
      </c>
      <c r="Q30" s="595">
        <v>1</v>
      </c>
      <c r="R30" s="595">
        <v>152</v>
      </c>
      <c r="S30" s="595">
        <v>152</v>
      </c>
      <c r="T30" s="593"/>
      <c r="U30" s="595"/>
      <c r="V30" s="585" t="s">
        <v>610</v>
      </c>
      <c r="W30" s="585" t="s">
        <v>587</v>
      </c>
      <c r="X30" s="585" t="s">
        <v>67</v>
      </c>
      <c r="Y30" s="586"/>
      <c r="Z30" s="589" t="s">
        <v>1000</v>
      </c>
      <c r="AA30" s="590">
        <v>44823</v>
      </c>
      <c r="AB30" s="614"/>
      <c r="AC30" s="614" t="s">
        <v>898</v>
      </c>
      <c r="AD30" s="598">
        <v>3</v>
      </c>
      <c r="AE30" s="591">
        <v>11</v>
      </c>
      <c r="AF30" s="598"/>
      <c r="AG30" s="598"/>
      <c r="AH30" s="598"/>
      <c r="AI30" s="598"/>
      <c r="AJ30" s="598">
        <v>3</v>
      </c>
      <c r="AK30" s="598"/>
      <c r="AL30" s="590"/>
      <c r="AM30" s="590"/>
      <c r="AN30" s="590"/>
      <c r="AO30" s="590"/>
    </row>
    <row r="31" spans="2:41" s="581" customFormat="1" ht="35.25" customHeight="1" x14ac:dyDescent="0.2">
      <c r="B31" s="591">
        <v>27</v>
      </c>
      <c r="C31" s="599" t="s">
        <v>850</v>
      </c>
      <c r="D31" s="595">
        <v>2020</v>
      </c>
      <c r="E31" s="617" t="s">
        <v>407</v>
      </c>
      <c r="F31" s="595" t="s">
        <v>564</v>
      </c>
      <c r="G31" s="600" t="s">
        <v>874</v>
      </c>
      <c r="H31" s="616" t="s">
        <v>757</v>
      </c>
      <c r="I31" s="600" t="s">
        <v>1060</v>
      </c>
      <c r="J31" s="608" t="s">
        <v>859</v>
      </c>
      <c r="K31" s="597" t="s">
        <v>1050</v>
      </c>
      <c r="L31" s="604">
        <v>43872</v>
      </c>
      <c r="M31" s="604">
        <v>43963</v>
      </c>
      <c r="N31" s="595" t="s">
        <v>613</v>
      </c>
      <c r="O31" s="595">
        <v>1</v>
      </c>
      <c r="P31" s="595">
        <v>1</v>
      </c>
      <c r="Q31" s="595">
        <v>1</v>
      </c>
      <c r="R31" s="595">
        <v>176</v>
      </c>
      <c r="S31" s="595">
        <v>176</v>
      </c>
      <c r="T31" s="593"/>
      <c r="U31" s="595"/>
      <c r="V31" s="585" t="s">
        <v>610</v>
      </c>
      <c r="W31" s="585" t="s">
        <v>587</v>
      </c>
      <c r="X31" s="585" t="s">
        <v>67</v>
      </c>
      <c r="Y31" s="586"/>
      <c r="Z31" s="589" t="s">
        <v>1000</v>
      </c>
      <c r="AA31" s="590">
        <v>44823</v>
      </c>
      <c r="AB31" s="614"/>
      <c r="AC31" s="614" t="s">
        <v>898</v>
      </c>
      <c r="AD31" s="598">
        <v>4</v>
      </c>
      <c r="AE31" s="591">
        <v>1</v>
      </c>
      <c r="AF31" s="598"/>
      <c r="AG31" s="598"/>
      <c r="AH31" s="598"/>
      <c r="AI31" s="598"/>
      <c r="AJ31" s="598">
        <v>4</v>
      </c>
      <c r="AK31" s="598"/>
      <c r="AL31" s="590"/>
      <c r="AM31" s="590"/>
      <c r="AN31" s="590"/>
      <c r="AO31" s="590"/>
    </row>
    <row r="32" spans="2:41" s="581" customFormat="1" ht="35.25" customHeight="1" x14ac:dyDescent="0.2">
      <c r="B32" s="591">
        <v>28</v>
      </c>
      <c r="C32" s="599" t="s">
        <v>850</v>
      </c>
      <c r="D32" s="595">
        <v>2020</v>
      </c>
      <c r="E32" s="617" t="s">
        <v>407</v>
      </c>
      <c r="F32" s="595" t="s">
        <v>564</v>
      </c>
      <c r="G32" s="600" t="s">
        <v>874</v>
      </c>
      <c r="H32" s="616" t="s">
        <v>757</v>
      </c>
      <c r="I32" s="600" t="s">
        <v>1060</v>
      </c>
      <c r="J32" s="608" t="s">
        <v>859</v>
      </c>
      <c r="K32" s="597" t="s">
        <v>1051</v>
      </c>
      <c r="L32" s="604">
        <v>43991</v>
      </c>
      <c r="M32" s="604">
        <v>44082</v>
      </c>
      <c r="N32" s="595" t="s">
        <v>613</v>
      </c>
      <c r="O32" s="595">
        <v>1</v>
      </c>
      <c r="P32" s="595">
        <v>1</v>
      </c>
      <c r="Q32" s="595">
        <v>1</v>
      </c>
      <c r="R32" s="595">
        <v>193</v>
      </c>
      <c r="S32" s="595">
        <v>193</v>
      </c>
      <c r="T32" s="593"/>
      <c r="U32" s="595"/>
      <c r="V32" s="585" t="s">
        <v>610</v>
      </c>
      <c r="W32" s="585" t="s">
        <v>587</v>
      </c>
      <c r="X32" s="585" t="s">
        <v>67</v>
      </c>
      <c r="Y32" s="586"/>
      <c r="Z32" s="589" t="s">
        <v>1000</v>
      </c>
      <c r="AA32" s="590">
        <v>44823</v>
      </c>
      <c r="AB32" s="614"/>
      <c r="AC32" s="614" t="s">
        <v>898</v>
      </c>
      <c r="AD32" s="598">
        <v>4</v>
      </c>
      <c r="AE32" s="591">
        <v>2</v>
      </c>
      <c r="AF32" s="598"/>
      <c r="AG32" s="598"/>
      <c r="AH32" s="598"/>
      <c r="AI32" s="598"/>
      <c r="AJ32" s="598">
        <v>4</v>
      </c>
      <c r="AK32" s="598"/>
      <c r="AL32" s="590"/>
      <c r="AM32" s="590"/>
      <c r="AN32" s="590"/>
      <c r="AO32" s="590"/>
    </row>
    <row r="33" spans="1:41" s="581" customFormat="1" ht="35.25" customHeight="1" x14ac:dyDescent="0.2">
      <c r="B33" s="591">
        <v>29</v>
      </c>
      <c r="C33" s="599" t="s">
        <v>850</v>
      </c>
      <c r="D33" s="595">
        <v>2020</v>
      </c>
      <c r="E33" s="617" t="s">
        <v>407</v>
      </c>
      <c r="F33" s="595" t="s">
        <v>564</v>
      </c>
      <c r="G33" s="600" t="s">
        <v>874</v>
      </c>
      <c r="H33" s="616" t="s">
        <v>757</v>
      </c>
      <c r="I33" s="600" t="s">
        <v>1060</v>
      </c>
      <c r="J33" s="608" t="s">
        <v>859</v>
      </c>
      <c r="K33" s="597" t="s">
        <v>1052</v>
      </c>
      <c r="L33" s="604">
        <v>44110</v>
      </c>
      <c r="M33" s="604">
        <v>44168</v>
      </c>
      <c r="N33" s="595" t="s">
        <v>613</v>
      </c>
      <c r="O33" s="595">
        <v>1</v>
      </c>
      <c r="P33" s="595">
        <v>1</v>
      </c>
      <c r="Q33" s="595">
        <v>1</v>
      </c>
      <c r="R33" s="595">
        <v>105</v>
      </c>
      <c r="S33" s="595">
        <v>105</v>
      </c>
      <c r="T33" s="593"/>
      <c r="U33" s="595"/>
      <c r="V33" s="585" t="s">
        <v>610</v>
      </c>
      <c r="W33" s="585" t="s">
        <v>587</v>
      </c>
      <c r="X33" s="585" t="s">
        <v>67</v>
      </c>
      <c r="Y33" s="586"/>
      <c r="Z33" s="589" t="s">
        <v>1000</v>
      </c>
      <c r="AA33" s="590">
        <v>44823</v>
      </c>
      <c r="AB33" s="614"/>
      <c r="AC33" s="614" t="s">
        <v>898</v>
      </c>
      <c r="AD33" s="598">
        <v>4</v>
      </c>
      <c r="AE33" s="591">
        <v>3</v>
      </c>
      <c r="AF33" s="598"/>
      <c r="AG33" s="598"/>
      <c r="AH33" s="598"/>
      <c r="AI33" s="598"/>
      <c r="AJ33" s="598">
        <v>4</v>
      </c>
      <c r="AK33" s="598"/>
      <c r="AL33" s="590"/>
      <c r="AM33" s="590"/>
      <c r="AN33" s="590"/>
      <c r="AO33" s="590"/>
    </row>
    <row r="34" spans="1:41" s="581" customFormat="1" ht="35.25" customHeight="1" x14ac:dyDescent="0.2">
      <c r="B34" s="591">
        <v>30</v>
      </c>
      <c r="C34" s="592" t="s">
        <v>676</v>
      </c>
      <c r="D34" s="593">
        <v>2018</v>
      </c>
      <c r="E34" s="594" t="s">
        <v>823</v>
      </c>
      <c r="F34" s="595" t="s">
        <v>563</v>
      </c>
      <c r="G34" s="596" t="s">
        <v>825</v>
      </c>
      <c r="H34" s="607" t="s">
        <v>828</v>
      </c>
      <c r="I34" s="596"/>
      <c r="J34" s="597"/>
      <c r="K34" s="584" t="s">
        <v>842</v>
      </c>
      <c r="L34" s="605">
        <v>43355</v>
      </c>
      <c r="M34" s="605">
        <v>43391</v>
      </c>
      <c r="N34" s="595" t="s">
        <v>613</v>
      </c>
      <c r="O34" s="595">
        <v>1</v>
      </c>
      <c r="P34" s="595">
        <v>1</v>
      </c>
      <c r="Q34" s="595">
        <v>1</v>
      </c>
      <c r="R34" s="595">
        <v>89</v>
      </c>
      <c r="S34" s="595">
        <f t="shared" ref="S34" si="1">+R34</f>
        <v>89</v>
      </c>
      <c r="T34" s="595"/>
      <c r="U34" s="595"/>
      <c r="V34" s="585" t="s">
        <v>610</v>
      </c>
      <c r="W34" s="585" t="s">
        <v>587</v>
      </c>
      <c r="X34" s="585" t="s">
        <v>67</v>
      </c>
      <c r="Y34" s="586"/>
      <c r="Z34" s="589" t="s">
        <v>848</v>
      </c>
      <c r="AA34" s="590">
        <v>44041</v>
      </c>
      <c r="AB34" s="614" t="s">
        <v>822</v>
      </c>
      <c r="AC34" s="614" t="s">
        <v>872</v>
      </c>
      <c r="AD34" s="598">
        <v>4</v>
      </c>
      <c r="AE34" s="591">
        <v>4</v>
      </c>
      <c r="AF34" s="598"/>
      <c r="AG34" s="598"/>
      <c r="AH34" s="598"/>
      <c r="AI34" s="598"/>
      <c r="AJ34" s="598">
        <v>4</v>
      </c>
      <c r="AK34" s="598"/>
      <c r="AL34" s="590"/>
      <c r="AM34" s="590"/>
      <c r="AN34" s="590"/>
      <c r="AO34" s="590"/>
    </row>
    <row r="35" spans="1:41" s="581" customFormat="1" ht="35.25" customHeight="1" x14ac:dyDescent="0.2">
      <c r="B35" s="591">
        <v>31</v>
      </c>
      <c r="C35" s="592" t="s">
        <v>676</v>
      </c>
      <c r="D35" s="593">
        <v>2013</v>
      </c>
      <c r="E35" s="594" t="s">
        <v>823</v>
      </c>
      <c r="F35" s="595" t="s">
        <v>563</v>
      </c>
      <c r="G35" s="596" t="s">
        <v>826</v>
      </c>
      <c r="H35" s="609" t="s">
        <v>829</v>
      </c>
      <c r="I35" s="596" t="s">
        <v>834</v>
      </c>
      <c r="J35" s="597" t="s">
        <v>860</v>
      </c>
      <c r="K35" s="584" t="s">
        <v>1043</v>
      </c>
      <c r="L35" s="605">
        <v>41471</v>
      </c>
      <c r="M35" s="605">
        <v>41471</v>
      </c>
      <c r="N35" s="595" t="s">
        <v>613</v>
      </c>
      <c r="O35" s="595">
        <v>1</v>
      </c>
      <c r="P35" s="595">
        <v>1</v>
      </c>
      <c r="Q35" s="595">
        <v>1</v>
      </c>
      <c r="R35" s="595">
        <v>176</v>
      </c>
      <c r="S35" s="595">
        <v>176</v>
      </c>
      <c r="T35" s="595"/>
      <c r="U35" s="595"/>
      <c r="V35" s="585" t="s">
        <v>610</v>
      </c>
      <c r="W35" s="585" t="s">
        <v>587</v>
      </c>
      <c r="X35" s="585" t="s">
        <v>67</v>
      </c>
      <c r="Y35" s="586"/>
      <c r="Z35" s="589" t="s">
        <v>848</v>
      </c>
      <c r="AA35" s="590">
        <v>44041</v>
      </c>
      <c r="AB35" s="614" t="s">
        <v>822</v>
      </c>
      <c r="AC35" s="614" t="s">
        <v>872</v>
      </c>
      <c r="AD35" s="598">
        <v>4</v>
      </c>
      <c r="AE35" s="591">
        <v>5</v>
      </c>
      <c r="AF35" s="598"/>
      <c r="AG35" s="598"/>
      <c r="AH35" s="598"/>
      <c r="AI35" s="598"/>
      <c r="AJ35" s="598">
        <v>4</v>
      </c>
      <c r="AK35" s="598"/>
      <c r="AL35" s="590"/>
      <c r="AM35" s="590"/>
      <c r="AN35" s="590"/>
      <c r="AO35" s="590"/>
    </row>
    <row r="36" spans="1:41" s="581" customFormat="1" ht="35.25" customHeight="1" x14ac:dyDescent="0.2">
      <c r="B36" s="591">
        <v>32</v>
      </c>
      <c r="C36" s="592" t="s">
        <v>676</v>
      </c>
      <c r="D36" s="593">
        <v>2013</v>
      </c>
      <c r="E36" s="594" t="s">
        <v>823</v>
      </c>
      <c r="F36" s="595" t="s">
        <v>563</v>
      </c>
      <c r="G36" s="596" t="s">
        <v>826</v>
      </c>
      <c r="H36" s="609" t="s">
        <v>829</v>
      </c>
      <c r="I36" s="596" t="s">
        <v>834</v>
      </c>
      <c r="J36" s="597" t="s">
        <v>860</v>
      </c>
      <c r="K36" s="584" t="s">
        <v>1044</v>
      </c>
      <c r="L36" s="605">
        <v>41592</v>
      </c>
      <c r="M36" s="605">
        <v>41842</v>
      </c>
      <c r="N36" s="595" t="s">
        <v>613</v>
      </c>
      <c r="O36" s="595">
        <v>1</v>
      </c>
      <c r="P36" s="595">
        <v>1</v>
      </c>
      <c r="Q36" s="595">
        <v>1</v>
      </c>
      <c r="R36" s="595">
        <v>205</v>
      </c>
      <c r="S36" s="595">
        <v>205</v>
      </c>
      <c r="T36" s="595"/>
      <c r="U36" s="595"/>
      <c r="V36" s="585" t="s">
        <v>610</v>
      </c>
      <c r="W36" s="585" t="s">
        <v>587</v>
      </c>
      <c r="X36" s="585" t="s">
        <v>67</v>
      </c>
      <c r="Y36" s="586"/>
      <c r="Z36" s="589" t="s">
        <v>849</v>
      </c>
      <c r="AA36" s="590">
        <v>44041</v>
      </c>
      <c r="AB36" s="614" t="s">
        <v>822</v>
      </c>
      <c r="AC36" s="614" t="s">
        <v>872</v>
      </c>
      <c r="AD36" s="598">
        <v>4</v>
      </c>
      <c r="AE36" s="591">
        <v>6</v>
      </c>
      <c r="AF36" s="598"/>
      <c r="AG36" s="598"/>
      <c r="AH36" s="598"/>
      <c r="AI36" s="598"/>
      <c r="AJ36" s="598">
        <v>4</v>
      </c>
      <c r="AK36" s="598"/>
      <c r="AL36" s="590"/>
      <c r="AM36" s="590"/>
      <c r="AN36" s="590"/>
      <c r="AO36" s="590"/>
    </row>
    <row r="37" spans="1:41" s="581" customFormat="1" ht="35.25" customHeight="1" x14ac:dyDescent="0.2">
      <c r="A37" s="582"/>
      <c r="B37" s="591">
        <v>33</v>
      </c>
      <c r="C37" s="592" t="s">
        <v>676</v>
      </c>
      <c r="D37" s="593">
        <v>2013</v>
      </c>
      <c r="E37" s="594" t="s">
        <v>823</v>
      </c>
      <c r="F37" s="595" t="s">
        <v>563</v>
      </c>
      <c r="G37" s="596" t="s">
        <v>826</v>
      </c>
      <c r="H37" s="609" t="s">
        <v>829</v>
      </c>
      <c r="I37" s="596" t="s">
        <v>834</v>
      </c>
      <c r="J37" s="597" t="s">
        <v>860</v>
      </c>
      <c r="K37" s="584" t="s">
        <v>1045</v>
      </c>
      <c r="L37" s="605">
        <v>42100</v>
      </c>
      <c r="M37" s="605">
        <v>42480</v>
      </c>
      <c r="N37" s="595" t="s">
        <v>613</v>
      </c>
      <c r="O37" s="595">
        <v>1</v>
      </c>
      <c r="P37" s="595">
        <v>1</v>
      </c>
      <c r="Q37" s="595">
        <v>1</v>
      </c>
      <c r="R37" s="595">
        <v>210</v>
      </c>
      <c r="S37" s="595">
        <v>210</v>
      </c>
      <c r="T37" s="595"/>
      <c r="U37" s="595"/>
      <c r="V37" s="585" t="s">
        <v>610</v>
      </c>
      <c r="W37" s="585" t="s">
        <v>587</v>
      </c>
      <c r="X37" s="585" t="s">
        <v>67</v>
      </c>
      <c r="Y37" s="586"/>
      <c r="Z37" s="589" t="s">
        <v>848</v>
      </c>
      <c r="AA37" s="590">
        <v>44041</v>
      </c>
      <c r="AB37" s="614" t="s">
        <v>822</v>
      </c>
      <c r="AC37" s="614" t="s">
        <v>872</v>
      </c>
      <c r="AD37" s="598">
        <v>4</v>
      </c>
      <c r="AE37" s="591">
        <v>7</v>
      </c>
      <c r="AF37" s="598"/>
      <c r="AG37" s="598"/>
      <c r="AH37" s="598"/>
      <c r="AI37" s="598"/>
      <c r="AJ37" s="598">
        <v>4</v>
      </c>
      <c r="AK37" s="598"/>
      <c r="AL37" s="590"/>
      <c r="AM37" s="590"/>
      <c r="AN37" s="590"/>
      <c r="AO37" s="590"/>
    </row>
    <row r="38" spans="1:41" s="581" customFormat="1" ht="35.25" customHeight="1" x14ac:dyDescent="0.2">
      <c r="A38" s="582"/>
      <c r="B38" s="591">
        <v>34</v>
      </c>
      <c r="C38" s="592" t="s">
        <v>676</v>
      </c>
      <c r="D38" s="593">
        <v>2013</v>
      </c>
      <c r="E38" s="594" t="s">
        <v>823</v>
      </c>
      <c r="F38" s="595" t="s">
        <v>563</v>
      </c>
      <c r="G38" s="596" t="s">
        <v>826</v>
      </c>
      <c r="H38" s="609" t="s">
        <v>829</v>
      </c>
      <c r="I38" s="596" t="s">
        <v>834</v>
      </c>
      <c r="J38" s="597" t="s">
        <v>860</v>
      </c>
      <c r="K38" s="584" t="s">
        <v>1046</v>
      </c>
      <c r="L38" s="605">
        <v>42747</v>
      </c>
      <c r="M38" s="605">
        <v>43158</v>
      </c>
      <c r="N38" s="595" t="s">
        <v>613</v>
      </c>
      <c r="O38" s="595">
        <v>1</v>
      </c>
      <c r="P38" s="595">
        <v>1</v>
      </c>
      <c r="Q38" s="595">
        <v>1</v>
      </c>
      <c r="R38" s="595">
        <v>127</v>
      </c>
      <c r="S38" s="595">
        <v>127</v>
      </c>
      <c r="T38" s="595"/>
      <c r="U38" s="595"/>
      <c r="V38" s="585" t="s">
        <v>610</v>
      </c>
      <c r="W38" s="585" t="s">
        <v>587</v>
      </c>
      <c r="X38" s="585" t="s">
        <v>67</v>
      </c>
      <c r="Y38" s="586"/>
      <c r="Z38" s="589" t="s">
        <v>848</v>
      </c>
      <c r="AA38" s="590">
        <v>44041</v>
      </c>
      <c r="AB38" s="614" t="s">
        <v>822</v>
      </c>
      <c r="AC38" s="614" t="s">
        <v>872</v>
      </c>
      <c r="AD38" s="598">
        <v>4</v>
      </c>
      <c r="AE38" s="591">
        <v>8</v>
      </c>
      <c r="AF38" s="598"/>
      <c r="AG38" s="598"/>
      <c r="AH38" s="598"/>
      <c r="AI38" s="598"/>
      <c r="AJ38" s="598">
        <v>4</v>
      </c>
      <c r="AK38" s="598"/>
      <c r="AL38" s="590"/>
      <c r="AM38" s="590"/>
      <c r="AN38" s="590"/>
      <c r="AO38" s="590"/>
    </row>
    <row r="39" spans="1:41" s="581" customFormat="1" ht="35.25" customHeight="1" x14ac:dyDescent="0.2">
      <c r="A39" s="582"/>
      <c r="B39" s="591">
        <v>35</v>
      </c>
      <c r="C39" s="592" t="s">
        <v>850</v>
      </c>
      <c r="D39" s="593">
        <v>2019</v>
      </c>
      <c r="E39" s="594" t="s">
        <v>823</v>
      </c>
      <c r="F39" s="595" t="s">
        <v>563</v>
      </c>
      <c r="G39" s="596" t="s">
        <v>853</v>
      </c>
      <c r="H39" s="607" t="s">
        <v>854</v>
      </c>
      <c r="I39" s="596" t="s">
        <v>858</v>
      </c>
      <c r="J39" s="597" t="s">
        <v>860</v>
      </c>
      <c r="K39" s="607" t="s">
        <v>1047</v>
      </c>
      <c r="L39" s="605">
        <v>43636</v>
      </c>
      <c r="M39" s="605">
        <v>43636</v>
      </c>
      <c r="N39" s="595" t="s">
        <v>613</v>
      </c>
      <c r="O39" s="595">
        <v>1</v>
      </c>
      <c r="P39" s="595">
        <v>1</v>
      </c>
      <c r="Q39" s="595">
        <v>1</v>
      </c>
      <c r="R39" s="595">
        <v>39</v>
      </c>
      <c r="S39" s="595">
        <v>39</v>
      </c>
      <c r="T39" s="595"/>
      <c r="U39" s="595"/>
      <c r="V39" s="585" t="s">
        <v>610</v>
      </c>
      <c r="W39" s="585" t="s">
        <v>587</v>
      </c>
      <c r="X39" s="585" t="s">
        <v>67</v>
      </c>
      <c r="Y39" s="586"/>
      <c r="Z39" s="589" t="s">
        <v>871</v>
      </c>
      <c r="AA39" s="590">
        <v>44323</v>
      </c>
      <c r="AB39" s="614" t="s">
        <v>822</v>
      </c>
      <c r="AC39" s="614" t="s">
        <v>873</v>
      </c>
      <c r="AD39" s="598">
        <v>4</v>
      </c>
      <c r="AE39" s="591">
        <v>9</v>
      </c>
      <c r="AF39" s="598"/>
      <c r="AG39" s="598"/>
      <c r="AH39" s="598"/>
      <c r="AI39" s="598"/>
      <c r="AJ39" s="598">
        <v>4</v>
      </c>
      <c r="AK39" s="598"/>
      <c r="AL39" s="590"/>
      <c r="AM39" s="590"/>
      <c r="AN39" s="590"/>
      <c r="AO39" s="590"/>
    </row>
    <row r="40" spans="1:41" s="581" customFormat="1" ht="35.25" customHeight="1" x14ac:dyDescent="0.2">
      <c r="B40" s="591">
        <v>36</v>
      </c>
      <c r="C40" s="599" t="s">
        <v>850</v>
      </c>
      <c r="D40" s="595">
        <v>2020</v>
      </c>
      <c r="E40" s="617" t="s">
        <v>407</v>
      </c>
      <c r="F40" s="595" t="s">
        <v>564</v>
      </c>
      <c r="G40" s="600" t="s">
        <v>909</v>
      </c>
      <c r="H40" s="616" t="s">
        <v>829</v>
      </c>
      <c r="I40" s="600" t="s">
        <v>910</v>
      </c>
      <c r="J40" s="608" t="s">
        <v>886</v>
      </c>
      <c r="K40" s="597" t="s">
        <v>1053</v>
      </c>
      <c r="L40" s="604">
        <v>43972</v>
      </c>
      <c r="M40" s="604">
        <v>43972</v>
      </c>
      <c r="N40" s="595" t="s">
        <v>613</v>
      </c>
      <c r="O40" s="595">
        <v>1</v>
      </c>
      <c r="P40" s="595">
        <v>1</v>
      </c>
      <c r="Q40" s="595">
        <v>1</v>
      </c>
      <c r="R40" s="595">
        <v>95</v>
      </c>
      <c r="S40" s="595">
        <v>95</v>
      </c>
      <c r="T40" s="595"/>
      <c r="U40" s="595"/>
      <c r="V40" s="585" t="s">
        <v>610</v>
      </c>
      <c r="W40" s="585" t="s">
        <v>587</v>
      </c>
      <c r="X40" s="585" t="s">
        <v>67</v>
      </c>
      <c r="Y40" s="586"/>
      <c r="Z40" s="589" t="s">
        <v>1000</v>
      </c>
      <c r="AA40" s="590">
        <v>44823</v>
      </c>
      <c r="AB40" s="614"/>
      <c r="AC40" s="614" t="s">
        <v>898</v>
      </c>
      <c r="AD40" s="598">
        <v>5</v>
      </c>
      <c r="AE40" s="591">
        <v>1</v>
      </c>
      <c r="AF40" s="598"/>
      <c r="AG40" s="598"/>
      <c r="AH40" s="598"/>
      <c r="AI40" s="598"/>
      <c r="AJ40" s="598">
        <v>5</v>
      </c>
      <c r="AK40" s="598"/>
      <c r="AL40" s="590"/>
      <c r="AM40" s="590"/>
      <c r="AN40" s="590"/>
      <c r="AO40" s="590"/>
    </row>
    <row r="41" spans="1:41" s="581" customFormat="1" ht="35.25" customHeight="1" x14ac:dyDescent="0.2">
      <c r="B41" s="591">
        <v>37</v>
      </c>
      <c r="C41" s="592" t="s">
        <v>751</v>
      </c>
      <c r="D41" s="593">
        <v>2011</v>
      </c>
      <c r="E41" s="594" t="s">
        <v>754</v>
      </c>
      <c r="F41" s="595" t="s">
        <v>561</v>
      </c>
      <c r="G41" s="596" t="s">
        <v>1057</v>
      </c>
      <c r="H41" s="607" t="s">
        <v>670</v>
      </c>
      <c r="I41" s="596" t="s">
        <v>1058</v>
      </c>
      <c r="J41" s="597" t="s">
        <v>1059</v>
      </c>
      <c r="K41" s="583" t="s">
        <v>1017</v>
      </c>
      <c r="L41" s="588">
        <v>40561</v>
      </c>
      <c r="M41" s="588">
        <v>40765</v>
      </c>
      <c r="N41" s="595" t="s">
        <v>613</v>
      </c>
      <c r="O41" s="593">
        <v>1</v>
      </c>
      <c r="P41" s="593">
        <v>1</v>
      </c>
      <c r="Q41" s="593">
        <v>1</v>
      </c>
      <c r="R41" s="593">
        <v>177</v>
      </c>
      <c r="S41" s="593">
        <v>177</v>
      </c>
      <c r="T41" s="595"/>
      <c r="U41" s="595"/>
      <c r="V41" s="585" t="s">
        <v>610</v>
      </c>
      <c r="W41" s="585" t="s">
        <v>587</v>
      </c>
      <c r="X41" s="585"/>
      <c r="Y41" s="586"/>
      <c r="Z41" s="587" t="s">
        <v>801</v>
      </c>
      <c r="AA41" s="588">
        <v>43242</v>
      </c>
      <c r="AB41" s="614" t="s">
        <v>650</v>
      </c>
      <c r="AC41" s="614"/>
      <c r="AD41" s="598">
        <v>5</v>
      </c>
      <c r="AE41" s="591">
        <v>2</v>
      </c>
      <c r="AF41" s="598"/>
      <c r="AG41" s="598"/>
      <c r="AH41" s="598"/>
      <c r="AI41" s="598"/>
      <c r="AJ41" s="598">
        <v>5</v>
      </c>
      <c r="AK41" s="598"/>
      <c r="AL41" s="590"/>
      <c r="AM41" s="590"/>
      <c r="AN41" s="590"/>
      <c r="AO41" s="590"/>
    </row>
    <row r="42" spans="1:41" s="581" customFormat="1" ht="35.25" customHeight="1" x14ac:dyDescent="0.2">
      <c r="B42" s="591">
        <v>38</v>
      </c>
      <c r="C42" s="592" t="s">
        <v>751</v>
      </c>
      <c r="D42" s="593">
        <v>2011</v>
      </c>
      <c r="E42" s="594" t="s">
        <v>754</v>
      </c>
      <c r="F42" s="595" t="s">
        <v>561</v>
      </c>
      <c r="G42" s="596" t="s">
        <v>1057</v>
      </c>
      <c r="H42" s="607" t="s">
        <v>670</v>
      </c>
      <c r="I42" s="596" t="s">
        <v>1058</v>
      </c>
      <c r="J42" s="597" t="s">
        <v>1059</v>
      </c>
      <c r="K42" s="583" t="s">
        <v>1024</v>
      </c>
      <c r="L42" s="588">
        <v>40627</v>
      </c>
      <c r="M42" s="588">
        <v>41232</v>
      </c>
      <c r="N42" s="595" t="s">
        <v>613</v>
      </c>
      <c r="O42" s="593">
        <v>1</v>
      </c>
      <c r="P42" s="593">
        <v>1</v>
      </c>
      <c r="Q42" s="593">
        <v>1</v>
      </c>
      <c r="R42" s="593">
        <v>198</v>
      </c>
      <c r="S42" s="593">
        <v>198</v>
      </c>
      <c r="T42" s="595"/>
      <c r="U42" s="595"/>
      <c r="V42" s="585" t="s">
        <v>610</v>
      </c>
      <c r="W42" s="585" t="s">
        <v>587</v>
      </c>
      <c r="X42" s="585"/>
      <c r="Y42" s="586"/>
      <c r="Z42" s="587" t="s">
        <v>801</v>
      </c>
      <c r="AA42" s="588">
        <v>43242</v>
      </c>
      <c r="AB42" s="614" t="s">
        <v>650</v>
      </c>
      <c r="AC42" s="614"/>
      <c r="AD42" s="598">
        <v>5</v>
      </c>
      <c r="AE42" s="591">
        <v>3</v>
      </c>
      <c r="AF42" s="598"/>
      <c r="AG42" s="598"/>
      <c r="AH42" s="598"/>
      <c r="AI42" s="598"/>
      <c r="AJ42" s="598">
        <v>5</v>
      </c>
      <c r="AK42" s="598"/>
      <c r="AL42" s="590"/>
      <c r="AM42" s="590"/>
      <c r="AN42" s="590"/>
      <c r="AO42" s="590"/>
    </row>
    <row r="43" spans="1:41" s="581" customFormat="1" ht="35.25" customHeight="1" x14ac:dyDescent="0.2">
      <c r="B43" s="591">
        <v>39</v>
      </c>
      <c r="C43" s="592" t="s">
        <v>751</v>
      </c>
      <c r="D43" s="593">
        <v>2011</v>
      </c>
      <c r="E43" s="594" t="s">
        <v>754</v>
      </c>
      <c r="F43" s="595" t="s">
        <v>561</v>
      </c>
      <c r="G43" s="596" t="s">
        <v>1057</v>
      </c>
      <c r="H43" s="607" t="s">
        <v>670</v>
      </c>
      <c r="I43" s="596" t="s">
        <v>1058</v>
      </c>
      <c r="J43" s="597" t="s">
        <v>1059</v>
      </c>
      <c r="K43" s="583" t="s">
        <v>1018</v>
      </c>
      <c r="L43" s="588">
        <v>40805</v>
      </c>
      <c r="M43" s="588">
        <v>40926</v>
      </c>
      <c r="N43" s="595" t="s">
        <v>613</v>
      </c>
      <c r="O43" s="593">
        <v>1</v>
      </c>
      <c r="P43" s="593">
        <v>1</v>
      </c>
      <c r="Q43" s="593">
        <v>1</v>
      </c>
      <c r="R43" s="593">
        <v>173</v>
      </c>
      <c r="S43" s="593">
        <v>173</v>
      </c>
      <c r="T43" s="595"/>
      <c r="U43" s="595"/>
      <c r="V43" s="585" t="s">
        <v>610</v>
      </c>
      <c r="W43" s="585" t="s">
        <v>587</v>
      </c>
      <c r="X43" s="585"/>
      <c r="Y43" s="586"/>
      <c r="Z43" s="587" t="s">
        <v>801</v>
      </c>
      <c r="AA43" s="588">
        <v>43242</v>
      </c>
      <c r="AB43" s="614" t="s">
        <v>650</v>
      </c>
      <c r="AC43" s="614"/>
      <c r="AD43" s="598">
        <v>5</v>
      </c>
      <c r="AE43" s="591">
        <v>4</v>
      </c>
      <c r="AF43" s="598"/>
      <c r="AG43" s="598"/>
      <c r="AH43" s="598"/>
      <c r="AI43" s="598"/>
      <c r="AJ43" s="598">
        <v>5</v>
      </c>
      <c r="AK43" s="598"/>
      <c r="AL43" s="590"/>
      <c r="AM43" s="590"/>
      <c r="AN43" s="590"/>
      <c r="AO43" s="590"/>
    </row>
    <row r="44" spans="1:41" s="581" customFormat="1" ht="35.25" customHeight="1" x14ac:dyDescent="0.2">
      <c r="B44" s="591">
        <v>40</v>
      </c>
      <c r="C44" s="592" t="s">
        <v>751</v>
      </c>
      <c r="D44" s="593">
        <v>2012</v>
      </c>
      <c r="E44" s="594" t="s">
        <v>754</v>
      </c>
      <c r="F44" s="595" t="s">
        <v>561</v>
      </c>
      <c r="G44" s="596" t="s">
        <v>1057</v>
      </c>
      <c r="H44" s="607" t="s">
        <v>670</v>
      </c>
      <c r="I44" s="596" t="s">
        <v>1058</v>
      </c>
      <c r="J44" s="597" t="s">
        <v>1059</v>
      </c>
      <c r="K44" s="583" t="s">
        <v>1019</v>
      </c>
      <c r="L44" s="588">
        <v>40954</v>
      </c>
      <c r="M44" s="588">
        <v>41099</v>
      </c>
      <c r="N44" s="595" t="s">
        <v>613</v>
      </c>
      <c r="O44" s="593">
        <v>1</v>
      </c>
      <c r="P44" s="593">
        <v>1</v>
      </c>
      <c r="Q44" s="593">
        <v>1</v>
      </c>
      <c r="R44" s="593">
        <v>167</v>
      </c>
      <c r="S44" s="593">
        <v>167</v>
      </c>
      <c r="T44" s="595"/>
      <c r="U44" s="595"/>
      <c r="V44" s="585" t="s">
        <v>610</v>
      </c>
      <c r="W44" s="585" t="s">
        <v>587</v>
      </c>
      <c r="X44" s="585"/>
      <c r="Y44" s="586"/>
      <c r="Z44" s="587" t="s">
        <v>801</v>
      </c>
      <c r="AA44" s="588">
        <v>43242</v>
      </c>
      <c r="AB44" s="614" t="s">
        <v>650</v>
      </c>
      <c r="AC44" s="614"/>
      <c r="AD44" s="598">
        <v>5</v>
      </c>
      <c r="AE44" s="591">
        <v>5</v>
      </c>
      <c r="AF44" s="598"/>
      <c r="AG44" s="598"/>
      <c r="AH44" s="598"/>
      <c r="AI44" s="598"/>
      <c r="AJ44" s="598">
        <v>5</v>
      </c>
      <c r="AK44" s="598"/>
      <c r="AL44" s="590"/>
      <c r="AM44" s="590"/>
      <c r="AN44" s="590"/>
      <c r="AO44" s="590"/>
    </row>
    <row r="45" spans="1:41" s="581" customFormat="1" ht="35.25" customHeight="1" x14ac:dyDescent="0.2">
      <c r="B45" s="591">
        <v>41</v>
      </c>
      <c r="C45" s="592" t="s">
        <v>751</v>
      </c>
      <c r="D45" s="593">
        <v>2012</v>
      </c>
      <c r="E45" s="594" t="s">
        <v>754</v>
      </c>
      <c r="F45" s="595" t="s">
        <v>561</v>
      </c>
      <c r="G45" s="596" t="s">
        <v>1057</v>
      </c>
      <c r="H45" s="607" t="s">
        <v>670</v>
      </c>
      <c r="I45" s="596" t="s">
        <v>1058</v>
      </c>
      <c r="J45" s="597" t="s">
        <v>1059</v>
      </c>
      <c r="K45" s="583" t="s">
        <v>1020</v>
      </c>
      <c r="L45" s="588">
        <v>41134</v>
      </c>
      <c r="M45" s="588">
        <v>41239</v>
      </c>
      <c r="N45" s="595" t="s">
        <v>613</v>
      </c>
      <c r="O45" s="593">
        <v>1</v>
      </c>
      <c r="P45" s="593">
        <v>1</v>
      </c>
      <c r="Q45" s="593">
        <v>1</v>
      </c>
      <c r="R45" s="593">
        <v>180</v>
      </c>
      <c r="S45" s="593">
        <v>180</v>
      </c>
      <c r="T45" s="595"/>
      <c r="U45" s="595"/>
      <c r="V45" s="585" t="s">
        <v>610</v>
      </c>
      <c r="W45" s="585" t="s">
        <v>587</v>
      </c>
      <c r="X45" s="585"/>
      <c r="Y45" s="586"/>
      <c r="Z45" s="587" t="s">
        <v>801</v>
      </c>
      <c r="AA45" s="588">
        <v>43242</v>
      </c>
      <c r="AB45" s="614" t="s">
        <v>650</v>
      </c>
      <c r="AC45" s="614"/>
      <c r="AD45" s="598">
        <v>5</v>
      </c>
      <c r="AE45" s="591">
        <v>6</v>
      </c>
      <c r="AF45" s="598"/>
      <c r="AG45" s="598"/>
      <c r="AH45" s="598"/>
      <c r="AI45" s="598"/>
      <c r="AJ45" s="598">
        <v>5</v>
      </c>
      <c r="AK45" s="598"/>
      <c r="AL45" s="590"/>
      <c r="AM45" s="590"/>
      <c r="AN45" s="590"/>
      <c r="AO45" s="590"/>
    </row>
    <row r="46" spans="1:41" s="581" customFormat="1" ht="35.25" customHeight="1" x14ac:dyDescent="0.2">
      <c r="B46" s="591">
        <v>42</v>
      </c>
      <c r="C46" s="592" t="s">
        <v>751</v>
      </c>
      <c r="D46" s="593">
        <v>2013</v>
      </c>
      <c r="E46" s="594" t="s">
        <v>754</v>
      </c>
      <c r="F46" s="595" t="s">
        <v>561</v>
      </c>
      <c r="G46" s="596" t="s">
        <v>1057</v>
      </c>
      <c r="H46" s="607" t="s">
        <v>670</v>
      </c>
      <c r="I46" s="596" t="s">
        <v>1058</v>
      </c>
      <c r="J46" s="597" t="s">
        <v>1059</v>
      </c>
      <c r="K46" s="583" t="s">
        <v>1025</v>
      </c>
      <c r="L46" s="588">
        <v>41290</v>
      </c>
      <c r="M46" s="588">
        <v>41619</v>
      </c>
      <c r="N46" s="595" t="s">
        <v>613</v>
      </c>
      <c r="O46" s="593">
        <v>1</v>
      </c>
      <c r="P46" s="593">
        <v>1</v>
      </c>
      <c r="Q46" s="593">
        <v>1</v>
      </c>
      <c r="R46" s="593">
        <v>142</v>
      </c>
      <c r="S46" s="593">
        <v>142</v>
      </c>
      <c r="T46" s="595"/>
      <c r="U46" s="595"/>
      <c r="V46" s="585" t="s">
        <v>610</v>
      </c>
      <c r="W46" s="585" t="s">
        <v>587</v>
      </c>
      <c r="X46" s="585"/>
      <c r="Y46" s="586"/>
      <c r="Z46" s="587" t="s">
        <v>801</v>
      </c>
      <c r="AA46" s="588">
        <v>43242</v>
      </c>
      <c r="AB46" s="614" t="s">
        <v>650</v>
      </c>
      <c r="AC46" s="614"/>
      <c r="AD46" s="598">
        <v>5</v>
      </c>
      <c r="AE46" s="591">
        <v>7</v>
      </c>
      <c r="AF46" s="598"/>
      <c r="AG46" s="598"/>
      <c r="AH46" s="598"/>
      <c r="AI46" s="598"/>
      <c r="AJ46" s="598">
        <v>5</v>
      </c>
      <c r="AK46" s="598"/>
      <c r="AL46" s="590"/>
      <c r="AM46" s="590"/>
      <c r="AN46" s="590"/>
      <c r="AO46" s="590"/>
    </row>
    <row r="47" spans="1:41" s="581" customFormat="1" ht="35.25" customHeight="1" x14ac:dyDescent="0.2">
      <c r="B47" s="591">
        <v>43</v>
      </c>
      <c r="C47" s="592" t="s">
        <v>751</v>
      </c>
      <c r="D47" s="593">
        <v>2013</v>
      </c>
      <c r="E47" s="594" t="s">
        <v>754</v>
      </c>
      <c r="F47" s="595" t="s">
        <v>561</v>
      </c>
      <c r="G47" s="596" t="s">
        <v>1057</v>
      </c>
      <c r="H47" s="607" t="s">
        <v>670</v>
      </c>
      <c r="I47" s="596" t="s">
        <v>1058</v>
      </c>
      <c r="J47" s="597" t="s">
        <v>1059</v>
      </c>
      <c r="K47" s="583" t="s">
        <v>1021</v>
      </c>
      <c r="L47" s="588">
        <v>41295</v>
      </c>
      <c r="M47" s="588">
        <v>41351</v>
      </c>
      <c r="N47" s="595" t="s">
        <v>613</v>
      </c>
      <c r="O47" s="593">
        <v>1</v>
      </c>
      <c r="P47" s="593">
        <v>1</v>
      </c>
      <c r="Q47" s="593">
        <v>1</v>
      </c>
      <c r="R47" s="593">
        <v>188</v>
      </c>
      <c r="S47" s="593">
        <v>188</v>
      </c>
      <c r="T47" s="595"/>
      <c r="U47" s="595"/>
      <c r="V47" s="585" t="s">
        <v>610</v>
      </c>
      <c r="W47" s="585" t="s">
        <v>587</v>
      </c>
      <c r="X47" s="585"/>
      <c r="Y47" s="586"/>
      <c r="Z47" s="587" t="s">
        <v>801</v>
      </c>
      <c r="AA47" s="588">
        <v>43242</v>
      </c>
      <c r="AB47" s="614" t="s">
        <v>650</v>
      </c>
      <c r="AC47" s="614"/>
      <c r="AD47" s="598">
        <v>6</v>
      </c>
      <c r="AE47" s="591">
        <v>1</v>
      </c>
      <c r="AF47" s="598"/>
      <c r="AG47" s="598"/>
      <c r="AH47" s="598"/>
      <c r="AI47" s="598"/>
      <c r="AJ47" s="598">
        <v>6</v>
      </c>
      <c r="AK47" s="598"/>
      <c r="AL47" s="590"/>
      <c r="AM47" s="590"/>
      <c r="AN47" s="590"/>
      <c r="AO47" s="590"/>
    </row>
    <row r="48" spans="1:41" s="581" customFormat="1" ht="35.25" customHeight="1" x14ac:dyDescent="0.2">
      <c r="B48" s="591">
        <v>44</v>
      </c>
      <c r="C48" s="592" t="s">
        <v>751</v>
      </c>
      <c r="D48" s="593">
        <v>2013</v>
      </c>
      <c r="E48" s="594" t="s">
        <v>754</v>
      </c>
      <c r="F48" s="595" t="s">
        <v>561</v>
      </c>
      <c r="G48" s="596" t="s">
        <v>1057</v>
      </c>
      <c r="H48" s="607" t="s">
        <v>670</v>
      </c>
      <c r="I48" s="596" t="s">
        <v>1058</v>
      </c>
      <c r="J48" s="597" t="s">
        <v>1059</v>
      </c>
      <c r="K48" s="583" t="s">
        <v>1022</v>
      </c>
      <c r="L48" s="588">
        <v>41386</v>
      </c>
      <c r="M48" s="588">
        <v>41478</v>
      </c>
      <c r="N48" s="595" t="s">
        <v>613</v>
      </c>
      <c r="O48" s="593">
        <v>1</v>
      </c>
      <c r="P48" s="593">
        <v>1</v>
      </c>
      <c r="Q48" s="593">
        <v>1</v>
      </c>
      <c r="R48" s="593">
        <v>202</v>
      </c>
      <c r="S48" s="593">
        <v>202</v>
      </c>
      <c r="T48" s="595"/>
      <c r="U48" s="595"/>
      <c r="V48" s="585" t="s">
        <v>610</v>
      </c>
      <c r="W48" s="585" t="s">
        <v>587</v>
      </c>
      <c r="X48" s="585"/>
      <c r="Y48" s="586"/>
      <c r="Z48" s="587" t="s">
        <v>801</v>
      </c>
      <c r="AA48" s="588">
        <v>43242</v>
      </c>
      <c r="AB48" s="614" t="s">
        <v>650</v>
      </c>
      <c r="AC48" s="614"/>
      <c r="AD48" s="598">
        <v>6</v>
      </c>
      <c r="AE48" s="591">
        <v>2</v>
      </c>
      <c r="AF48" s="598"/>
      <c r="AG48" s="598"/>
      <c r="AH48" s="598"/>
      <c r="AI48" s="598"/>
      <c r="AJ48" s="598">
        <v>6</v>
      </c>
      <c r="AK48" s="598"/>
      <c r="AL48" s="590"/>
      <c r="AM48" s="590"/>
      <c r="AN48" s="590"/>
      <c r="AO48" s="590"/>
    </row>
    <row r="49" spans="2:41" s="581" customFormat="1" ht="35.25" customHeight="1" x14ac:dyDescent="0.2">
      <c r="B49" s="591">
        <v>45</v>
      </c>
      <c r="C49" s="592" t="s">
        <v>751</v>
      </c>
      <c r="D49" s="593">
        <v>2013</v>
      </c>
      <c r="E49" s="594" t="s">
        <v>754</v>
      </c>
      <c r="F49" s="595" t="s">
        <v>561</v>
      </c>
      <c r="G49" s="596" t="s">
        <v>1057</v>
      </c>
      <c r="H49" s="607" t="s">
        <v>670</v>
      </c>
      <c r="I49" s="596" t="s">
        <v>1058</v>
      </c>
      <c r="J49" s="597" t="s">
        <v>1059</v>
      </c>
      <c r="K49" s="583" t="s">
        <v>1023</v>
      </c>
      <c r="L49" s="588">
        <v>41513</v>
      </c>
      <c r="M49" s="588">
        <v>41626</v>
      </c>
      <c r="N49" s="595" t="s">
        <v>613</v>
      </c>
      <c r="O49" s="593">
        <v>1</v>
      </c>
      <c r="P49" s="593">
        <v>1</v>
      </c>
      <c r="Q49" s="593">
        <v>1</v>
      </c>
      <c r="R49" s="593">
        <v>214</v>
      </c>
      <c r="S49" s="593">
        <v>214</v>
      </c>
      <c r="T49" s="595"/>
      <c r="U49" s="595"/>
      <c r="V49" s="585" t="s">
        <v>610</v>
      </c>
      <c r="W49" s="585" t="s">
        <v>587</v>
      </c>
      <c r="X49" s="585"/>
      <c r="Y49" s="586"/>
      <c r="Z49" s="587" t="s">
        <v>801</v>
      </c>
      <c r="AA49" s="588">
        <v>43242</v>
      </c>
      <c r="AB49" s="614" t="s">
        <v>650</v>
      </c>
      <c r="AC49" s="614"/>
      <c r="AD49" s="598">
        <v>6</v>
      </c>
      <c r="AE49" s="591">
        <v>3</v>
      </c>
      <c r="AF49" s="598"/>
      <c r="AG49" s="598"/>
      <c r="AH49" s="598"/>
      <c r="AI49" s="598"/>
      <c r="AJ49" s="598">
        <v>6</v>
      </c>
      <c r="AK49" s="598"/>
      <c r="AL49" s="590"/>
      <c r="AM49" s="590"/>
      <c r="AN49" s="590"/>
      <c r="AO49" s="590"/>
    </row>
    <row r="50" spans="2:41" s="581" customFormat="1" ht="72.95" customHeight="1" x14ac:dyDescent="0.2">
      <c r="B50" s="591">
        <v>46</v>
      </c>
      <c r="C50" s="599" t="s">
        <v>752</v>
      </c>
      <c r="D50" s="595">
        <v>2017</v>
      </c>
      <c r="E50" s="594" t="s">
        <v>1063</v>
      </c>
      <c r="F50" s="595" t="s">
        <v>564</v>
      </c>
      <c r="G50" s="600" t="s">
        <v>1064</v>
      </c>
      <c r="H50" s="617" t="s">
        <v>1065</v>
      </c>
      <c r="I50" s="600" t="s">
        <v>1066</v>
      </c>
      <c r="J50" s="608" t="s">
        <v>1067</v>
      </c>
      <c r="K50" s="597" t="s">
        <v>889</v>
      </c>
      <c r="L50" s="604">
        <v>43090</v>
      </c>
      <c r="M50" s="604">
        <v>43532</v>
      </c>
      <c r="N50" s="595" t="s">
        <v>613</v>
      </c>
      <c r="O50" s="595">
        <v>1</v>
      </c>
      <c r="P50" s="595">
        <v>1</v>
      </c>
      <c r="Q50" s="595">
        <v>1</v>
      </c>
      <c r="R50" s="595">
        <v>89</v>
      </c>
      <c r="S50" s="595">
        <f t="shared" ref="S50:S59" si="2">R50</f>
        <v>89</v>
      </c>
      <c r="T50" s="595"/>
      <c r="U50" s="595"/>
      <c r="V50" s="585" t="s">
        <v>610</v>
      </c>
      <c r="W50" s="585" t="s">
        <v>587</v>
      </c>
      <c r="X50" s="585" t="s">
        <v>67</v>
      </c>
      <c r="Y50" s="586"/>
      <c r="Z50" s="589" t="s">
        <v>1000</v>
      </c>
      <c r="AA50" s="590">
        <v>44823</v>
      </c>
      <c r="AB50" s="614"/>
      <c r="AC50" s="614" t="s">
        <v>898</v>
      </c>
      <c r="AD50" s="598">
        <v>6</v>
      </c>
      <c r="AE50" s="591">
        <v>4</v>
      </c>
      <c r="AF50" s="598"/>
      <c r="AG50" s="598"/>
      <c r="AH50" s="598"/>
      <c r="AI50" s="598"/>
      <c r="AJ50" s="598">
        <v>6</v>
      </c>
      <c r="AK50" s="598"/>
      <c r="AL50" s="590"/>
      <c r="AM50" s="590"/>
      <c r="AN50" s="590"/>
      <c r="AO50" s="590"/>
    </row>
    <row r="51" spans="2:41" s="581" customFormat="1" ht="72.95" customHeight="1" x14ac:dyDescent="0.2">
      <c r="B51" s="591">
        <v>47</v>
      </c>
      <c r="C51" s="599" t="s">
        <v>752</v>
      </c>
      <c r="D51" s="595">
        <v>2018</v>
      </c>
      <c r="E51" s="594" t="s">
        <v>1063</v>
      </c>
      <c r="F51" s="595" t="s">
        <v>564</v>
      </c>
      <c r="G51" s="600" t="s">
        <v>1064</v>
      </c>
      <c r="H51" s="617" t="s">
        <v>1065</v>
      </c>
      <c r="I51" s="600" t="s">
        <v>1066</v>
      </c>
      <c r="J51" s="608" t="s">
        <v>1067</v>
      </c>
      <c r="K51" s="597" t="s">
        <v>890</v>
      </c>
      <c r="L51" s="604">
        <v>43299</v>
      </c>
      <c r="M51" s="604">
        <v>43315</v>
      </c>
      <c r="N51" s="595" t="s">
        <v>613</v>
      </c>
      <c r="O51" s="595">
        <v>1</v>
      </c>
      <c r="P51" s="595">
        <v>1</v>
      </c>
      <c r="Q51" s="595">
        <v>1</v>
      </c>
      <c r="R51" s="595">
        <v>7</v>
      </c>
      <c r="S51" s="595">
        <f t="shared" si="2"/>
        <v>7</v>
      </c>
      <c r="T51" s="595"/>
      <c r="U51" s="595"/>
      <c r="V51" s="585" t="s">
        <v>610</v>
      </c>
      <c r="W51" s="585" t="s">
        <v>587</v>
      </c>
      <c r="X51" s="585" t="s">
        <v>67</v>
      </c>
      <c r="Y51" s="586"/>
      <c r="Z51" s="589" t="s">
        <v>1000</v>
      </c>
      <c r="AA51" s="590">
        <v>44823</v>
      </c>
      <c r="AB51" s="614"/>
      <c r="AC51" s="614" t="s">
        <v>898</v>
      </c>
      <c r="AD51" s="598">
        <v>6</v>
      </c>
      <c r="AE51" s="591">
        <v>5</v>
      </c>
      <c r="AF51" s="598"/>
      <c r="AG51" s="598"/>
      <c r="AH51" s="598"/>
      <c r="AI51" s="598"/>
      <c r="AJ51" s="598">
        <v>6</v>
      </c>
      <c r="AK51" s="598"/>
      <c r="AL51" s="590"/>
      <c r="AM51" s="590"/>
      <c r="AN51" s="590"/>
      <c r="AO51" s="590"/>
    </row>
    <row r="52" spans="2:41" s="581" customFormat="1" ht="72.95" customHeight="1" x14ac:dyDescent="0.2">
      <c r="B52" s="591">
        <v>48</v>
      </c>
      <c r="C52" s="599" t="s">
        <v>850</v>
      </c>
      <c r="D52" s="595">
        <v>2019</v>
      </c>
      <c r="E52" s="594" t="s">
        <v>1063</v>
      </c>
      <c r="F52" s="595" t="s">
        <v>564</v>
      </c>
      <c r="G52" s="600" t="s">
        <v>1064</v>
      </c>
      <c r="H52" s="617" t="s">
        <v>1065</v>
      </c>
      <c r="I52" s="600" t="s">
        <v>1066</v>
      </c>
      <c r="J52" s="608" t="s">
        <v>1067</v>
      </c>
      <c r="K52" s="597" t="s">
        <v>891</v>
      </c>
      <c r="L52" s="604">
        <v>43578</v>
      </c>
      <c r="M52" s="604">
        <v>43578</v>
      </c>
      <c r="N52" s="595" t="s">
        <v>613</v>
      </c>
      <c r="O52" s="595">
        <v>1</v>
      </c>
      <c r="P52" s="595">
        <v>1</v>
      </c>
      <c r="Q52" s="595">
        <v>1</v>
      </c>
      <c r="R52" s="595">
        <v>126</v>
      </c>
      <c r="S52" s="595">
        <f t="shared" si="2"/>
        <v>126</v>
      </c>
      <c r="T52" s="595"/>
      <c r="U52" s="595"/>
      <c r="V52" s="585" t="s">
        <v>610</v>
      </c>
      <c r="W52" s="585" t="s">
        <v>587</v>
      </c>
      <c r="X52" s="585" t="s">
        <v>67</v>
      </c>
      <c r="Y52" s="586"/>
      <c r="Z52" s="589" t="s">
        <v>1000</v>
      </c>
      <c r="AA52" s="590">
        <v>44823</v>
      </c>
      <c r="AB52" s="614"/>
      <c r="AC52" s="614" t="s">
        <v>898</v>
      </c>
      <c r="AD52" s="598">
        <v>6</v>
      </c>
      <c r="AE52" s="591">
        <v>6</v>
      </c>
      <c r="AF52" s="598"/>
      <c r="AG52" s="598"/>
      <c r="AH52" s="598"/>
      <c r="AI52" s="598"/>
      <c r="AJ52" s="598">
        <v>6</v>
      </c>
      <c r="AK52" s="598"/>
      <c r="AL52" s="590"/>
      <c r="AM52" s="590"/>
      <c r="AN52" s="590"/>
      <c r="AO52" s="590"/>
    </row>
    <row r="53" spans="2:41" s="581" customFormat="1" ht="72.95" customHeight="1" x14ac:dyDescent="0.2">
      <c r="B53" s="591">
        <v>49</v>
      </c>
      <c r="C53" s="599" t="s">
        <v>850</v>
      </c>
      <c r="D53" s="595">
        <v>2019</v>
      </c>
      <c r="E53" s="594" t="s">
        <v>1063</v>
      </c>
      <c r="F53" s="595" t="s">
        <v>564</v>
      </c>
      <c r="G53" s="600" t="s">
        <v>1064</v>
      </c>
      <c r="H53" s="617" t="s">
        <v>1065</v>
      </c>
      <c r="I53" s="600" t="s">
        <v>1066</v>
      </c>
      <c r="J53" s="608" t="s">
        <v>1067</v>
      </c>
      <c r="K53" s="597" t="s">
        <v>892</v>
      </c>
      <c r="L53" s="604">
        <v>43578</v>
      </c>
      <c r="M53" s="604">
        <v>43781</v>
      </c>
      <c r="N53" s="595" t="s">
        <v>613</v>
      </c>
      <c r="O53" s="595">
        <v>1</v>
      </c>
      <c r="P53" s="595">
        <v>1</v>
      </c>
      <c r="Q53" s="595">
        <v>1</v>
      </c>
      <c r="R53" s="595">
        <v>170</v>
      </c>
      <c r="S53" s="595">
        <f t="shared" si="2"/>
        <v>170</v>
      </c>
      <c r="T53" s="595"/>
      <c r="U53" s="595"/>
      <c r="V53" s="585" t="s">
        <v>610</v>
      </c>
      <c r="W53" s="585" t="s">
        <v>587</v>
      </c>
      <c r="X53" s="585" t="s">
        <v>67</v>
      </c>
      <c r="Y53" s="586"/>
      <c r="Z53" s="589" t="s">
        <v>1000</v>
      </c>
      <c r="AA53" s="590">
        <v>44823</v>
      </c>
      <c r="AB53" s="614"/>
      <c r="AC53" s="614" t="s">
        <v>898</v>
      </c>
      <c r="AD53" s="598">
        <v>6</v>
      </c>
      <c r="AE53" s="591">
        <v>7</v>
      </c>
      <c r="AF53" s="598"/>
      <c r="AG53" s="598"/>
      <c r="AH53" s="598"/>
      <c r="AI53" s="598"/>
      <c r="AJ53" s="598">
        <v>6</v>
      </c>
      <c r="AK53" s="598"/>
      <c r="AL53" s="590"/>
      <c r="AM53" s="590"/>
      <c r="AN53" s="590"/>
      <c r="AO53" s="590"/>
    </row>
    <row r="54" spans="2:41" s="581" customFormat="1" ht="72.95" customHeight="1" x14ac:dyDescent="0.2">
      <c r="B54" s="591">
        <v>50</v>
      </c>
      <c r="C54" s="599" t="s">
        <v>850</v>
      </c>
      <c r="D54" s="595">
        <v>2019</v>
      </c>
      <c r="E54" s="594" t="s">
        <v>1063</v>
      </c>
      <c r="F54" s="595" t="s">
        <v>564</v>
      </c>
      <c r="G54" s="600" t="s">
        <v>1064</v>
      </c>
      <c r="H54" s="617" t="s">
        <v>1065</v>
      </c>
      <c r="I54" s="600" t="s">
        <v>1066</v>
      </c>
      <c r="J54" s="608" t="s">
        <v>1067</v>
      </c>
      <c r="K54" s="597" t="s">
        <v>893</v>
      </c>
      <c r="L54" s="604">
        <v>43578</v>
      </c>
      <c r="M54" s="604">
        <v>43578</v>
      </c>
      <c r="N54" s="595" t="s">
        <v>613</v>
      </c>
      <c r="O54" s="595">
        <v>1</v>
      </c>
      <c r="P54" s="595">
        <v>1</v>
      </c>
      <c r="Q54" s="595">
        <v>1</v>
      </c>
      <c r="R54" s="595">
        <v>101</v>
      </c>
      <c r="S54" s="595">
        <f t="shared" si="2"/>
        <v>101</v>
      </c>
      <c r="T54" s="595"/>
      <c r="U54" s="595"/>
      <c r="V54" s="585" t="s">
        <v>610</v>
      </c>
      <c r="W54" s="585" t="s">
        <v>587</v>
      </c>
      <c r="X54" s="585" t="s">
        <v>67</v>
      </c>
      <c r="Y54" s="586"/>
      <c r="Z54" s="589" t="s">
        <v>1000</v>
      </c>
      <c r="AA54" s="590">
        <v>44823</v>
      </c>
      <c r="AB54" s="614"/>
      <c r="AC54" s="614" t="s">
        <v>898</v>
      </c>
      <c r="AD54" s="598">
        <v>6</v>
      </c>
      <c r="AE54" s="591">
        <v>8</v>
      </c>
      <c r="AF54" s="598"/>
      <c r="AG54" s="598"/>
      <c r="AH54" s="598"/>
      <c r="AI54" s="598"/>
      <c r="AJ54" s="598">
        <v>6</v>
      </c>
      <c r="AK54" s="598"/>
      <c r="AL54" s="590"/>
      <c r="AM54" s="590"/>
      <c r="AN54" s="590"/>
      <c r="AO54" s="590"/>
    </row>
    <row r="55" spans="2:41" s="581" customFormat="1" ht="72.95" customHeight="1" x14ac:dyDescent="0.2">
      <c r="B55" s="591">
        <v>51</v>
      </c>
      <c r="C55" s="599" t="s">
        <v>850</v>
      </c>
      <c r="D55" s="595">
        <v>2019</v>
      </c>
      <c r="E55" s="594" t="s">
        <v>335</v>
      </c>
      <c r="F55" s="595" t="s">
        <v>564</v>
      </c>
      <c r="G55" s="600" t="s">
        <v>877</v>
      </c>
      <c r="H55" s="617" t="s">
        <v>878</v>
      </c>
      <c r="I55" s="600" t="s">
        <v>884</v>
      </c>
      <c r="J55" s="608" t="s">
        <v>1074</v>
      </c>
      <c r="K55" s="597" t="s">
        <v>1054</v>
      </c>
      <c r="L55" s="604">
        <v>43579</v>
      </c>
      <c r="M55" s="604">
        <v>43579</v>
      </c>
      <c r="N55" s="595" t="s">
        <v>613</v>
      </c>
      <c r="O55" s="595">
        <v>1</v>
      </c>
      <c r="P55" s="595">
        <v>3</v>
      </c>
      <c r="Q55" s="595">
        <v>1</v>
      </c>
      <c r="R55" s="595">
        <v>185</v>
      </c>
      <c r="S55" s="595">
        <f t="shared" si="2"/>
        <v>185</v>
      </c>
      <c r="T55" s="595"/>
      <c r="U55" s="595"/>
      <c r="V55" s="585" t="s">
        <v>610</v>
      </c>
      <c r="W55" s="585" t="s">
        <v>587</v>
      </c>
      <c r="X55" s="585" t="s">
        <v>67</v>
      </c>
      <c r="Y55" s="586"/>
      <c r="Z55" s="589" t="s">
        <v>1000</v>
      </c>
      <c r="AA55" s="590">
        <v>44823</v>
      </c>
      <c r="AB55" s="614"/>
      <c r="AC55" s="614" t="s">
        <v>898</v>
      </c>
      <c r="AD55" s="598">
        <v>7</v>
      </c>
      <c r="AE55" s="591">
        <v>1</v>
      </c>
      <c r="AF55" s="598"/>
      <c r="AG55" s="598"/>
      <c r="AH55" s="598"/>
      <c r="AI55" s="598"/>
      <c r="AJ55" s="598">
        <v>7</v>
      </c>
      <c r="AK55" s="598"/>
      <c r="AL55" s="590"/>
      <c r="AM55" s="590"/>
      <c r="AN55" s="590"/>
      <c r="AO55" s="590"/>
    </row>
    <row r="56" spans="2:41" s="581" customFormat="1" ht="72.95" customHeight="1" x14ac:dyDescent="0.2">
      <c r="B56" s="591">
        <v>52</v>
      </c>
      <c r="C56" s="599" t="s">
        <v>850</v>
      </c>
      <c r="D56" s="595">
        <v>2019</v>
      </c>
      <c r="E56" s="594" t="s">
        <v>335</v>
      </c>
      <c r="F56" s="595" t="s">
        <v>564</v>
      </c>
      <c r="G56" s="600" t="s">
        <v>877</v>
      </c>
      <c r="H56" s="617" t="s">
        <v>878</v>
      </c>
      <c r="I56" s="600" t="s">
        <v>884</v>
      </c>
      <c r="J56" s="608" t="s">
        <v>1074</v>
      </c>
      <c r="K56" s="597" t="s">
        <v>1055</v>
      </c>
      <c r="L56" s="604">
        <v>43579</v>
      </c>
      <c r="M56" s="604">
        <v>43579</v>
      </c>
      <c r="N56" s="595" t="s">
        <v>613</v>
      </c>
      <c r="O56" s="595">
        <v>2</v>
      </c>
      <c r="P56" s="595">
        <v>3</v>
      </c>
      <c r="Q56" s="595">
        <v>186</v>
      </c>
      <c r="R56" s="595">
        <v>370</v>
      </c>
      <c r="S56" s="595">
        <v>185</v>
      </c>
      <c r="T56" s="595"/>
      <c r="U56" s="595"/>
      <c r="V56" s="585" t="s">
        <v>610</v>
      </c>
      <c r="W56" s="585" t="s">
        <v>587</v>
      </c>
      <c r="X56" s="585" t="s">
        <v>67</v>
      </c>
      <c r="Y56" s="586"/>
      <c r="Z56" s="589" t="s">
        <v>1000</v>
      </c>
      <c r="AA56" s="590">
        <v>44823</v>
      </c>
      <c r="AB56" s="614"/>
      <c r="AC56" s="614" t="s">
        <v>898</v>
      </c>
      <c r="AD56" s="598">
        <v>7</v>
      </c>
      <c r="AE56" s="591">
        <v>2</v>
      </c>
      <c r="AF56" s="598"/>
      <c r="AG56" s="598"/>
      <c r="AH56" s="598"/>
      <c r="AI56" s="598"/>
      <c r="AJ56" s="598">
        <v>7</v>
      </c>
      <c r="AK56" s="598"/>
      <c r="AL56" s="590"/>
      <c r="AM56" s="590"/>
      <c r="AN56" s="590"/>
      <c r="AO56" s="590"/>
    </row>
    <row r="57" spans="2:41" s="581" customFormat="1" ht="72.95" customHeight="1" x14ac:dyDescent="0.2">
      <c r="B57" s="591">
        <v>53</v>
      </c>
      <c r="C57" s="599" t="s">
        <v>850</v>
      </c>
      <c r="D57" s="595">
        <v>2019</v>
      </c>
      <c r="E57" s="594" t="s">
        <v>335</v>
      </c>
      <c r="F57" s="595" t="s">
        <v>564</v>
      </c>
      <c r="G57" s="600" t="s">
        <v>877</v>
      </c>
      <c r="H57" s="617" t="s">
        <v>878</v>
      </c>
      <c r="I57" s="600" t="s">
        <v>884</v>
      </c>
      <c r="J57" s="608" t="s">
        <v>1074</v>
      </c>
      <c r="K57" s="597" t="s">
        <v>1056</v>
      </c>
      <c r="L57" s="604">
        <v>43579</v>
      </c>
      <c r="M57" s="604">
        <v>43579</v>
      </c>
      <c r="N57" s="595" t="s">
        <v>613</v>
      </c>
      <c r="O57" s="595">
        <v>3</v>
      </c>
      <c r="P57" s="595">
        <v>3</v>
      </c>
      <c r="Q57" s="595">
        <v>371</v>
      </c>
      <c r="R57" s="595">
        <v>556</v>
      </c>
      <c r="S57" s="595">
        <v>186</v>
      </c>
      <c r="T57" s="595"/>
      <c r="U57" s="595"/>
      <c r="V57" s="585" t="s">
        <v>610</v>
      </c>
      <c r="W57" s="585" t="s">
        <v>587</v>
      </c>
      <c r="X57" s="585" t="s">
        <v>67</v>
      </c>
      <c r="Y57" s="586"/>
      <c r="Z57" s="589" t="s">
        <v>1000</v>
      </c>
      <c r="AA57" s="590">
        <v>44823</v>
      </c>
      <c r="AB57" s="614"/>
      <c r="AC57" s="614" t="s">
        <v>898</v>
      </c>
      <c r="AD57" s="598">
        <v>7</v>
      </c>
      <c r="AE57" s="591">
        <v>3</v>
      </c>
      <c r="AF57" s="598"/>
      <c r="AG57" s="598"/>
      <c r="AH57" s="598"/>
      <c r="AI57" s="598"/>
      <c r="AJ57" s="598">
        <v>7</v>
      </c>
      <c r="AK57" s="598"/>
      <c r="AL57" s="590"/>
      <c r="AM57" s="590"/>
      <c r="AN57" s="590"/>
      <c r="AO57" s="590"/>
    </row>
    <row r="58" spans="2:41" s="581" customFormat="1" ht="72.95" customHeight="1" x14ac:dyDescent="0.2">
      <c r="B58" s="591">
        <v>54</v>
      </c>
      <c r="C58" s="599" t="s">
        <v>850</v>
      </c>
      <c r="D58" s="595">
        <v>2019</v>
      </c>
      <c r="E58" s="594" t="s">
        <v>335</v>
      </c>
      <c r="F58" s="595" t="s">
        <v>564</v>
      </c>
      <c r="G58" s="600" t="s">
        <v>877</v>
      </c>
      <c r="H58" s="617" t="s">
        <v>878</v>
      </c>
      <c r="I58" s="600" t="s">
        <v>884</v>
      </c>
      <c r="J58" s="608" t="s">
        <v>1074</v>
      </c>
      <c r="K58" s="597" t="s">
        <v>896</v>
      </c>
      <c r="L58" s="604">
        <v>43662</v>
      </c>
      <c r="M58" s="604">
        <v>43662</v>
      </c>
      <c r="N58" s="595" t="s">
        <v>613</v>
      </c>
      <c r="O58" s="595">
        <v>1</v>
      </c>
      <c r="P58" s="595">
        <v>1</v>
      </c>
      <c r="Q58" s="595">
        <v>1</v>
      </c>
      <c r="R58" s="595">
        <v>149</v>
      </c>
      <c r="S58" s="595">
        <f t="shared" si="2"/>
        <v>149</v>
      </c>
      <c r="T58" s="595"/>
      <c r="U58" s="595"/>
      <c r="V58" s="585" t="s">
        <v>610</v>
      </c>
      <c r="W58" s="585" t="s">
        <v>587</v>
      </c>
      <c r="X58" s="585" t="s">
        <v>67</v>
      </c>
      <c r="Y58" s="586"/>
      <c r="Z58" s="589" t="s">
        <v>1000</v>
      </c>
      <c r="AA58" s="590">
        <v>44823</v>
      </c>
      <c r="AB58" s="614"/>
      <c r="AC58" s="614" t="s">
        <v>898</v>
      </c>
      <c r="AD58" s="598">
        <v>7</v>
      </c>
      <c r="AE58" s="591">
        <v>4</v>
      </c>
      <c r="AF58" s="598"/>
      <c r="AG58" s="598"/>
      <c r="AH58" s="598"/>
      <c r="AI58" s="598"/>
      <c r="AJ58" s="598">
        <v>7</v>
      </c>
      <c r="AK58" s="598"/>
      <c r="AL58" s="590"/>
      <c r="AM58" s="590"/>
      <c r="AN58" s="590"/>
      <c r="AO58" s="590"/>
    </row>
    <row r="59" spans="2:41" s="581" customFormat="1" ht="72.95" customHeight="1" x14ac:dyDescent="0.2">
      <c r="B59" s="591">
        <v>55</v>
      </c>
      <c r="C59" s="599" t="s">
        <v>850</v>
      </c>
      <c r="D59" s="595">
        <v>2019</v>
      </c>
      <c r="E59" s="594" t="s">
        <v>335</v>
      </c>
      <c r="F59" s="595" t="s">
        <v>564</v>
      </c>
      <c r="G59" s="600" t="s">
        <v>877</v>
      </c>
      <c r="H59" s="617" t="s">
        <v>878</v>
      </c>
      <c r="I59" s="600" t="s">
        <v>884</v>
      </c>
      <c r="J59" s="608" t="s">
        <v>1074</v>
      </c>
      <c r="K59" s="597" t="s">
        <v>1075</v>
      </c>
      <c r="L59" s="604">
        <v>43732</v>
      </c>
      <c r="M59" s="604">
        <v>43732</v>
      </c>
      <c r="N59" s="595" t="s">
        <v>613</v>
      </c>
      <c r="O59" s="595">
        <v>1</v>
      </c>
      <c r="P59" s="595">
        <v>1</v>
      </c>
      <c r="Q59" s="595">
        <v>1</v>
      </c>
      <c r="R59" s="595">
        <v>141</v>
      </c>
      <c r="S59" s="595">
        <f t="shared" si="2"/>
        <v>141</v>
      </c>
      <c r="T59" s="595"/>
      <c r="U59" s="595"/>
      <c r="V59" s="585" t="s">
        <v>610</v>
      </c>
      <c r="W59" s="585" t="s">
        <v>587</v>
      </c>
      <c r="X59" s="585" t="s">
        <v>67</v>
      </c>
      <c r="Y59" s="586"/>
      <c r="Z59" s="589" t="s">
        <v>1000</v>
      </c>
      <c r="AA59" s="590">
        <v>44823</v>
      </c>
      <c r="AB59" s="614"/>
      <c r="AC59" s="614" t="s">
        <v>898</v>
      </c>
      <c r="AD59" s="598">
        <v>7</v>
      </c>
      <c r="AE59" s="591">
        <v>5</v>
      </c>
      <c r="AF59" s="598"/>
      <c r="AG59" s="598"/>
      <c r="AH59" s="598"/>
      <c r="AI59" s="598"/>
      <c r="AJ59" s="598">
        <v>7</v>
      </c>
      <c r="AK59" s="598"/>
      <c r="AL59" s="590"/>
      <c r="AM59" s="590"/>
      <c r="AN59" s="590"/>
      <c r="AO59" s="590"/>
    </row>
    <row r="60" spans="2:41" s="581" customFormat="1" ht="72.95" customHeight="1" x14ac:dyDescent="0.2">
      <c r="B60" s="591">
        <v>56</v>
      </c>
      <c r="C60" s="599" t="s">
        <v>850</v>
      </c>
      <c r="D60" s="595">
        <v>2019</v>
      </c>
      <c r="E60" s="594" t="s">
        <v>335</v>
      </c>
      <c r="F60" s="595" t="s">
        <v>564</v>
      </c>
      <c r="G60" s="600" t="s">
        <v>877</v>
      </c>
      <c r="H60" s="617" t="s">
        <v>878</v>
      </c>
      <c r="I60" s="600" t="s">
        <v>884</v>
      </c>
      <c r="J60" s="608" t="s">
        <v>1074</v>
      </c>
      <c r="K60" s="597" t="s">
        <v>1068</v>
      </c>
      <c r="L60" s="604">
        <v>43732</v>
      </c>
      <c r="M60" s="604">
        <v>43732</v>
      </c>
      <c r="N60" s="595" t="s">
        <v>613</v>
      </c>
      <c r="O60" s="595">
        <v>1</v>
      </c>
      <c r="P60" s="595">
        <v>1</v>
      </c>
      <c r="Q60" s="595">
        <v>142</v>
      </c>
      <c r="R60" s="595">
        <v>303</v>
      </c>
      <c r="S60" s="595">
        <v>162</v>
      </c>
      <c r="T60" s="595"/>
      <c r="U60" s="595"/>
      <c r="V60" s="585" t="s">
        <v>610</v>
      </c>
      <c r="W60" s="585" t="s">
        <v>587</v>
      </c>
      <c r="X60" s="585" t="s">
        <v>67</v>
      </c>
      <c r="Y60" s="586"/>
      <c r="Z60" s="589" t="s">
        <v>1000</v>
      </c>
      <c r="AA60" s="590">
        <v>44823</v>
      </c>
      <c r="AB60" s="614"/>
      <c r="AC60" s="614" t="s">
        <v>898</v>
      </c>
      <c r="AD60" s="598">
        <v>7</v>
      </c>
      <c r="AE60" s="591">
        <v>6</v>
      </c>
      <c r="AF60" s="598"/>
      <c r="AG60" s="598"/>
      <c r="AH60" s="598"/>
      <c r="AI60" s="598"/>
      <c r="AJ60" s="598">
        <v>7</v>
      </c>
      <c r="AK60" s="598"/>
      <c r="AL60" s="590"/>
      <c r="AM60" s="590"/>
      <c r="AN60" s="590"/>
      <c r="AO60" s="590"/>
    </row>
    <row r="61" spans="2:41" s="581" customFormat="1" ht="72.95" customHeight="1" x14ac:dyDescent="0.2">
      <c r="B61" s="591">
        <v>57</v>
      </c>
      <c r="C61" s="599" t="s">
        <v>850</v>
      </c>
      <c r="D61" s="595">
        <v>2020</v>
      </c>
      <c r="E61" s="594" t="s">
        <v>335</v>
      </c>
      <c r="F61" s="595" t="s">
        <v>564</v>
      </c>
      <c r="G61" s="600" t="s">
        <v>877</v>
      </c>
      <c r="H61" s="617" t="s">
        <v>878</v>
      </c>
      <c r="I61" s="600" t="s">
        <v>884</v>
      </c>
      <c r="J61" s="608" t="s">
        <v>1074</v>
      </c>
      <c r="K61" s="597" t="s">
        <v>1076</v>
      </c>
      <c r="L61" s="604">
        <v>43733</v>
      </c>
      <c r="M61" s="604">
        <v>43733</v>
      </c>
      <c r="N61" s="595" t="s">
        <v>613</v>
      </c>
      <c r="O61" s="595">
        <v>1</v>
      </c>
      <c r="P61" s="595">
        <v>1</v>
      </c>
      <c r="Q61" s="595">
        <v>304</v>
      </c>
      <c r="R61" s="595">
        <v>433</v>
      </c>
      <c r="S61" s="595">
        <v>130</v>
      </c>
      <c r="T61" s="595"/>
      <c r="U61" s="595"/>
      <c r="V61" s="585" t="s">
        <v>610</v>
      </c>
      <c r="W61" s="585" t="s">
        <v>587</v>
      </c>
      <c r="X61" s="585" t="s">
        <v>67</v>
      </c>
      <c r="Y61" s="586"/>
      <c r="Z61" s="589" t="s">
        <v>1000</v>
      </c>
      <c r="AA61" s="590">
        <v>44823</v>
      </c>
      <c r="AB61" s="614"/>
      <c r="AC61" s="614" t="s">
        <v>898</v>
      </c>
      <c r="AD61" s="598">
        <v>7</v>
      </c>
      <c r="AE61" s="591">
        <v>7</v>
      </c>
      <c r="AF61" s="598"/>
      <c r="AG61" s="598"/>
      <c r="AH61" s="598"/>
      <c r="AI61" s="598"/>
      <c r="AJ61" s="598">
        <v>7</v>
      </c>
      <c r="AK61" s="598"/>
      <c r="AL61" s="590"/>
      <c r="AM61" s="590"/>
      <c r="AN61" s="590"/>
      <c r="AO61" s="590"/>
    </row>
    <row r="62" spans="2:41" s="581" customFormat="1" ht="72.95" customHeight="1" x14ac:dyDescent="0.2">
      <c r="B62" s="591">
        <v>58</v>
      </c>
      <c r="C62" s="599" t="s">
        <v>850</v>
      </c>
      <c r="D62" s="595">
        <v>2022</v>
      </c>
      <c r="E62" s="594" t="s">
        <v>335</v>
      </c>
      <c r="F62" s="595" t="s">
        <v>565</v>
      </c>
      <c r="G62" s="600" t="s">
        <v>916</v>
      </c>
      <c r="H62" s="617" t="s">
        <v>878</v>
      </c>
      <c r="I62" s="600" t="s">
        <v>918</v>
      </c>
      <c r="J62" s="608" t="s">
        <v>1074</v>
      </c>
      <c r="K62" s="597" t="s">
        <v>966</v>
      </c>
      <c r="L62" s="604">
        <v>44715</v>
      </c>
      <c r="M62" s="604">
        <v>44860</v>
      </c>
      <c r="N62" s="595" t="s">
        <v>613</v>
      </c>
      <c r="O62" s="595">
        <v>1</v>
      </c>
      <c r="P62" s="595">
        <v>1</v>
      </c>
      <c r="Q62" s="595">
        <v>1</v>
      </c>
      <c r="R62" s="595">
        <v>30</v>
      </c>
      <c r="S62" s="595">
        <v>30</v>
      </c>
      <c r="T62" s="595"/>
      <c r="U62" s="595"/>
      <c r="V62" s="585" t="s">
        <v>610</v>
      </c>
      <c r="W62" s="585" t="s">
        <v>870</v>
      </c>
      <c r="X62" s="585" t="s">
        <v>67</v>
      </c>
      <c r="Y62" s="586"/>
      <c r="Z62" s="589" t="s">
        <v>995</v>
      </c>
      <c r="AA62" s="590">
        <v>45175</v>
      </c>
      <c r="AB62" s="614" t="s">
        <v>998</v>
      </c>
      <c r="AC62" s="614" t="s">
        <v>999</v>
      </c>
      <c r="AD62" s="598">
        <v>7</v>
      </c>
      <c r="AE62" s="591">
        <v>8</v>
      </c>
      <c r="AF62" s="598"/>
      <c r="AG62" s="598"/>
      <c r="AH62" s="598"/>
      <c r="AI62" s="598"/>
      <c r="AJ62" s="598">
        <v>7</v>
      </c>
      <c r="AK62" s="598"/>
      <c r="AL62" s="590"/>
      <c r="AM62" s="590"/>
      <c r="AN62" s="590"/>
      <c r="AO62" s="590"/>
    </row>
    <row r="63" spans="2:41" s="581" customFormat="1" ht="35.25" customHeight="1" x14ac:dyDescent="0.2">
      <c r="B63" s="591">
        <v>59</v>
      </c>
      <c r="C63" s="599" t="s">
        <v>850</v>
      </c>
      <c r="D63" s="595">
        <v>2021</v>
      </c>
      <c r="E63" s="617" t="s">
        <v>407</v>
      </c>
      <c r="F63" s="595" t="s">
        <v>565</v>
      </c>
      <c r="G63" s="600" t="s">
        <v>899</v>
      </c>
      <c r="H63" s="616" t="s">
        <v>757</v>
      </c>
      <c r="I63" s="600" t="s">
        <v>759</v>
      </c>
      <c r="J63" s="608" t="s">
        <v>900</v>
      </c>
      <c r="K63" s="608" t="s">
        <v>924</v>
      </c>
      <c r="L63" s="604">
        <v>44224</v>
      </c>
      <c r="M63" s="604">
        <v>44224</v>
      </c>
      <c r="N63" s="595" t="s">
        <v>614</v>
      </c>
      <c r="O63" s="595"/>
      <c r="P63" s="595"/>
      <c r="Q63" s="595"/>
      <c r="R63" s="595"/>
      <c r="S63" s="595"/>
      <c r="T63" s="595">
        <v>6.94</v>
      </c>
      <c r="U63" s="595" t="s">
        <v>980</v>
      </c>
      <c r="V63" s="585" t="s">
        <v>583</v>
      </c>
      <c r="W63" s="585" t="s">
        <v>870</v>
      </c>
      <c r="X63" s="585" t="s">
        <v>67</v>
      </c>
      <c r="Y63" s="586" t="s">
        <v>981</v>
      </c>
      <c r="Z63" s="589" t="s">
        <v>1001</v>
      </c>
      <c r="AA63" s="590">
        <v>45175</v>
      </c>
      <c r="AB63" s="614" t="s">
        <v>998</v>
      </c>
      <c r="AC63" s="614" t="s">
        <v>999</v>
      </c>
      <c r="AD63" s="598"/>
      <c r="AE63" s="591"/>
      <c r="AF63" s="598"/>
      <c r="AG63" s="598"/>
      <c r="AH63" s="598"/>
      <c r="AI63" s="598"/>
      <c r="AJ63" s="598"/>
      <c r="AK63" s="598"/>
      <c r="AL63" s="618"/>
      <c r="AM63" s="610"/>
      <c r="AN63" s="610"/>
      <c r="AO63" s="611"/>
    </row>
    <row r="64" spans="2:41" s="581" customFormat="1" ht="35.25" customHeight="1" x14ac:dyDescent="0.2">
      <c r="B64" s="591">
        <v>60</v>
      </c>
      <c r="C64" s="599" t="s">
        <v>850</v>
      </c>
      <c r="D64" s="595">
        <v>2021</v>
      </c>
      <c r="E64" s="617" t="s">
        <v>407</v>
      </c>
      <c r="F64" s="595" t="s">
        <v>565</v>
      </c>
      <c r="G64" s="600" t="s">
        <v>899</v>
      </c>
      <c r="H64" s="616" t="s">
        <v>757</v>
      </c>
      <c r="I64" s="600" t="s">
        <v>759</v>
      </c>
      <c r="J64" s="608" t="s">
        <v>900</v>
      </c>
      <c r="K64" s="608" t="s">
        <v>925</v>
      </c>
      <c r="L64" s="604">
        <v>44252</v>
      </c>
      <c r="M64" s="604">
        <v>44252</v>
      </c>
      <c r="N64" s="595" t="s">
        <v>614</v>
      </c>
      <c r="O64" s="595"/>
      <c r="P64" s="595"/>
      <c r="Q64" s="595"/>
      <c r="R64" s="595"/>
      <c r="S64" s="595"/>
      <c r="T64" s="595">
        <v>12</v>
      </c>
      <c r="U64" s="595" t="s">
        <v>980</v>
      </c>
      <c r="V64" s="585" t="s">
        <v>583</v>
      </c>
      <c r="W64" s="585" t="s">
        <v>870</v>
      </c>
      <c r="X64" s="585" t="s">
        <v>67</v>
      </c>
      <c r="Y64" s="586" t="s">
        <v>981</v>
      </c>
      <c r="Z64" s="589" t="s">
        <v>1001</v>
      </c>
      <c r="AA64" s="590">
        <v>45175</v>
      </c>
      <c r="AB64" s="614" t="s">
        <v>998</v>
      </c>
      <c r="AC64" s="614" t="s">
        <v>999</v>
      </c>
      <c r="AD64" s="598"/>
      <c r="AE64" s="591"/>
      <c r="AF64" s="598"/>
      <c r="AG64" s="598"/>
      <c r="AH64" s="598"/>
      <c r="AI64" s="598"/>
      <c r="AJ64" s="598"/>
      <c r="AK64" s="598"/>
      <c r="AL64" s="619"/>
      <c r="AM64" s="612"/>
      <c r="AN64" s="612"/>
      <c r="AO64" s="613"/>
    </row>
    <row r="65" spans="2:41" s="581" customFormat="1" ht="35.25" customHeight="1" x14ac:dyDescent="0.2">
      <c r="B65" s="591">
        <v>61</v>
      </c>
      <c r="C65" s="599" t="s">
        <v>850</v>
      </c>
      <c r="D65" s="595">
        <v>2021</v>
      </c>
      <c r="E65" s="617" t="s">
        <v>407</v>
      </c>
      <c r="F65" s="595" t="s">
        <v>565</v>
      </c>
      <c r="G65" s="600" t="s">
        <v>899</v>
      </c>
      <c r="H65" s="616" t="s">
        <v>757</v>
      </c>
      <c r="I65" s="600" t="s">
        <v>759</v>
      </c>
      <c r="J65" s="608" t="s">
        <v>900</v>
      </c>
      <c r="K65" s="608" t="s">
        <v>926</v>
      </c>
      <c r="L65" s="604">
        <v>44279</v>
      </c>
      <c r="M65" s="604">
        <v>44279</v>
      </c>
      <c r="N65" s="595" t="s">
        <v>614</v>
      </c>
      <c r="O65" s="595"/>
      <c r="P65" s="595"/>
      <c r="Q65" s="595"/>
      <c r="R65" s="595"/>
      <c r="S65" s="595"/>
      <c r="T65" s="595">
        <v>11.7</v>
      </c>
      <c r="U65" s="595" t="s">
        <v>980</v>
      </c>
      <c r="V65" s="585" t="s">
        <v>583</v>
      </c>
      <c r="W65" s="585" t="s">
        <v>870</v>
      </c>
      <c r="X65" s="585" t="s">
        <v>67</v>
      </c>
      <c r="Y65" s="586" t="s">
        <v>981</v>
      </c>
      <c r="Z65" s="589" t="s">
        <v>1001</v>
      </c>
      <c r="AA65" s="590">
        <v>45175</v>
      </c>
      <c r="AB65" s="614" t="s">
        <v>998</v>
      </c>
      <c r="AC65" s="614" t="s">
        <v>999</v>
      </c>
      <c r="AD65" s="598"/>
      <c r="AE65" s="591"/>
      <c r="AF65" s="598"/>
      <c r="AG65" s="598"/>
      <c r="AH65" s="598"/>
      <c r="AI65" s="598"/>
      <c r="AJ65" s="598"/>
      <c r="AK65" s="598"/>
      <c r="AL65" s="619"/>
      <c r="AM65" s="612"/>
      <c r="AN65" s="612"/>
      <c r="AO65" s="613"/>
    </row>
    <row r="66" spans="2:41" s="581" customFormat="1" ht="35.25" customHeight="1" x14ac:dyDescent="0.2">
      <c r="B66" s="591">
        <v>62</v>
      </c>
      <c r="C66" s="599" t="s">
        <v>850</v>
      </c>
      <c r="D66" s="595">
        <v>2021</v>
      </c>
      <c r="E66" s="617" t="s">
        <v>407</v>
      </c>
      <c r="F66" s="595" t="s">
        <v>565</v>
      </c>
      <c r="G66" s="600" t="s">
        <v>899</v>
      </c>
      <c r="H66" s="616" t="s">
        <v>757</v>
      </c>
      <c r="I66" s="600" t="s">
        <v>759</v>
      </c>
      <c r="J66" s="608" t="s">
        <v>900</v>
      </c>
      <c r="K66" s="608" t="s">
        <v>927</v>
      </c>
      <c r="L66" s="604">
        <v>44313</v>
      </c>
      <c r="M66" s="604">
        <v>44313</v>
      </c>
      <c r="N66" s="595" t="s">
        <v>614</v>
      </c>
      <c r="O66" s="595"/>
      <c r="P66" s="595"/>
      <c r="Q66" s="595"/>
      <c r="R66" s="595"/>
      <c r="S66" s="595"/>
      <c r="T66" s="595">
        <v>8.4700000000000006</v>
      </c>
      <c r="U66" s="595" t="s">
        <v>980</v>
      </c>
      <c r="V66" s="585" t="s">
        <v>583</v>
      </c>
      <c r="W66" s="585" t="s">
        <v>870</v>
      </c>
      <c r="X66" s="585" t="s">
        <v>67</v>
      </c>
      <c r="Y66" s="586" t="s">
        <v>981</v>
      </c>
      <c r="Z66" s="589" t="s">
        <v>982</v>
      </c>
      <c r="AA66" s="590">
        <v>45175</v>
      </c>
      <c r="AB66" s="614" t="s">
        <v>998</v>
      </c>
      <c r="AC66" s="614" t="s">
        <v>999</v>
      </c>
      <c r="AD66" s="598"/>
      <c r="AE66" s="591"/>
      <c r="AF66" s="598"/>
      <c r="AG66" s="598"/>
      <c r="AH66" s="598"/>
      <c r="AI66" s="598"/>
      <c r="AJ66" s="598"/>
      <c r="AK66" s="598"/>
      <c r="AL66" s="619"/>
      <c r="AM66" s="612"/>
      <c r="AN66" s="612"/>
      <c r="AO66" s="613"/>
    </row>
    <row r="67" spans="2:41" s="581" customFormat="1" ht="35.25" customHeight="1" x14ac:dyDescent="0.2">
      <c r="B67" s="591">
        <v>63</v>
      </c>
      <c r="C67" s="599" t="s">
        <v>850</v>
      </c>
      <c r="D67" s="595">
        <v>2021</v>
      </c>
      <c r="E67" s="617" t="s">
        <v>407</v>
      </c>
      <c r="F67" s="595" t="s">
        <v>565</v>
      </c>
      <c r="G67" s="600" t="s">
        <v>899</v>
      </c>
      <c r="H67" s="616" t="s">
        <v>757</v>
      </c>
      <c r="I67" s="600" t="s">
        <v>759</v>
      </c>
      <c r="J67" s="608" t="s">
        <v>900</v>
      </c>
      <c r="K67" s="608" t="s">
        <v>928</v>
      </c>
      <c r="L67" s="604">
        <v>44369</v>
      </c>
      <c r="M67" s="604">
        <v>44369</v>
      </c>
      <c r="N67" s="595" t="s">
        <v>614</v>
      </c>
      <c r="O67" s="595"/>
      <c r="P67" s="595"/>
      <c r="Q67" s="595"/>
      <c r="R67" s="595"/>
      <c r="S67" s="595"/>
      <c r="T67" s="595">
        <v>5.7</v>
      </c>
      <c r="U67" s="595" t="s">
        <v>980</v>
      </c>
      <c r="V67" s="585" t="s">
        <v>583</v>
      </c>
      <c r="W67" s="585" t="s">
        <v>870</v>
      </c>
      <c r="X67" s="585" t="s">
        <v>67</v>
      </c>
      <c r="Y67" s="586" t="s">
        <v>981</v>
      </c>
      <c r="Z67" s="589" t="s">
        <v>1001</v>
      </c>
      <c r="AA67" s="590">
        <v>45175</v>
      </c>
      <c r="AB67" s="614" t="s">
        <v>998</v>
      </c>
      <c r="AC67" s="614" t="s">
        <v>999</v>
      </c>
      <c r="AD67" s="598"/>
      <c r="AE67" s="591"/>
      <c r="AF67" s="598"/>
      <c r="AG67" s="598"/>
      <c r="AH67" s="598"/>
      <c r="AI67" s="598"/>
      <c r="AJ67" s="598"/>
      <c r="AK67" s="598"/>
      <c r="AL67" s="619"/>
      <c r="AM67" s="612"/>
      <c r="AN67" s="612"/>
      <c r="AO67" s="613"/>
    </row>
    <row r="68" spans="2:41" s="581" customFormat="1" ht="35.25" customHeight="1" x14ac:dyDescent="0.2">
      <c r="B68" s="591">
        <v>64</v>
      </c>
      <c r="C68" s="599" t="s">
        <v>850</v>
      </c>
      <c r="D68" s="595">
        <v>2021</v>
      </c>
      <c r="E68" s="617" t="s">
        <v>407</v>
      </c>
      <c r="F68" s="595" t="s">
        <v>565</v>
      </c>
      <c r="G68" s="600" t="s">
        <v>899</v>
      </c>
      <c r="H68" s="616" t="s">
        <v>757</v>
      </c>
      <c r="I68" s="600" t="s">
        <v>759</v>
      </c>
      <c r="J68" s="608" t="s">
        <v>900</v>
      </c>
      <c r="K68" s="608" t="s">
        <v>929</v>
      </c>
      <c r="L68" s="604">
        <v>44404</v>
      </c>
      <c r="M68" s="604" t="s">
        <v>930</v>
      </c>
      <c r="N68" s="595" t="s">
        <v>614</v>
      </c>
      <c r="O68" s="595"/>
      <c r="P68" s="595"/>
      <c r="Q68" s="595"/>
      <c r="R68" s="595"/>
      <c r="S68" s="595"/>
      <c r="T68" s="595">
        <v>14.3</v>
      </c>
      <c r="U68" s="595" t="s">
        <v>980</v>
      </c>
      <c r="V68" s="585" t="s">
        <v>583</v>
      </c>
      <c r="W68" s="585" t="s">
        <v>870</v>
      </c>
      <c r="X68" s="585" t="s">
        <v>67</v>
      </c>
      <c r="Y68" s="586" t="s">
        <v>981</v>
      </c>
      <c r="Z68" s="589" t="s">
        <v>983</v>
      </c>
      <c r="AA68" s="590">
        <v>45175</v>
      </c>
      <c r="AB68" s="614" t="s">
        <v>998</v>
      </c>
      <c r="AC68" s="614" t="s">
        <v>999</v>
      </c>
      <c r="AD68" s="598"/>
      <c r="AE68" s="591"/>
      <c r="AF68" s="598"/>
      <c r="AG68" s="598"/>
      <c r="AH68" s="598"/>
      <c r="AI68" s="598"/>
      <c r="AJ68" s="598"/>
      <c r="AK68" s="598"/>
      <c r="AL68" s="619"/>
      <c r="AM68" s="612"/>
      <c r="AN68" s="612"/>
      <c r="AO68" s="613"/>
    </row>
    <row r="69" spans="2:41" s="581" customFormat="1" ht="35.25" customHeight="1" x14ac:dyDescent="0.2">
      <c r="B69" s="591">
        <v>65</v>
      </c>
      <c r="C69" s="599" t="s">
        <v>850</v>
      </c>
      <c r="D69" s="595">
        <v>2021</v>
      </c>
      <c r="E69" s="617" t="s">
        <v>407</v>
      </c>
      <c r="F69" s="595" t="s">
        <v>565</v>
      </c>
      <c r="G69" s="600" t="s">
        <v>899</v>
      </c>
      <c r="H69" s="616" t="s">
        <v>757</v>
      </c>
      <c r="I69" s="600" t="s">
        <v>759</v>
      </c>
      <c r="J69" s="608" t="s">
        <v>900</v>
      </c>
      <c r="K69" s="608" t="s">
        <v>931</v>
      </c>
      <c r="L69" s="604">
        <v>44428</v>
      </c>
      <c r="M69" s="604">
        <v>44428</v>
      </c>
      <c r="N69" s="595" t="s">
        <v>614</v>
      </c>
      <c r="O69" s="595"/>
      <c r="P69" s="595"/>
      <c r="Q69" s="595"/>
      <c r="R69" s="595"/>
      <c r="S69" s="595"/>
      <c r="T69" s="595">
        <v>16.399999999999999</v>
      </c>
      <c r="U69" s="595" t="s">
        <v>980</v>
      </c>
      <c r="V69" s="585" t="s">
        <v>583</v>
      </c>
      <c r="W69" s="585" t="s">
        <v>870</v>
      </c>
      <c r="X69" s="585" t="s">
        <v>67</v>
      </c>
      <c r="Y69" s="586" t="s">
        <v>981</v>
      </c>
      <c r="Z69" s="589" t="s">
        <v>1001</v>
      </c>
      <c r="AA69" s="590">
        <v>45175</v>
      </c>
      <c r="AB69" s="614" t="s">
        <v>998</v>
      </c>
      <c r="AC69" s="614" t="s">
        <v>999</v>
      </c>
      <c r="AD69" s="598"/>
      <c r="AE69" s="591"/>
      <c r="AF69" s="598"/>
      <c r="AG69" s="598"/>
      <c r="AH69" s="598"/>
      <c r="AI69" s="598"/>
      <c r="AJ69" s="598"/>
      <c r="AK69" s="598"/>
      <c r="AL69" s="619"/>
      <c r="AM69" s="612"/>
      <c r="AN69" s="612"/>
      <c r="AO69" s="613"/>
    </row>
    <row r="70" spans="2:41" s="581" customFormat="1" ht="35.25" customHeight="1" x14ac:dyDescent="0.2">
      <c r="B70" s="591">
        <v>66</v>
      </c>
      <c r="C70" s="599" t="s">
        <v>850</v>
      </c>
      <c r="D70" s="595">
        <v>2021</v>
      </c>
      <c r="E70" s="617" t="s">
        <v>407</v>
      </c>
      <c r="F70" s="595" t="s">
        <v>565</v>
      </c>
      <c r="G70" s="600" t="s">
        <v>899</v>
      </c>
      <c r="H70" s="616" t="s">
        <v>757</v>
      </c>
      <c r="I70" s="600" t="s">
        <v>759</v>
      </c>
      <c r="J70" s="608" t="s">
        <v>900</v>
      </c>
      <c r="K70" s="608" t="s">
        <v>932</v>
      </c>
      <c r="L70" s="604">
        <v>44467</v>
      </c>
      <c r="M70" s="604">
        <v>44467</v>
      </c>
      <c r="N70" s="595" t="s">
        <v>614</v>
      </c>
      <c r="O70" s="595"/>
      <c r="P70" s="595"/>
      <c r="Q70" s="595"/>
      <c r="R70" s="595"/>
      <c r="S70" s="595"/>
      <c r="T70" s="595">
        <v>11.9</v>
      </c>
      <c r="U70" s="595" t="s">
        <v>980</v>
      </c>
      <c r="V70" s="585" t="s">
        <v>583</v>
      </c>
      <c r="W70" s="585" t="s">
        <v>870</v>
      </c>
      <c r="X70" s="585" t="s">
        <v>67</v>
      </c>
      <c r="Y70" s="586" t="s">
        <v>981</v>
      </c>
      <c r="Z70" s="589" t="s">
        <v>1001</v>
      </c>
      <c r="AA70" s="590">
        <v>45175</v>
      </c>
      <c r="AB70" s="614" t="s">
        <v>998</v>
      </c>
      <c r="AC70" s="614" t="s">
        <v>999</v>
      </c>
      <c r="AD70" s="598"/>
      <c r="AE70" s="591"/>
      <c r="AF70" s="598"/>
      <c r="AG70" s="598"/>
      <c r="AH70" s="598"/>
      <c r="AI70" s="598"/>
      <c r="AJ70" s="598"/>
      <c r="AK70" s="598"/>
      <c r="AL70" s="619"/>
      <c r="AM70" s="612"/>
      <c r="AN70" s="612"/>
      <c r="AO70" s="613"/>
    </row>
    <row r="71" spans="2:41" s="581" customFormat="1" ht="35.25" customHeight="1" x14ac:dyDescent="0.2">
      <c r="B71" s="591">
        <v>67</v>
      </c>
      <c r="C71" s="599" t="s">
        <v>850</v>
      </c>
      <c r="D71" s="595">
        <v>2021</v>
      </c>
      <c r="E71" s="617" t="s">
        <v>407</v>
      </c>
      <c r="F71" s="595" t="s">
        <v>565</v>
      </c>
      <c r="G71" s="600" t="s">
        <v>899</v>
      </c>
      <c r="H71" s="616" t="s">
        <v>757</v>
      </c>
      <c r="I71" s="600" t="s">
        <v>759</v>
      </c>
      <c r="J71" s="608" t="s">
        <v>900</v>
      </c>
      <c r="K71" s="608" t="s">
        <v>933</v>
      </c>
      <c r="L71" s="604">
        <v>44491</v>
      </c>
      <c r="M71" s="604">
        <v>44491</v>
      </c>
      <c r="N71" s="595" t="s">
        <v>614</v>
      </c>
      <c r="O71" s="595"/>
      <c r="P71" s="595"/>
      <c r="Q71" s="595"/>
      <c r="R71" s="595"/>
      <c r="S71" s="595"/>
      <c r="T71" s="595">
        <v>10</v>
      </c>
      <c r="U71" s="595" t="s">
        <v>980</v>
      </c>
      <c r="V71" s="585" t="s">
        <v>583</v>
      </c>
      <c r="W71" s="585" t="s">
        <v>870</v>
      </c>
      <c r="X71" s="585" t="s">
        <v>67</v>
      </c>
      <c r="Y71" s="586" t="s">
        <v>981</v>
      </c>
      <c r="Z71" s="589" t="s">
        <v>984</v>
      </c>
      <c r="AA71" s="590">
        <v>45175</v>
      </c>
      <c r="AB71" s="614" t="s">
        <v>998</v>
      </c>
      <c r="AC71" s="614" t="s">
        <v>999</v>
      </c>
      <c r="AD71" s="598"/>
      <c r="AE71" s="591"/>
      <c r="AF71" s="598"/>
      <c r="AG71" s="598"/>
      <c r="AH71" s="598"/>
      <c r="AI71" s="598"/>
      <c r="AJ71" s="598"/>
      <c r="AK71" s="598"/>
      <c r="AL71" s="619"/>
      <c r="AM71" s="612"/>
      <c r="AN71" s="612"/>
      <c r="AO71" s="613"/>
    </row>
    <row r="72" spans="2:41" s="581" customFormat="1" ht="35.25" customHeight="1" x14ac:dyDescent="0.2">
      <c r="B72" s="591">
        <v>68</v>
      </c>
      <c r="C72" s="599" t="s">
        <v>850</v>
      </c>
      <c r="D72" s="595">
        <v>2021</v>
      </c>
      <c r="E72" s="617" t="s">
        <v>407</v>
      </c>
      <c r="F72" s="595" t="s">
        <v>565</v>
      </c>
      <c r="G72" s="600" t="s">
        <v>899</v>
      </c>
      <c r="H72" s="616" t="s">
        <v>757</v>
      </c>
      <c r="I72" s="600" t="s">
        <v>759</v>
      </c>
      <c r="J72" s="608" t="s">
        <v>900</v>
      </c>
      <c r="K72" s="608" t="s">
        <v>934</v>
      </c>
      <c r="L72" s="604">
        <v>44529</v>
      </c>
      <c r="M72" s="604">
        <v>44529</v>
      </c>
      <c r="N72" s="595" t="s">
        <v>614</v>
      </c>
      <c r="O72" s="595"/>
      <c r="P72" s="595"/>
      <c r="Q72" s="595"/>
      <c r="R72" s="595"/>
      <c r="S72" s="595"/>
      <c r="T72" s="595">
        <v>3.56</v>
      </c>
      <c r="U72" s="595" t="s">
        <v>980</v>
      </c>
      <c r="V72" s="585" t="s">
        <v>583</v>
      </c>
      <c r="W72" s="585" t="s">
        <v>870</v>
      </c>
      <c r="X72" s="585" t="s">
        <v>67</v>
      </c>
      <c r="Y72" s="586" t="s">
        <v>981</v>
      </c>
      <c r="Z72" s="589" t="s">
        <v>1001</v>
      </c>
      <c r="AA72" s="590">
        <v>45175</v>
      </c>
      <c r="AB72" s="614" t="s">
        <v>998</v>
      </c>
      <c r="AC72" s="614" t="s">
        <v>999</v>
      </c>
      <c r="AD72" s="598"/>
      <c r="AE72" s="591"/>
      <c r="AF72" s="598"/>
      <c r="AG72" s="598"/>
      <c r="AH72" s="598"/>
      <c r="AI72" s="598"/>
      <c r="AJ72" s="598"/>
      <c r="AK72" s="598"/>
      <c r="AL72" s="619"/>
      <c r="AM72" s="612"/>
      <c r="AN72" s="612"/>
      <c r="AO72" s="613"/>
    </row>
    <row r="73" spans="2:41" s="581" customFormat="1" ht="35.25" customHeight="1" x14ac:dyDescent="0.2">
      <c r="B73" s="591">
        <v>69</v>
      </c>
      <c r="C73" s="599" t="s">
        <v>850</v>
      </c>
      <c r="D73" s="595">
        <v>2022</v>
      </c>
      <c r="E73" s="617" t="s">
        <v>407</v>
      </c>
      <c r="F73" s="595" t="s">
        <v>565</v>
      </c>
      <c r="G73" s="600" t="s">
        <v>899</v>
      </c>
      <c r="H73" s="616" t="s">
        <v>757</v>
      </c>
      <c r="I73" s="600" t="s">
        <v>759</v>
      </c>
      <c r="J73" s="608" t="s">
        <v>900</v>
      </c>
      <c r="K73" s="608" t="s">
        <v>924</v>
      </c>
      <c r="L73" s="604">
        <v>44588</v>
      </c>
      <c r="M73" s="604">
        <v>44588</v>
      </c>
      <c r="N73" s="595" t="s">
        <v>614</v>
      </c>
      <c r="O73" s="595"/>
      <c r="P73" s="595"/>
      <c r="Q73" s="595"/>
      <c r="R73" s="595"/>
      <c r="S73" s="595"/>
      <c r="T73" s="595">
        <v>4.91</v>
      </c>
      <c r="U73" s="595" t="s">
        <v>980</v>
      </c>
      <c r="V73" s="585" t="s">
        <v>583</v>
      </c>
      <c r="W73" s="585" t="s">
        <v>870</v>
      </c>
      <c r="X73" s="585" t="s">
        <v>67</v>
      </c>
      <c r="Y73" s="586" t="s">
        <v>981</v>
      </c>
      <c r="Z73" s="589" t="s">
        <v>1001</v>
      </c>
      <c r="AA73" s="590">
        <v>45175</v>
      </c>
      <c r="AB73" s="614" t="s">
        <v>998</v>
      </c>
      <c r="AC73" s="614" t="s">
        <v>999</v>
      </c>
      <c r="AD73" s="598"/>
      <c r="AE73" s="591"/>
      <c r="AF73" s="598"/>
      <c r="AG73" s="598"/>
      <c r="AH73" s="598"/>
      <c r="AI73" s="598"/>
      <c r="AJ73" s="598"/>
      <c r="AK73" s="598"/>
      <c r="AL73" s="619"/>
      <c r="AM73" s="612"/>
      <c r="AN73" s="612"/>
      <c r="AO73" s="613"/>
    </row>
    <row r="74" spans="2:41" s="581" customFormat="1" ht="35.25" customHeight="1" x14ac:dyDescent="0.2">
      <c r="B74" s="591">
        <v>70</v>
      </c>
      <c r="C74" s="599" t="s">
        <v>850</v>
      </c>
      <c r="D74" s="595">
        <v>2022</v>
      </c>
      <c r="E74" s="617" t="s">
        <v>407</v>
      </c>
      <c r="F74" s="595" t="s">
        <v>565</v>
      </c>
      <c r="G74" s="600" t="s">
        <v>899</v>
      </c>
      <c r="H74" s="616" t="s">
        <v>757</v>
      </c>
      <c r="I74" s="600" t="s">
        <v>759</v>
      </c>
      <c r="J74" s="608" t="s">
        <v>900</v>
      </c>
      <c r="K74" s="608" t="s">
        <v>935</v>
      </c>
      <c r="L74" s="604">
        <v>44617</v>
      </c>
      <c r="M74" s="604">
        <v>44617</v>
      </c>
      <c r="N74" s="595" t="s">
        <v>614</v>
      </c>
      <c r="O74" s="595"/>
      <c r="P74" s="595"/>
      <c r="Q74" s="595"/>
      <c r="R74" s="595"/>
      <c r="S74" s="595"/>
      <c r="T74" s="595">
        <v>15.6</v>
      </c>
      <c r="U74" s="595" t="s">
        <v>980</v>
      </c>
      <c r="V74" s="585" t="s">
        <v>583</v>
      </c>
      <c r="W74" s="585" t="s">
        <v>870</v>
      </c>
      <c r="X74" s="585" t="s">
        <v>67</v>
      </c>
      <c r="Y74" s="586" t="s">
        <v>981</v>
      </c>
      <c r="Z74" s="589" t="s">
        <v>985</v>
      </c>
      <c r="AA74" s="590">
        <v>45175</v>
      </c>
      <c r="AB74" s="614" t="s">
        <v>998</v>
      </c>
      <c r="AC74" s="614" t="s">
        <v>999</v>
      </c>
      <c r="AD74" s="598"/>
      <c r="AE74" s="591"/>
      <c r="AF74" s="598"/>
      <c r="AG74" s="598"/>
      <c r="AH74" s="598"/>
      <c r="AI74" s="598"/>
      <c r="AJ74" s="598"/>
      <c r="AK74" s="598"/>
      <c r="AL74" s="619"/>
      <c r="AM74" s="612"/>
      <c r="AN74" s="612"/>
      <c r="AO74" s="613"/>
    </row>
    <row r="75" spans="2:41" s="581" customFormat="1" ht="35.25" customHeight="1" x14ac:dyDescent="0.2">
      <c r="B75" s="591">
        <v>71</v>
      </c>
      <c r="C75" s="599" t="s">
        <v>850</v>
      </c>
      <c r="D75" s="595">
        <v>2022</v>
      </c>
      <c r="E75" s="617" t="s">
        <v>407</v>
      </c>
      <c r="F75" s="595" t="s">
        <v>565</v>
      </c>
      <c r="G75" s="600" t="s">
        <v>899</v>
      </c>
      <c r="H75" s="616" t="s">
        <v>757</v>
      </c>
      <c r="I75" s="600" t="s">
        <v>759</v>
      </c>
      <c r="J75" s="608" t="s">
        <v>900</v>
      </c>
      <c r="K75" s="608" t="s">
        <v>926</v>
      </c>
      <c r="L75" s="604">
        <v>44672</v>
      </c>
      <c r="M75" s="604">
        <v>44672</v>
      </c>
      <c r="N75" s="595" t="s">
        <v>614</v>
      </c>
      <c r="O75" s="595"/>
      <c r="P75" s="595"/>
      <c r="Q75" s="595"/>
      <c r="R75" s="595"/>
      <c r="S75" s="595"/>
      <c r="T75" s="595">
        <v>11.7</v>
      </c>
      <c r="U75" s="595" t="s">
        <v>980</v>
      </c>
      <c r="V75" s="585" t="s">
        <v>583</v>
      </c>
      <c r="W75" s="585" t="s">
        <v>870</v>
      </c>
      <c r="X75" s="585" t="s">
        <v>67</v>
      </c>
      <c r="Y75" s="586" t="s">
        <v>981</v>
      </c>
      <c r="Z75" s="589" t="s">
        <v>1001</v>
      </c>
      <c r="AA75" s="590">
        <v>45175</v>
      </c>
      <c r="AB75" s="614" t="s">
        <v>998</v>
      </c>
      <c r="AC75" s="614" t="s">
        <v>999</v>
      </c>
      <c r="AD75" s="598"/>
      <c r="AE75" s="591"/>
      <c r="AF75" s="598"/>
      <c r="AG75" s="598"/>
      <c r="AH75" s="598"/>
      <c r="AI75" s="598"/>
      <c r="AJ75" s="598"/>
      <c r="AK75" s="598"/>
      <c r="AL75" s="619"/>
      <c r="AM75" s="612"/>
      <c r="AN75" s="612"/>
      <c r="AO75" s="613"/>
    </row>
    <row r="76" spans="2:41" s="581" customFormat="1" ht="35.25" customHeight="1" x14ac:dyDescent="0.2">
      <c r="B76" s="591">
        <v>72</v>
      </c>
      <c r="C76" s="599" t="s">
        <v>850</v>
      </c>
      <c r="D76" s="595">
        <v>2022</v>
      </c>
      <c r="E76" s="617" t="s">
        <v>407</v>
      </c>
      <c r="F76" s="595" t="s">
        <v>565</v>
      </c>
      <c r="G76" s="600" t="s">
        <v>899</v>
      </c>
      <c r="H76" s="616" t="s">
        <v>757</v>
      </c>
      <c r="I76" s="600" t="s">
        <v>759</v>
      </c>
      <c r="J76" s="608" t="s">
        <v>900</v>
      </c>
      <c r="K76" s="608" t="s">
        <v>927</v>
      </c>
      <c r="L76" s="604">
        <v>44707</v>
      </c>
      <c r="M76" s="604">
        <v>44767</v>
      </c>
      <c r="N76" s="595" t="s">
        <v>614</v>
      </c>
      <c r="O76" s="595"/>
      <c r="P76" s="595"/>
      <c r="Q76" s="595"/>
      <c r="R76" s="595"/>
      <c r="S76" s="595"/>
      <c r="T76" s="595">
        <v>17</v>
      </c>
      <c r="U76" s="595" t="s">
        <v>980</v>
      </c>
      <c r="V76" s="585" t="s">
        <v>583</v>
      </c>
      <c r="W76" s="585" t="s">
        <v>870</v>
      </c>
      <c r="X76" s="585" t="s">
        <v>67</v>
      </c>
      <c r="Y76" s="586" t="s">
        <v>981</v>
      </c>
      <c r="Z76" s="589" t="s">
        <v>1001</v>
      </c>
      <c r="AA76" s="590">
        <v>45175</v>
      </c>
      <c r="AB76" s="614" t="s">
        <v>998</v>
      </c>
      <c r="AC76" s="614" t="s">
        <v>999</v>
      </c>
      <c r="AD76" s="598"/>
      <c r="AE76" s="591"/>
      <c r="AF76" s="598"/>
      <c r="AG76" s="598"/>
      <c r="AH76" s="598"/>
      <c r="AI76" s="598"/>
      <c r="AJ76" s="598"/>
      <c r="AK76" s="598"/>
      <c r="AL76" s="619"/>
      <c r="AM76" s="612"/>
      <c r="AN76" s="612"/>
      <c r="AO76" s="613"/>
    </row>
    <row r="77" spans="2:41" s="581" customFormat="1" ht="35.25" customHeight="1" x14ac:dyDescent="0.2">
      <c r="B77" s="591">
        <v>73</v>
      </c>
      <c r="C77" s="599" t="s">
        <v>850</v>
      </c>
      <c r="D77" s="595">
        <v>2022</v>
      </c>
      <c r="E77" s="617" t="s">
        <v>407</v>
      </c>
      <c r="F77" s="595" t="s">
        <v>565</v>
      </c>
      <c r="G77" s="600" t="s">
        <v>899</v>
      </c>
      <c r="H77" s="616" t="s">
        <v>757</v>
      </c>
      <c r="I77" s="600" t="s">
        <v>759</v>
      </c>
      <c r="J77" s="608" t="s">
        <v>900</v>
      </c>
      <c r="K77" s="608" t="s">
        <v>936</v>
      </c>
      <c r="L77" s="604">
        <v>44735</v>
      </c>
      <c r="M77" s="604">
        <v>44735</v>
      </c>
      <c r="N77" s="595" t="s">
        <v>614</v>
      </c>
      <c r="O77" s="595"/>
      <c r="P77" s="595"/>
      <c r="Q77" s="595"/>
      <c r="R77" s="595"/>
      <c r="S77" s="595"/>
      <c r="T77" s="595">
        <v>29.9</v>
      </c>
      <c r="U77" s="595" t="s">
        <v>980</v>
      </c>
      <c r="V77" s="585" t="s">
        <v>583</v>
      </c>
      <c r="W77" s="585" t="s">
        <v>870</v>
      </c>
      <c r="X77" s="585" t="s">
        <v>67</v>
      </c>
      <c r="Y77" s="586" t="s">
        <v>981</v>
      </c>
      <c r="Z77" s="589" t="s">
        <v>1001</v>
      </c>
      <c r="AA77" s="590">
        <v>45175</v>
      </c>
      <c r="AB77" s="614" t="s">
        <v>998</v>
      </c>
      <c r="AC77" s="614" t="s">
        <v>999</v>
      </c>
      <c r="AD77" s="598"/>
      <c r="AE77" s="591"/>
      <c r="AF77" s="598"/>
      <c r="AG77" s="598"/>
      <c r="AH77" s="598"/>
      <c r="AI77" s="598"/>
      <c r="AJ77" s="598"/>
      <c r="AK77" s="598"/>
      <c r="AL77" s="619"/>
      <c r="AM77" s="612"/>
      <c r="AN77" s="612"/>
      <c r="AO77" s="613"/>
    </row>
    <row r="78" spans="2:41" s="581" customFormat="1" ht="35.25" customHeight="1" x14ac:dyDescent="0.2">
      <c r="B78" s="591">
        <v>74</v>
      </c>
      <c r="C78" s="599" t="s">
        <v>850</v>
      </c>
      <c r="D78" s="595">
        <v>2022</v>
      </c>
      <c r="E78" s="617" t="s">
        <v>407</v>
      </c>
      <c r="F78" s="595" t="s">
        <v>565</v>
      </c>
      <c r="G78" s="600" t="s">
        <v>899</v>
      </c>
      <c r="H78" s="616" t="s">
        <v>757</v>
      </c>
      <c r="I78" s="600" t="s">
        <v>759</v>
      </c>
      <c r="J78" s="608" t="s">
        <v>900</v>
      </c>
      <c r="K78" s="608" t="s">
        <v>929</v>
      </c>
      <c r="L78" s="604">
        <v>44768</v>
      </c>
      <c r="M78" s="604">
        <v>44768</v>
      </c>
      <c r="N78" s="595" t="s">
        <v>614</v>
      </c>
      <c r="O78" s="595"/>
      <c r="P78" s="595"/>
      <c r="Q78" s="595"/>
      <c r="R78" s="595"/>
      <c r="S78" s="595"/>
      <c r="T78" s="595">
        <v>4.3899999999999997</v>
      </c>
      <c r="U78" s="595" t="s">
        <v>980</v>
      </c>
      <c r="V78" s="585" t="s">
        <v>583</v>
      </c>
      <c r="W78" s="585" t="s">
        <v>870</v>
      </c>
      <c r="X78" s="585" t="s">
        <v>67</v>
      </c>
      <c r="Y78" s="586" t="s">
        <v>981</v>
      </c>
      <c r="Z78" s="589" t="s">
        <v>1001</v>
      </c>
      <c r="AA78" s="590">
        <v>45175</v>
      </c>
      <c r="AB78" s="614" t="s">
        <v>998</v>
      </c>
      <c r="AC78" s="614" t="s">
        <v>999</v>
      </c>
      <c r="AD78" s="598"/>
      <c r="AE78" s="591"/>
      <c r="AF78" s="598"/>
      <c r="AG78" s="598"/>
      <c r="AH78" s="598"/>
      <c r="AI78" s="598"/>
      <c r="AJ78" s="598"/>
      <c r="AK78" s="598"/>
      <c r="AL78" s="619"/>
      <c r="AM78" s="612"/>
      <c r="AN78" s="612"/>
      <c r="AO78" s="613"/>
    </row>
    <row r="79" spans="2:41" s="581" customFormat="1" ht="35.25" customHeight="1" x14ac:dyDescent="0.2">
      <c r="B79" s="591">
        <v>75</v>
      </c>
      <c r="C79" s="599" t="s">
        <v>850</v>
      </c>
      <c r="D79" s="595">
        <v>2021</v>
      </c>
      <c r="E79" s="617" t="s">
        <v>407</v>
      </c>
      <c r="F79" s="595" t="s">
        <v>565</v>
      </c>
      <c r="G79" s="600" t="s">
        <v>899</v>
      </c>
      <c r="H79" s="616" t="s">
        <v>757</v>
      </c>
      <c r="I79" s="600" t="s">
        <v>901</v>
      </c>
      <c r="J79" s="608" t="s">
        <v>902</v>
      </c>
      <c r="K79" s="608" t="s">
        <v>924</v>
      </c>
      <c r="L79" s="604">
        <v>44217</v>
      </c>
      <c r="M79" s="604">
        <v>44217</v>
      </c>
      <c r="N79" s="595" t="s">
        <v>614</v>
      </c>
      <c r="O79" s="595"/>
      <c r="P79" s="595"/>
      <c r="Q79" s="595"/>
      <c r="R79" s="595"/>
      <c r="S79" s="595"/>
      <c r="T79" s="595">
        <v>3.25</v>
      </c>
      <c r="U79" s="595" t="s">
        <v>980</v>
      </c>
      <c r="V79" s="585" t="s">
        <v>583</v>
      </c>
      <c r="W79" s="585" t="s">
        <v>870</v>
      </c>
      <c r="X79" s="585" t="s">
        <v>67</v>
      </c>
      <c r="Y79" s="586" t="s">
        <v>981</v>
      </c>
      <c r="Z79" s="589" t="s">
        <v>1001</v>
      </c>
      <c r="AA79" s="590">
        <v>45175</v>
      </c>
      <c r="AB79" s="614" t="s">
        <v>998</v>
      </c>
      <c r="AC79" s="614" t="s">
        <v>999</v>
      </c>
      <c r="AD79" s="598"/>
      <c r="AE79" s="591"/>
      <c r="AF79" s="598"/>
      <c r="AG79" s="598"/>
      <c r="AH79" s="598"/>
      <c r="AI79" s="598"/>
      <c r="AJ79" s="598"/>
      <c r="AK79" s="598"/>
      <c r="AL79" s="619"/>
      <c r="AM79" s="612"/>
      <c r="AN79" s="612"/>
      <c r="AO79" s="613"/>
    </row>
    <row r="80" spans="2:41" s="581" customFormat="1" ht="35.25" customHeight="1" x14ac:dyDescent="0.2">
      <c r="B80" s="591">
        <v>76</v>
      </c>
      <c r="C80" s="599" t="s">
        <v>850</v>
      </c>
      <c r="D80" s="595">
        <v>2021</v>
      </c>
      <c r="E80" s="617" t="s">
        <v>407</v>
      </c>
      <c r="F80" s="595" t="s">
        <v>565</v>
      </c>
      <c r="G80" s="600" t="s">
        <v>899</v>
      </c>
      <c r="H80" s="616" t="s">
        <v>757</v>
      </c>
      <c r="I80" s="600" t="s">
        <v>901</v>
      </c>
      <c r="J80" s="608" t="s">
        <v>902</v>
      </c>
      <c r="K80" s="608" t="s">
        <v>937</v>
      </c>
      <c r="L80" s="604" t="s">
        <v>938</v>
      </c>
      <c r="M80" s="604" t="s">
        <v>938</v>
      </c>
      <c r="N80" s="595" t="s">
        <v>614</v>
      </c>
      <c r="O80" s="595"/>
      <c r="P80" s="595"/>
      <c r="Q80" s="595"/>
      <c r="R80" s="595"/>
      <c r="S80" s="595"/>
      <c r="T80" s="595">
        <v>12.4</v>
      </c>
      <c r="U80" s="595" t="s">
        <v>980</v>
      </c>
      <c r="V80" s="585" t="s">
        <v>583</v>
      </c>
      <c r="W80" s="585" t="s">
        <v>870</v>
      </c>
      <c r="X80" s="585" t="s">
        <v>67</v>
      </c>
      <c r="Y80" s="586" t="s">
        <v>981</v>
      </c>
      <c r="Z80" s="589" t="s">
        <v>1001</v>
      </c>
      <c r="AA80" s="590">
        <v>45175</v>
      </c>
      <c r="AB80" s="614" t="s">
        <v>998</v>
      </c>
      <c r="AC80" s="614" t="s">
        <v>999</v>
      </c>
      <c r="AD80" s="598"/>
      <c r="AE80" s="591"/>
      <c r="AF80" s="598"/>
      <c r="AG80" s="598"/>
      <c r="AH80" s="598"/>
      <c r="AI80" s="598"/>
      <c r="AJ80" s="598"/>
      <c r="AK80" s="598"/>
      <c r="AL80" s="619"/>
      <c r="AM80" s="612"/>
      <c r="AN80" s="612"/>
      <c r="AO80" s="613"/>
    </row>
    <row r="81" spans="2:41" s="581" customFormat="1" ht="35.25" customHeight="1" x14ac:dyDescent="0.2">
      <c r="B81" s="591">
        <v>77</v>
      </c>
      <c r="C81" s="599" t="s">
        <v>850</v>
      </c>
      <c r="D81" s="595">
        <v>2021</v>
      </c>
      <c r="E81" s="617" t="s">
        <v>407</v>
      </c>
      <c r="F81" s="595" t="s">
        <v>565</v>
      </c>
      <c r="G81" s="600" t="s">
        <v>899</v>
      </c>
      <c r="H81" s="616" t="s">
        <v>757</v>
      </c>
      <c r="I81" s="600" t="s">
        <v>901</v>
      </c>
      <c r="J81" s="608" t="s">
        <v>902</v>
      </c>
      <c r="K81" s="608" t="s">
        <v>939</v>
      </c>
      <c r="L81" s="604">
        <v>44271</v>
      </c>
      <c r="M81" s="604">
        <v>44271</v>
      </c>
      <c r="N81" s="595" t="s">
        <v>614</v>
      </c>
      <c r="O81" s="595"/>
      <c r="P81" s="595"/>
      <c r="Q81" s="595"/>
      <c r="R81" s="595"/>
      <c r="S81" s="595"/>
      <c r="T81" s="595">
        <v>22.5</v>
      </c>
      <c r="U81" s="595" t="s">
        <v>980</v>
      </c>
      <c r="V81" s="585" t="s">
        <v>583</v>
      </c>
      <c r="W81" s="585" t="s">
        <v>870</v>
      </c>
      <c r="X81" s="585" t="s">
        <v>67</v>
      </c>
      <c r="Y81" s="586" t="s">
        <v>981</v>
      </c>
      <c r="Z81" s="589" t="s">
        <v>1001</v>
      </c>
      <c r="AA81" s="590">
        <v>45175</v>
      </c>
      <c r="AB81" s="614" t="s">
        <v>998</v>
      </c>
      <c r="AC81" s="614" t="s">
        <v>999</v>
      </c>
      <c r="AD81" s="598"/>
      <c r="AE81" s="591"/>
      <c r="AF81" s="598"/>
      <c r="AG81" s="598"/>
      <c r="AH81" s="598"/>
      <c r="AI81" s="598"/>
      <c r="AJ81" s="598"/>
      <c r="AK81" s="598"/>
      <c r="AL81" s="619"/>
      <c r="AM81" s="612"/>
      <c r="AN81" s="612"/>
      <c r="AO81" s="613"/>
    </row>
    <row r="82" spans="2:41" s="581" customFormat="1" ht="35.25" customHeight="1" x14ac:dyDescent="0.2">
      <c r="B82" s="591">
        <v>78</v>
      </c>
      <c r="C82" s="599" t="s">
        <v>850</v>
      </c>
      <c r="D82" s="595">
        <v>2021</v>
      </c>
      <c r="E82" s="617" t="s">
        <v>407</v>
      </c>
      <c r="F82" s="595" t="s">
        <v>565</v>
      </c>
      <c r="G82" s="600" t="s">
        <v>899</v>
      </c>
      <c r="H82" s="616" t="s">
        <v>757</v>
      </c>
      <c r="I82" s="600" t="s">
        <v>901</v>
      </c>
      <c r="J82" s="608" t="s">
        <v>902</v>
      </c>
      <c r="K82" s="608" t="s">
        <v>927</v>
      </c>
      <c r="L82" s="604">
        <v>44294</v>
      </c>
      <c r="M82" s="604">
        <v>44294</v>
      </c>
      <c r="N82" s="595" t="s">
        <v>614</v>
      </c>
      <c r="O82" s="595"/>
      <c r="P82" s="595"/>
      <c r="Q82" s="595"/>
      <c r="R82" s="595"/>
      <c r="S82" s="595"/>
      <c r="T82" s="595">
        <v>8.2100000000000009</v>
      </c>
      <c r="U82" s="595" t="s">
        <v>980</v>
      </c>
      <c r="V82" s="585" t="s">
        <v>583</v>
      </c>
      <c r="W82" s="585" t="s">
        <v>870</v>
      </c>
      <c r="X82" s="585" t="s">
        <v>67</v>
      </c>
      <c r="Y82" s="586" t="s">
        <v>981</v>
      </c>
      <c r="Z82" s="589" t="s">
        <v>1001</v>
      </c>
      <c r="AA82" s="590">
        <v>45175</v>
      </c>
      <c r="AB82" s="614" t="s">
        <v>998</v>
      </c>
      <c r="AC82" s="614" t="s">
        <v>999</v>
      </c>
      <c r="AD82" s="598"/>
      <c r="AE82" s="591"/>
      <c r="AF82" s="598"/>
      <c r="AG82" s="598"/>
      <c r="AH82" s="598"/>
      <c r="AI82" s="598"/>
      <c r="AJ82" s="598"/>
      <c r="AK82" s="598"/>
      <c r="AL82" s="619"/>
      <c r="AM82" s="612"/>
      <c r="AN82" s="612"/>
      <c r="AO82" s="613"/>
    </row>
    <row r="83" spans="2:41" s="581" customFormat="1" ht="35.25" customHeight="1" x14ac:dyDescent="0.2">
      <c r="B83" s="591">
        <v>79</v>
      </c>
      <c r="C83" s="599" t="s">
        <v>850</v>
      </c>
      <c r="D83" s="595">
        <v>2021</v>
      </c>
      <c r="E83" s="617" t="s">
        <v>407</v>
      </c>
      <c r="F83" s="595" t="s">
        <v>565</v>
      </c>
      <c r="G83" s="600" t="s">
        <v>899</v>
      </c>
      <c r="H83" s="616" t="s">
        <v>757</v>
      </c>
      <c r="I83" s="600" t="s">
        <v>901</v>
      </c>
      <c r="J83" s="608" t="s">
        <v>902</v>
      </c>
      <c r="K83" s="608" t="s">
        <v>928</v>
      </c>
      <c r="L83" s="604" t="s">
        <v>940</v>
      </c>
      <c r="M83" s="604" t="s">
        <v>940</v>
      </c>
      <c r="N83" s="595" t="s">
        <v>614</v>
      </c>
      <c r="O83" s="595"/>
      <c r="P83" s="595"/>
      <c r="Q83" s="595"/>
      <c r="R83" s="595"/>
      <c r="S83" s="595"/>
      <c r="T83" s="595">
        <v>16.399999999999999</v>
      </c>
      <c r="U83" s="595" t="s">
        <v>980</v>
      </c>
      <c r="V83" s="585" t="s">
        <v>583</v>
      </c>
      <c r="W83" s="585" t="s">
        <v>870</v>
      </c>
      <c r="X83" s="585" t="s">
        <v>67</v>
      </c>
      <c r="Y83" s="586" t="s">
        <v>981</v>
      </c>
      <c r="Z83" s="589" t="s">
        <v>1001</v>
      </c>
      <c r="AA83" s="590">
        <v>45175</v>
      </c>
      <c r="AB83" s="614" t="s">
        <v>998</v>
      </c>
      <c r="AC83" s="614" t="s">
        <v>999</v>
      </c>
      <c r="AD83" s="598"/>
      <c r="AE83" s="591"/>
      <c r="AF83" s="598"/>
      <c r="AG83" s="598"/>
      <c r="AH83" s="598"/>
      <c r="AI83" s="598"/>
      <c r="AJ83" s="598"/>
      <c r="AK83" s="598"/>
      <c r="AL83" s="619"/>
      <c r="AM83" s="612"/>
      <c r="AN83" s="612"/>
      <c r="AO83" s="613"/>
    </row>
    <row r="84" spans="2:41" s="581" customFormat="1" ht="35.25" customHeight="1" x14ac:dyDescent="0.2">
      <c r="B84" s="591">
        <v>80</v>
      </c>
      <c r="C84" s="599" t="s">
        <v>850</v>
      </c>
      <c r="D84" s="595">
        <v>2021</v>
      </c>
      <c r="E84" s="617" t="s">
        <v>407</v>
      </c>
      <c r="F84" s="595" t="s">
        <v>565</v>
      </c>
      <c r="G84" s="600" t="s">
        <v>899</v>
      </c>
      <c r="H84" s="616" t="s">
        <v>757</v>
      </c>
      <c r="I84" s="600" t="s">
        <v>901</v>
      </c>
      <c r="J84" s="608" t="s">
        <v>902</v>
      </c>
      <c r="K84" s="608" t="s">
        <v>929</v>
      </c>
      <c r="L84" s="604">
        <v>44357</v>
      </c>
      <c r="M84" s="604">
        <v>44357</v>
      </c>
      <c r="N84" s="595" t="s">
        <v>614</v>
      </c>
      <c r="O84" s="595"/>
      <c r="P84" s="595"/>
      <c r="Q84" s="595"/>
      <c r="R84" s="595"/>
      <c r="S84" s="595"/>
      <c r="T84" s="595">
        <v>37.5</v>
      </c>
      <c r="U84" s="595" t="s">
        <v>980</v>
      </c>
      <c r="V84" s="585" t="s">
        <v>583</v>
      </c>
      <c r="W84" s="585" t="s">
        <v>870</v>
      </c>
      <c r="X84" s="585" t="s">
        <v>67</v>
      </c>
      <c r="Y84" s="586" t="s">
        <v>981</v>
      </c>
      <c r="Z84" s="589" t="s">
        <v>1001</v>
      </c>
      <c r="AA84" s="590">
        <v>45175</v>
      </c>
      <c r="AB84" s="614" t="s">
        <v>998</v>
      </c>
      <c r="AC84" s="614" t="s">
        <v>999</v>
      </c>
      <c r="AD84" s="598"/>
      <c r="AE84" s="591"/>
      <c r="AF84" s="598"/>
      <c r="AG84" s="598"/>
      <c r="AH84" s="598"/>
      <c r="AI84" s="598"/>
      <c r="AJ84" s="598"/>
      <c r="AK84" s="598"/>
      <c r="AL84" s="619"/>
      <c r="AM84" s="612"/>
      <c r="AN84" s="612"/>
      <c r="AO84" s="613"/>
    </row>
    <row r="85" spans="2:41" s="581" customFormat="1" ht="35.25" customHeight="1" x14ac:dyDescent="0.2">
      <c r="B85" s="591">
        <v>81</v>
      </c>
      <c r="C85" s="599" t="s">
        <v>850</v>
      </c>
      <c r="D85" s="595">
        <v>2021</v>
      </c>
      <c r="E85" s="617" t="s">
        <v>407</v>
      </c>
      <c r="F85" s="595" t="s">
        <v>565</v>
      </c>
      <c r="G85" s="600" t="s">
        <v>899</v>
      </c>
      <c r="H85" s="616" t="s">
        <v>757</v>
      </c>
      <c r="I85" s="600" t="s">
        <v>901</v>
      </c>
      <c r="J85" s="608" t="s">
        <v>902</v>
      </c>
      <c r="K85" s="608" t="s">
        <v>941</v>
      </c>
      <c r="L85" s="604">
        <v>44392</v>
      </c>
      <c r="M85" s="604">
        <v>44392</v>
      </c>
      <c r="N85" s="595" t="s">
        <v>614</v>
      </c>
      <c r="O85" s="595"/>
      <c r="P85" s="595"/>
      <c r="Q85" s="595"/>
      <c r="R85" s="595"/>
      <c r="S85" s="595"/>
      <c r="T85" s="595">
        <v>11.4</v>
      </c>
      <c r="U85" s="595" t="s">
        <v>980</v>
      </c>
      <c r="V85" s="585" t="s">
        <v>583</v>
      </c>
      <c r="W85" s="585" t="s">
        <v>870</v>
      </c>
      <c r="X85" s="585" t="s">
        <v>67</v>
      </c>
      <c r="Y85" s="586" t="s">
        <v>981</v>
      </c>
      <c r="Z85" s="589" t="s">
        <v>1001</v>
      </c>
      <c r="AA85" s="590">
        <v>45175</v>
      </c>
      <c r="AB85" s="614" t="s">
        <v>998</v>
      </c>
      <c r="AC85" s="614" t="s">
        <v>999</v>
      </c>
      <c r="AD85" s="598"/>
      <c r="AE85" s="591"/>
      <c r="AF85" s="598"/>
      <c r="AG85" s="598"/>
      <c r="AH85" s="598"/>
      <c r="AI85" s="598"/>
      <c r="AJ85" s="598"/>
      <c r="AK85" s="598"/>
      <c r="AL85" s="619"/>
      <c r="AM85" s="612"/>
      <c r="AN85" s="612"/>
      <c r="AO85" s="613"/>
    </row>
    <row r="86" spans="2:41" s="581" customFormat="1" ht="35.25" customHeight="1" x14ac:dyDescent="0.2">
      <c r="B86" s="591">
        <v>82</v>
      </c>
      <c r="C86" s="599" t="s">
        <v>850</v>
      </c>
      <c r="D86" s="595">
        <v>2021</v>
      </c>
      <c r="E86" s="617" t="s">
        <v>407</v>
      </c>
      <c r="F86" s="595" t="s">
        <v>565</v>
      </c>
      <c r="G86" s="600" t="s">
        <v>899</v>
      </c>
      <c r="H86" s="616" t="s">
        <v>757</v>
      </c>
      <c r="I86" s="600" t="s">
        <v>901</v>
      </c>
      <c r="J86" s="608" t="s">
        <v>902</v>
      </c>
      <c r="K86" s="608" t="s">
        <v>932</v>
      </c>
      <c r="L86" s="604">
        <v>44420</v>
      </c>
      <c r="M86" s="604">
        <v>44420</v>
      </c>
      <c r="N86" s="595" t="s">
        <v>614</v>
      </c>
      <c r="O86" s="595"/>
      <c r="P86" s="595"/>
      <c r="Q86" s="595"/>
      <c r="R86" s="595"/>
      <c r="S86" s="595"/>
      <c r="T86" s="595">
        <v>33.799999999999997</v>
      </c>
      <c r="U86" s="595" t="s">
        <v>980</v>
      </c>
      <c r="V86" s="585" t="s">
        <v>583</v>
      </c>
      <c r="W86" s="585" t="s">
        <v>870</v>
      </c>
      <c r="X86" s="585" t="s">
        <v>67</v>
      </c>
      <c r="Y86" s="586" t="s">
        <v>981</v>
      </c>
      <c r="Z86" s="589" t="s">
        <v>1001</v>
      </c>
      <c r="AA86" s="590">
        <v>45175</v>
      </c>
      <c r="AB86" s="614" t="s">
        <v>998</v>
      </c>
      <c r="AC86" s="614" t="s">
        <v>999</v>
      </c>
      <c r="AD86" s="598"/>
      <c r="AE86" s="591"/>
      <c r="AF86" s="598"/>
      <c r="AG86" s="598"/>
      <c r="AH86" s="598"/>
      <c r="AI86" s="598"/>
      <c r="AJ86" s="598"/>
      <c r="AK86" s="598"/>
      <c r="AL86" s="619"/>
      <c r="AM86" s="612"/>
      <c r="AN86" s="612"/>
      <c r="AO86" s="613"/>
    </row>
    <row r="87" spans="2:41" s="581" customFormat="1" ht="35.25" customHeight="1" x14ac:dyDescent="0.2">
      <c r="B87" s="591">
        <v>83</v>
      </c>
      <c r="C87" s="599" t="s">
        <v>850</v>
      </c>
      <c r="D87" s="595">
        <v>2021</v>
      </c>
      <c r="E87" s="617" t="s">
        <v>407</v>
      </c>
      <c r="F87" s="595" t="s">
        <v>565</v>
      </c>
      <c r="G87" s="600" t="s">
        <v>899</v>
      </c>
      <c r="H87" s="616" t="s">
        <v>757</v>
      </c>
      <c r="I87" s="600" t="s">
        <v>901</v>
      </c>
      <c r="J87" s="608" t="s">
        <v>902</v>
      </c>
      <c r="K87" s="608" t="s">
        <v>942</v>
      </c>
      <c r="L87" s="604">
        <v>44455</v>
      </c>
      <c r="M87" s="604">
        <v>44455</v>
      </c>
      <c r="N87" s="595" t="s">
        <v>614</v>
      </c>
      <c r="O87" s="595"/>
      <c r="P87" s="595"/>
      <c r="Q87" s="595"/>
      <c r="R87" s="595"/>
      <c r="S87" s="595"/>
      <c r="T87" s="595">
        <v>31</v>
      </c>
      <c r="U87" s="595" t="s">
        <v>980</v>
      </c>
      <c r="V87" s="585" t="s">
        <v>583</v>
      </c>
      <c r="W87" s="585" t="s">
        <v>870</v>
      </c>
      <c r="X87" s="585" t="s">
        <v>67</v>
      </c>
      <c r="Y87" s="586" t="s">
        <v>981</v>
      </c>
      <c r="Z87" s="589" t="s">
        <v>1001</v>
      </c>
      <c r="AA87" s="590">
        <v>45175</v>
      </c>
      <c r="AB87" s="614" t="s">
        <v>998</v>
      </c>
      <c r="AC87" s="614" t="s">
        <v>999</v>
      </c>
      <c r="AD87" s="598"/>
      <c r="AE87" s="591"/>
      <c r="AF87" s="598"/>
      <c r="AG87" s="598"/>
      <c r="AH87" s="598"/>
      <c r="AI87" s="598"/>
      <c r="AJ87" s="598"/>
      <c r="AK87" s="598"/>
      <c r="AL87" s="619"/>
      <c r="AM87" s="612"/>
      <c r="AN87" s="612"/>
      <c r="AO87" s="613"/>
    </row>
    <row r="88" spans="2:41" s="581" customFormat="1" ht="35.25" customHeight="1" x14ac:dyDescent="0.2">
      <c r="B88" s="591">
        <v>84</v>
      </c>
      <c r="C88" s="599" t="s">
        <v>850</v>
      </c>
      <c r="D88" s="595">
        <v>2021</v>
      </c>
      <c r="E88" s="617" t="s">
        <v>407</v>
      </c>
      <c r="F88" s="595" t="s">
        <v>565</v>
      </c>
      <c r="G88" s="600" t="s">
        <v>899</v>
      </c>
      <c r="H88" s="616" t="s">
        <v>757</v>
      </c>
      <c r="I88" s="600" t="s">
        <v>901</v>
      </c>
      <c r="J88" s="608" t="s">
        <v>902</v>
      </c>
      <c r="K88" s="608" t="s">
        <v>934</v>
      </c>
      <c r="L88" s="604">
        <v>44481</v>
      </c>
      <c r="M88" s="604">
        <v>44481</v>
      </c>
      <c r="N88" s="595" t="s">
        <v>614</v>
      </c>
      <c r="O88" s="595"/>
      <c r="P88" s="595"/>
      <c r="Q88" s="595"/>
      <c r="R88" s="595"/>
      <c r="S88" s="595"/>
      <c r="T88" s="595">
        <v>13.3</v>
      </c>
      <c r="U88" s="595" t="s">
        <v>980</v>
      </c>
      <c r="V88" s="585" t="s">
        <v>583</v>
      </c>
      <c r="W88" s="585" t="s">
        <v>870</v>
      </c>
      <c r="X88" s="585" t="s">
        <v>67</v>
      </c>
      <c r="Y88" s="586" t="s">
        <v>981</v>
      </c>
      <c r="Z88" s="589" t="s">
        <v>1001</v>
      </c>
      <c r="AA88" s="590">
        <v>45175</v>
      </c>
      <c r="AB88" s="614" t="s">
        <v>998</v>
      </c>
      <c r="AC88" s="614" t="s">
        <v>999</v>
      </c>
      <c r="AD88" s="598"/>
      <c r="AE88" s="591"/>
      <c r="AF88" s="598"/>
      <c r="AG88" s="598"/>
      <c r="AH88" s="598"/>
      <c r="AI88" s="598"/>
      <c r="AJ88" s="598"/>
      <c r="AK88" s="598"/>
      <c r="AL88" s="619"/>
      <c r="AM88" s="612"/>
      <c r="AN88" s="612"/>
      <c r="AO88" s="613"/>
    </row>
    <row r="89" spans="2:41" s="581" customFormat="1" ht="35.25" customHeight="1" x14ac:dyDescent="0.2">
      <c r="B89" s="591">
        <v>85</v>
      </c>
      <c r="C89" s="599" t="s">
        <v>850</v>
      </c>
      <c r="D89" s="595">
        <v>2021</v>
      </c>
      <c r="E89" s="617" t="s">
        <v>407</v>
      </c>
      <c r="F89" s="595" t="s">
        <v>565</v>
      </c>
      <c r="G89" s="600" t="s">
        <v>899</v>
      </c>
      <c r="H89" s="616" t="s">
        <v>757</v>
      </c>
      <c r="I89" s="600" t="s">
        <v>901</v>
      </c>
      <c r="J89" s="608" t="s">
        <v>902</v>
      </c>
      <c r="K89" s="608" t="s">
        <v>943</v>
      </c>
      <c r="L89" s="604">
        <v>44512</v>
      </c>
      <c r="M89" s="604">
        <v>44512</v>
      </c>
      <c r="N89" s="595" t="s">
        <v>614</v>
      </c>
      <c r="O89" s="595"/>
      <c r="P89" s="595"/>
      <c r="Q89" s="595"/>
      <c r="R89" s="595"/>
      <c r="S89" s="595"/>
      <c r="T89" s="595">
        <v>19.399999999999999</v>
      </c>
      <c r="U89" s="595" t="s">
        <v>980</v>
      </c>
      <c r="V89" s="585" t="s">
        <v>583</v>
      </c>
      <c r="W89" s="585" t="s">
        <v>870</v>
      </c>
      <c r="X89" s="585" t="s">
        <v>67</v>
      </c>
      <c r="Y89" s="586" t="s">
        <v>981</v>
      </c>
      <c r="Z89" s="589" t="s">
        <v>1001</v>
      </c>
      <c r="AA89" s="590">
        <v>45175</v>
      </c>
      <c r="AB89" s="614" t="s">
        <v>998</v>
      </c>
      <c r="AC89" s="614" t="s">
        <v>999</v>
      </c>
      <c r="AD89" s="598"/>
      <c r="AE89" s="591"/>
      <c r="AF89" s="598"/>
      <c r="AG89" s="598"/>
      <c r="AH89" s="598"/>
      <c r="AI89" s="598"/>
      <c r="AJ89" s="598"/>
      <c r="AK89" s="598"/>
      <c r="AL89" s="619"/>
      <c r="AM89" s="612"/>
      <c r="AN89" s="612"/>
      <c r="AO89" s="613"/>
    </row>
    <row r="90" spans="2:41" s="581" customFormat="1" ht="35.25" customHeight="1" x14ac:dyDescent="0.2">
      <c r="B90" s="591">
        <v>86</v>
      </c>
      <c r="C90" s="599" t="s">
        <v>850</v>
      </c>
      <c r="D90" s="595">
        <v>2021</v>
      </c>
      <c r="E90" s="617" t="s">
        <v>407</v>
      </c>
      <c r="F90" s="595" t="s">
        <v>565</v>
      </c>
      <c r="G90" s="600" t="s">
        <v>899</v>
      </c>
      <c r="H90" s="616" t="s">
        <v>757</v>
      </c>
      <c r="I90" s="600" t="s">
        <v>901</v>
      </c>
      <c r="J90" s="608" t="s">
        <v>902</v>
      </c>
      <c r="K90" s="608" t="s">
        <v>944</v>
      </c>
      <c r="L90" s="604">
        <v>44532</v>
      </c>
      <c r="M90" s="604">
        <v>44532</v>
      </c>
      <c r="N90" s="595" t="s">
        <v>614</v>
      </c>
      <c r="O90" s="595"/>
      <c r="P90" s="595"/>
      <c r="Q90" s="595"/>
      <c r="R90" s="595"/>
      <c r="S90" s="595"/>
      <c r="T90" s="595">
        <v>10</v>
      </c>
      <c r="U90" s="595" t="s">
        <v>980</v>
      </c>
      <c r="V90" s="585" t="s">
        <v>583</v>
      </c>
      <c r="W90" s="585" t="s">
        <v>870</v>
      </c>
      <c r="X90" s="585" t="s">
        <v>67</v>
      </c>
      <c r="Y90" s="586" t="s">
        <v>981</v>
      </c>
      <c r="Z90" s="589" t="s">
        <v>1001</v>
      </c>
      <c r="AA90" s="590">
        <v>45175</v>
      </c>
      <c r="AB90" s="614" t="s">
        <v>998</v>
      </c>
      <c r="AC90" s="614" t="s">
        <v>999</v>
      </c>
      <c r="AD90" s="598"/>
      <c r="AE90" s="591"/>
      <c r="AF90" s="598"/>
      <c r="AG90" s="598"/>
      <c r="AH90" s="598"/>
      <c r="AI90" s="598"/>
      <c r="AJ90" s="598"/>
      <c r="AK90" s="598"/>
      <c r="AL90" s="619"/>
      <c r="AM90" s="612"/>
      <c r="AN90" s="612"/>
      <c r="AO90" s="613"/>
    </row>
    <row r="91" spans="2:41" s="581" customFormat="1" ht="35.25" customHeight="1" x14ac:dyDescent="0.2">
      <c r="B91" s="591">
        <v>87</v>
      </c>
      <c r="C91" s="599" t="s">
        <v>850</v>
      </c>
      <c r="D91" s="595">
        <v>2022</v>
      </c>
      <c r="E91" s="617" t="s">
        <v>407</v>
      </c>
      <c r="F91" s="595" t="s">
        <v>565</v>
      </c>
      <c r="G91" s="600" t="s">
        <v>899</v>
      </c>
      <c r="H91" s="616" t="s">
        <v>757</v>
      </c>
      <c r="I91" s="600" t="s">
        <v>901</v>
      </c>
      <c r="J91" s="608" t="s">
        <v>902</v>
      </c>
      <c r="K91" s="608" t="s">
        <v>945</v>
      </c>
      <c r="L91" s="604">
        <v>44582</v>
      </c>
      <c r="M91" s="604">
        <v>44582</v>
      </c>
      <c r="N91" s="595" t="s">
        <v>614</v>
      </c>
      <c r="O91" s="595"/>
      <c r="P91" s="595"/>
      <c r="Q91" s="595"/>
      <c r="R91" s="595"/>
      <c r="S91" s="595"/>
      <c r="T91" s="595">
        <v>6.94</v>
      </c>
      <c r="U91" s="595" t="s">
        <v>980</v>
      </c>
      <c r="V91" s="585" t="s">
        <v>583</v>
      </c>
      <c r="W91" s="585" t="s">
        <v>870</v>
      </c>
      <c r="X91" s="585" t="s">
        <v>67</v>
      </c>
      <c r="Y91" s="586" t="s">
        <v>981</v>
      </c>
      <c r="Z91" s="589" t="s">
        <v>1001</v>
      </c>
      <c r="AA91" s="590">
        <v>45175</v>
      </c>
      <c r="AB91" s="614" t="s">
        <v>998</v>
      </c>
      <c r="AC91" s="614" t="s">
        <v>999</v>
      </c>
      <c r="AD91" s="598"/>
      <c r="AE91" s="591"/>
      <c r="AF91" s="598"/>
      <c r="AG91" s="598"/>
      <c r="AH91" s="598"/>
      <c r="AI91" s="598"/>
      <c r="AJ91" s="598"/>
      <c r="AK91" s="598"/>
      <c r="AL91" s="619"/>
      <c r="AM91" s="612"/>
      <c r="AN91" s="612"/>
      <c r="AO91" s="613"/>
    </row>
    <row r="92" spans="2:41" s="581" customFormat="1" ht="35.25" customHeight="1" x14ac:dyDescent="0.2">
      <c r="B92" s="591">
        <v>88</v>
      </c>
      <c r="C92" s="599" t="s">
        <v>850</v>
      </c>
      <c r="D92" s="595">
        <v>2022</v>
      </c>
      <c r="E92" s="617" t="s">
        <v>407</v>
      </c>
      <c r="F92" s="595" t="s">
        <v>565</v>
      </c>
      <c r="G92" s="600" t="s">
        <v>899</v>
      </c>
      <c r="H92" s="616" t="s">
        <v>757</v>
      </c>
      <c r="I92" s="600" t="s">
        <v>901</v>
      </c>
      <c r="J92" s="608" t="s">
        <v>902</v>
      </c>
      <c r="K92" s="608" t="s">
        <v>937</v>
      </c>
      <c r="L92" s="604">
        <v>44607</v>
      </c>
      <c r="M92" s="604">
        <v>44607</v>
      </c>
      <c r="N92" s="595" t="s">
        <v>614</v>
      </c>
      <c r="O92" s="595"/>
      <c r="P92" s="595"/>
      <c r="Q92" s="595"/>
      <c r="R92" s="595"/>
      <c r="S92" s="595"/>
      <c r="T92" s="595">
        <v>11.8</v>
      </c>
      <c r="U92" s="595" t="s">
        <v>980</v>
      </c>
      <c r="V92" s="585" t="s">
        <v>583</v>
      </c>
      <c r="W92" s="585" t="s">
        <v>870</v>
      </c>
      <c r="X92" s="585" t="s">
        <v>67</v>
      </c>
      <c r="Y92" s="586" t="s">
        <v>981</v>
      </c>
      <c r="Z92" s="589" t="s">
        <v>1001</v>
      </c>
      <c r="AA92" s="590">
        <v>45175</v>
      </c>
      <c r="AB92" s="614" t="s">
        <v>998</v>
      </c>
      <c r="AC92" s="614" t="s">
        <v>999</v>
      </c>
      <c r="AD92" s="598"/>
      <c r="AE92" s="591"/>
      <c r="AF92" s="598"/>
      <c r="AG92" s="598"/>
      <c r="AH92" s="598"/>
      <c r="AI92" s="598"/>
      <c r="AJ92" s="598"/>
      <c r="AK92" s="598"/>
      <c r="AL92" s="619"/>
      <c r="AM92" s="612"/>
      <c r="AN92" s="612"/>
      <c r="AO92" s="613"/>
    </row>
    <row r="93" spans="2:41" s="581" customFormat="1" ht="35.25" customHeight="1" x14ac:dyDescent="0.2">
      <c r="B93" s="591">
        <v>89</v>
      </c>
      <c r="C93" s="599" t="s">
        <v>850</v>
      </c>
      <c r="D93" s="595">
        <v>2022</v>
      </c>
      <c r="E93" s="617" t="s">
        <v>407</v>
      </c>
      <c r="F93" s="595" t="s">
        <v>565</v>
      </c>
      <c r="G93" s="600" t="s">
        <v>899</v>
      </c>
      <c r="H93" s="616" t="s">
        <v>757</v>
      </c>
      <c r="I93" s="600" t="s">
        <v>901</v>
      </c>
      <c r="J93" s="608" t="s">
        <v>902</v>
      </c>
      <c r="K93" s="608" t="s">
        <v>939</v>
      </c>
      <c r="L93" s="604">
        <v>44635</v>
      </c>
      <c r="M93" s="604">
        <v>44635</v>
      </c>
      <c r="N93" s="595" t="s">
        <v>614</v>
      </c>
      <c r="O93" s="595"/>
      <c r="P93" s="595"/>
      <c r="Q93" s="595"/>
      <c r="R93" s="595"/>
      <c r="S93" s="595"/>
      <c r="T93" s="595">
        <v>43.2</v>
      </c>
      <c r="U93" s="595" t="s">
        <v>980</v>
      </c>
      <c r="V93" s="585" t="s">
        <v>583</v>
      </c>
      <c r="W93" s="585" t="s">
        <v>870</v>
      </c>
      <c r="X93" s="585" t="s">
        <v>67</v>
      </c>
      <c r="Y93" s="586" t="s">
        <v>981</v>
      </c>
      <c r="Z93" s="589" t="s">
        <v>1001</v>
      </c>
      <c r="AA93" s="590">
        <v>45175</v>
      </c>
      <c r="AB93" s="614" t="s">
        <v>998</v>
      </c>
      <c r="AC93" s="614" t="s">
        <v>999</v>
      </c>
      <c r="AD93" s="598"/>
      <c r="AE93" s="591"/>
      <c r="AF93" s="598"/>
      <c r="AG93" s="598"/>
      <c r="AH93" s="598"/>
      <c r="AI93" s="598"/>
      <c r="AJ93" s="598"/>
      <c r="AK93" s="598"/>
      <c r="AL93" s="619"/>
      <c r="AM93" s="612"/>
      <c r="AN93" s="612"/>
      <c r="AO93" s="613"/>
    </row>
    <row r="94" spans="2:41" s="581" customFormat="1" ht="35.25" customHeight="1" x14ac:dyDescent="0.2">
      <c r="B94" s="591">
        <v>90</v>
      </c>
      <c r="C94" s="599" t="s">
        <v>850</v>
      </c>
      <c r="D94" s="595">
        <v>2022</v>
      </c>
      <c r="E94" s="617" t="s">
        <v>407</v>
      </c>
      <c r="F94" s="595" t="s">
        <v>565</v>
      </c>
      <c r="G94" s="600" t="s">
        <v>899</v>
      </c>
      <c r="H94" s="616" t="s">
        <v>757</v>
      </c>
      <c r="I94" s="600" t="s">
        <v>901</v>
      </c>
      <c r="J94" s="608" t="s">
        <v>902</v>
      </c>
      <c r="K94" s="608" t="s">
        <v>927</v>
      </c>
      <c r="L94" s="604">
        <v>44658</v>
      </c>
      <c r="M94" s="604">
        <v>44658</v>
      </c>
      <c r="N94" s="595" t="s">
        <v>614</v>
      </c>
      <c r="O94" s="595"/>
      <c r="P94" s="595"/>
      <c r="Q94" s="595"/>
      <c r="R94" s="595"/>
      <c r="S94" s="595"/>
      <c r="T94" s="595">
        <v>6.12</v>
      </c>
      <c r="U94" s="595" t="s">
        <v>980</v>
      </c>
      <c r="V94" s="585" t="s">
        <v>583</v>
      </c>
      <c r="W94" s="585" t="s">
        <v>870</v>
      </c>
      <c r="X94" s="585" t="s">
        <v>67</v>
      </c>
      <c r="Y94" s="586" t="s">
        <v>981</v>
      </c>
      <c r="Z94" s="589" t="s">
        <v>1001</v>
      </c>
      <c r="AA94" s="590">
        <v>45175</v>
      </c>
      <c r="AB94" s="614" t="s">
        <v>998</v>
      </c>
      <c r="AC94" s="614" t="s">
        <v>999</v>
      </c>
      <c r="AD94" s="598"/>
      <c r="AE94" s="591"/>
      <c r="AF94" s="598"/>
      <c r="AG94" s="598"/>
      <c r="AH94" s="598"/>
      <c r="AI94" s="598"/>
      <c r="AJ94" s="598"/>
      <c r="AK94" s="598"/>
      <c r="AL94" s="619"/>
      <c r="AM94" s="612"/>
      <c r="AN94" s="612"/>
      <c r="AO94" s="613"/>
    </row>
    <row r="95" spans="2:41" s="581" customFormat="1" ht="35.25" customHeight="1" x14ac:dyDescent="0.2">
      <c r="B95" s="591">
        <v>91</v>
      </c>
      <c r="C95" s="599" t="s">
        <v>850</v>
      </c>
      <c r="D95" s="595">
        <v>2022</v>
      </c>
      <c r="E95" s="617" t="s">
        <v>407</v>
      </c>
      <c r="F95" s="595" t="s">
        <v>565</v>
      </c>
      <c r="G95" s="600" t="s">
        <v>899</v>
      </c>
      <c r="H95" s="616" t="s">
        <v>757</v>
      </c>
      <c r="I95" s="600" t="s">
        <v>901</v>
      </c>
      <c r="J95" s="608" t="s">
        <v>902</v>
      </c>
      <c r="K95" s="608" t="s">
        <v>928</v>
      </c>
      <c r="L95" s="604">
        <v>44694</v>
      </c>
      <c r="M95" s="604">
        <v>44694</v>
      </c>
      <c r="N95" s="595" t="s">
        <v>614</v>
      </c>
      <c r="O95" s="595"/>
      <c r="P95" s="595"/>
      <c r="Q95" s="595"/>
      <c r="R95" s="595"/>
      <c r="S95" s="595"/>
      <c r="T95" s="595">
        <v>39.700000000000003</v>
      </c>
      <c r="U95" s="595" t="s">
        <v>980</v>
      </c>
      <c r="V95" s="585" t="s">
        <v>583</v>
      </c>
      <c r="W95" s="585" t="s">
        <v>870</v>
      </c>
      <c r="X95" s="585" t="s">
        <v>67</v>
      </c>
      <c r="Y95" s="586" t="s">
        <v>981</v>
      </c>
      <c r="Z95" s="589" t="s">
        <v>1001</v>
      </c>
      <c r="AA95" s="590">
        <v>45175</v>
      </c>
      <c r="AB95" s="614" t="s">
        <v>998</v>
      </c>
      <c r="AC95" s="614" t="s">
        <v>999</v>
      </c>
      <c r="AD95" s="598"/>
      <c r="AE95" s="591"/>
      <c r="AF95" s="598"/>
      <c r="AG95" s="598"/>
      <c r="AH95" s="598"/>
      <c r="AI95" s="598"/>
      <c r="AJ95" s="598"/>
      <c r="AK95" s="598"/>
      <c r="AL95" s="619"/>
      <c r="AM95" s="612"/>
      <c r="AN95" s="612"/>
      <c r="AO95" s="613"/>
    </row>
    <row r="96" spans="2:41" s="581" customFormat="1" ht="35.25" customHeight="1" x14ac:dyDescent="0.2">
      <c r="B96" s="591">
        <v>92</v>
      </c>
      <c r="C96" s="599" t="s">
        <v>850</v>
      </c>
      <c r="D96" s="595">
        <v>2022</v>
      </c>
      <c r="E96" s="617" t="s">
        <v>407</v>
      </c>
      <c r="F96" s="595" t="s">
        <v>565</v>
      </c>
      <c r="G96" s="600" t="s">
        <v>899</v>
      </c>
      <c r="H96" s="616" t="s">
        <v>757</v>
      </c>
      <c r="I96" s="600" t="s">
        <v>901</v>
      </c>
      <c r="J96" s="608" t="s">
        <v>902</v>
      </c>
      <c r="K96" s="608" t="s">
        <v>929</v>
      </c>
      <c r="L96" s="604">
        <v>44722</v>
      </c>
      <c r="M96" s="604">
        <v>44722</v>
      </c>
      <c r="N96" s="595" t="s">
        <v>614</v>
      </c>
      <c r="O96" s="595"/>
      <c r="P96" s="595"/>
      <c r="Q96" s="595"/>
      <c r="R96" s="595"/>
      <c r="S96" s="595"/>
      <c r="T96" s="595">
        <v>17.3</v>
      </c>
      <c r="U96" s="595" t="s">
        <v>980</v>
      </c>
      <c r="V96" s="585" t="s">
        <v>583</v>
      </c>
      <c r="W96" s="585" t="s">
        <v>870</v>
      </c>
      <c r="X96" s="585" t="s">
        <v>67</v>
      </c>
      <c r="Y96" s="586" t="s">
        <v>981</v>
      </c>
      <c r="Z96" s="589" t="s">
        <v>986</v>
      </c>
      <c r="AA96" s="590">
        <v>45175</v>
      </c>
      <c r="AB96" s="614" t="s">
        <v>998</v>
      </c>
      <c r="AC96" s="614" t="s">
        <v>999</v>
      </c>
      <c r="AD96" s="598"/>
      <c r="AE96" s="591"/>
      <c r="AF96" s="598"/>
      <c r="AG96" s="598"/>
      <c r="AH96" s="598"/>
      <c r="AI96" s="598"/>
      <c r="AJ96" s="598"/>
      <c r="AK96" s="598"/>
      <c r="AL96" s="619"/>
      <c r="AM96" s="612"/>
      <c r="AN96" s="612"/>
      <c r="AO96" s="613"/>
    </row>
    <row r="97" spans="2:41" s="581" customFormat="1" ht="35.25" customHeight="1" x14ac:dyDescent="0.2">
      <c r="B97" s="591">
        <v>93</v>
      </c>
      <c r="C97" s="599" t="s">
        <v>850</v>
      </c>
      <c r="D97" s="595">
        <v>2022</v>
      </c>
      <c r="E97" s="617" t="s">
        <v>407</v>
      </c>
      <c r="F97" s="595" t="s">
        <v>565</v>
      </c>
      <c r="G97" s="600" t="s">
        <v>899</v>
      </c>
      <c r="H97" s="616" t="s">
        <v>757</v>
      </c>
      <c r="I97" s="600" t="s">
        <v>901</v>
      </c>
      <c r="J97" s="608" t="s">
        <v>902</v>
      </c>
      <c r="K97" s="608" t="s">
        <v>941</v>
      </c>
      <c r="L97" s="604">
        <v>44757</v>
      </c>
      <c r="M97" s="604">
        <v>44757</v>
      </c>
      <c r="N97" s="595" t="s">
        <v>614</v>
      </c>
      <c r="O97" s="595"/>
      <c r="P97" s="595"/>
      <c r="Q97" s="595"/>
      <c r="R97" s="595"/>
      <c r="S97" s="595"/>
      <c r="T97" s="595">
        <v>20.399999999999999</v>
      </c>
      <c r="U97" s="595" t="s">
        <v>980</v>
      </c>
      <c r="V97" s="585" t="s">
        <v>583</v>
      </c>
      <c r="W97" s="585" t="s">
        <v>870</v>
      </c>
      <c r="X97" s="585" t="s">
        <v>67</v>
      </c>
      <c r="Y97" s="586" t="s">
        <v>981</v>
      </c>
      <c r="Z97" s="589" t="s">
        <v>986</v>
      </c>
      <c r="AA97" s="590">
        <v>45175</v>
      </c>
      <c r="AB97" s="614" t="s">
        <v>998</v>
      </c>
      <c r="AC97" s="614" t="s">
        <v>999</v>
      </c>
      <c r="AD97" s="598"/>
      <c r="AE97" s="591"/>
      <c r="AF97" s="598"/>
      <c r="AG97" s="598"/>
      <c r="AH97" s="598"/>
      <c r="AI97" s="598"/>
      <c r="AJ97" s="598"/>
      <c r="AK97" s="598"/>
      <c r="AL97" s="619"/>
      <c r="AM97" s="612"/>
      <c r="AN97" s="612"/>
      <c r="AO97" s="613"/>
    </row>
    <row r="98" spans="2:41" s="581" customFormat="1" ht="35.25" customHeight="1" x14ac:dyDescent="0.2">
      <c r="B98" s="591">
        <v>94</v>
      </c>
      <c r="C98" s="599" t="s">
        <v>850</v>
      </c>
      <c r="D98" s="595">
        <v>2022</v>
      </c>
      <c r="E98" s="617" t="s">
        <v>407</v>
      </c>
      <c r="F98" s="595" t="s">
        <v>565</v>
      </c>
      <c r="G98" s="600" t="s">
        <v>899</v>
      </c>
      <c r="H98" s="616" t="s">
        <v>757</v>
      </c>
      <c r="I98" s="600" t="s">
        <v>901</v>
      </c>
      <c r="J98" s="608" t="s">
        <v>902</v>
      </c>
      <c r="K98" s="608" t="s">
        <v>946</v>
      </c>
      <c r="L98" s="604">
        <v>44760</v>
      </c>
      <c r="M98" s="604">
        <v>44760</v>
      </c>
      <c r="N98" s="595" t="s">
        <v>614</v>
      </c>
      <c r="O98" s="595"/>
      <c r="P98" s="595"/>
      <c r="Q98" s="595"/>
      <c r="R98" s="595"/>
      <c r="S98" s="595"/>
      <c r="T98" s="595">
        <v>19.3</v>
      </c>
      <c r="U98" s="595" t="s">
        <v>980</v>
      </c>
      <c r="V98" s="585" t="s">
        <v>583</v>
      </c>
      <c r="W98" s="585" t="s">
        <v>870</v>
      </c>
      <c r="X98" s="585" t="s">
        <v>67</v>
      </c>
      <c r="Y98" s="586" t="s">
        <v>981</v>
      </c>
      <c r="Z98" s="589" t="s">
        <v>1001</v>
      </c>
      <c r="AA98" s="590">
        <v>45175</v>
      </c>
      <c r="AB98" s="614" t="s">
        <v>998</v>
      </c>
      <c r="AC98" s="614" t="s">
        <v>999</v>
      </c>
      <c r="AD98" s="598"/>
      <c r="AE98" s="591"/>
      <c r="AF98" s="598"/>
      <c r="AG98" s="598"/>
      <c r="AH98" s="598"/>
      <c r="AI98" s="598"/>
      <c r="AJ98" s="598"/>
      <c r="AK98" s="598"/>
      <c r="AL98" s="619"/>
      <c r="AM98" s="612"/>
      <c r="AN98" s="612"/>
      <c r="AO98" s="613"/>
    </row>
    <row r="99" spans="2:41" s="581" customFormat="1" ht="35.25" customHeight="1" x14ac:dyDescent="0.2">
      <c r="B99" s="591">
        <v>95</v>
      </c>
      <c r="C99" s="599" t="s">
        <v>850</v>
      </c>
      <c r="D99" s="595">
        <v>2021</v>
      </c>
      <c r="E99" s="617" t="s">
        <v>407</v>
      </c>
      <c r="F99" s="595" t="s">
        <v>565</v>
      </c>
      <c r="G99" s="600" t="s">
        <v>909</v>
      </c>
      <c r="H99" s="616" t="s">
        <v>829</v>
      </c>
      <c r="I99" s="600" t="s">
        <v>910</v>
      </c>
      <c r="J99" s="608" t="s">
        <v>886</v>
      </c>
      <c r="K99" s="608" t="s">
        <v>867</v>
      </c>
      <c r="L99" s="604">
        <v>44400</v>
      </c>
      <c r="M99" s="604">
        <v>44400</v>
      </c>
      <c r="N99" s="595" t="s">
        <v>614</v>
      </c>
      <c r="O99" s="595"/>
      <c r="P99" s="595"/>
      <c r="Q99" s="595"/>
      <c r="R99" s="595"/>
      <c r="S99" s="595"/>
      <c r="T99" s="595">
        <v>3.15</v>
      </c>
      <c r="U99" s="595" t="s">
        <v>980</v>
      </c>
      <c r="V99" s="585" t="s">
        <v>583</v>
      </c>
      <c r="W99" s="585" t="s">
        <v>870</v>
      </c>
      <c r="X99" s="585" t="s">
        <v>68</v>
      </c>
      <c r="Y99" s="586"/>
      <c r="Z99" s="589" t="s">
        <v>1001</v>
      </c>
      <c r="AA99" s="590">
        <v>45175</v>
      </c>
      <c r="AB99" s="614" t="s">
        <v>998</v>
      </c>
      <c r="AC99" s="614" t="s">
        <v>999</v>
      </c>
      <c r="AD99" s="598"/>
      <c r="AE99" s="591"/>
      <c r="AF99" s="598"/>
      <c r="AG99" s="598"/>
      <c r="AH99" s="598"/>
      <c r="AI99" s="598"/>
      <c r="AJ99" s="598"/>
      <c r="AK99" s="598"/>
      <c r="AL99" s="619"/>
      <c r="AM99" s="612"/>
      <c r="AN99" s="612"/>
      <c r="AO99" s="613"/>
    </row>
    <row r="100" spans="2:41" s="581" customFormat="1" ht="35.25" customHeight="1" x14ac:dyDescent="0.2">
      <c r="B100" s="591">
        <v>96</v>
      </c>
      <c r="C100" s="599" t="s">
        <v>850</v>
      </c>
      <c r="D100" s="595">
        <v>2022</v>
      </c>
      <c r="E100" s="617" t="s">
        <v>407</v>
      </c>
      <c r="F100" s="595" t="s">
        <v>565</v>
      </c>
      <c r="G100" s="600" t="s">
        <v>909</v>
      </c>
      <c r="H100" s="616" t="s">
        <v>829</v>
      </c>
      <c r="I100" s="600">
        <v>20</v>
      </c>
      <c r="J100" s="608" t="s">
        <v>886</v>
      </c>
      <c r="K100" s="608" t="s">
        <v>963</v>
      </c>
      <c r="L100" s="604">
        <v>44777</v>
      </c>
      <c r="M100" s="604">
        <v>44777</v>
      </c>
      <c r="N100" s="595" t="s">
        <v>614</v>
      </c>
      <c r="O100" s="595"/>
      <c r="P100" s="595"/>
      <c r="Q100" s="595"/>
      <c r="R100" s="595"/>
      <c r="S100" s="595"/>
      <c r="T100" s="595">
        <v>2.33</v>
      </c>
      <c r="U100" s="595" t="s">
        <v>980</v>
      </c>
      <c r="V100" s="585" t="s">
        <v>583</v>
      </c>
      <c r="W100" s="585" t="s">
        <v>870</v>
      </c>
      <c r="X100" s="585" t="s">
        <v>68</v>
      </c>
      <c r="Y100" s="586"/>
      <c r="Z100" s="589" t="s">
        <v>1001</v>
      </c>
      <c r="AA100" s="590">
        <v>45175</v>
      </c>
      <c r="AB100" s="614" t="s">
        <v>998</v>
      </c>
      <c r="AC100" s="614" t="s">
        <v>999</v>
      </c>
      <c r="AD100" s="598"/>
      <c r="AE100" s="591"/>
      <c r="AF100" s="598"/>
      <c r="AG100" s="598"/>
      <c r="AH100" s="598"/>
      <c r="AI100" s="598"/>
      <c r="AJ100" s="598"/>
      <c r="AK100" s="598"/>
      <c r="AL100" s="619"/>
      <c r="AM100" s="612"/>
      <c r="AN100" s="612"/>
      <c r="AO100" s="613"/>
    </row>
    <row r="101" spans="2:41" s="581" customFormat="1" ht="35.25" customHeight="1" x14ac:dyDescent="0.2">
      <c r="B101" s="591">
        <v>97</v>
      </c>
      <c r="C101" s="599" t="s">
        <v>850</v>
      </c>
      <c r="D101" s="595">
        <v>2022</v>
      </c>
      <c r="E101" s="617" t="s">
        <v>407</v>
      </c>
      <c r="F101" s="595" t="s">
        <v>565</v>
      </c>
      <c r="G101" s="600" t="s">
        <v>911</v>
      </c>
      <c r="H101" s="616" t="s">
        <v>912</v>
      </c>
      <c r="I101" s="600" t="s">
        <v>899</v>
      </c>
      <c r="J101" s="608" t="s">
        <v>913</v>
      </c>
      <c r="K101" s="608" t="s">
        <v>964</v>
      </c>
      <c r="L101" s="604">
        <v>44600</v>
      </c>
      <c r="M101" s="604">
        <v>44719</v>
      </c>
      <c r="N101" s="595" t="s">
        <v>614</v>
      </c>
      <c r="O101" s="595"/>
      <c r="P101" s="595"/>
      <c r="Q101" s="595"/>
      <c r="R101" s="595"/>
      <c r="S101" s="595"/>
      <c r="T101" s="595">
        <v>58.8</v>
      </c>
      <c r="U101" s="595" t="s">
        <v>980</v>
      </c>
      <c r="V101" s="585" t="s">
        <v>583</v>
      </c>
      <c r="W101" s="585" t="s">
        <v>870</v>
      </c>
      <c r="X101" s="585" t="s">
        <v>67</v>
      </c>
      <c r="Y101" s="586"/>
      <c r="Z101" s="589" t="s">
        <v>993</v>
      </c>
      <c r="AA101" s="590">
        <v>45175</v>
      </c>
      <c r="AB101" s="614" t="s">
        <v>998</v>
      </c>
      <c r="AC101" s="614" t="s">
        <v>999</v>
      </c>
      <c r="AD101" s="598"/>
      <c r="AE101" s="591"/>
      <c r="AF101" s="598"/>
      <c r="AG101" s="598"/>
      <c r="AH101" s="598"/>
      <c r="AI101" s="598"/>
      <c r="AJ101" s="598"/>
      <c r="AK101" s="598"/>
      <c r="AL101" s="619"/>
      <c r="AM101" s="612"/>
      <c r="AN101" s="612"/>
      <c r="AO101" s="613"/>
    </row>
    <row r="102" spans="2:41" s="581" customFormat="1" ht="35.25" customHeight="1" x14ac:dyDescent="0.2">
      <c r="B102" s="591">
        <v>98</v>
      </c>
      <c r="C102" s="599" t="s">
        <v>850</v>
      </c>
      <c r="D102" s="595">
        <v>2021</v>
      </c>
      <c r="E102" s="617" t="s">
        <v>407</v>
      </c>
      <c r="F102" s="595" t="s">
        <v>564</v>
      </c>
      <c r="G102" s="600" t="s">
        <v>914</v>
      </c>
      <c r="H102" s="616" t="s">
        <v>915</v>
      </c>
      <c r="I102" s="600"/>
      <c r="J102" s="608"/>
      <c r="K102" s="608" t="s">
        <v>965</v>
      </c>
      <c r="L102" s="604">
        <v>43489</v>
      </c>
      <c r="M102" s="604">
        <v>44378</v>
      </c>
      <c r="N102" s="595" t="s">
        <v>614</v>
      </c>
      <c r="O102" s="595"/>
      <c r="P102" s="595"/>
      <c r="Q102" s="595"/>
      <c r="R102" s="595"/>
      <c r="S102" s="595"/>
      <c r="T102" s="595">
        <v>18.899999999999999</v>
      </c>
      <c r="U102" s="595" t="s">
        <v>980</v>
      </c>
      <c r="V102" s="585" t="s">
        <v>583</v>
      </c>
      <c r="W102" s="585" t="s">
        <v>870</v>
      </c>
      <c r="X102" s="585" t="s">
        <v>67</v>
      </c>
      <c r="Y102" s="586" t="s">
        <v>981</v>
      </c>
      <c r="Z102" s="589" t="s">
        <v>994</v>
      </c>
      <c r="AA102" s="590">
        <v>45175</v>
      </c>
      <c r="AB102" s="614" t="s">
        <v>998</v>
      </c>
      <c r="AC102" s="614" t="s">
        <v>999</v>
      </c>
      <c r="AD102" s="598"/>
      <c r="AE102" s="591"/>
      <c r="AF102" s="598"/>
      <c r="AG102" s="598"/>
      <c r="AH102" s="598"/>
      <c r="AI102" s="598"/>
      <c r="AJ102" s="598"/>
      <c r="AK102" s="598"/>
      <c r="AL102" s="619"/>
      <c r="AM102" s="612"/>
      <c r="AN102" s="612"/>
      <c r="AO102" s="613"/>
    </row>
    <row r="103" spans="2:41" s="581" customFormat="1" ht="35.25" customHeight="1" x14ac:dyDescent="0.2">
      <c r="B103" s="591">
        <v>99</v>
      </c>
      <c r="C103" s="599" t="s">
        <v>850</v>
      </c>
      <c r="D103" s="595">
        <v>2021</v>
      </c>
      <c r="E103" s="617" t="s">
        <v>407</v>
      </c>
      <c r="F103" s="595" t="s">
        <v>565</v>
      </c>
      <c r="G103" s="600" t="s">
        <v>920</v>
      </c>
      <c r="H103" s="616" t="s">
        <v>921</v>
      </c>
      <c r="I103" s="600" t="s">
        <v>922</v>
      </c>
      <c r="J103" s="608" t="s">
        <v>923</v>
      </c>
      <c r="K103" s="608" t="s">
        <v>967</v>
      </c>
      <c r="L103" s="604">
        <v>44300</v>
      </c>
      <c r="M103" s="604">
        <v>44460</v>
      </c>
      <c r="N103" s="595" t="s">
        <v>614</v>
      </c>
      <c r="O103" s="595"/>
      <c r="P103" s="595"/>
      <c r="Q103" s="595"/>
      <c r="R103" s="595"/>
      <c r="S103" s="595"/>
      <c r="T103" s="595">
        <v>1.28</v>
      </c>
      <c r="U103" s="595" t="s">
        <v>980</v>
      </c>
      <c r="V103" s="585" t="s">
        <v>583</v>
      </c>
      <c r="W103" s="585" t="s">
        <v>870</v>
      </c>
      <c r="X103" s="585" t="s">
        <v>67</v>
      </c>
      <c r="Y103" s="586"/>
      <c r="Z103" s="589" t="s">
        <v>1001</v>
      </c>
      <c r="AA103" s="590">
        <v>45175</v>
      </c>
      <c r="AB103" s="614" t="s">
        <v>998</v>
      </c>
      <c r="AC103" s="614" t="s">
        <v>999</v>
      </c>
      <c r="AD103" s="598"/>
      <c r="AE103" s="591"/>
      <c r="AF103" s="598"/>
      <c r="AG103" s="598"/>
      <c r="AH103" s="598"/>
      <c r="AI103" s="598"/>
      <c r="AJ103" s="598"/>
      <c r="AK103" s="598"/>
      <c r="AL103" s="619"/>
      <c r="AM103" s="612"/>
      <c r="AN103" s="612"/>
      <c r="AO103" s="613"/>
    </row>
    <row r="104" spans="2:41" s="581" customFormat="1" ht="35.25" customHeight="1" x14ac:dyDescent="0.2">
      <c r="B104" s="591">
        <v>100</v>
      </c>
      <c r="C104" s="599" t="s">
        <v>850</v>
      </c>
      <c r="D104" s="595">
        <v>2021</v>
      </c>
      <c r="E104" s="617" t="s">
        <v>407</v>
      </c>
      <c r="F104" s="595" t="s">
        <v>565</v>
      </c>
      <c r="G104" s="600" t="s">
        <v>920</v>
      </c>
      <c r="H104" s="616" t="s">
        <v>921</v>
      </c>
      <c r="I104" s="600" t="s">
        <v>922</v>
      </c>
      <c r="J104" s="608" t="s">
        <v>923</v>
      </c>
      <c r="K104" s="608" t="s">
        <v>968</v>
      </c>
      <c r="L104" s="604">
        <v>43933</v>
      </c>
      <c r="M104" s="604">
        <v>44298</v>
      </c>
      <c r="N104" s="595" t="s">
        <v>614</v>
      </c>
      <c r="O104" s="595"/>
      <c r="P104" s="595"/>
      <c r="Q104" s="595"/>
      <c r="R104" s="595"/>
      <c r="S104" s="595"/>
      <c r="T104" s="595">
        <v>28.2</v>
      </c>
      <c r="U104" s="595" t="s">
        <v>980</v>
      </c>
      <c r="V104" s="585" t="s">
        <v>583</v>
      </c>
      <c r="W104" s="585" t="s">
        <v>870</v>
      </c>
      <c r="X104" s="585" t="s">
        <v>67</v>
      </c>
      <c r="Y104" s="586"/>
      <c r="Z104" s="589" t="s">
        <v>1001</v>
      </c>
      <c r="AA104" s="590">
        <v>45175</v>
      </c>
      <c r="AB104" s="614" t="s">
        <v>998</v>
      </c>
      <c r="AC104" s="614" t="s">
        <v>999</v>
      </c>
      <c r="AD104" s="598"/>
      <c r="AE104" s="591"/>
      <c r="AF104" s="598"/>
      <c r="AG104" s="598"/>
      <c r="AH104" s="598"/>
      <c r="AI104" s="598"/>
      <c r="AJ104" s="598"/>
      <c r="AK104" s="598"/>
      <c r="AL104" s="619"/>
      <c r="AM104" s="612"/>
      <c r="AN104" s="612"/>
      <c r="AO104" s="613"/>
    </row>
    <row r="105" spans="2:41" s="581" customFormat="1" ht="35.25" customHeight="1" x14ac:dyDescent="0.2">
      <c r="B105" s="591">
        <v>101</v>
      </c>
      <c r="C105" s="599" t="s">
        <v>850</v>
      </c>
      <c r="D105" s="595">
        <v>2021</v>
      </c>
      <c r="E105" s="617" t="s">
        <v>407</v>
      </c>
      <c r="F105" s="595" t="s">
        <v>565</v>
      </c>
      <c r="G105" s="600" t="s">
        <v>920</v>
      </c>
      <c r="H105" s="616" t="s">
        <v>921</v>
      </c>
      <c r="I105" s="600" t="s">
        <v>922</v>
      </c>
      <c r="J105" s="608" t="s">
        <v>923</v>
      </c>
      <c r="K105" s="608" t="s">
        <v>969</v>
      </c>
      <c r="L105" s="604">
        <v>43982</v>
      </c>
      <c r="M105" s="604">
        <v>44347</v>
      </c>
      <c r="N105" s="595" t="s">
        <v>614</v>
      </c>
      <c r="O105" s="595"/>
      <c r="P105" s="595"/>
      <c r="Q105" s="595"/>
      <c r="R105" s="595"/>
      <c r="S105" s="595"/>
      <c r="T105" s="595">
        <v>6.81</v>
      </c>
      <c r="U105" s="595" t="s">
        <v>980</v>
      </c>
      <c r="V105" s="585" t="s">
        <v>583</v>
      </c>
      <c r="W105" s="585" t="s">
        <v>870</v>
      </c>
      <c r="X105" s="585" t="s">
        <v>67</v>
      </c>
      <c r="Y105" s="586"/>
      <c r="Z105" s="589" t="s">
        <v>1001</v>
      </c>
      <c r="AA105" s="590">
        <v>45175</v>
      </c>
      <c r="AB105" s="614" t="s">
        <v>998</v>
      </c>
      <c r="AC105" s="614" t="s">
        <v>999</v>
      </c>
      <c r="AD105" s="598"/>
      <c r="AE105" s="591"/>
      <c r="AF105" s="598"/>
      <c r="AG105" s="598"/>
      <c r="AH105" s="598"/>
      <c r="AI105" s="598"/>
      <c r="AJ105" s="598"/>
      <c r="AK105" s="598"/>
      <c r="AL105" s="619"/>
      <c r="AM105" s="612"/>
      <c r="AN105" s="612"/>
      <c r="AO105" s="613"/>
    </row>
    <row r="106" spans="2:41" s="581" customFormat="1" ht="35.25" customHeight="1" x14ac:dyDescent="0.2">
      <c r="B106" s="591">
        <v>102</v>
      </c>
      <c r="C106" s="599" t="s">
        <v>850</v>
      </c>
      <c r="D106" s="595">
        <v>2021</v>
      </c>
      <c r="E106" s="617" t="s">
        <v>407</v>
      </c>
      <c r="F106" s="595" t="s">
        <v>565</v>
      </c>
      <c r="G106" s="600" t="s">
        <v>920</v>
      </c>
      <c r="H106" s="616" t="s">
        <v>921</v>
      </c>
      <c r="I106" s="600" t="s">
        <v>922</v>
      </c>
      <c r="J106" s="608" t="s">
        <v>923</v>
      </c>
      <c r="K106" s="608" t="s">
        <v>970</v>
      </c>
      <c r="L106" s="604">
        <v>44431</v>
      </c>
      <c r="M106" s="604">
        <v>44431</v>
      </c>
      <c r="N106" s="595" t="s">
        <v>614</v>
      </c>
      <c r="O106" s="595"/>
      <c r="P106" s="595"/>
      <c r="Q106" s="595"/>
      <c r="R106" s="595"/>
      <c r="S106" s="595"/>
      <c r="T106" s="595">
        <v>18.7</v>
      </c>
      <c r="U106" s="595" t="s">
        <v>980</v>
      </c>
      <c r="V106" s="585" t="s">
        <v>583</v>
      </c>
      <c r="W106" s="585" t="s">
        <v>870</v>
      </c>
      <c r="X106" s="585" t="s">
        <v>67</v>
      </c>
      <c r="Y106" s="586"/>
      <c r="Z106" s="589" t="s">
        <v>1001</v>
      </c>
      <c r="AA106" s="590">
        <v>45175</v>
      </c>
      <c r="AB106" s="614" t="s">
        <v>998</v>
      </c>
      <c r="AC106" s="614" t="s">
        <v>999</v>
      </c>
      <c r="AD106" s="598"/>
      <c r="AE106" s="591"/>
      <c r="AF106" s="598"/>
      <c r="AG106" s="598"/>
      <c r="AH106" s="598"/>
      <c r="AI106" s="598"/>
      <c r="AJ106" s="598"/>
      <c r="AK106" s="598"/>
      <c r="AL106" s="619"/>
      <c r="AM106" s="612"/>
      <c r="AN106" s="612"/>
      <c r="AO106" s="613"/>
    </row>
    <row r="107" spans="2:41" s="581" customFormat="1" ht="35.25" customHeight="1" x14ac:dyDescent="0.2">
      <c r="B107" s="591">
        <v>103</v>
      </c>
      <c r="C107" s="599" t="s">
        <v>850</v>
      </c>
      <c r="D107" s="595">
        <v>2021</v>
      </c>
      <c r="E107" s="617" t="s">
        <v>407</v>
      </c>
      <c r="F107" s="595" t="s">
        <v>565</v>
      </c>
      <c r="G107" s="600" t="s">
        <v>920</v>
      </c>
      <c r="H107" s="616" t="s">
        <v>921</v>
      </c>
      <c r="I107" s="600" t="s">
        <v>922</v>
      </c>
      <c r="J107" s="608" t="s">
        <v>923</v>
      </c>
      <c r="K107" s="608" t="s">
        <v>971</v>
      </c>
      <c r="L107" s="604">
        <v>44523</v>
      </c>
      <c r="M107" s="604">
        <v>44523</v>
      </c>
      <c r="N107" s="595" t="s">
        <v>614</v>
      </c>
      <c r="O107" s="595"/>
      <c r="P107" s="595"/>
      <c r="Q107" s="595"/>
      <c r="R107" s="595"/>
      <c r="S107" s="595"/>
      <c r="T107" s="595">
        <v>3.31</v>
      </c>
      <c r="U107" s="595" t="s">
        <v>980</v>
      </c>
      <c r="V107" s="585" t="s">
        <v>583</v>
      </c>
      <c r="W107" s="585" t="s">
        <v>870</v>
      </c>
      <c r="X107" s="585" t="s">
        <v>67</v>
      </c>
      <c r="Y107" s="586"/>
      <c r="Z107" s="589" t="s">
        <v>1001</v>
      </c>
      <c r="AA107" s="590">
        <v>45175</v>
      </c>
      <c r="AB107" s="614" t="s">
        <v>998</v>
      </c>
      <c r="AC107" s="614" t="s">
        <v>999</v>
      </c>
      <c r="AD107" s="598"/>
      <c r="AE107" s="591"/>
      <c r="AF107" s="598"/>
      <c r="AG107" s="598"/>
      <c r="AH107" s="598"/>
      <c r="AI107" s="598"/>
      <c r="AJ107" s="598"/>
      <c r="AK107" s="598"/>
      <c r="AL107" s="619"/>
      <c r="AM107" s="612"/>
      <c r="AN107" s="612"/>
      <c r="AO107" s="613"/>
    </row>
    <row r="108" spans="2:41" s="581" customFormat="1" ht="35.25" customHeight="1" x14ac:dyDescent="0.2">
      <c r="B108" s="591">
        <v>104</v>
      </c>
      <c r="C108" s="599" t="s">
        <v>850</v>
      </c>
      <c r="D108" s="595">
        <v>2021</v>
      </c>
      <c r="E108" s="617" t="s">
        <v>407</v>
      </c>
      <c r="F108" s="595" t="s">
        <v>565</v>
      </c>
      <c r="G108" s="600" t="s">
        <v>920</v>
      </c>
      <c r="H108" s="616" t="s">
        <v>921</v>
      </c>
      <c r="I108" s="600" t="s">
        <v>922</v>
      </c>
      <c r="J108" s="608" t="s">
        <v>923</v>
      </c>
      <c r="K108" s="608" t="s">
        <v>972</v>
      </c>
      <c r="L108" s="604">
        <v>44280</v>
      </c>
      <c r="M108" s="604">
        <v>44280</v>
      </c>
      <c r="N108" s="595" t="s">
        <v>614</v>
      </c>
      <c r="O108" s="595"/>
      <c r="P108" s="595"/>
      <c r="Q108" s="595"/>
      <c r="R108" s="595"/>
      <c r="S108" s="595"/>
      <c r="T108" s="595">
        <v>4.17</v>
      </c>
      <c r="U108" s="595" t="s">
        <v>980</v>
      </c>
      <c r="V108" s="585" t="s">
        <v>583</v>
      </c>
      <c r="W108" s="585" t="s">
        <v>870</v>
      </c>
      <c r="X108" s="585" t="s">
        <v>67</v>
      </c>
      <c r="Y108" s="586"/>
      <c r="Z108" s="589" t="s">
        <v>1001</v>
      </c>
      <c r="AA108" s="590">
        <v>45175</v>
      </c>
      <c r="AB108" s="614" t="s">
        <v>998</v>
      </c>
      <c r="AC108" s="614" t="s">
        <v>999</v>
      </c>
      <c r="AD108" s="598"/>
      <c r="AE108" s="591"/>
      <c r="AF108" s="598"/>
      <c r="AG108" s="598"/>
      <c r="AH108" s="598"/>
      <c r="AI108" s="598"/>
      <c r="AJ108" s="598"/>
      <c r="AK108" s="598"/>
      <c r="AL108" s="619"/>
      <c r="AM108" s="612"/>
      <c r="AN108" s="612"/>
      <c r="AO108" s="613"/>
    </row>
    <row r="109" spans="2:41" s="581" customFormat="1" ht="35.25" customHeight="1" x14ac:dyDescent="0.2">
      <c r="B109" s="591">
        <v>105</v>
      </c>
      <c r="C109" s="599" t="s">
        <v>850</v>
      </c>
      <c r="D109" s="595">
        <v>2021</v>
      </c>
      <c r="E109" s="617" t="s">
        <v>407</v>
      </c>
      <c r="F109" s="595" t="s">
        <v>565</v>
      </c>
      <c r="G109" s="600" t="s">
        <v>920</v>
      </c>
      <c r="H109" s="616" t="s">
        <v>921</v>
      </c>
      <c r="I109" s="600" t="s">
        <v>922</v>
      </c>
      <c r="J109" s="608" t="s">
        <v>923</v>
      </c>
      <c r="K109" s="608" t="s">
        <v>973</v>
      </c>
      <c r="L109" s="604">
        <v>45038</v>
      </c>
      <c r="M109" s="604">
        <v>45038</v>
      </c>
      <c r="N109" s="595" t="s">
        <v>614</v>
      </c>
      <c r="O109" s="595"/>
      <c r="P109" s="595"/>
      <c r="Q109" s="595"/>
      <c r="R109" s="595"/>
      <c r="S109" s="595"/>
      <c r="T109" s="595">
        <v>752</v>
      </c>
      <c r="U109" s="595" t="s">
        <v>992</v>
      </c>
      <c r="V109" s="585" t="s">
        <v>583</v>
      </c>
      <c r="W109" s="585" t="s">
        <v>870</v>
      </c>
      <c r="X109" s="585" t="s">
        <v>67</v>
      </c>
      <c r="Y109" s="586"/>
      <c r="Z109" s="589" t="s">
        <v>1001</v>
      </c>
      <c r="AA109" s="590">
        <v>45175</v>
      </c>
      <c r="AB109" s="614" t="s">
        <v>998</v>
      </c>
      <c r="AC109" s="614" t="s">
        <v>999</v>
      </c>
      <c r="AD109" s="598"/>
      <c r="AE109" s="591"/>
      <c r="AF109" s="598"/>
      <c r="AG109" s="598"/>
      <c r="AH109" s="598"/>
      <c r="AI109" s="598"/>
      <c r="AJ109" s="598"/>
      <c r="AK109" s="598"/>
      <c r="AL109" s="619"/>
      <c r="AM109" s="612"/>
      <c r="AN109" s="612"/>
      <c r="AO109" s="613"/>
    </row>
    <row r="110" spans="2:41" s="581" customFormat="1" ht="35.25" customHeight="1" x14ac:dyDescent="0.2">
      <c r="B110" s="591">
        <v>106</v>
      </c>
      <c r="C110" s="599" t="s">
        <v>850</v>
      </c>
      <c r="D110" s="595">
        <v>2021</v>
      </c>
      <c r="E110" s="617" t="s">
        <v>407</v>
      </c>
      <c r="F110" s="595" t="s">
        <v>565</v>
      </c>
      <c r="G110" s="600" t="s">
        <v>920</v>
      </c>
      <c r="H110" s="616" t="s">
        <v>921</v>
      </c>
      <c r="I110" s="600" t="s">
        <v>922</v>
      </c>
      <c r="J110" s="608" t="s">
        <v>923</v>
      </c>
      <c r="K110" s="608" t="s">
        <v>974</v>
      </c>
      <c r="L110" s="604">
        <v>44396</v>
      </c>
      <c r="M110" s="604">
        <v>44396</v>
      </c>
      <c r="N110" s="595" t="s">
        <v>614</v>
      </c>
      <c r="O110" s="595"/>
      <c r="P110" s="595"/>
      <c r="Q110" s="595"/>
      <c r="R110" s="595"/>
      <c r="S110" s="595"/>
      <c r="T110" s="595">
        <v>596</v>
      </c>
      <c r="U110" s="595" t="s">
        <v>992</v>
      </c>
      <c r="V110" s="585" t="s">
        <v>583</v>
      </c>
      <c r="W110" s="585" t="s">
        <v>870</v>
      </c>
      <c r="X110" s="585" t="s">
        <v>67</v>
      </c>
      <c r="Y110" s="586"/>
      <c r="Z110" s="589" t="s">
        <v>1001</v>
      </c>
      <c r="AA110" s="590">
        <v>45175</v>
      </c>
      <c r="AB110" s="614" t="s">
        <v>998</v>
      </c>
      <c r="AC110" s="614" t="s">
        <v>999</v>
      </c>
      <c r="AD110" s="598"/>
      <c r="AE110" s="591"/>
      <c r="AF110" s="598"/>
      <c r="AG110" s="598"/>
      <c r="AH110" s="598"/>
      <c r="AI110" s="598"/>
      <c r="AJ110" s="598"/>
      <c r="AK110" s="598"/>
      <c r="AL110" s="619"/>
      <c r="AM110" s="612"/>
      <c r="AN110" s="612"/>
      <c r="AO110" s="613"/>
    </row>
    <row r="111" spans="2:41" s="581" customFormat="1" ht="35.25" customHeight="1" x14ac:dyDescent="0.2">
      <c r="B111" s="591">
        <v>107</v>
      </c>
      <c r="C111" s="599" t="s">
        <v>850</v>
      </c>
      <c r="D111" s="595">
        <v>2021</v>
      </c>
      <c r="E111" s="617" t="s">
        <v>407</v>
      </c>
      <c r="F111" s="595" t="s">
        <v>565</v>
      </c>
      <c r="G111" s="600" t="s">
        <v>920</v>
      </c>
      <c r="H111" s="616" t="s">
        <v>921</v>
      </c>
      <c r="I111" s="600" t="s">
        <v>922</v>
      </c>
      <c r="J111" s="608" t="s">
        <v>923</v>
      </c>
      <c r="K111" s="608" t="s">
        <v>975</v>
      </c>
      <c r="L111" s="604">
        <v>44459</v>
      </c>
      <c r="M111" s="604">
        <v>44459</v>
      </c>
      <c r="N111" s="595" t="s">
        <v>614</v>
      </c>
      <c r="O111" s="595"/>
      <c r="P111" s="595"/>
      <c r="Q111" s="595"/>
      <c r="R111" s="595"/>
      <c r="S111" s="595"/>
      <c r="T111" s="595">
        <v>592</v>
      </c>
      <c r="U111" s="595" t="s">
        <v>992</v>
      </c>
      <c r="V111" s="585" t="s">
        <v>583</v>
      </c>
      <c r="W111" s="585" t="s">
        <v>870</v>
      </c>
      <c r="X111" s="585" t="s">
        <v>67</v>
      </c>
      <c r="Y111" s="586"/>
      <c r="Z111" s="589" t="s">
        <v>1001</v>
      </c>
      <c r="AA111" s="590">
        <v>45175</v>
      </c>
      <c r="AB111" s="614" t="s">
        <v>998</v>
      </c>
      <c r="AC111" s="614" t="s">
        <v>999</v>
      </c>
      <c r="AD111" s="598"/>
      <c r="AE111" s="591"/>
      <c r="AF111" s="598"/>
      <c r="AG111" s="598"/>
      <c r="AH111" s="598"/>
      <c r="AI111" s="598"/>
      <c r="AJ111" s="598"/>
      <c r="AK111" s="598"/>
      <c r="AL111" s="619"/>
      <c r="AM111" s="612"/>
      <c r="AN111" s="612"/>
      <c r="AO111" s="613"/>
    </row>
    <row r="112" spans="2:41" s="581" customFormat="1" ht="35.25" customHeight="1" x14ac:dyDescent="0.2">
      <c r="B112" s="591">
        <v>108</v>
      </c>
      <c r="C112" s="599" t="s">
        <v>850</v>
      </c>
      <c r="D112" s="595">
        <v>2021</v>
      </c>
      <c r="E112" s="617" t="s">
        <v>407</v>
      </c>
      <c r="F112" s="595" t="s">
        <v>565</v>
      </c>
      <c r="G112" s="600" t="s">
        <v>920</v>
      </c>
      <c r="H112" s="616" t="s">
        <v>921</v>
      </c>
      <c r="I112" s="600" t="s">
        <v>922</v>
      </c>
      <c r="J112" s="608" t="s">
        <v>923</v>
      </c>
      <c r="K112" s="608" t="s">
        <v>976</v>
      </c>
      <c r="L112" s="604">
        <v>44497</v>
      </c>
      <c r="M112" s="604">
        <v>44497</v>
      </c>
      <c r="N112" s="595" t="s">
        <v>614</v>
      </c>
      <c r="O112" s="595"/>
      <c r="P112" s="595"/>
      <c r="Q112" s="595"/>
      <c r="R112" s="595"/>
      <c r="S112" s="595"/>
      <c r="T112" s="595">
        <v>1.35</v>
      </c>
      <c r="U112" s="595" t="s">
        <v>980</v>
      </c>
      <c r="V112" s="585" t="s">
        <v>583</v>
      </c>
      <c r="W112" s="585" t="s">
        <v>870</v>
      </c>
      <c r="X112" s="585" t="s">
        <v>67</v>
      </c>
      <c r="Y112" s="586"/>
      <c r="Z112" s="589" t="s">
        <v>1001</v>
      </c>
      <c r="AA112" s="590">
        <v>45175</v>
      </c>
      <c r="AB112" s="614" t="s">
        <v>998</v>
      </c>
      <c r="AC112" s="614" t="s">
        <v>999</v>
      </c>
      <c r="AD112" s="598"/>
      <c r="AE112" s="591"/>
      <c r="AF112" s="598"/>
      <c r="AG112" s="598"/>
      <c r="AH112" s="598"/>
      <c r="AI112" s="598"/>
      <c r="AJ112" s="598"/>
      <c r="AK112" s="598"/>
      <c r="AL112" s="619"/>
      <c r="AM112" s="612"/>
      <c r="AN112" s="612"/>
      <c r="AO112" s="613"/>
    </row>
    <row r="113" spans="2:41" s="82" customFormat="1" ht="35.25" customHeight="1" x14ac:dyDescent="0.2">
      <c r="B113" s="171"/>
      <c r="C113" s="170"/>
      <c r="D113" s="88"/>
      <c r="E113" s="113"/>
      <c r="F113" s="95"/>
      <c r="G113" s="105"/>
      <c r="H113" s="106"/>
      <c r="I113" s="105"/>
      <c r="J113" s="107"/>
      <c r="K113" s="99"/>
      <c r="L113" s="117"/>
      <c r="M113" s="118"/>
      <c r="N113" s="95"/>
      <c r="O113" s="88"/>
      <c r="P113" s="96"/>
      <c r="Q113" s="95"/>
      <c r="R113" s="88"/>
      <c r="S113" s="96"/>
      <c r="T113" s="122"/>
      <c r="U113" s="160"/>
      <c r="V113" s="168"/>
      <c r="W113" s="133"/>
      <c r="X113" s="133"/>
      <c r="Y113" s="134"/>
      <c r="Z113" s="515"/>
      <c r="AA113" s="138"/>
      <c r="AB113" s="139"/>
      <c r="AC113" s="140"/>
      <c r="AD113" s="148"/>
      <c r="AE113" s="149"/>
      <c r="AF113" s="150"/>
      <c r="AG113" s="151"/>
      <c r="AH113" s="151"/>
      <c r="AI113" s="151"/>
      <c r="AJ113" s="151"/>
      <c r="AK113" s="152"/>
      <c r="AL113" s="135"/>
      <c r="AM113" s="172"/>
      <c r="AN113" s="172"/>
      <c r="AO113" s="173"/>
    </row>
    <row r="114" spans="2:41" s="82" customFormat="1" ht="35.25" customHeight="1" x14ac:dyDescent="0.2">
      <c r="B114" s="171"/>
      <c r="C114" s="170"/>
      <c r="D114" s="88"/>
      <c r="E114" s="113"/>
      <c r="F114" s="95"/>
      <c r="G114" s="105"/>
      <c r="H114" s="106"/>
      <c r="I114" s="105"/>
      <c r="J114" s="107"/>
      <c r="K114" s="99"/>
      <c r="L114" s="117"/>
      <c r="M114" s="118"/>
      <c r="N114" s="95"/>
      <c r="O114" s="88"/>
      <c r="P114" s="96"/>
      <c r="Q114" s="95"/>
      <c r="R114" s="88"/>
      <c r="S114" s="96"/>
      <c r="T114" s="122"/>
      <c r="U114" s="160"/>
      <c r="V114" s="168"/>
      <c r="W114" s="133"/>
      <c r="X114" s="133"/>
      <c r="Y114" s="134"/>
      <c r="Z114" s="515"/>
      <c r="AA114" s="138"/>
      <c r="AB114" s="139"/>
      <c r="AC114" s="140"/>
      <c r="AD114" s="148"/>
      <c r="AE114" s="149"/>
      <c r="AF114" s="150"/>
      <c r="AG114" s="151"/>
      <c r="AH114" s="151"/>
      <c r="AI114" s="151"/>
      <c r="AJ114" s="151"/>
      <c r="AK114" s="152"/>
      <c r="AL114" s="135"/>
      <c r="AM114" s="172"/>
      <c r="AN114" s="172"/>
      <c r="AO114" s="173"/>
    </row>
    <row r="115" spans="2:41" s="82" customFormat="1" ht="35.25" customHeight="1" x14ac:dyDescent="0.2">
      <c r="B115" s="171"/>
      <c r="C115" s="170"/>
      <c r="D115" s="88"/>
      <c r="E115" s="113"/>
      <c r="F115" s="95"/>
      <c r="G115" s="105"/>
      <c r="H115" s="106"/>
      <c r="I115" s="105"/>
      <c r="J115" s="107"/>
      <c r="K115" s="99"/>
      <c r="L115" s="117"/>
      <c r="M115" s="118"/>
      <c r="N115" s="95"/>
      <c r="O115" s="88"/>
      <c r="P115" s="96"/>
      <c r="Q115" s="95"/>
      <c r="R115" s="88"/>
      <c r="S115" s="96"/>
      <c r="T115" s="122"/>
      <c r="U115" s="160"/>
      <c r="V115" s="168"/>
      <c r="W115" s="133"/>
      <c r="X115" s="133"/>
      <c r="Y115" s="134"/>
      <c r="Z115" s="515"/>
      <c r="AA115" s="138"/>
      <c r="AB115" s="139"/>
      <c r="AC115" s="140"/>
      <c r="AD115" s="148"/>
      <c r="AE115" s="149"/>
      <c r="AF115" s="150"/>
      <c r="AG115" s="151"/>
      <c r="AH115" s="151"/>
      <c r="AI115" s="151"/>
      <c r="AJ115" s="151"/>
      <c r="AK115" s="152"/>
      <c r="AL115" s="135"/>
      <c r="AM115" s="172"/>
      <c r="AN115" s="172"/>
      <c r="AO115" s="173"/>
    </row>
    <row r="116" spans="2:41" s="82" customFormat="1" ht="35.25" customHeight="1" x14ac:dyDescent="0.2">
      <c r="B116" s="171"/>
      <c r="C116" s="170"/>
      <c r="D116" s="88"/>
      <c r="E116" s="113"/>
      <c r="F116" s="95"/>
      <c r="G116" s="105"/>
      <c r="H116" s="106"/>
      <c r="I116" s="105"/>
      <c r="J116" s="107"/>
      <c r="K116" s="99"/>
      <c r="L116" s="117"/>
      <c r="M116" s="118"/>
      <c r="N116" s="95"/>
      <c r="O116" s="88"/>
      <c r="P116" s="96"/>
      <c r="Q116" s="95"/>
      <c r="R116" s="88"/>
      <c r="S116" s="96"/>
      <c r="T116" s="122"/>
      <c r="U116" s="160"/>
      <c r="V116" s="168"/>
      <c r="W116" s="133"/>
      <c r="X116" s="133"/>
      <c r="Y116" s="134"/>
      <c r="Z116" s="515"/>
      <c r="AA116" s="138"/>
      <c r="AB116" s="139"/>
      <c r="AC116" s="140"/>
      <c r="AD116" s="148"/>
      <c r="AE116" s="149"/>
      <c r="AF116" s="150"/>
      <c r="AG116" s="151"/>
      <c r="AH116" s="151"/>
      <c r="AI116" s="151"/>
      <c r="AJ116" s="151"/>
      <c r="AK116" s="152"/>
      <c r="AL116" s="135"/>
      <c r="AM116" s="172"/>
      <c r="AN116" s="172"/>
      <c r="AO116" s="173"/>
    </row>
    <row r="117" spans="2:41" s="82" customFormat="1" ht="35.25" customHeight="1" x14ac:dyDescent="0.2">
      <c r="B117" s="171"/>
      <c r="C117" s="170"/>
      <c r="D117" s="88"/>
      <c r="E117" s="113"/>
      <c r="F117" s="95"/>
      <c r="G117" s="105"/>
      <c r="H117" s="106"/>
      <c r="I117" s="105"/>
      <c r="J117" s="107"/>
      <c r="K117" s="99"/>
      <c r="L117" s="117"/>
      <c r="M117" s="118"/>
      <c r="N117" s="95"/>
      <c r="O117" s="88"/>
      <c r="P117" s="96"/>
      <c r="Q117" s="95"/>
      <c r="R117" s="88"/>
      <c r="S117" s="96"/>
      <c r="T117" s="122"/>
      <c r="U117" s="160"/>
      <c r="V117" s="168"/>
      <c r="W117" s="133"/>
      <c r="X117" s="133"/>
      <c r="Y117" s="134"/>
      <c r="Z117" s="515"/>
      <c r="AA117" s="138"/>
      <c r="AB117" s="139"/>
      <c r="AC117" s="140"/>
      <c r="AD117" s="148"/>
      <c r="AE117" s="149"/>
      <c r="AF117" s="150"/>
      <c r="AG117" s="151"/>
      <c r="AH117" s="151"/>
      <c r="AI117" s="151"/>
      <c r="AJ117" s="151"/>
      <c r="AK117" s="152"/>
      <c r="AL117" s="135"/>
      <c r="AM117" s="172"/>
      <c r="AN117" s="172"/>
      <c r="AO117" s="173"/>
    </row>
    <row r="118" spans="2:41" s="82" customFormat="1" ht="35.25" customHeight="1" x14ac:dyDescent="0.2">
      <c r="B118" s="171"/>
      <c r="C118" s="170"/>
      <c r="D118" s="88"/>
      <c r="E118" s="113"/>
      <c r="F118" s="95"/>
      <c r="G118" s="105"/>
      <c r="H118" s="106"/>
      <c r="I118" s="105"/>
      <c r="J118" s="107"/>
      <c r="K118" s="99"/>
      <c r="L118" s="117"/>
      <c r="M118" s="118"/>
      <c r="N118" s="95"/>
      <c r="O118" s="88"/>
      <c r="P118" s="96"/>
      <c r="Q118" s="95"/>
      <c r="R118" s="88"/>
      <c r="S118" s="96"/>
      <c r="T118" s="122"/>
      <c r="U118" s="160"/>
      <c r="V118" s="168"/>
      <c r="W118" s="133"/>
      <c r="X118" s="133"/>
      <c r="Y118" s="134"/>
      <c r="Z118" s="515"/>
      <c r="AA118" s="138"/>
      <c r="AB118" s="139"/>
      <c r="AC118" s="140"/>
      <c r="AD118" s="148"/>
      <c r="AE118" s="149"/>
      <c r="AF118" s="150"/>
      <c r="AG118" s="151"/>
      <c r="AH118" s="151"/>
      <c r="AI118" s="151"/>
      <c r="AJ118" s="151"/>
      <c r="AK118" s="152"/>
      <c r="AL118" s="135"/>
      <c r="AM118" s="172"/>
      <c r="AN118" s="172"/>
      <c r="AO118" s="173"/>
    </row>
    <row r="119" spans="2:41" s="82" customFormat="1" ht="35.25" customHeight="1" x14ac:dyDescent="0.2">
      <c r="B119" s="171"/>
      <c r="C119" s="170"/>
      <c r="D119" s="88"/>
      <c r="E119" s="113"/>
      <c r="F119" s="95"/>
      <c r="G119" s="105"/>
      <c r="H119" s="106"/>
      <c r="I119" s="105"/>
      <c r="J119" s="107"/>
      <c r="K119" s="99"/>
      <c r="L119" s="117"/>
      <c r="M119" s="118"/>
      <c r="N119" s="95"/>
      <c r="O119" s="88"/>
      <c r="P119" s="96"/>
      <c r="Q119" s="95"/>
      <c r="R119" s="88"/>
      <c r="S119" s="96"/>
      <c r="T119" s="122"/>
      <c r="U119" s="160"/>
      <c r="V119" s="168"/>
      <c r="W119" s="133"/>
      <c r="X119" s="133"/>
      <c r="Y119" s="134"/>
      <c r="Z119" s="515"/>
      <c r="AA119" s="138"/>
      <c r="AB119" s="139"/>
      <c r="AC119" s="140"/>
      <c r="AD119" s="148"/>
      <c r="AE119" s="149"/>
      <c r="AF119" s="150"/>
      <c r="AG119" s="151"/>
      <c r="AH119" s="151"/>
      <c r="AI119" s="151"/>
      <c r="AJ119" s="151"/>
      <c r="AK119" s="152"/>
      <c r="AL119" s="135"/>
      <c r="AM119" s="172"/>
      <c r="AN119" s="172"/>
      <c r="AO119" s="173"/>
    </row>
    <row r="120" spans="2:41" s="82" customFormat="1" ht="35.25" customHeight="1" x14ac:dyDescent="0.2">
      <c r="B120" s="171"/>
      <c r="C120" s="170"/>
      <c r="D120" s="88"/>
      <c r="E120" s="113"/>
      <c r="F120" s="95"/>
      <c r="G120" s="105"/>
      <c r="H120" s="106"/>
      <c r="I120" s="105"/>
      <c r="J120" s="107"/>
      <c r="K120" s="99"/>
      <c r="L120" s="117"/>
      <c r="M120" s="118"/>
      <c r="N120" s="95"/>
      <c r="O120" s="88"/>
      <c r="P120" s="96"/>
      <c r="Q120" s="95"/>
      <c r="R120" s="88"/>
      <c r="S120" s="96"/>
      <c r="T120" s="122"/>
      <c r="U120" s="160"/>
      <c r="V120" s="168"/>
      <c r="W120" s="133"/>
      <c r="X120" s="133"/>
      <c r="Y120" s="134"/>
      <c r="Z120" s="515"/>
      <c r="AA120" s="138"/>
      <c r="AB120" s="139"/>
      <c r="AC120" s="140"/>
      <c r="AD120" s="148"/>
      <c r="AE120" s="149"/>
      <c r="AF120" s="150"/>
      <c r="AG120" s="151"/>
      <c r="AH120" s="151"/>
      <c r="AI120" s="151"/>
      <c r="AJ120" s="151"/>
      <c r="AK120" s="152"/>
      <c r="AL120" s="135"/>
      <c r="AM120" s="172"/>
      <c r="AN120" s="172"/>
      <c r="AO120" s="173"/>
    </row>
    <row r="121" spans="2:41" s="82" customFormat="1" ht="35.25" customHeight="1" x14ac:dyDescent="0.2">
      <c r="B121" s="171"/>
      <c r="C121" s="170"/>
      <c r="D121" s="88"/>
      <c r="E121" s="113"/>
      <c r="F121" s="95"/>
      <c r="G121" s="105"/>
      <c r="H121" s="106"/>
      <c r="I121" s="105"/>
      <c r="J121" s="107"/>
      <c r="K121" s="99"/>
      <c r="L121" s="117"/>
      <c r="M121" s="118"/>
      <c r="N121" s="95"/>
      <c r="O121" s="88"/>
      <c r="P121" s="96"/>
      <c r="Q121" s="95"/>
      <c r="R121" s="88"/>
      <c r="S121" s="96"/>
      <c r="T121" s="122"/>
      <c r="U121" s="160"/>
      <c r="V121" s="168"/>
      <c r="W121" s="133"/>
      <c r="X121" s="133"/>
      <c r="Y121" s="134"/>
      <c r="Z121" s="515"/>
      <c r="AA121" s="138"/>
      <c r="AB121" s="139"/>
      <c r="AC121" s="140"/>
      <c r="AD121" s="148"/>
      <c r="AE121" s="149"/>
      <c r="AF121" s="150"/>
      <c r="AG121" s="151"/>
      <c r="AH121" s="151"/>
      <c r="AI121" s="151"/>
      <c r="AJ121" s="151"/>
      <c r="AK121" s="152"/>
      <c r="AL121" s="135"/>
      <c r="AM121" s="172"/>
      <c r="AN121" s="172"/>
      <c r="AO121" s="173"/>
    </row>
    <row r="122" spans="2:41" s="82" customFormat="1" ht="35.25" customHeight="1" x14ac:dyDescent="0.2">
      <c r="B122" s="171"/>
      <c r="C122" s="170"/>
      <c r="D122" s="88"/>
      <c r="E122" s="113"/>
      <c r="F122" s="95"/>
      <c r="G122" s="105"/>
      <c r="H122" s="106"/>
      <c r="I122" s="105"/>
      <c r="J122" s="107"/>
      <c r="K122" s="99"/>
      <c r="L122" s="117"/>
      <c r="M122" s="118"/>
      <c r="N122" s="95"/>
      <c r="O122" s="88"/>
      <c r="P122" s="96"/>
      <c r="Q122" s="95"/>
      <c r="R122" s="88"/>
      <c r="S122" s="96"/>
      <c r="T122" s="122"/>
      <c r="U122" s="160"/>
      <c r="V122" s="168"/>
      <c r="W122" s="133"/>
      <c r="X122" s="133"/>
      <c r="Y122" s="134"/>
      <c r="Z122" s="515"/>
      <c r="AA122" s="138"/>
      <c r="AB122" s="139"/>
      <c r="AC122" s="140"/>
      <c r="AD122" s="148"/>
      <c r="AE122" s="149"/>
      <c r="AF122" s="150"/>
      <c r="AG122" s="151"/>
      <c r="AH122" s="151"/>
      <c r="AI122" s="151"/>
      <c r="AJ122" s="151"/>
      <c r="AK122" s="152"/>
      <c r="AL122" s="135"/>
      <c r="AM122" s="172"/>
      <c r="AN122" s="172"/>
      <c r="AO122" s="173"/>
    </row>
    <row r="123" spans="2:41" s="82" customFormat="1" ht="35.25" customHeight="1" x14ac:dyDescent="0.2">
      <c r="B123" s="171"/>
      <c r="C123" s="170"/>
      <c r="D123" s="88"/>
      <c r="E123" s="113"/>
      <c r="F123" s="95"/>
      <c r="G123" s="105"/>
      <c r="H123" s="106"/>
      <c r="I123" s="105"/>
      <c r="J123" s="107"/>
      <c r="K123" s="99"/>
      <c r="L123" s="117"/>
      <c r="M123" s="118"/>
      <c r="N123" s="95"/>
      <c r="O123" s="88"/>
      <c r="P123" s="96"/>
      <c r="Q123" s="95"/>
      <c r="R123" s="88"/>
      <c r="S123" s="96"/>
      <c r="T123" s="122"/>
      <c r="U123" s="160"/>
      <c r="V123" s="168"/>
      <c r="W123" s="133"/>
      <c r="X123" s="133"/>
      <c r="Y123" s="134"/>
      <c r="Z123" s="515"/>
      <c r="AA123" s="138"/>
      <c r="AB123" s="139"/>
      <c r="AC123" s="140"/>
      <c r="AD123" s="148"/>
      <c r="AE123" s="149"/>
      <c r="AF123" s="150"/>
      <c r="AG123" s="151"/>
      <c r="AH123" s="151"/>
      <c r="AI123" s="151"/>
      <c r="AJ123" s="151"/>
      <c r="AK123" s="152"/>
      <c r="AL123" s="135"/>
      <c r="AM123" s="172"/>
      <c r="AN123" s="172"/>
      <c r="AO123" s="173"/>
    </row>
    <row r="124" spans="2:41" s="82" customFormat="1" ht="35.25" customHeight="1" x14ac:dyDescent="0.2">
      <c r="B124" s="171"/>
      <c r="C124" s="170"/>
      <c r="D124" s="88"/>
      <c r="E124" s="113"/>
      <c r="F124" s="95"/>
      <c r="G124" s="105"/>
      <c r="H124" s="106"/>
      <c r="I124" s="105"/>
      <c r="J124" s="107"/>
      <c r="K124" s="99"/>
      <c r="L124" s="117"/>
      <c r="M124" s="118"/>
      <c r="N124" s="95"/>
      <c r="O124" s="88"/>
      <c r="P124" s="96"/>
      <c r="Q124" s="95"/>
      <c r="R124" s="88"/>
      <c r="S124" s="96"/>
      <c r="T124" s="122"/>
      <c r="U124" s="160"/>
      <c r="V124" s="168"/>
      <c r="W124" s="133"/>
      <c r="X124" s="133"/>
      <c r="Y124" s="134"/>
      <c r="Z124" s="515"/>
      <c r="AA124" s="138"/>
      <c r="AB124" s="139"/>
      <c r="AC124" s="140"/>
      <c r="AD124" s="148"/>
      <c r="AE124" s="149"/>
      <c r="AF124" s="150"/>
      <c r="AG124" s="151"/>
      <c r="AH124" s="151"/>
      <c r="AI124" s="151"/>
      <c r="AJ124" s="151"/>
      <c r="AK124" s="152"/>
      <c r="AL124" s="135"/>
      <c r="AM124" s="172"/>
      <c r="AN124" s="172"/>
      <c r="AO124" s="173"/>
    </row>
    <row r="125" spans="2:41" s="82" customFormat="1" ht="35.25" customHeight="1" x14ac:dyDescent="0.2">
      <c r="B125" s="171"/>
      <c r="C125" s="170"/>
      <c r="D125" s="88"/>
      <c r="E125" s="113"/>
      <c r="F125" s="95"/>
      <c r="G125" s="105"/>
      <c r="H125" s="106"/>
      <c r="I125" s="105"/>
      <c r="J125" s="107"/>
      <c r="K125" s="99"/>
      <c r="L125" s="117"/>
      <c r="M125" s="118"/>
      <c r="N125" s="95"/>
      <c r="O125" s="88"/>
      <c r="P125" s="96"/>
      <c r="Q125" s="95"/>
      <c r="R125" s="88"/>
      <c r="S125" s="96"/>
      <c r="T125" s="122"/>
      <c r="U125" s="160"/>
      <c r="V125" s="168"/>
      <c r="W125" s="133"/>
      <c r="X125" s="133"/>
      <c r="Y125" s="134"/>
      <c r="Z125" s="515"/>
      <c r="AA125" s="138"/>
      <c r="AB125" s="139"/>
      <c r="AC125" s="140"/>
      <c r="AD125" s="148"/>
      <c r="AE125" s="149"/>
      <c r="AF125" s="150"/>
      <c r="AG125" s="151"/>
      <c r="AH125" s="151"/>
      <c r="AI125" s="151"/>
      <c r="AJ125" s="151"/>
      <c r="AK125" s="152"/>
      <c r="AL125" s="135"/>
      <c r="AM125" s="172"/>
      <c r="AN125" s="172"/>
      <c r="AO125" s="173"/>
    </row>
    <row r="126" spans="2:41" s="82" customFormat="1" ht="35.25" customHeight="1" x14ac:dyDescent="0.2">
      <c r="B126" s="171"/>
      <c r="C126" s="170"/>
      <c r="D126" s="88"/>
      <c r="E126" s="113"/>
      <c r="F126" s="95"/>
      <c r="G126" s="105"/>
      <c r="H126" s="106"/>
      <c r="I126" s="105"/>
      <c r="J126" s="107"/>
      <c r="K126" s="99"/>
      <c r="L126" s="117"/>
      <c r="M126" s="118"/>
      <c r="N126" s="95"/>
      <c r="O126" s="88"/>
      <c r="P126" s="96"/>
      <c r="Q126" s="95"/>
      <c r="R126" s="88"/>
      <c r="S126" s="96"/>
      <c r="T126" s="122"/>
      <c r="U126" s="160"/>
      <c r="V126" s="168"/>
      <c r="W126" s="133"/>
      <c r="X126" s="133"/>
      <c r="Y126" s="134"/>
      <c r="Z126" s="515"/>
      <c r="AA126" s="138"/>
      <c r="AB126" s="139"/>
      <c r="AC126" s="140"/>
      <c r="AD126" s="148"/>
      <c r="AE126" s="149"/>
      <c r="AF126" s="150"/>
      <c r="AG126" s="151"/>
      <c r="AH126" s="151"/>
      <c r="AI126" s="151"/>
      <c r="AJ126" s="151"/>
      <c r="AK126" s="152"/>
      <c r="AL126" s="135"/>
      <c r="AM126" s="172"/>
      <c r="AN126" s="172"/>
      <c r="AO126" s="173"/>
    </row>
    <row r="127" spans="2:41" s="82" customFormat="1" ht="35.25" customHeight="1" x14ac:dyDescent="0.2">
      <c r="B127" s="171"/>
      <c r="C127" s="170"/>
      <c r="D127" s="88"/>
      <c r="E127" s="113"/>
      <c r="F127" s="95"/>
      <c r="G127" s="105"/>
      <c r="H127" s="106"/>
      <c r="I127" s="105"/>
      <c r="J127" s="107"/>
      <c r="K127" s="99"/>
      <c r="L127" s="117"/>
      <c r="M127" s="118"/>
      <c r="N127" s="95"/>
      <c r="O127" s="88"/>
      <c r="P127" s="96"/>
      <c r="Q127" s="95"/>
      <c r="R127" s="88"/>
      <c r="S127" s="96"/>
      <c r="T127" s="122"/>
      <c r="U127" s="160"/>
      <c r="V127" s="168"/>
      <c r="W127" s="133"/>
      <c r="X127" s="133"/>
      <c r="Y127" s="134"/>
      <c r="Z127" s="515"/>
      <c r="AA127" s="138"/>
      <c r="AB127" s="139"/>
      <c r="AC127" s="140"/>
      <c r="AD127" s="148"/>
      <c r="AE127" s="149"/>
      <c r="AF127" s="150"/>
      <c r="AG127" s="151"/>
      <c r="AH127" s="151"/>
      <c r="AI127" s="151"/>
      <c r="AJ127" s="151"/>
      <c r="AK127" s="152"/>
      <c r="AL127" s="135"/>
      <c r="AM127" s="172"/>
      <c r="AN127" s="172"/>
      <c r="AO127" s="173"/>
    </row>
    <row r="128" spans="2:41" s="82" customFormat="1" ht="35.25" customHeight="1" x14ac:dyDescent="0.2">
      <c r="B128" s="171"/>
      <c r="C128" s="170"/>
      <c r="D128" s="88"/>
      <c r="E128" s="113"/>
      <c r="F128" s="95"/>
      <c r="G128" s="105"/>
      <c r="H128" s="106"/>
      <c r="I128" s="105"/>
      <c r="J128" s="107"/>
      <c r="K128" s="99"/>
      <c r="L128" s="117"/>
      <c r="M128" s="118"/>
      <c r="N128" s="95"/>
      <c r="O128" s="88"/>
      <c r="P128" s="96"/>
      <c r="Q128" s="95"/>
      <c r="R128" s="88"/>
      <c r="S128" s="96"/>
      <c r="T128" s="122"/>
      <c r="U128" s="160"/>
      <c r="V128" s="168"/>
      <c r="W128" s="133"/>
      <c r="X128" s="133"/>
      <c r="Y128" s="134"/>
      <c r="Z128" s="515"/>
      <c r="AA128" s="138"/>
      <c r="AB128" s="139"/>
      <c r="AC128" s="140"/>
      <c r="AD128" s="148"/>
      <c r="AE128" s="149"/>
      <c r="AF128" s="150"/>
      <c r="AG128" s="151"/>
      <c r="AH128" s="151"/>
      <c r="AI128" s="151"/>
      <c r="AJ128" s="151"/>
      <c r="AK128" s="152"/>
      <c r="AL128" s="135"/>
      <c r="AM128" s="172"/>
      <c r="AN128" s="172"/>
      <c r="AO128" s="173"/>
    </row>
    <row r="129" spans="2:41" s="82" customFormat="1" ht="35.25" customHeight="1" x14ac:dyDescent="0.2">
      <c r="B129" s="171"/>
      <c r="C129" s="170"/>
      <c r="D129" s="88"/>
      <c r="E129" s="113"/>
      <c r="F129" s="95"/>
      <c r="G129" s="105"/>
      <c r="H129" s="106"/>
      <c r="I129" s="105"/>
      <c r="J129" s="107"/>
      <c r="K129" s="99"/>
      <c r="L129" s="117"/>
      <c r="M129" s="118"/>
      <c r="N129" s="95"/>
      <c r="O129" s="88"/>
      <c r="P129" s="96"/>
      <c r="Q129" s="95"/>
      <c r="R129" s="88"/>
      <c r="S129" s="96"/>
      <c r="T129" s="122"/>
      <c r="U129" s="160"/>
      <c r="V129" s="168"/>
      <c r="W129" s="133"/>
      <c r="X129" s="133"/>
      <c r="Y129" s="134"/>
      <c r="Z129" s="515"/>
      <c r="AA129" s="138"/>
      <c r="AB129" s="139"/>
      <c r="AC129" s="140"/>
      <c r="AD129" s="148"/>
      <c r="AE129" s="149"/>
      <c r="AF129" s="150"/>
      <c r="AG129" s="151"/>
      <c r="AH129" s="151"/>
      <c r="AI129" s="151"/>
      <c r="AJ129" s="151"/>
      <c r="AK129" s="152"/>
      <c r="AL129" s="135"/>
      <c r="AM129" s="172"/>
      <c r="AN129" s="172"/>
      <c r="AO129" s="173"/>
    </row>
    <row r="130" spans="2:41" s="82" customFormat="1" ht="35.25" customHeight="1" x14ac:dyDescent="0.2">
      <c r="B130" s="171"/>
      <c r="C130" s="170"/>
      <c r="D130" s="88"/>
      <c r="E130" s="113"/>
      <c r="F130" s="95"/>
      <c r="G130" s="105"/>
      <c r="H130" s="106"/>
      <c r="I130" s="105"/>
      <c r="J130" s="107"/>
      <c r="K130" s="99"/>
      <c r="L130" s="117"/>
      <c r="M130" s="118"/>
      <c r="N130" s="95"/>
      <c r="O130" s="88"/>
      <c r="P130" s="96"/>
      <c r="Q130" s="95"/>
      <c r="R130" s="88"/>
      <c r="S130" s="96"/>
      <c r="T130" s="122"/>
      <c r="U130" s="160"/>
      <c r="V130" s="168"/>
      <c r="W130" s="133"/>
      <c r="X130" s="133"/>
      <c r="Y130" s="134"/>
      <c r="Z130" s="515"/>
      <c r="AA130" s="138"/>
      <c r="AB130" s="139"/>
      <c r="AC130" s="140"/>
      <c r="AD130" s="148"/>
      <c r="AE130" s="149"/>
      <c r="AF130" s="150"/>
      <c r="AG130" s="151"/>
      <c r="AH130" s="151"/>
      <c r="AI130" s="151"/>
      <c r="AJ130" s="151"/>
      <c r="AK130" s="152"/>
      <c r="AL130" s="135"/>
      <c r="AM130" s="172"/>
      <c r="AN130" s="172"/>
      <c r="AO130" s="173"/>
    </row>
    <row r="131" spans="2:41" s="82" customFormat="1" ht="35.25" customHeight="1" x14ac:dyDescent="0.2">
      <c r="B131" s="171"/>
      <c r="C131" s="170"/>
      <c r="D131" s="88"/>
      <c r="E131" s="113"/>
      <c r="F131" s="95"/>
      <c r="G131" s="105"/>
      <c r="H131" s="106"/>
      <c r="I131" s="105"/>
      <c r="J131" s="107"/>
      <c r="K131" s="99"/>
      <c r="L131" s="117"/>
      <c r="M131" s="118"/>
      <c r="N131" s="95"/>
      <c r="O131" s="88"/>
      <c r="P131" s="96"/>
      <c r="Q131" s="95"/>
      <c r="R131" s="88"/>
      <c r="S131" s="96"/>
      <c r="T131" s="122"/>
      <c r="U131" s="160"/>
      <c r="V131" s="168"/>
      <c r="W131" s="133"/>
      <c r="X131" s="133"/>
      <c r="Y131" s="134"/>
      <c r="Z131" s="515"/>
      <c r="AA131" s="138"/>
      <c r="AB131" s="139"/>
      <c r="AC131" s="140"/>
      <c r="AD131" s="148"/>
      <c r="AE131" s="149"/>
      <c r="AF131" s="150"/>
      <c r="AG131" s="151"/>
      <c r="AH131" s="151"/>
      <c r="AI131" s="151"/>
      <c r="AJ131" s="151"/>
      <c r="AK131" s="152"/>
      <c r="AL131" s="135"/>
      <c r="AM131" s="172"/>
      <c r="AN131" s="172"/>
      <c r="AO131" s="173"/>
    </row>
    <row r="132" spans="2:41" s="82" customFormat="1" ht="35.25" customHeight="1" x14ac:dyDescent="0.2">
      <c r="B132" s="171"/>
      <c r="C132" s="170"/>
      <c r="D132" s="88"/>
      <c r="E132" s="113"/>
      <c r="F132" s="95"/>
      <c r="G132" s="105"/>
      <c r="H132" s="106"/>
      <c r="I132" s="105"/>
      <c r="J132" s="107"/>
      <c r="K132" s="99"/>
      <c r="L132" s="117"/>
      <c r="M132" s="118"/>
      <c r="N132" s="95"/>
      <c r="O132" s="88"/>
      <c r="P132" s="96"/>
      <c r="Q132" s="95"/>
      <c r="R132" s="88"/>
      <c r="S132" s="96"/>
      <c r="T132" s="122"/>
      <c r="U132" s="160"/>
      <c r="V132" s="168"/>
      <c r="W132" s="133"/>
      <c r="X132" s="133"/>
      <c r="Y132" s="134"/>
      <c r="Z132" s="515"/>
      <c r="AA132" s="138"/>
      <c r="AB132" s="139"/>
      <c r="AC132" s="140"/>
      <c r="AD132" s="148"/>
      <c r="AE132" s="149"/>
      <c r="AF132" s="150"/>
      <c r="AG132" s="151"/>
      <c r="AH132" s="151"/>
      <c r="AI132" s="151"/>
      <c r="AJ132" s="151"/>
      <c r="AK132" s="152"/>
      <c r="AL132" s="135"/>
      <c r="AM132" s="172"/>
      <c r="AN132" s="172"/>
      <c r="AO132" s="173"/>
    </row>
    <row r="133" spans="2:41" s="82" customFormat="1" ht="35.25" customHeight="1" x14ac:dyDescent="0.2">
      <c r="B133" s="171"/>
      <c r="C133" s="170"/>
      <c r="D133" s="88"/>
      <c r="E133" s="113"/>
      <c r="F133" s="95"/>
      <c r="G133" s="105"/>
      <c r="H133" s="106"/>
      <c r="I133" s="105"/>
      <c r="J133" s="107"/>
      <c r="K133" s="99"/>
      <c r="L133" s="117"/>
      <c r="M133" s="118"/>
      <c r="N133" s="95"/>
      <c r="O133" s="88"/>
      <c r="P133" s="96"/>
      <c r="Q133" s="95"/>
      <c r="R133" s="88"/>
      <c r="S133" s="96"/>
      <c r="T133" s="122"/>
      <c r="U133" s="160"/>
      <c r="V133" s="168"/>
      <c r="W133" s="133"/>
      <c r="X133" s="133"/>
      <c r="Y133" s="134"/>
      <c r="Z133" s="515"/>
      <c r="AA133" s="138"/>
      <c r="AB133" s="139"/>
      <c r="AC133" s="140"/>
      <c r="AD133" s="148"/>
      <c r="AE133" s="149"/>
      <c r="AF133" s="150"/>
      <c r="AG133" s="151"/>
      <c r="AH133" s="151"/>
      <c r="AI133" s="151"/>
      <c r="AJ133" s="151"/>
      <c r="AK133" s="152"/>
      <c r="AL133" s="135"/>
      <c r="AM133" s="172"/>
      <c r="AN133" s="172"/>
      <c r="AO133" s="173"/>
    </row>
    <row r="134" spans="2:41" s="82" customFormat="1" ht="35.25" customHeight="1" x14ac:dyDescent="0.2">
      <c r="B134" s="171"/>
      <c r="C134" s="170"/>
      <c r="D134" s="88"/>
      <c r="E134" s="113"/>
      <c r="F134" s="95"/>
      <c r="G134" s="105"/>
      <c r="H134" s="106"/>
      <c r="I134" s="105"/>
      <c r="J134" s="107"/>
      <c r="K134" s="99"/>
      <c r="L134" s="117"/>
      <c r="M134" s="118"/>
      <c r="N134" s="95"/>
      <c r="O134" s="88"/>
      <c r="P134" s="96"/>
      <c r="Q134" s="95"/>
      <c r="R134" s="88"/>
      <c r="S134" s="96"/>
      <c r="T134" s="122"/>
      <c r="U134" s="160"/>
      <c r="V134" s="168"/>
      <c r="W134" s="133"/>
      <c r="X134" s="133"/>
      <c r="Y134" s="134"/>
      <c r="Z134" s="515"/>
      <c r="AA134" s="138"/>
      <c r="AB134" s="139"/>
      <c r="AC134" s="140"/>
      <c r="AD134" s="148"/>
      <c r="AE134" s="149"/>
      <c r="AF134" s="150"/>
      <c r="AG134" s="151"/>
      <c r="AH134" s="151"/>
      <c r="AI134" s="151"/>
      <c r="AJ134" s="151"/>
      <c r="AK134" s="152"/>
      <c r="AL134" s="135"/>
      <c r="AM134" s="172"/>
      <c r="AN134" s="172"/>
      <c r="AO134" s="173"/>
    </row>
    <row r="135" spans="2:41" s="82" customFormat="1" ht="35.25" customHeight="1" x14ac:dyDescent="0.2">
      <c r="B135" s="171"/>
      <c r="C135" s="170"/>
      <c r="D135" s="88"/>
      <c r="E135" s="113"/>
      <c r="F135" s="95"/>
      <c r="G135" s="105"/>
      <c r="H135" s="106"/>
      <c r="I135" s="105"/>
      <c r="J135" s="107"/>
      <c r="K135" s="99"/>
      <c r="L135" s="117"/>
      <c r="M135" s="118"/>
      <c r="N135" s="95"/>
      <c r="O135" s="88"/>
      <c r="P135" s="96"/>
      <c r="Q135" s="95"/>
      <c r="R135" s="88"/>
      <c r="S135" s="96"/>
      <c r="T135" s="122"/>
      <c r="U135" s="160"/>
      <c r="V135" s="168"/>
      <c r="W135" s="133"/>
      <c r="X135" s="133"/>
      <c r="Y135" s="134"/>
      <c r="Z135" s="515"/>
      <c r="AA135" s="138"/>
      <c r="AB135" s="139"/>
      <c r="AC135" s="140"/>
      <c r="AD135" s="148"/>
      <c r="AE135" s="149"/>
      <c r="AF135" s="150"/>
      <c r="AG135" s="151"/>
      <c r="AH135" s="151"/>
      <c r="AI135" s="151"/>
      <c r="AJ135" s="151"/>
      <c r="AK135" s="152"/>
      <c r="AL135" s="135"/>
      <c r="AM135" s="172"/>
      <c r="AN135" s="172"/>
      <c r="AO135" s="173"/>
    </row>
    <row r="136" spans="2:41" s="82" customFormat="1" ht="35.25" customHeight="1" x14ac:dyDescent="0.2">
      <c r="B136" s="171"/>
      <c r="C136" s="170"/>
      <c r="D136" s="88"/>
      <c r="E136" s="113"/>
      <c r="F136" s="95"/>
      <c r="G136" s="105"/>
      <c r="H136" s="106"/>
      <c r="I136" s="105"/>
      <c r="J136" s="107"/>
      <c r="K136" s="99"/>
      <c r="L136" s="117"/>
      <c r="M136" s="118"/>
      <c r="N136" s="95"/>
      <c r="O136" s="88"/>
      <c r="P136" s="96"/>
      <c r="Q136" s="95"/>
      <c r="R136" s="88"/>
      <c r="S136" s="96"/>
      <c r="T136" s="122"/>
      <c r="U136" s="160"/>
      <c r="V136" s="168"/>
      <c r="W136" s="133"/>
      <c r="X136" s="133"/>
      <c r="Y136" s="134"/>
      <c r="Z136" s="515"/>
      <c r="AA136" s="138"/>
      <c r="AB136" s="139"/>
      <c r="AC136" s="140"/>
      <c r="AD136" s="148"/>
      <c r="AE136" s="149"/>
      <c r="AF136" s="150"/>
      <c r="AG136" s="151"/>
      <c r="AH136" s="151"/>
      <c r="AI136" s="151"/>
      <c r="AJ136" s="151"/>
      <c r="AK136" s="152"/>
      <c r="AL136" s="135"/>
      <c r="AM136" s="172"/>
      <c r="AN136" s="172"/>
      <c r="AO136" s="173"/>
    </row>
    <row r="137" spans="2:41" s="82" customFormat="1" ht="35.25" customHeight="1" x14ac:dyDescent="0.2">
      <c r="B137" s="171"/>
      <c r="C137" s="170"/>
      <c r="D137" s="88"/>
      <c r="E137" s="113"/>
      <c r="F137" s="95"/>
      <c r="G137" s="105"/>
      <c r="H137" s="106"/>
      <c r="I137" s="105"/>
      <c r="J137" s="107"/>
      <c r="K137" s="99"/>
      <c r="L137" s="117"/>
      <c r="M137" s="118"/>
      <c r="N137" s="95"/>
      <c r="O137" s="88"/>
      <c r="P137" s="96"/>
      <c r="Q137" s="95"/>
      <c r="R137" s="88"/>
      <c r="S137" s="96"/>
      <c r="T137" s="122"/>
      <c r="U137" s="160"/>
      <c r="V137" s="168"/>
      <c r="W137" s="133"/>
      <c r="X137" s="133"/>
      <c r="Y137" s="134"/>
      <c r="Z137" s="515"/>
      <c r="AA137" s="138"/>
      <c r="AB137" s="139"/>
      <c r="AC137" s="140"/>
      <c r="AD137" s="148"/>
      <c r="AE137" s="149"/>
      <c r="AF137" s="150"/>
      <c r="AG137" s="151"/>
      <c r="AH137" s="151"/>
      <c r="AI137" s="151"/>
      <c r="AJ137" s="151"/>
      <c r="AK137" s="152"/>
      <c r="AL137" s="135"/>
      <c r="AM137" s="172"/>
      <c r="AN137" s="172"/>
      <c r="AO137" s="173"/>
    </row>
    <row r="138" spans="2:41" s="82" customFormat="1" ht="35.25" customHeight="1" x14ac:dyDescent="0.2">
      <c r="B138" s="171"/>
      <c r="C138" s="170"/>
      <c r="D138" s="88"/>
      <c r="E138" s="113"/>
      <c r="F138" s="95"/>
      <c r="G138" s="105"/>
      <c r="H138" s="106"/>
      <c r="I138" s="105"/>
      <c r="J138" s="107"/>
      <c r="K138" s="99"/>
      <c r="L138" s="117"/>
      <c r="M138" s="118"/>
      <c r="N138" s="95"/>
      <c r="O138" s="88"/>
      <c r="P138" s="96"/>
      <c r="Q138" s="95"/>
      <c r="R138" s="88"/>
      <c r="S138" s="96"/>
      <c r="T138" s="122"/>
      <c r="U138" s="160"/>
      <c r="V138" s="168"/>
      <c r="W138" s="133"/>
      <c r="X138" s="133"/>
      <c r="Y138" s="134"/>
      <c r="Z138" s="515"/>
      <c r="AA138" s="138"/>
      <c r="AB138" s="139"/>
      <c r="AC138" s="140"/>
      <c r="AD138" s="148"/>
      <c r="AE138" s="149"/>
      <c r="AF138" s="150"/>
      <c r="AG138" s="151"/>
      <c r="AH138" s="151"/>
      <c r="AI138" s="151"/>
      <c r="AJ138" s="151"/>
      <c r="AK138" s="152"/>
      <c r="AL138" s="135"/>
      <c r="AM138" s="172"/>
      <c r="AN138" s="172"/>
      <c r="AO138" s="173"/>
    </row>
    <row r="139" spans="2:41" s="82" customFormat="1" ht="35.25" customHeight="1" x14ac:dyDescent="0.2">
      <c r="B139" s="171"/>
      <c r="C139" s="170"/>
      <c r="D139" s="88"/>
      <c r="E139" s="113"/>
      <c r="F139" s="95"/>
      <c r="G139" s="105"/>
      <c r="H139" s="106"/>
      <c r="I139" s="105"/>
      <c r="J139" s="107"/>
      <c r="K139" s="99"/>
      <c r="L139" s="117"/>
      <c r="M139" s="118"/>
      <c r="N139" s="95"/>
      <c r="O139" s="88"/>
      <c r="P139" s="96"/>
      <c r="Q139" s="95"/>
      <c r="R139" s="88"/>
      <c r="S139" s="96"/>
      <c r="T139" s="122"/>
      <c r="U139" s="160"/>
      <c r="V139" s="168"/>
      <c r="W139" s="133"/>
      <c r="X139" s="133"/>
      <c r="Y139" s="134"/>
      <c r="Z139" s="515"/>
      <c r="AA139" s="138"/>
      <c r="AB139" s="139"/>
      <c r="AC139" s="140"/>
      <c r="AD139" s="148"/>
      <c r="AE139" s="149"/>
      <c r="AF139" s="150"/>
      <c r="AG139" s="151"/>
      <c r="AH139" s="151"/>
      <c r="AI139" s="151"/>
      <c r="AJ139" s="151"/>
      <c r="AK139" s="152"/>
      <c r="AL139" s="135"/>
      <c r="AM139" s="172"/>
      <c r="AN139" s="172"/>
      <c r="AO139" s="173"/>
    </row>
    <row r="140" spans="2:41" s="82" customFormat="1" ht="35.25" customHeight="1" x14ac:dyDescent="0.2">
      <c r="B140" s="171"/>
      <c r="C140" s="170"/>
      <c r="D140" s="88"/>
      <c r="E140" s="113"/>
      <c r="F140" s="95"/>
      <c r="G140" s="105"/>
      <c r="H140" s="106"/>
      <c r="I140" s="105"/>
      <c r="J140" s="107"/>
      <c r="K140" s="99"/>
      <c r="L140" s="117"/>
      <c r="M140" s="118"/>
      <c r="N140" s="95"/>
      <c r="O140" s="88"/>
      <c r="P140" s="96"/>
      <c r="Q140" s="95"/>
      <c r="R140" s="88"/>
      <c r="S140" s="96"/>
      <c r="T140" s="122"/>
      <c r="U140" s="160"/>
      <c r="V140" s="168"/>
      <c r="W140" s="133"/>
      <c r="X140" s="133"/>
      <c r="Y140" s="134"/>
      <c r="Z140" s="515"/>
      <c r="AA140" s="138"/>
      <c r="AB140" s="139"/>
      <c r="AC140" s="140"/>
      <c r="AD140" s="148"/>
      <c r="AE140" s="149"/>
      <c r="AF140" s="150"/>
      <c r="AG140" s="151"/>
      <c r="AH140" s="151"/>
      <c r="AI140" s="151"/>
      <c r="AJ140" s="151"/>
      <c r="AK140" s="152"/>
      <c r="AL140" s="135"/>
      <c r="AM140" s="172"/>
      <c r="AN140" s="172"/>
      <c r="AO140" s="173"/>
    </row>
    <row r="141" spans="2:41" s="82" customFormat="1" ht="35.25" customHeight="1" x14ac:dyDescent="0.2">
      <c r="B141" s="171"/>
      <c r="C141" s="170"/>
      <c r="D141" s="88"/>
      <c r="E141" s="113"/>
      <c r="F141" s="95"/>
      <c r="G141" s="105"/>
      <c r="H141" s="106"/>
      <c r="I141" s="105"/>
      <c r="J141" s="107"/>
      <c r="K141" s="99"/>
      <c r="L141" s="117"/>
      <c r="M141" s="118"/>
      <c r="N141" s="95"/>
      <c r="O141" s="88"/>
      <c r="P141" s="96"/>
      <c r="Q141" s="95"/>
      <c r="R141" s="88"/>
      <c r="S141" s="96"/>
      <c r="T141" s="122"/>
      <c r="U141" s="160"/>
      <c r="V141" s="168"/>
      <c r="W141" s="133"/>
      <c r="X141" s="133"/>
      <c r="Y141" s="134"/>
      <c r="Z141" s="515"/>
      <c r="AA141" s="138"/>
      <c r="AB141" s="139"/>
      <c r="AC141" s="140"/>
      <c r="AD141" s="148"/>
      <c r="AE141" s="149"/>
      <c r="AF141" s="150"/>
      <c r="AG141" s="151"/>
      <c r="AH141" s="151"/>
      <c r="AI141" s="151"/>
      <c r="AJ141" s="151"/>
      <c r="AK141" s="152"/>
      <c r="AL141" s="135"/>
      <c r="AM141" s="172"/>
      <c r="AN141" s="172"/>
      <c r="AO141" s="173"/>
    </row>
    <row r="142" spans="2:41" s="82" customFormat="1" ht="35.25" customHeight="1" x14ac:dyDescent="0.2">
      <c r="B142" s="171"/>
      <c r="C142" s="170"/>
      <c r="D142" s="88"/>
      <c r="E142" s="113"/>
      <c r="F142" s="95"/>
      <c r="G142" s="105"/>
      <c r="H142" s="106"/>
      <c r="I142" s="105"/>
      <c r="J142" s="107"/>
      <c r="K142" s="99"/>
      <c r="L142" s="117"/>
      <c r="M142" s="118"/>
      <c r="N142" s="95"/>
      <c r="O142" s="88"/>
      <c r="P142" s="96"/>
      <c r="Q142" s="95"/>
      <c r="R142" s="88"/>
      <c r="S142" s="96"/>
      <c r="T142" s="122"/>
      <c r="U142" s="160"/>
      <c r="V142" s="168"/>
      <c r="W142" s="133"/>
      <c r="X142" s="133"/>
      <c r="Y142" s="134"/>
      <c r="Z142" s="515"/>
      <c r="AA142" s="138"/>
      <c r="AB142" s="139"/>
      <c r="AC142" s="140"/>
      <c r="AD142" s="148"/>
      <c r="AE142" s="149"/>
      <c r="AF142" s="150"/>
      <c r="AG142" s="151"/>
      <c r="AH142" s="151"/>
      <c r="AI142" s="151"/>
      <c r="AJ142" s="151"/>
      <c r="AK142" s="152"/>
      <c r="AL142" s="135"/>
      <c r="AM142" s="172"/>
      <c r="AN142" s="172"/>
      <c r="AO142" s="173"/>
    </row>
    <row r="143" spans="2:41" s="82" customFormat="1" ht="35.25" customHeight="1" x14ac:dyDescent="0.2">
      <c r="B143" s="171"/>
      <c r="C143" s="170"/>
      <c r="D143" s="88"/>
      <c r="E143" s="113"/>
      <c r="F143" s="95"/>
      <c r="G143" s="105"/>
      <c r="H143" s="106"/>
      <c r="I143" s="105"/>
      <c r="J143" s="107"/>
      <c r="K143" s="99"/>
      <c r="L143" s="117"/>
      <c r="M143" s="118"/>
      <c r="N143" s="95"/>
      <c r="O143" s="88"/>
      <c r="P143" s="96"/>
      <c r="Q143" s="95"/>
      <c r="R143" s="88"/>
      <c r="S143" s="96"/>
      <c r="T143" s="122"/>
      <c r="U143" s="160"/>
      <c r="V143" s="168"/>
      <c r="W143" s="133"/>
      <c r="X143" s="133"/>
      <c r="Y143" s="134"/>
      <c r="Z143" s="515"/>
      <c r="AA143" s="138"/>
      <c r="AB143" s="139"/>
      <c r="AC143" s="140"/>
      <c r="AD143" s="148"/>
      <c r="AE143" s="149"/>
      <c r="AF143" s="150"/>
      <c r="AG143" s="151"/>
      <c r="AH143" s="151"/>
      <c r="AI143" s="151"/>
      <c r="AJ143" s="151"/>
      <c r="AK143" s="152"/>
      <c r="AL143" s="135"/>
      <c r="AM143" s="172"/>
      <c r="AN143" s="172"/>
      <c r="AO143" s="173"/>
    </row>
    <row r="144" spans="2:41" s="82" customFormat="1" ht="35.25" customHeight="1" x14ac:dyDescent="0.2">
      <c r="B144" s="171"/>
      <c r="C144" s="170"/>
      <c r="D144" s="88"/>
      <c r="E144" s="113"/>
      <c r="F144" s="95"/>
      <c r="G144" s="105"/>
      <c r="H144" s="106"/>
      <c r="I144" s="105"/>
      <c r="J144" s="107"/>
      <c r="K144" s="99"/>
      <c r="L144" s="117"/>
      <c r="M144" s="118"/>
      <c r="N144" s="95"/>
      <c r="O144" s="88"/>
      <c r="P144" s="96"/>
      <c r="Q144" s="95"/>
      <c r="R144" s="88"/>
      <c r="S144" s="96"/>
      <c r="T144" s="122"/>
      <c r="U144" s="160"/>
      <c r="V144" s="168"/>
      <c r="W144" s="133"/>
      <c r="X144" s="133"/>
      <c r="Y144" s="134"/>
      <c r="Z144" s="515"/>
      <c r="AA144" s="138"/>
      <c r="AB144" s="139"/>
      <c r="AC144" s="140"/>
      <c r="AD144" s="148"/>
      <c r="AE144" s="149"/>
      <c r="AF144" s="150"/>
      <c r="AG144" s="151"/>
      <c r="AH144" s="151"/>
      <c r="AI144" s="151"/>
      <c r="AJ144" s="151"/>
      <c r="AK144" s="152"/>
      <c r="AL144" s="135"/>
      <c r="AM144" s="172"/>
      <c r="AN144" s="172"/>
      <c r="AO144" s="173"/>
    </row>
    <row r="145" spans="2:41" s="82" customFormat="1" ht="35.25" customHeight="1" x14ac:dyDescent="0.2">
      <c r="B145" s="171"/>
      <c r="C145" s="170"/>
      <c r="D145" s="88"/>
      <c r="E145" s="113"/>
      <c r="F145" s="95"/>
      <c r="G145" s="105"/>
      <c r="H145" s="106"/>
      <c r="I145" s="105"/>
      <c r="J145" s="107"/>
      <c r="K145" s="99"/>
      <c r="L145" s="117"/>
      <c r="M145" s="118"/>
      <c r="N145" s="95"/>
      <c r="O145" s="88"/>
      <c r="P145" s="96"/>
      <c r="Q145" s="95"/>
      <c r="R145" s="88"/>
      <c r="S145" s="96"/>
      <c r="T145" s="122"/>
      <c r="U145" s="160"/>
      <c r="V145" s="168"/>
      <c r="W145" s="133"/>
      <c r="X145" s="133"/>
      <c r="Y145" s="134"/>
      <c r="Z145" s="515"/>
      <c r="AA145" s="138"/>
      <c r="AB145" s="139"/>
      <c r="AC145" s="140"/>
      <c r="AD145" s="148"/>
      <c r="AE145" s="149"/>
      <c r="AF145" s="150"/>
      <c r="AG145" s="151"/>
      <c r="AH145" s="151"/>
      <c r="AI145" s="151"/>
      <c r="AJ145" s="151"/>
      <c r="AK145" s="152"/>
      <c r="AL145" s="135"/>
      <c r="AM145" s="172"/>
      <c r="AN145" s="172"/>
      <c r="AO145" s="173"/>
    </row>
    <row r="146" spans="2:41" s="82" customFormat="1" ht="35.25" customHeight="1" x14ac:dyDescent="0.2">
      <c r="B146" s="171"/>
      <c r="C146" s="170"/>
      <c r="D146" s="88"/>
      <c r="E146" s="113"/>
      <c r="F146" s="95"/>
      <c r="G146" s="105"/>
      <c r="H146" s="106"/>
      <c r="I146" s="105"/>
      <c r="J146" s="107"/>
      <c r="K146" s="99"/>
      <c r="L146" s="117"/>
      <c r="M146" s="118"/>
      <c r="N146" s="95"/>
      <c r="O146" s="88"/>
      <c r="P146" s="96"/>
      <c r="Q146" s="95"/>
      <c r="R146" s="88"/>
      <c r="S146" s="96"/>
      <c r="T146" s="122"/>
      <c r="U146" s="160"/>
      <c r="V146" s="168"/>
      <c r="W146" s="133"/>
      <c r="X146" s="133"/>
      <c r="Y146" s="134"/>
      <c r="Z146" s="515"/>
      <c r="AA146" s="138"/>
      <c r="AB146" s="139"/>
      <c r="AC146" s="140"/>
      <c r="AD146" s="148"/>
      <c r="AE146" s="149"/>
      <c r="AF146" s="150"/>
      <c r="AG146" s="151"/>
      <c r="AH146" s="151"/>
      <c r="AI146" s="151"/>
      <c r="AJ146" s="151"/>
      <c r="AK146" s="152"/>
      <c r="AL146" s="135"/>
      <c r="AM146" s="172"/>
      <c r="AN146" s="172"/>
      <c r="AO146" s="173"/>
    </row>
    <row r="147" spans="2:41" s="82" customFormat="1" ht="35.25" customHeight="1" x14ac:dyDescent="0.2">
      <c r="B147" s="171"/>
      <c r="C147" s="170"/>
      <c r="D147" s="88"/>
      <c r="E147" s="113"/>
      <c r="F147" s="95"/>
      <c r="G147" s="105"/>
      <c r="H147" s="106"/>
      <c r="I147" s="105"/>
      <c r="J147" s="107"/>
      <c r="K147" s="99"/>
      <c r="L147" s="117"/>
      <c r="M147" s="118"/>
      <c r="N147" s="95"/>
      <c r="O147" s="88"/>
      <c r="P147" s="96"/>
      <c r="Q147" s="95"/>
      <c r="R147" s="88"/>
      <c r="S147" s="96"/>
      <c r="T147" s="122"/>
      <c r="U147" s="160"/>
      <c r="V147" s="168"/>
      <c r="W147" s="133"/>
      <c r="X147" s="133"/>
      <c r="Y147" s="134"/>
      <c r="Z147" s="515"/>
      <c r="AA147" s="138"/>
      <c r="AB147" s="139"/>
      <c r="AC147" s="140"/>
      <c r="AD147" s="148"/>
      <c r="AE147" s="149"/>
      <c r="AF147" s="150"/>
      <c r="AG147" s="151"/>
      <c r="AH147" s="151"/>
      <c r="AI147" s="151"/>
      <c r="AJ147" s="151"/>
      <c r="AK147" s="152"/>
      <c r="AL147" s="135"/>
      <c r="AM147" s="172"/>
      <c r="AN147" s="172"/>
      <c r="AO147" s="173"/>
    </row>
    <row r="148" spans="2:41" s="82" customFormat="1" ht="35.25" customHeight="1" x14ac:dyDescent="0.2">
      <c r="B148" s="171"/>
      <c r="C148" s="170"/>
      <c r="D148" s="88"/>
      <c r="E148" s="113"/>
      <c r="F148" s="95"/>
      <c r="G148" s="105"/>
      <c r="H148" s="106"/>
      <c r="I148" s="105"/>
      <c r="J148" s="107"/>
      <c r="K148" s="99"/>
      <c r="L148" s="117"/>
      <c r="M148" s="118"/>
      <c r="N148" s="95"/>
      <c r="O148" s="88"/>
      <c r="P148" s="96"/>
      <c r="Q148" s="95"/>
      <c r="R148" s="88"/>
      <c r="S148" s="96"/>
      <c r="T148" s="122"/>
      <c r="U148" s="160"/>
      <c r="V148" s="168"/>
      <c r="W148" s="133"/>
      <c r="X148" s="133"/>
      <c r="Y148" s="134"/>
      <c r="Z148" s="515"/>
      <c r="AA148" s="138"/>
      <c r="AB148" s="139"/>
      <c r="AC148" s="140"/>
      <c r="AD148" s="148"/>
      <c r="AE148" s="149"/>
      <c r="AF148" s="150"/>
      <c r="AG148" s="151"/>
      <c r="AH148" s="151"/>
      <c r="AI148" s="151"/>
      <c r="AJ148" s="151"/>
      <c r="AK148" s="152"/>
      <c r="AL148" s="135"/>
      <c r="AM148" s="172"/>
      <c r="AN148" s="172"/>
      <c r="AO148" s="173"/>
    </row>
    <row r="149" spans="2:41" s="82" customFormat="1" ht="35.25" customHeight="1" x14ac:dyDescent="0.2">
      <c r="B149" s="171"/>
      <c r="C149" s="170"/>
      <c r="D149" s="88"/>
      <c r="E149" s="113"/>
      <c r="F149" s="95"/>
      <c r="G149" s="105"/>
      <c r="H149" s="106"/>
      <c r="I149" s="105"/>
      <c r="J149" s="107"/>
      <c r="K149" s="99"/>
      <c r="L149" s="117"/>
      <c r="M149" s="118"/>
      <c r="N149" s="95"/>
      <c r="O149" s="88"/>
      <c r="P149" s="96"/>
      <c r="Q149" s="95"/>
      <c r="R149" s="88"/>
      <c r="S149" s="96"/>
      <c r="T149" s="122"/>
      <c r="U149" s="160"/>
      <c r="V149" s="168"/>
      <c r="W149" s="133"/>
      <c r="X149" s="133"/>
      <c r="Y149" s="134"/>
      <c r="Z149" s="515"/>
      <c r="AA149" s="138"/>
      <c r="AB149" s="139"/>
      <c r="AC149" s="140"/>
      <c r="AD149" s="148"/>
      <c r="AE149" s="149"/>
      <c r="AF149" s="150"/>
      <c r="AG149" s="151"/>
      <c r="AH149" s="151"/>
      <c r="AI149" s="151"/>
      <c r="AJ149" s="151"/>
      <c r="AK149" s="152"/>
      <c r="AL149" s="135"/>
      <c r="AM149" s="172"/>
      <c r="AN149" s="172"/>
      <c r="AO149" s="173"/>
    </row>
    <row r="150" spans="2:41" s="82" customFormat="1" ht="35.25" customHeight="1" x14ac:dyDescent="0.2">
      <c r="B150" s="171"/>
      <c r="C150" s="170"/>
      <c r="D150" s="88"/>
      <c r="E150" s="113"/>
      <c r="F150" s="95"/>
      <c r="G150" s="105"/>
      <c r="H150" s="106"/>
      <c r="I150" s="105"/>
      <c r="J150" s="107"/>
      <c r="K150" s="99"/>
      <c r="L150" s="117"/>
      <c r="M150" s="118"/>
      <c r="N150" s="95"/>
      <c r="O150" s="88"/>
      <c r="P150" s="96"/>
      <c r="Q150" s="95"/>
      <c r="R150" s="88"/>
      <c r="S150" s="96"/>
      <c r="T150" s="122"/>
      <c r="U150" s="160"/>
      <c r="V150" s="168"/>
      <c r="W150" s="133"/>
      <c r="X150" s="133"/>
      <c r="Y150" s="134"/>
      <c r="Z150" s="515"/>
      <c r="AA150" s="138"/>
      <c r="AB150" s="139"/>
      <c r="AC150" s="140"/>
      <c r="AD150" s="148"/>
      <c r="AE150" s="149"/>
      <c r="AF150" s="150"/>
      <c r="AG150" s="151"/>
      <c r="AH150" s="151"/>
      <c r="AI150" s="151"/>
      <c r="AJ150" s="151"/>
      <c r="AK150" s="152"/>
      <c r="AL150" s="135"/>
      <c r="AM150" s="172"/>
      <c r="AN150" s="172"/>
      <c r="AO150" s="173"/>
    </row>
    <row r="151" spans="2:41" s="82" customFormat="1" ht="35.25" customHeight="1" x14ac:dyDescent="0.2">
      <c r="B151" s="171"/>
      <c r="C151" s="170"/>
      <c r="D151" s="88"/>
      <c r="E151" s="113"/>
      <c r="F151" s="95"/>
      <c r="G151" s="105"/>
      <c r="H151" s="106"/>
      <c r="I151" s="105"/>
      <c r="J151" s="107"/>
      <c r="K151" s="99"/>
      <c r="L151" s="117"/>
      <c r="M151" s="118"/>
      <c r="N151" s="95"/>
      <c r="O151" s="88"/>
      <c r="P151" s="96"/>
      <c r="Q151" s="95"/>
      <c r="R151" s="88"/>
      <c r="S151" s="96"/>
      <c r="T151" s="122"/>
      <c r="U151" s="160"/>
      <c r="V151" s="168"/>
      <c r="W151" s="133"/>
      <c r="X151" s="133"/>
      <c r="Y151" s="134"/>
      <c r="Z151" s="515"/>
      <c r="AA151" s="138"/>
      <c r="AB151" s="139"/>
      <c r="AC151" s="140"/>
      <c r="AD151" s="148"/>
      <c r="AE151" s="149"/>
      <c r="AF151" s="150"/>
      <c r="AG151" s="151"/>
      <c r="AH151" s="151"/>
      <c r="AI151" s="151"/>
      <c r="AJ151" s="151"/>
      <c r="AK151" s="152"/>
      <c r="AL151" s="135"/>
      <c r="AM151" s="172"/>
      <c r="AN151" s="172"/>
      <c r="AO151" s="173"/>
    </row>
    <row r="152" spans="2:41" s="82" customFormat="1" ht="35.25" customHeight="1" x14ac:dyDescent="0.2">
      <c r="B152" s="171"/>
      <c r="C152" s="170"/>
      <c r="D152" s="88"/>
      <c r="E152" s="113"/>
      <c r="F152" s="95"/>
      <c r="G152" s="105"/>
      <c r="H152" s="106"/>
      <c r="I152" s="105"/>
      <c r="J152" s="107"/>
      <c r="K152" s="99"/>
      <c r="L152" s="117"/>
      <c r="M152" s="118"/>
      <c r="N152" s="95"/>
      <c r="O152" s="88"/>
      <c r="P152" s="96"/>
      <c r="Q152" s="95"/>
      <c r="R152" s="88"/>
      <c r="S152" s="96"/>
      <c r="T152" s="122"/>
      <c r="U152" s="160"/>
      <c r="V152" s="168"/>
      <c r="W152" s="133"/>
      <c r="X152" s="133"/>
      <c r="Y152" s="134"/>
      <c r="Z152" s="515"/>
      <c r="AA152" s="138"/>
      <c r="AB152" s="139"/>
      <c r="AC152" s="140"/>
      <c r="AD152" s="148"/>
      <c r="AE152" s="149"/>
      <c r="AF152" s="150"/>
      <c r="AG152" s="151"/>
      <c r="AH152" s="151"/>
      <c r="AI152" s="151"/>
      <c r="AJ152" s="151"/>
      <c r="AK152" s="152"/>
      <c r="AL152" s="135"/>
      <c r="AM152" s="172"/>
      <c r="AN152" s="172"/>
      <c r="AO152" s="173"/>
    </row>
    <row r="153" spans="2:41" s="82" customFormat="1" ht="35.25" customHeight="1" x14ac:dyDescent="0.2">
      <c r="B153" s="171"/>
      <c r="C153" s="170"/>
      <c r="D153" s="88"/>
      <c r="E153" s="113"/>
      <c r="F153" s="95"/>
      <c r="G153" s="105"/>
      <c r="H153" s="106"/>
      <c r="I153" s="105"/>
      <c r="J153" s="107"/>
      <c r="K153" s="99"/>
      <c r="L153" s="117"/>
      <c r="M153" s="118"/>
      <c r="N153" s="95"/>
      <c r="O153" s="88"/>
      <c r="P153" s="96"/>
      <c r="Q153" s="95"/>
      <c r="R153" s="88"/>
      <c r="S153" s="96"/>
      <c r="T153" s="122"/>
      <c r="U153" s="160"/>
      <c r="V153" s="168"/>
      <c r="W153" s="133"/>
      <c r="X153" s="133"/>
      <c r="Y153" s="134"/>
      <c r="Z153" s="515"/>
      <c r="AA153" s="138"/>
      <c r="AB153" s="139"/>
      <c r="AC153" s="140"/>
      <c r="AD153" s="148"/>
      <c r="AE153" s="149"/>
      <c r="AF153" s="150"/>
      <c r="AG153" s="151"/>
      <c r="AH153" s="151"/>
      <c r="AI153" s="151"/>
      <c r="AJ153" s="151"/>
      <c r="AK153" s="152"/>
      <c r="AL153" s="135"/>
      <c r="AM153" s="172"/>
      <c r="AN153" s="172"/>
      <c r="AO153" s="173"/>
    </row>
    <row r="154" spans="2:41" s="82" customFormat="1" ht="35.25" customHeight="1" x14ac:dyDescent="0.2">
      <c r="B154" s="171"/>
      <c r="C154" s="170"/>
      <c r="D154" s="88"/>
      <c r="E154" s="113"/>
      <c r="F154" s="95"/>
      <c r="G154" s="105"/>
      <c r="H154" s="106"/>
      <c r="I154" s="105"/>
      <c r="J154" s="107"/>
      <c r="K154" s="99"/>
      <c r="L154" s="117"/>
      <c r="M154" s="118"/>
      <c r="N154" s="95"/>
      <c r="O154" s="88"/>
      <c r="P154" s="96"/>
      <c r="Q154" s="95"/>
      <c r="R154" s="88"/>
      <c r="S154" s="96"/>
      <c r="T154" s="122"/>
      <c r="U154" s="160"/>
      <c r="V154" s="168"/>
      <c r="W154" s="133"/>
      <c r="X154" s="133"/>
      <c r="Y154" s="134"/>
      <c r="Z154" s="515"/>
      <c r="AA154" s="138"/>
      <c r="AB154" s="139"/>
      <c r="AC154" s="140"/>
      <c r="AD154" s="148"/>
      <c r="AE154" s="149"/>
      <c r="AF154" s="150"/>
      <c r="AG154" s="151"/>
      <c r="AH154" s="151"/>
      <c r="AI154" s="151"/>
      <c r="AJ154" s="151"/>
      <c r="AK154" s="152"/>
      <c r="AL154" s="135"/>
      <c r="AM154" s="172"/>
      <c r="AN154" s="172"/>
      <c r="AO154" s="173"/>
    </row>
    <row r="155" spans="2:41" s="82" customFormat="1" ht="35.25" customHeight="1" x14ac:dyDescent="0.2">
      <c r="B155" s="171"/>
      <c r="C155" s="170"/>
      <c r="D155" s="88"/>
      <c r="E155" s="113"/>
      <c r="F155" s="95"/>
      <c r="G155" s="105"/>
      <c r="H155" s="106"/>
      <c r="I155" s="105"/>
      <c r="J155" s="107"/>
      <c r="K155" s="99"/>
      <c r="L155" s="117"/>
      <c r="M155" s="118"/>
      <c r="N155" s="95"/>
      <c r="O155" s="88"/>
      <c r="P155" s="96"/>
      <c r="Q155" s="95"/>
      <c r="R155" s="88"/>
      <c r="S155" s="96"/>
      <c r="T155" s="122"/>
      <c r="U155" s="160"/>
      <c r="V155" s="168"/>
      <c r="W155" s="133"/>
      <c r="X155" s="133"/>
      <c r="Y155" s="134"/>
      <c r="Z155" s="515"/>
      <c r="AA155" s="138"/>
      <c r="AB155" s="139"/>
      <c r="AC155" s="140"/>
      <c r="AD155" s="148"/>
      <c r="AE155" s="149"/>
      <c r="AF155" s="150"/>
      <c r="AG155" s="151"/>
      <c r="AH155" s="151"/>
      <c r="AI155" s="151"/>
      <c r="AJ155" s="151"/>
      <c r="AK155" s="152"/>
      <c r="AL155" s="135"/>
      <c r="AM155" s="172"/>
      <c r="AN155" s="172"/>
      <c r="AO155" s="173"/>
    </row>
    <row r="156" spans="2:41" s="82" customFormat="1" ht="35.25" customHeight="1" x14ac:dyDescent="0.2">
      <c r="B156" s="171"/>
      <c r="C156" s="170"/>
      <c r="D156" s="88"/>
      <c r="E156" s="113"/>
      <c r="F156" s="95"/>
      <c r="G156" s="105"/>
      <c r="H156" s="106"/>
      <c r="I156" s="105"/>
      <c r="J156" s="107"/>
      <c r="K156" s="99"/>
      <c r="L156" s="117"/>
      <c r="M156" s="118"/>
      <c r="N156" s="95"/>
      <c r="O156" s="88"/>
      <c r="P156" s="96"/>
      <c r="Q156" s="95"/>
      <c r="R156" s="88"/>
      <c r="S156" s="96"/>
      <c r="T156" s="122"/>
      <c r="U156" s="160"/>
      <c r="V156" s="168"/>
      <c r="W156" s="133"/>
      <c r="X156" s="133"/>
      <c r="Y156" s="134"/>
      <c r="Z156" s="515"/>
      <c r="AA156" s="138"/>
      <c r="AB156" s="139"/>
      <c r="AC156" s="140"/>
      <c r="AD156" s="148"/>
      <c r="AE156" s="149"/>
      <c r="AF156" s="150"/>
      <c r="AG156" s="151"/>
      <c r="AH156" s="151"/>
      <c r="AI156" s="151"/>
      <c r="AJ156" s="151"/>
      <c r="AK156" s="152"/>
      <c r="AL156" s="135"/>
      <c r="AM156" s="172"/>
      <c r="AN156" s="172"/>
      <c r="AO156" s="173"/>
    </row>
    <row r="157" spans="2:41" s="82" customFormat="1" ht="35.25" customHeight="1" x14ac:dyDescent="0.2">
      <c r="B157" s="171"/>
      <c r="C157" s="170"/>
      <c r="D157" s="88"/>
      <c r="E157" s="113"/>
      <c r="F157" s="95"/>
      <c r="G157" s="105"/>
      <c r="H157" s="106"/>
      <c r="I157" s="105"/>
      <c r="J157" s="107"/>
      <c r="K157" s="99"/>
      <c r="L157" s="117"/>
      <c r="M157" s="118"/>
      <c r="N157" s="95"/>
      <c r="O157" s="88"/>
      <c r="P157" s="96"/>
      <c r="Q157" s="95"/>
      <c r="R157" s="88"/>
      <c r="S157" s="96"/>
      <c r="T157" s="122"/>
      <c r="U157" s="160"/>
      <c r="V157" s="168"/>
      <c r="W157" s="133"/>
      <c r="X157" s="133"/>
      <c r="Y157" s="134"/>
      <c r="Z157" s="515"/>
      <c r="AA157" s="138"/>
      <c r="AB157" s="139"/>
      <c r="AC157" s="140"/>
      <c r="AD157" s="148"/>
      <c r="AE157" s="149"/>
      <c r="AF157" s="150"/>
      <c r="AG157" s="151"/>
      <c r="AH157" s="151"/>
      <c r="AI157" s="151"/>
      <c r="AJ157" s="151"/>
      <c r="AK157" s="152"/>
      <c r="AL157" s="135"/>
      <c r="AM157" s="172"/>
      <c r="AN157" s="172"/>
      <c r="AO157" s="173"/>
    </row>
    <row r="158" spans="2:41" s="82" customFormat="1" ht="35.25" customHeight="1" x14ac:dyDescent="0.2">
      <c r="B158" s="171"/>
      <c r="C158" s="170"/>
      <c r="D158" s="88"/>
      <c r="E158" s="113"/>
      <c r="F158" s="95"/>
      <c r="G158" s="105"/>
      <c r="H158" s="106"/>
      <c r="I158" s="105"/>
      <c r="J158" s="107"/>
      <c r="K158" s="99"/>
      <c r="L158" s="117"/>
      <c r="M158" s="118"/>
      <c r="N158" s="95"/>
      <c r="O158" s="88"/>
      <c r="P158" s="96"/>
      <c r="Q158" s="95"/>
      <c r="R158" s="88"/>
      <c r="S158" s="96"/>
      <c r="T158" s="122"/>
      <c r="U158" s="160"/>
      <c r="V158" s="168"/>
      <c r="W158" s="133"/>
      <c r="X158" s="133"/>
      <c r="Y158" s="134"/>
      <c r="Z158" s="515"/>
      <c r="AA158" s="138"/>
      <c r="AB158" s="139"/>
      <c r="AC158" s="140"/>
      <c r="AD158" s="148"/>
      <c r="AE158" s="149"/>
      <c r="AF158" s="150"/>
      <c r="AG158" s="151"/>
      <c r="AH158" s="151"/>
      <c r="AI158" s="151"/>
      <c r="AJ158" s="151"/>
      <c r="AK158" s="152"/>
      <c r="AL158" s="135"/>
      <c r="AM158" s="172"/>
      <c r="AN158" s="172"/>
      <c r="AO158" s="173"/>
    </row>
    <row r="159" spans="2:41" s="82" customFormat="1" ht="35.25" customHeight="1" x14ac:dyDescent="0.2">
      <c r="B159" s="171"/>
      <c r="C159" s="170"/>
      <c r="D159" s="88"/>
      <c r="E159" s="113"/>
      <c r="F159" s="95"/>
      <c r="G159" s="105"/>
      <c r="H159" s="106"/>
      <c r="I159" s="105"/>
      <c r="J159" s="107"/>
      <c r="K159" s="99"/>
      <c r="L159" s="117"/>
      <c r="M159" s="118"/>
      <c r="N159" s="95"/>
      <c r="O159" s="88"/>
      <c r="P159" s="96"/>
      <c r="Q159" s="95"/>
      <c r="R159" s="88"/>
      <c r="S159" s="96"/>
      <c r="T159" s="122"/>
      <c r="U159" s="160"/>
      <c r="V159" s="168"/>
      <c r="W159" s="133"/>
      <c r="X159" s="133"/>
      <c r="Y159" s="134"/>
      <c r="Z159" s="515"/>
      <c r="AA159" s="138"/>
      <c r="AB159" s="139"/>
      <c r="AC159" s="140"/>
      <c r="AD159" s="148"/>
      <c r="AE159" s="149"/>
      <c r="AF159" s="150"/>
      <c r="AG159" s="151"/>
      <c r="AH159" s="151"/>
      <c r="AI159" s="151"/>
      <c r="AJ159" s="151"/>
      <c r="AK159" s="152"/>
      <c r="AL159" s="135"/>
      <c r="AM159" s="172"/>
      <c r="AN159" s="172"/>
      <c r="AO159" s="173"/>
    </row>
    <row r="160" spans="2:41" s="82" customFormat="1" ht="35.25" customHeight="1" x14ac:dyDescent="0.2">
      <c r="B160" s="171"/>
      <c r="C160" s="170"/>
      <c r="D160" s="88"/>
      <c r="E160" s="113"/>
      <c r="F160" s="95"/>
      <c r="G160" s="105"/>
      <c r="H160" s="106"/>
      <c r="I160" s="105"/>
      <c r="J160" s="107"/>
      <c r="K160" s="99"/>
      <c r="L160" s="117"/>
      <c r="M160" s="118"/>
      <c r="N160" s="95"/>
      <c r="O160" s="88"/>
      <c r="P160" s="96"/>
      <c r="Q160" s="95"/>
      <c r="R160" s="88"/>
      <c r="S160" s="96"/>
      <c r="T160" s="122"/>
      <c r="U160" s="160"/>
      <c r="V160" s="168"/>
      <c r="W160" s="133"/>
      <c r="X160" s="133"/>
      <c r="Y160" s="134"/>
      <c r="Z160" s="515"/>
      <c r="AA160" s="138"/>
      <c r="AB160" s="139"/>
      <c r="AC160" s="140"/>
      <c r="AD160" s="148"/>
      <c r="AE160" s="149"/>
      <c r="AF160" s="150"/>
      <c r="AG160" s="151"/>
      <c r="AH160" s="151"/>
      <c r="AI160" s="151"/>
      <c r="AJ160" s="151"/>
      <c r="AK160" s="152"/>
      <c r="AL160" s="135"/>
      <c r="AM160" s="172"/>
      <c r="AN160" s="172"/>
      <c r="AO160" s="173"/>
    </row>
    <row r="161" spans="2:41" s="82" customFormat="1" ht="35.25" customHeight="1" x14ac:dyDescent="0.2">
      <c r="B161" s="171"/>
      <c r="C161" s="170"/>
      <c r="D161" s="88"/>
      <c r="E161" s="113"/>
      <c r="F161" s="95"/>
      <c r="G161" s="105"/>
      <c r="H161" s="106"/>
      <c r="I161" s="105"/>
      <c r="J161" s="107"/>
      <c r="K161" s="99"/>
      <c r="L161" s="117"/>
      <c r="M161" s="118"/>
      <c r="N161" s="95"/>
      <c r="O161" s="88"/>
      <c r="P161" s="96"/>
      <c r="Q161" s="95"/>
      <c r="R161" s="88"/>
      <c r="S161" s="96"/>
      <c r="T161" s="122"/>
      <c r="U161" s="160"/>
      <c r="V161" s="168"/>
      <c r="W161" s="133"/>
      <c r="X161" s="133"/>
      <c r="Y161" s="134"/>
      <c r="Z161" s="515"/>
      <c r="AA161" s="138"/>
      <c r="AB161" s="139"/>
      <c r="AC161" s="140"/>
      <c r="AD161" s="148"/>
      <c r="AE161" s="149"/>
      <c r="AF161" s="150"/>
      <c r="AG161" s="151"/>
      <c r="AH161" s="151"/>
      <c r="AI161" s="151"/>
      <c r="AJ161" s="151"/>
      <c r="AK161" s="152"/>
      <c r="AL161" s="135"/>
      <c r="AM161" s="172"/>
      <c r="AN161" s="172"/>
      <c r="AO161" s="173"/>
    </row>
    <row r="162" spans="2:41" s="82" customFormat="1" ht="35.25" customHeight="1" x14ac:dyDescent="0.2">
      <c r="B162" s="171"/>
      <c r="C162" s="170"/>
      <c r="D162" s="88"/>
      <c r="E162" s="113"/>
      <c r="F162" s="95"/>
      <c r="G162" s="105"/>
      <c r="H162" s="106"/>
      <c r="I162" s="105"/>
      <c r="J162" s="107"/>
      <c r="K162" s="99"/>
      <c r="L162" s="117"/>
      <c r="M162" s="118"/>
      <c r="N162" s="95"/>
      <c r="O162" s="88"/>
      <c r="P162" s="96"/>
      <c r="Q162" s="95"/>
      <c r="R162" s="88"/>
      <c r="S162" s="96"/>
      <c r="T162" s="122"/>
      <c r="U162" s="160"/>
      <c r="V162" s="168"/>
      <c r="W162" s="133"/>
      <c r="X162" s="133"/>
      <c r="Y162" s="134"/>
      <c r="Z162" s="515"/>
      <c r="AA162" s="138"/>
      <c r="AB162" s="139"/>
      <c r="AC162" s="140"/>
      <c r="AD162" s="148"/>
      <c r="AE162" s="149"/>
      <c r="AF162" s="150"/>
      <c r="AG162" s="151"/>
      <c r="AH162" s="151"/>
      <c r="AI162" s="151"/>
      <c r="AJ162" s="151"/>
      <c r="AK162" s="152"/>
      <c r="AL162" s="135"/>
      <c r="AM162" s="172"/>
      <c r="AN162" s="172"/>
      <c r="AO162" s="173"/>
    </row>
    <row r="163" spans="2:41" s="82" customFormat="1" ht="35.25" customHeight="1" x14ac:dyDescent="0.2">
      <c r="B163" s="171"/>
      <c r="C163" s="170"/>
      <c r="D163" s="88"/>
      <c r="E163" s="113"/>
      <c r="F163" s="95"/>
      <c r="G163" s="105"/>
      <c r="H163" s="106"/>
      <c r="I163" s="105"/>
      <c r="J163" s="107"/>
      <c r="K163" s="99"/>
      <c r="L163" s="117"/>
      <c r="M163" s="118"/>
      <c r="N163" s="95"/>
      <c r="O163" s="88"/>
      <c r="P163" s="96"/>
      <c r="Q163" s="95"/>
      <c r="R163" s="88"/>
      <c r="S163" s="96"/>
      <c r="T163" s="122"/>
      <c r="U163" s="160"/>
      <c r="V163" s="168"/>
      <c r="W163" s="133"/>
      <c r="X163" s="133"/>
      <c r="Y163" s="134"/>
      <c r="Z163" s="515"/>
      <c r="AA163" s="138"/>
      <c r="AB163" s="139"/>
      <c r="AC163" s="140"/>
      <c r="AD163" s="148"/>
      <c r="AE163" s="149"/>
      <c r="AF163" s="150"/>
      <c r="AG163" s="151"/>
      <c r="AH163" s="151"/>
      <c r="AI163" s="151"/>
      <c r="AJ163" s="151"/>
      <c r="AK163" s="152"/>
      <c r="AL163" s="135"/>
      <c r="AM163" s="172"/>
      <c r="AN163" s="172"/>
      <c r="AO163" s="173"/>
    </row>
    <row r="164" spans="2:41" s="82" customFormat="1" ht="35.25" customHeight="1" x14ac:dyDescent="0.2">
      <c r="B164" s="171"/>
      <c r="C164" s="170"/>
      <c r="D164" s="88"/>
      <c r="E164" s="113"/>
      <c r="F164" s="95"/>
      <c r="G164" s="105"/>
      <c r="H164" s="106"/>
      <c r="I164" s="105"/>
      <c r="J164" s="107"/>
      <c r="K164" s="99"/>
      <c r="L164" s="117"/>
      <c r="M164" s="118"/>
      <c r="N164" s="95"/>
      <c r="O164" s="88"/>
      <c r="P164" s="96"/>
      <c r="Q164" s="95"/>
      <c r="R164" s="88"/>
      <c r="S164" s="96"/>
      <c r="T164" s="122"/>
      <c r="U164" s="160"/>
      <c r="V164" s="168"/>
      <c r="W164" s="133"/>
      <c r="X164" s="133"/>
      <c r="Y164" s="134"/>
      <c r="Z164" s="515"/>
      <c r="AA164" s="138"/>
      <c r="AB164" s="139"/>
      <c r="AC164" s="140"/>
      <c r="AD164" s="148"/>
      <c r="AE164" s="149"/>
      <c r="AF164" s="150"/>
      <c r="AG164" s="151"/>
      <c r="AH164" s="151"/>
      <c r="AI164" s="151"/>
      <c r="AJ164" s="151"/>
      <c r="AK164" s="152"/>
      <c r="AL164" s="135"/>
      <c r="AM164" s="172"/>
      <c r="AN164" s="172"/>
      <c r="AO164" s="173"/>
    </row>
    <row r="165" spans="2:41" s="82" customFormat="1" ht="35.25" customHeight="1" x14ac:dyDescent="0.2">
      <c r="B165" s="171"/>
      <c r="C165" s="170"/>
      <c r="D165" s="88"/>
      <c r="E165" s="113"/>
      <c r="F165" s="95"/>
      <c r="G165" s="105"/>
      <c r="H165" s="106"/>
      <c r="I165" s="105"/>
      <c r="J165" s="107"/>
      <c r="K165" s="99"/>
      <c r="L165" s="117"/>
      <c r="M165" s="118"/>
      <c r="N165" s="95"/>
      <c r="O165" s="88"/>
      <c r="P165" s="96"/>
      <c r="Q165" s="95"/>
      <c r="R165" s="88"/>
      <c r="S165" s="96"/>
      <c r="T165" s="122"/>
      <c r="U165" s="160"/>
      <c r="V165" s="168"/>
      <c r="W165" s="133"/>
      <c r="X165" s="133"/>
      <c r="Y165" s="134"/>
      <c r="Z165" s="515"/>
      <c r="AA165" s="138"/>
      <c r="AB165" s="139"/>
      <c r="AC165" s="140"/>
      <c r="AD165" s="148"/>
      <c r="AE165" s="149"/>
      <c r="AF165" s="150"/>
      <c r="AG165" s="151"/>
      <c r="AH165" s="151"/>
      <c r="AI165" s="151"/>
      <c r="AJ165" s="151"/>
      <c r="AK165" s="152"/>
      <c r="AL165" s="135"/>
      <c r="AM165" s="172"/>
      <c r="AN165" s="172"/>
      <c r="AO165" s="173"/>
    </row>
    <row r="166" spans="2:41" s="82" customFormat="1" ht="35.25" customHeight="1" x14ac:dyDescent="0.2">
      <c r="B166" s="171"/>
      <c r="C166" s="170"/>
      <c r="D166" s="88"/>
      <c r="E166" s="113"/>
      <c r="F166" s="95"/>
      <c r="G166" s="105"/>
      <c r="H166" s="106"/>
      <c r="I166" s="105"/>
      <c r="J166" s="107"/>
      <c r="K166" s="99"/>
      <c r="L166" s="117"/>
      <c r="M166" s="118"/>
      <c r="N166" s="95"/>
      <c r="O166" s="88"/>
      <c r="P166" s="96"/>
      <c r="Q166" s="95"/>
      <c r="R166" s="88"/>
      <c r="S166" s="96"/>
      <c r="T166" s="122"/>
      <c r="U166" s="160"/>
      <c r="V166" s="168"/>
      <c r="W166" s="133"/>
      <c r="X166" s="133"/>
      <c r="Y166" s="134"/>
      <c r="Z166" s="515"/>
      <c r="AA166" s="138"/>
      <c r="AB166" s="139"/>
      <c r="AC166" s="140"/>
      <c r="AD166" s="148"/>
      <c r="AE166" s="149"/>
      <c r="AF166" s="150"/>
      <c r="AG166" s="151"/>
      <c r="AH166" s="151"/>
      <c r="AI166" s="151"/>
      <c r="AJ166" s="151"/>
      <c r="AK166" s="152"/>
      <c r="AL166" s="135"/>
      <c r="AM166" s="172"/>
      <c r="AN166" s="172"/>
      <c r="AO166" s="173"/>
    </row>
    <row r="167" spans="2:41" s="82" customFormat="1" ht="35.25" customHeight="1" x14ac:dyDescent="0.2">
      <c r="B167" s="171"/>
      <c r="C167" s="170"/>
      <c r="D167" s="88"/>
      <c r="E167" s="113"/>
      <c r="F167" s="95"/>
      <c r="G167" s="105"/>
      <c r="H167" s="106"/>
      <c r="I167" s="105"/>
      <c r="J167" s="107"/>
      <c r="K167" s="99"/>
      <c r="L167" s="117"/>
      <c r="M167" s="118"/>
      <c r="N167" s="95"/>
      <c r="O167" s="88"/>
      <c r="P167" s="96"/>
      <c r="Q167" s="95"/>
      <c r="R167" s="88"/>
      <c r="S167" s="96"/>
      <c r="T167" s="122"/>
      <c r="U167" s="160"/>
      <c r="V167" s="168"/>
      <c r="W167" s="133"/>
      <c r="X167" s="133"/>
      <c r="Y167" s="134"/>
      <c r="Z167" s="515"/>
      <c r="AA167" s="138"/>
      <c r="AB167" s="139"/>
      <c r="AC167" s="140"/>
      <c r="AD167" s="148"/>
      <c r="AE167" s="149"/>
      <c r="AF167" s="150"/>
      <c r="AG167" s="151"/>
      <c r="AH167" s="151"/>
      <c r="AI167" s="151"/>
      <c r="AJ167" s="151"/>
      <c r="AK167" s="152"/>
      <c r="AL167" s="135"/>
      <c r="AM167" s="172"/>
      <c r="AN167" s="172"/>
      <c r="AO167" s="173"/>
    </row>
    <row r="168" spans="2:41" s="82" customFormat="1" ht="35.25" customHeight="1" x14ac:dyDescent="0.2">
      <c r="B168" s="171"/>
      <c r="C168" s="170"/>
      <c r="D168" s="88"/>
      <c r="E168" s="113"/>
      <c r="F168" s="95"/>
      <c r="G168" s="105"/>
      <c r="H168" s="106"/>
      <c r="I168" s="105"/>
      <c r="J168" s="107"/>
      <c r="K168" s="99"/>
      <c r="L168" s="117"/>
      <c r="M168" s="118"/>
      <c r="N168" s="95"/>
      <c r="O168" s="88"/>
      <c r="P168" s="96"/>
      <c r="Q168" s="95"/>
      <c r="R168" s="88"/>
      <c r="S168" s="96"/>
      <c r="T168" s="122"/>
      <c r="U168" s="160"/>
      <c r="V168" s="168"/>
      <c r="W168" s="133"/>
      <c r="X168" s="133"/>
      <c r="Y168" s="134"/>
      <c r="Z168" s="515"/>
      <c r="AA168" s="138"/>
      <c r="AB168" s="139"/>
      <c r="AC168" s="140"/>
      <c r="AD168" s="148"/>
      <c r="AE168" s="149"/>
      <c r="AF168" s="150"/>
      <c r="AG168" s="151"/>
      <c r="AH168" s="151"/>
      <c r="AI168" s="151"/>
      <c r="AJ168" s="151"/>
      <c r="AK168" s="152"/>
      <c r="AL168" s="135"/>
      <c r="AM168" s="172"/>
      <c r="AN168" s="172"/>
      <c r="AO168" s="173"/>
    </row>
    <row r="169" spans="2:41" s="82" customFormat="1" ht="35.25" customHeight="1" x14ac:dyDescent="0.2">
      <c r="B169" s="171"/>
      <c r="C169" s="170"/>
      <c r="D169" s="88"/>
      <c r="E169" s="113"/>
      <c r="F169" s="95"/>
      <c r="G169" s="105"/>
      <c r="H169" s="106"/>
      <c r="I169" s="105"/>
      <c r="J169" s="107"/>
      <c r="K169" s="99"/>
      <c r="L169" s="117"/>
      <c r="M169" s="118"/>
      <c r="N169" s="95"/>
      <c r="O169" s="88"/>
      <c r="P169" s="96"/>
      <c r="Q169" s="95"/>
      <c r="R169" s="88"/>
      <c r="S169" s="96"/>
      <c r="T169" s="122"/>
      <c r="U169" s="160"/>
      <c r="V169" s="168"/>
      <c r="W169" s="133"/>
      <c r="X169" s="133"/>
      <c r="Y169" s="134"/>
      <c r="Z169" s="515"/>
      <c r="AA169" s="138"/>
      <c r="AB169" s="139"/>
      <c r="AC169" s="140"/>
      <c r="AD169" s="148"/>
      <c r="AE169" s="149"/>
      <c r="AF169" s="150"/>
      <c r="AG169" s="151"/>
      <c r="AH169" s="151"/>
      <c r="AI169" s="151"/>
      <c r="AJ169" s="151"/>
      <c r="AK169" s="152"/>
      <c r="AL169" s="135"/>
      <c r="AM169" s="172"/>
      <c r="AN169" s="172"/>
      <c r="AO169" s="173"/>
    </row>
    <row r="170" spans="2:41" s="82" customFormat="1" ht="35.25" customHeight="1" x14ac:dyDescent="0.2">
      <c r="B170" s="171"/>
      <c r="C170" s="170"/>
      <c r="D170" s="88"/>
      <c r="E170" s="113"/>
      <c r="F170" s="95"/>
      <c r="G170" s="105"/>
      <c r="H170" s="106"/>
      <c r="I170" s="105"/>
      <c r="J170" s="107"/>
      <c r="K170" s="99"/>
      <c r="L170" s="117"/>
      <c r="M170" s="118"/>
      <c r="N170" s="95"/>
      <c r="O170" s="88"/>
      <c r="P170" s="96"/>
      <c r="Q170" s="95"/>
      <c r="R170" s="88"/>
      <c r="S170" s="96"/>
      <c r="T170" s="122"/>
      <c r="U170" s="160"/>
      <c r="V170" s="168"/>
      <c r="W170" s="133"/>
      <c r="X170" s="133"/>
      <c r="Y170" s="134"/>
      <c r="Z170" s="515"/>
      <c r="AA170" s="138"/>
      <c r="AB170" s="139"/>
      <c r="AC170" s="140"/>
      <c r="AD170" s="148"/>
      <c r="AE170" s="149"/>
      <c r="AF170" s="150"/>
      <c r="AG170" s="151"/>
      <c r="AH170" s="151"/>
      <c r="AI170" s="151"/>
      <c r="AJ170" s="151"/>
      <c r="AK170" s="152"/>
      <c r="AL170" s="135"/>
      <c r="AM170" s="172"/>
      <c r="AN170" s="172"/>
      <c r="AO170" s="173"/>
    </row>
    <row r="171" spans="2:41" s="82" customFormat="1" ht="35.25" customHeight="1" x14ac:dyDescent="0.2">
      <c r="B171" s="171"/>
      <c r="C171" s="170"/>
      <c r="D171" s="88"/>
      <c r="E171" s="113"/>
      <c r="F171" s="95"/>
      <c r="G171" s="105"/>
      <c r="H171" s="106"/>
      <c r="I171" s="105"/>
      <c r="J171" s="107"/>
      <c r="K171" s="99"/>
      <c r="L171" s="117"/>
      <c r="M171" s="118"/>
      <c r="N171" s="95"/>
      <c r="O171" s="88"/>
      <c r="P171" s="96"/>
      <c r="Q171" s="95"/>
      <c r="R171" s="88"/>
      <c r="S171" s="96"/>
      <c r="T171" s="122"/>
      <c r="U171" s="160"/>
      <c r="V171" s="168"/>
      <c r="W171" s="133"/>
      <c r="X171" s="133"/>
      <c r="Y171" s="134"/>
      <c r="Z171" s="515"/>
      <c r="AA171" s="138"/>
      <c r="AB171" s="139"/>
      <c r="AC171" s="140"/>
      <c r="AD171" s="148"/>
      <c r="AE171" s="149"/>
      <c r="AF171" s="150"/>
      <c r="AG171" s="151"/>
      <c r="AH171" s="151"/>
      <c r="AI171" s="151"/>
      <c r="AJ171" s="151"/>
      <c r="AK171" s="152"/>
      <c r="AL171" s="135"/>
      <c r="AM171" s="172"/>
      <c r="AN171" s="172"/>
      <c r="AO171" s="173"/>
    </row>
    <row r="172" spans="2:41" s="82" customFormat="1" ht="35.25" customHeight="1" x14ac:dyDescent="0.2">
      <c r="B172" s="171"/>
      <c r="C172" s="170"/>
      <c r="D172" s="88"/>
      <c r="E172" s="113"/>
      <c r="F172" s="95"/>
      <c r="G172" s="105"/>
      <c r="H172" s="106"/>
      <c r="I172" s="105"/>
      <c r="J172" s="107"/>
      <c r="K172" s="99"/>
      <c r="L172" s="117"/>
      <c r="M172" s="118"/>
      <c r="N172" s="95"/>
      <c r="O172" s="88"/>
      <c r="P172" s="96"/>
      <c r="Q172" s="95"/>
      <c r="R172" s="88"/>
      <c r="S172" s="96"/>
      <c r="T172" s="122"/>
      <c r="U172" s="160"/>
      <c r="V172" s="168"/>
      <c r="W172" s="133"/>
      <c r="X172" s="133"/>
      <c r="Y172" s="134"/>
      <c r="Z172" s="515"/>
      <c r="AA172" s="138"/>
      <c r="AB172" s="139"/>
      <c r="AC172" s="140"/>
      <c r="AD172" s="148"/>
      <c r="AE172" s="149"/>
      <c r="AF172" s="150"/>
      <c r="AG172" s="151"/>
      <c r="AH172" s="151"/>
      <c r="AI172" s="151"/>
      <c r="AJ172" s="151"/>
      <c r="AK172" s="152"/>
      <c r="AL172" s="135"/>
      <c r="AM172" s="172"/>
      <c r="AN172" s="172"/>
      <c r="AO172" s="173"/>
    </row>
    <row r="173" spans="2:41" s="82" customFormat="1" ht="35.25" customHeight="1" x14ac:dyDescent="0.2">
      <c r="B173" s="171"/>
      <c r="C173" s="170"/>
      <c r="D173" s="88"/>
      <c r="E173" s="113"/>
      <c r="F173" s="95"/>
      <c r="G173" s="105"/>
      <c r="H173" s="106"/>
      <c r="I173" s="105"/>
      <c r="J173" s="107"/>
      <c r="K173" s="99"/>
      <c r="L173" s="117"/>
      <c r="M173" s="118"/>
      <c r="N173" s="95"/>
      <c r="O173" s="88"/>
      <c r="P173" s="96"/>
      <c r="Q173" s="95"/>
      <c r="R173" s="88"/>
      <c r="S173" s="96"/>
      <c r="T173" s="122"/>
      <c r="U173" s="160"/>
      <c r="V173" s="168"/>
      <c r="W173" s="133"/>
      <c r="X173" s="133"/>
      <c r="Y173" s="134"/>
      <c r="Z173" s="515"/>
      <c r="AA173" s="138"/>
      <c r="AB173" s="139"/>
      <c r="AC173" s="140"/>
      <c r="AD173" s="148"/>
      <c r="AE173" s="149"/>
      <c r="AF173" s="150"/>
      <c r="AG173" s="151"/>
      <c r="AH173" s="151"/>
      <c r="AI173" s="151"/>
      <c r="AJ173" s="151"/>
      <c r="AK173" s="152"/>
      <c r="AL173" s="135"/>
      <c r="AM173" s="172"/>
      <c r="AN173" s="172"/>
      <c r="AO173" s="173"/>
    </row>
    <row r="174" spans="2:41" s="82" customFormat="1" ht="35.25" customHeight="1" x14ac:dyDescent="0.2">
      <c r="B174" s="171"/>
      <c r="C174" s="170"/>
      <c r="D174" s="88"/>
      <c r="E174" s="113"/>
      <c r="F174" s="95"/>
      <c r="G174" s="105"/>
      <c r="H174" s="106"/>
      <c r="I174" s="105"/>
      <c r="J174" s="107"/>
      <c r="K174" s="99"/>
      <c r="L174" s="117"/>
      <c r="M174" s="118"/>
      <c r="N174" s="95"/>
      <c r="O174" s="88"/>
      <c r="P174" s="96"/>
      <c r="Q174" s="95"/>
      <c r="R174" s="88"/>
      <c r="S174" s="96"/>
      <c r="T174" s="122"/>
      <c r="U174" s="160"/>
      <c r="V174" s="168"/>
      <c r="W174" s="133"/>
      <c r="X174" s="133"/>
      <c r="Y174" s="134"/>
      <c r="Z174" s="515"/>
      <c r="AA174" s="138"/>
      <c r="AB174" s="139"/>
      <c r="AC174" s="140"/>
      <c r="AD174" s="148"/>
      <c r="AE174" s="149"/>
      <c r="AF174" s="150"/>
      <c r="AG174" s="151"/>
      <c r="AH174" s="151"/>
      <c r="AI174" s="151"/>
      <c r="AJ174" s="151"/>
      <c r="AK174" s="152"/>
      <c r="AL174" s="135"/>
      <c r="AM174" s="172"/>
      <c r="AN174" s="172"/>
      <c r="AO174" s="173"/>
    </row>
    <row r="175" spans="2:41" s="82" customFormat="1" ht="35.25" customHeight="1" x14ac:dyDescent="0.2">
      <c r="B175" s="171"/>
      <c r="C175" s="170"/>
      <c r="D175" s="88"/>
      <c r="E175" s="113"/>
      <c r="F175" s="95"/>
      <c r="G175" s="105"/>
      <c r="H175" s="106"/>
      <c r="I175" s="105"/>
      <c r="J175" s="107"/>
      <c r="K175" s="99"/>
      <c r="L175" s="117"/>
      <c r="M175" s="118"/>
      <c r="N175" s="95"/>
      <c r="O175" s="88"/>
      <c r="P175" s="96"/>
      <c r="Q175" s="95"/>
      <c r="R175" s="88"/>
      <c r="S175" s="96"/>
      <c r="T175" s="122"/>
      <c r="U175" s="160"/>
      <c r="V175" s="168"/>
      <c r="W175" s="133"/>
      <c r="X175" s="133"/>
      <c r="Y175" s="134"/>
      <c r="Z175" s="515"/>
      <c r="AA175" s="138"/>
      <c r="AB175" s="139"/>
      <c r="AC175" s="140"/>
      <c r="AD175" s="148"/>
      <c r="AE175" s="149"/>
      <c r="AF175" s="150"/>
      <c r="AG175" s="151"/>
      <c r="AH175" s="151"/>
      <c r="AI175" s="151"/>
      <c r="AJ175" s="151"/>
      <c r="AK175" s="152"/>
      <c r="AL175" s="135"/>
      <c r="AM175" s="172"/>
      <c r="AN175" s="172"/>
      <c r="AO175" s="173"/>
    </row>
    <row r="176" spans="2:41" s="82" customFormat="1" ht="35.25" customHeight="1" x14ac:dyDescent="0.2">
      <c r="B176" s="171"/>
      <c r="C176" s="170"/>
      <c r="D176" s="88"/>
      <c r="E176" s="113"/>
      <c r="F176" s="95"/>
      <c r="G176" s="105"/>
      <c r="H176" s="106"/>
      <c r="I176" s="105"/>
      <c r="J176" s="107"/>
      <c r="K176" s="99"/>
      <c r="L176" s="117"/>
      <c r="M176" s="118"/>
      <c r="N176" s="95"/>
      <c r="O176" s="88"/>
      <c r="P176" s="96"/>
      <c r="Q176" s="95"/>
      <c r="R176" s="88"/>
      <c r="S176" s="96"/>
      <c r="T176" s="122"/>
      <c r="U176" s="160"/>
      <c r="V176" s="168"/>
      <c r="W176" s="133"/>
      <c r="X176" s="133"/>
      <c r="Y176" s="134"/>
      <c r="Z176" s="515"/>
      <c r="AA176" s="138"/>
      <c r="AB176" s="139"/>
      <c r="AC176" s="140"/>
      <c r="AD176" s="148"/>
      <c r="AE176" s="149"/>
      <c r="AF176" s="150"/>
      <c r="AG176" s="151"/>
      <c r="AH176" s="151"/>
      <c r="AI176" s="151"/>
      <c r="AJ176" s="151"/>
      <c r="AK176" s="152"/>
      <c r="AL176" s="135"/>
      <c r="AM176" s="172"/>
      <c r="AN176" s="172"/>
      <c r="AO176" s="173"/>
    </row>
    <row r="177" spans="2:41" s="82" customFormat="1" ht="35.25" customHeight="1" x14ac:dyDescent="0.2">
      <c r="B177" s="171"/>
      <c r="C177" s="170"/>
      <c r="D177" s="88"/>
      <c r="E177" s="113"/>
      <c r="F177" s="95"/>
      <c r="G177" s="105"/>
      <c r="H177" s="106"/>
      <c r="I177" s="105"/>
      <c r="J177" s="107"/>
      <c r="K177" s="99"/>
      <c r="L177" s="117"/>
      <c r="M177" s="118"/>
      <c r="N177" s="95"/>
      <c r="O177" s="88"/>
      <c r="P177" s="96"/>
      <c r="Q177" s="95"/>
      <c r="R177" s="88"/>
      <c r="S177" s="96"/>
      <c r="T177" s="122"/>
      <c r="U177" s="160"/>
      <c r="V177" s="168"/>
      <c r="W177" s="133"/>
      <c r="X177" s="133"/>
      <c r="Y177" s="134"/>
      <c r="Z177" s="515"/>
      <c r="AA177" s="138"/>
      <c r="AB177" s="139"/>
      <c r="AC177" s="140"/>
      <c r="AD177" s="148"/>
      <c r="AE177" s="149"/>
      <c r="AF177" s="150"/>
      <c r="AG177" s="151"/>
      <c r="AH177" s="151"/>
      <c r="AI177" s="151"/>
      <c r="AJ177" s="151"/>
      <c r="AK177" s="152"/>
      <c r="AL177" s="135"/>
      <c r="AM177" s="172"/>
      <c r="AN177" s="172"/>
      <c r="AO177" s="173"/>
    </row>
    <row r="178" spans="2:41" s="82" customFormat="1" ht="35.25" customHeight="1" x14ac:dyDescent="0.2">
      <c r="B178" s="171"/>
      <c r="C178" s="170"/>
      <c r="D178" s="88"/>
      <c r="E178" s="113"/>
      <c r="F178" s="95"/>
      <c r="G178" s="105"/>
      <c r="H178" s="106"/>
      <c r="I178" s="105"/>
      <c r="J178" s="107"/>
      <c r="K178" s="99"/>
      <c r="L178" s="117"/>
      <c r="M178" s="118"/>
      <c r="N178" s="95"/>
      <c r="O178" s="88"/>
      <c r="P178" s="96"/>
      <c r="Q178" s="95"/>
      <c r="R178" s="88"/>
      <c r="S178" s="96"/>
      <c r="T178" s="122"/>
      <c r="U178" s="160"/>
      <c r="V178" s="168"/>
      <c r="W178" s="133"/>
      <c r="X178" s="133"/>
      <c r="Y178" s="134"/>
      <c r="Z178" s="515"/>
      <c r="AA178" s="138"/>
      <c r="AB178" s="139"/>
      <c r="AC178" s="140"/>
      <c r="AD178" s="148"/>
      <c r="AE178" s="149"/>
      <c r="AF178" s="150"/>
      <c r="AG178" s="151"/>
      <c r="AH178" s="151"/>
      <c r="AI178" s="151"/>
      <c r="AJ178" s="151"/>
      <c r="AK178" s="152"/>
      <c r="AL178" s="135"/>
      <c r="AM178" s="172"/>
      <c r="AN178" s="172"/>
      <c r="AO178" s="173"/>
    </row>
    <row r="179" spans="2:41" s="82" customFormat="1" ht="35.25" customHeight="1" x14ac:dyDescent="0.2">
      <c r="B179" s="171"/>
      <c r="C179" s="170"/>
      <c r="D179" s="88"/>
      <c r="E179" s="113"/>
      <c r="F179" s="95"/>
      <c r="G179" s="105"/>
      <c r="H179" s="106"/>
      <c r="I179" s="105"/>
      <c r="J179" s="107"/>
      <c r="K179" s="99"/>
      <c r="L179" s="117"/>
      <c r="M179" s="118"/>
      <c r="N179" s="95"/>
      <c r="O179" s="88"/>
      <c r="P179" s="96"/>
      <c r="Q179" s="95"/>
      <c r="R179" s="88"/>
      <c r="S179" s="96"/>
      <c r="T179" s="122"/>
      <c r="U179" s="160"/>
      <c r="V179" s="168"/>
      <c r="W179" s="133"/>
      <c r="X179" s="133"/>
      <c r="Y179" s="134"/>
      <c r="Z179" s="515"/>
      <c r="AA179" s="138"/>
      <c r="AB179" s="139"/>
      <c r="AC179" s="140"/>
      <c r="AD179" s="148"/>
      <c r="AE179" s="149"/>
      <c r="AF179" s="150"/>
      <c r="AG179" s="151"/>
      <c r="AH179" s="151"/>
      <c r="AI179" s="151"/>
      <c r="AJ179" s="151"/>
      <c r="AK179" s="152"/>
      <c r="AL179" s="135"/>
      <c r="AM179" s="172"/>
      <c r="AN179" s="172"/>
      <c r="AO179" s="173"/>
    </row>
    <row r="180" spans="2:41" s="82" customFormat="1" ht="35.25" customHeight="1" x14ac:dyDescent="0.2">
      <c r="B180" s="171"/>
      <c r="C180" s="170"/>
      <c r="D180" s="88"/>
      <c r="E180" s="113"/>
      <c r="F180" s="95"/>
      <c r="G180" s="105"/>
      <c r="H180" s="106"/>
      <c r="I180" s="105"/>
      <c r="J180" s="107"/>
      <c r="K180" s="99"/>
      <c r="L180" s="117"/>
      <c r="M180" s="118"/>
      <c r="N180" s="95"/>
      <c r="O180" s="88"/>
      <c r="P180" s="96"/>
      <c r="Q180" s="95"/>
      <c r="R180" s="88"/>
      <c r="S180" s="96"/>
      <c r="T180" s="122"/>
      <c r="U180" s="160"/>
      <c r="V180" s="168"/>
      <c r="W180" s="133"/>
      <c r="X180" s="133"/>
      <c r="Y180" s="134"/>
      <c r="Z180" s="515"/>
      <c r="AA180" s="138"/>
      <c r="AB180" s="139"/>
      <c r="AC180" s="140"/>
      <c r="AD180" s="148"/>
      <c r="AE180" s="149"/>
      <c r="AF180" s="150"/>
      <c r="AG180" s="151"/>
      <c r="AH180" s="151"/>
      <c r="AI180" s="151"/>
      <c r="AJ180" s="151"/>
      <c r="AK180" s="152"/>
      <c r="AL180" s="135"/>
      <c r="AM180" s="172"/>
      <c r="AN180" s="172"/>
      <c r="AO180" s="173"/>
    </row>
    <row r="181" spans="2:41" s="82" customFormat="1" ht="35.25" customHeight="1" x14ac:dyDescent="0.2">
      <c r="B181" s="171"/>
      <c r="C181" s="170"/>
      <c r="D181" s="88"/>
      <c r="E181" s="113"/>
      <c r="F181" s="95"/>
      <c r="G181" s="105"/>
      <c r="H181" s="106"/>
      <c r="I181" s="105"/>
      <c r="J181" s="107"/>
      <c r="K181" s="99"/>
      <c r="L181" s="117"/>
      <c r="M181" s="118"/>
      <c r="N181" s="95"/>
      <c r="O181" s="88"/>
      <c r="P181" s="96"/>
      <c r="Q181" s="95"/>
      <c r="R181" s="88"/>
      <c r="S181" s="96"/>
      <c r="T181" s="122"/>
      <c r="U181" s="160"/>
      <c r="V181" s="168"/>
      <c r="W181" s="133"/>
      <c r="X181" s="133"/>
      <c r="Y181" s="134"/>
      <c r="Z181" s="515"/>
      <c r="AA181" s="138"/>
      <c r="AB181" s="139"/>
      <c r="AC181" s="140"/>
      <c r="AD181" s="148"/>
      <c r="AE181" s="149"/>
      <c r="AF181" s="150"/>
      <c r="AG181" s="151"/>
      <c r="AH181" s="151"/>
      <c r="AI181" s="151"/>
      <c r="AJ181" s="151"/>
      <c r="AK181" s="152"/>
      <c r="AL181" s="135"/>
      <c r="AM181" s="172"/>
      <c r="AN181" s="172"/>
      <c r="AO181" s="173"/>
    </row>
    <row r="182" spans="2:41" s="82" customFormat="1" ht="35.25" customHeight="1" x14ac:dyDescent="0.2">
      <c r="B182" s="171"/>
      <c r="C182" s="170"/>
      <c r="D182" s="88"/>
      <c r="E182" s="113"/>
      <c r="F182" s="95"/>
      <c r="G182" s="105"/>
      <c r="H182" s="106"/>
      <c r="I182" s="105"/>
      <c r="J182" s="107"/>
      <c r="K182" s="99"/>
      <c r="L182" s="117"/>
      <c r="M182" s="118"/>
      <c r="N182" s="95"/>
      <c r="O182" s="88"/>
      <c r="P182" s="96"/>
      <c r="Q182" s="95"/>
      <c r="R182" s="88"/>
      <c r="S182" s="96"/>
      <c r="T182" s="122"/>
      <c r="U182" s="160"/>
      <c r="V182" s="168"/>
      <c r="W182" s="133"/>
      <c r="X182" s="133"/>
      <c r="Y182" s="134"/>
      <c r="Z182" s="515"/>
      <c r="AA182" s="138"/>
      <c r="AB182" s="139"/>
      <c r="AC182" s="140"/>
      <c r="AD182" s="148"/>
      <c r="AE182" s="149"/>
      <c r="AF182" s="150"/>
      <c r="AG182" s="151"/>
      <c r="AH182" s="151"/>
      <c r="AI182" s="151"/>
      <c r="AJ182" s="151"/>
      <c r="AK182" s="152"/>
      <c r="AL182" s="135"/>
      <c r="AM182" s="172"/>
      <c r="AN182" s="172"/>
      <c r="AO182" s="173"/>
    </row>
    <row r="183" spans="2:41" s="82" customFormat="1" ht="35.25" customHeight="1" x14ac:dyDescent="0.2">
      <c r="B183" s="171"/>
      <c r="C183" s="170"/>
      <c r="D183" s="88"/>
      <c r="E183" s="113"/>
      <c r="F183" s="95"/>
      <c r="G183" s="105"/>
      <c r="H183" s="106"/>
      <c r="I183" s="105"/>
      <c r="J183" s="107"/>
      <c r="K183" s="99"/>
      <c r="L183" s="117"/>
      <c r="M183" s="118"/>
      <c r="N183" s="95"/>
      <c r="O183" s="88"/>
      <c r="P183" s="96"/>
      <c r="Q183" s="95"/>
      <c r="R183" s="88"/>
      <c r="S183" s="96"/>
      <c r="T183" s="122"/>
      <c r="U183" s="160"/>
      <c r="V183" s="168"/>
      <c r="W183" s="133"/>
      <c r="X183" s="133"/>
      <c r="Y183" s="134"/>
      <c r="Z183" s="515"/>
      <c r="AA183" s="138"/>
      <c r="AB183" s="139"/>
      <c r="AC183" s="140"/>
      <c r="AD183" s="148"/>
      <c r="AE183" s="149"/>
      <c r="AF183" s="150"/>
      <c r="AG183" s="151"/>
      <c r="AH183" s="151"/>
      <c r="AI183" s="151"/>
      <c r="AJ183" s="151"/>
      <c r="AK183" s="152"/>
      <c r="AL183" s="135"/>
      <c r="AM183" s="172"/>
      <c r="AN183" s="172"/>
      <c r="AO183" s="173"/>
    </row>
    <row r="184" spans="2:41" s="82" customFormat="1" ht="35.25" customHeight="1" x14ac:dyDescent="0.2">
      <c r="B184" s="171"/>
      <c r="C184" s="170"/>
      <c r="D184" s="88"/>
      <c r="E184" s="113"/>
      <c r="F184" s="95"/>
      <c r="G184" s="105"/>
      <c r="H184" s="106"/>
      <c r="I184" s="105"/>
      <c r="J184" s="107"/>
      <c r="K184" s="99"/>
      <c r="L184" s="117"/>
      <c r="M184" s="118"/>
      <c r="N184" s="95"/>
      <c r="O184" s="88"/>
      <c r="P184" s="96"/>
      <c r="Q184" s="95"/>
      <c r="R184" s="88"/>
      <c r="S184" s="96"/>
      <c r="T184" s="122"/>
      <c r="U184" s="160"/>
      <c r="V184" s="168"/>
      <c r="W184" s="133"/>
      <c r="X184" s="133"/>
      <c r="Y184" s="134"/>
      <c r="Z184" s="515"/>
      <c r="AA184" s="138"/>
      <c r="AB184" s="139"/>
      <c r="AC184" s="140"/>
      <c r="AD184" s="148"/>
      <c r="AE184" s="149"/>
      <c r="AF184" s="150"/>
      <c r="AG184" s="151"/>
      <c r="AH184" s="151"/>
      <c r="AI184" s="151"/>
      <c r="AJ184" s="151"/>
      <c r="AK184" s="152"/>
      <c r="AL184" s="135"/>
      <c r="AM184" s="172"/>
      <c r="AN184" s="172"/>
      <c r="AO184" s="173"/>
    </row>
    <row r="185" spans="2:41" s="82" customFormat="1" ht="35.25" customHeight="1" x14ac:dyDescent="0.2">
      <c r="B185" s="171"/>
      <c r="C185" s="170"/>
      <c r="D185" s="88"/>
      <c r="E185" s="113"/>
      <c r="F185" s="95"/>
      <c r="G185" s="105"/>
      <c r="H185" s="106"/>
      <c r="I185" s="105"/>
      <c r="J185" s="107"/>
      <c r="K185" s="99"/>
      <c r="L185" s="117"/>
      <c r="M185" s="118"/>
      <c r="N185" s="95"/>
      <c r="O185" s="88"/>
      <c r="P185" s="96"/>
      <c r="Q185" s="95"/>
      <c r="R185" s="88"/>
      <c r="S185" s="96"/>
      <c r="T185" s="122"/>
      <c r="U185" s="160"/>
      <c r="V185" s="168"/>
      <c r="W185" s="133"/>
      <c r="X185" s="133"/>
      <c r="Y185" s="134"/>
      <c r="Z185" s="515"/>
      <c r="AA185" s="138"/>
      <c r="AB185" s="139"/>
      <c r="AC185" s="140"/>
      <c r="AD185" s="148"/>
      <c r="AE185" s="149"/>
      <c r="AF185" s="150"/>
      <c r="AG185" s="151"/>
      <c r="AH185" s="151"/>
      <c r="AI185" s="151"/>
      <c r="AJ185" s="151"/>
      <c r="AK185" s="152"/>
      <c r="AL185" s="135"/>
      <c r="AM185" s="172"/>
      <c r="AN185" s="172"/>
      <c r="AO185" s="173"/>
    </row>
    <row r="186" spans="2:41" s="82" customFormat="1" ht="35.25" customHeight="1" x14ac:dyDescent="0.2">
      <c r="B186" s="171"/>
      <c r="C186" s="170"/>
      <c r="D186" s="88"/>
      <c r="E186" s="113"/>
      <c r="F186" s="95"/>
      <c r="G186" s="105"/>
      <c r="H186" s="106"/>
      <c r="I186" s="105"/>
      <c r="J186" s="107"/>
      <c r="K186" s="99"/>
      <c r="L186" s="117"/>
      <c r="M186" s="118"/>
      <c r="N186" s="95"/>
      <c r="O186" s="88"/>
      <c r="P186" s="96"/>
      <c r="Q186" s="95"/>
      <c r="R186" s="88"/>
      <c r="S186" s="96"/>
      <c r="T186" s="122"/>
      <c r="U186" s="160"/>
      <c r="V186" s="168"/>
      <c r="W186" s="133"/>
      <c r="X186" s="133"/>
      <c r="Y186" s="134"/>
      <c r="Z186" s="515"/>
      <c r="AA186" s="138"/>
      <c r="AB186" s="139"/>
      <c r="AC186" s="140"/>
      <c r="AD186" s="148"/>
      <c r="AE186" s="149"/>
      <c r="AF186" s="150"/>
      <c r="AG186" s="151"/>
      <c r="AH186" s="151"/>
      <c r="AI186" s="151"/>
      <c r="AJ186" s="151"/>
      <c r="AK186" s="152"/>
      <c r="AL186" s="135"/>
      <c r="AM186" s="172"/>
      <c r="AN186" s="172"/>
      <c r="AO186" s="173"/>
    </row>
    <row r="187" spans="2:41" s="82" customFormat="1" ht="35.25" customHeight="1" x14ac:dyDescent="0.2">
      <c r="B187" s="171"/>
      <c r="C187" s="170"/>
      <c r="D187" s="88"/>
      <c r="E187" s="113"/>
      <c r="F187" s="95"/>
      <c r="G187" s="105"/>
      <c r="H187" s="106"/>
      <c r="I187" s="105"/>
      <c r="J187" s="107"/>
      <c r="K187" s="99"/>
      <c r="L187" s="117"/>
      <c r="M187" s="118"/>
      <c r="N187" s="95"/>
      <c r="O187" s="88"/>
      <c r="P187" s="96"/>
      <c r="Q187" s="95"/>
      <c r="R187" s="88"/>
      <c r="S187" s="96"/>
      <c r="T187" s="122"/>
      <c r="U187" s="160"/>
      <c r="V187" s="168"/>
      <c r="W187" s="133"/>
      <c r="X187" s="133"/>
      <c r="Y187" s="134"/>
      <c r="Z187" s="515"/>
      <c r="AA187" s="138"/>
      <c r="AB187" s="139"/>
      <c r="AC187" s="140"/>
      <c r="AD187" s="148"/>
      <c r="AE187" s="149"/>
      <c r="AF187" s="150"/>
      <c r="AG187" s="151"/>
      <c r="AH187" s="151"/>
      <c r="AI187" s="151"/>
      <c r="AJ187" s="151"/>
      <c r="AK187" s="152"/>
      <c r="AL187" s="135"/>
      <c r="AM187" s="172"/>
      <c r="AN187" s="172"/>
      <c r="AO187" s="173"/>
    </row>
    <row r="188" spans="2:41" s="82" customFormat="1" ht="35.25" customHeight="1" x14ac:dyDescent="0.2">
      <c r="B188" s="171"/>
      <c r="C188" s="170"/>
      <c r="D188" s="88"/>
      <c r="E188" s="113"/>
      <c r="F188" s="95"/>
      <c r="G188" s="105"/>
      <c r="H188" s="106"/>
      <c r="I188" s="105"/>
      <c r="J188" s="107"/>
      <c r="K188" s="99"/>
      <c r="L188" s="117"/>
      <c r="M188" s="118"/>
      <c r="N188" s="95"/>
      <c r="O188" s="88"/>
      <c r="P188" s="96"/>
      <c r="Q188" s="95"/>
      <c r="R188" s="88"/>
      <c r="S188" s="96"/>
      <c r="T188" s="122"/>
      <c r="U188" s="160"/>
      <c r="V188" s="168"/>
      <c r="W188" s="133"/>
      <c r="X188" s="133"/>
      <c r="Y188" s="134"/>
      <c r="Z188" s="515"/>
      <c r="AA188" s="138"/>
      <c r="AB188" s="139"/>
      <c r="AC188" s="140"/>
      <c r="AD188" s="148"/>
      <c r="AE188" s="149"/>
      <c r="AF188" s="150"/>
      <c r="AG188" s="151"/>
      <c r="AH188" s="151"/>
      <c r="AI188" s="151"/>
      <c r="AJ188" s="151"/>
      <c r="AK188" s="152"/>
      <c r="AL188" s="135"/>
      <c r="AM188" s="172"/>
      <c r="AN188" s="172"/>
      <c r="AO188" s="173"/>
    </row>
    <row r="189" spans="2:41" s="82" customFormat="1" ht="35.25" customHeight="1" x14ac:dyDescent="0.2">
      <c r="B189" s="171"/>
      <c r="C189" s="170"/>
      <c r="D189" s="88"/>
      <c r="E189" s="113"/>
      <c r="F189" s="95"/>
      <c r="G189" s="105"/>
      <c r="H189" s="106"/>
      <c r="I189" s="105"/>
      <c r="J189" s="107"/>
      <c r="K189" s="99"/>
      <c r="L189" s="117"/>
      <c r="M189" s="118"/>
      <c r="N189" s="95"/>
      <c r="O189" s="88"/>
      <c r="P189" s="96"/>
      <c r="Q189" s="95"/>
      <c r="R189" s="88"/>
      <c r="S189" s="96"/>
      <c r="T189" s="122"/>
      <c r="U189" s="160"/>
      <c r="V189" s="168"/>
      <c r="W189" s="133"/>
      <c r="X189" s="133"/>
      <c r="Y189" s="134"/>
      <c r="Z189" s="515"/>
      <c r="AA189" s="138"/>
      <c r="AB189" s="139"/>
      <c r="AC189" s="140"/>
      <c r="AD189" s="148"/>
      <c r="AE189" s="149"/>
      <c r="AF189" s="150"/>
      <c r="AG189" s="151"/>
      <c r="AH189" s="151"/>
      <c r="AI189" s="151"/>
      <c r="AJ189" s="151"/>
      <c r="AK189" s="152"/>
      <c r="AL189" s="135"/>
      <c r="AM189" s="172"/>
      <c r="AN189" s="172"/>
      <c r="AO189" s="173"/>
    </row>
    <row r="190" spans="2:41" s="82" customFormat="1" ht="35.25" customHeight="1" x14ac:dyDescent="0.2">
      <c r="B190" s="171"/>
      <c r="C190" s="170"/>
      <c r="D190" s="88"/>
      <c r="E190" s="113"/>
      <c r="F190" s="95"/>
      <c r="G190" s="105"/>
      <c r="H190" s="106"/>
      <c r="I190" s="105"/>
      <c r="J190" s="107"/>
      <c r="K190" s="99"/>
      <c r="L190" s="117"/>
      <c r="M190" s="118"/>
      <c r="N190" s="95"/>
      <c r="O190" s="88"/>
      <c r="P190" s="96"/>
      <c r="Q190" s="95"/>
      <c r="R190" s="88"/>
      <c r="S190" s="96"/>
      <c r="T190" s="122"/>
      <c r="U190" s="160"/>
      <c r="V190" s="168"/>
      <c r="W190" s="133"/>
      <c r="X190" s="133"/>
      <c r="Y190" s="134"/>
      <c r="Z190" s="515"/>
      <c r="AA190" s="138"/>
      <c r="AB190" s="139"/>
      <c r="AC190" s="140"/>
      <c r="AD190" s="148"/>
      <c r="AE190" s="149"/>
      <c r="AF190" s="150"/>
      <c r="AG190" s="151"/>
      <c r="AH190" s="151"/>
      <c r="AI190" s="151"/>
      <c r="AJ190" s="151"/>
      <c r="AK190" s="152"/>
      <c r="AL190" s="135"/>
      <c r="AM190" s="172"/>
      <c r="AN190" s="172"/>
      <c r="AO190" s="173"/>
    </row>
    <row r="191" spans="2:41" s="82" customFormat="1" ht="35.25" customHeight="1" x14ac:dyDescent="0.2">
      <c r="B191" s="171"/>
      <c r="C191" s="170"/>
      <c r="D191" s="88"/>
      <c r="E191" s="113"/>
      <c r="F191" s="95"/>
      <c r="G191" s="105"/>
      <c r="H191" s="106"/>
      <c r="I191" s="105"/>
      <c r="J191" s="107"/>
      <c r="K191" s="99"/>
      <c r="L191" s="117"/>
      <c r="M191" s="118"/>
      <c r="N191" s="95"/>
      <c r="O191" s="88"/>
      <c r="P191" s="96"/>
      <c r="Q191" s="95"/>
      <c r="R191" s="88"/>
      <c r="S191" s="96"/>
      <c r="T191" s="122"/>
      <c r="U191" s="160"/>
      <c r="V191" s="168"/>
      <c r="W191" s="133"/>
      <c r="X191" s="133"/>
      <c r="Y191" s="134"/>
      <c r="Z191" s="515"/>
      <c r="AA191" s="138"/>
      <c r="AB191" s="139"/>
      <c r="AC191" s="140"/>
      <c r="AD191" s="148"/>
      <c r="AE191" s="149"/>
      <c r="AF191" s="150"/>
      <c r="AG191" s="151"/>
      <c r="AH191" s="151"/>
      <c r="AI191" s="151"/>
      <c r="AJ191" s="151"/>
      <c r="AK191" s="152"/>
      <c r="AL191" s="135"/>
      <c r="AM191" s="172"/>
      <c r="AN191" s="172"/>
      <c r="AO191" s="173"/>
    </row>
    <row r="192" spans="2:41" s="82" customFormat="1" ht="35.25" customHeight="1" x14ac:dyDescent="0.2">
      <c r="B192" s="171"/>
      <c r="C192" s="170"/>
      <c r="D192" s="88"/>
      <c r="E192" s="113"/>
      <c r="F192" s="95"/>
      <c r="G192" s="105"/>
      <c r="H192" s="106"/>
      <c r="I192" s="105"/>
      <c r="J192" s="107"/>
      <c r="K192" s="99"/>
      <c r="L192" s="117"/>
      <c r="M192" s="118"/>
      <c r="N192" s="95"/>
      <c r="O192" s="88"/>
      <c r="P192" s="96"/>
      <c r="Q192" s="95"/>
      <c r="R192" s="88"/>
      <c r="S192" s="96"/>
      <c r="T192" s="122"/>
      <c r="U192" s="160"/>
      <c r="V192" s="168"/>
      <c r="W192" s="133"/>
      <c r="X192" s="133"/>
      <c r="Y192" s="134"/>
      <c r="Z192" s="515"/>
      <c r="AA192" s="138"/>
      <c r="AB192" s="139"/>
      <c r="AC192" s="140"/>
      <c r="AD192" s="148"/>
      <c r="AE192" s="149"/>
      <c r="AF192" s="150"/>
      <c r="AG192" s="151"/>
      <c r="AH192" s="151"/>
      <c r="AI192" s="151"/>
      <c r="AJ192" s="151"/>
      <c r="AK192" s="152"/>
      <c r="AL192" s="135"/>
      <c r="AM192" s="172"/>
      <c r="AN192" s="172"/>
      <c r="AO192" s="173"/>
    </row>
    <row r="193" spans="2:41" s="82" customFormat="1" ht="35.25" customHeight="1" x14ac:dyDescent="0.2">
      <c r="B193" s="171"/>
      <c r="C193" s="170"/>
      <c r="D193" s="88"/>
      <c r="E193" s="113"/>
      <c r="F193" s="95"/>
      <c r="G193" s="105"/>
      <c r="H193" s="106"/>
      <c r="I193" s="105"/>
      <c r="J193" s="107"/>
      <c r="K193" s="99"/>
      <c r="L193" s="117"/>
      <c r="M193" s="118"/>
      <c r="N193" s="95"/>
      <c r="O193" s="88"/>
      <c r="P193" s="96"/>
      <c r="Q193" s="95"/>
      <c r="R193" s="88"/>
      <c r="S193" s="96"/>
      <c r="T193" s="122"/>
      <c r="U193" s="160"/>
      <c r="V193" s="168"/>
      <c r="W193" s="133"/>
      <c r="X193" s="133"/>
      <c r="Y193" s="134"/>
      <c r="Z193" s="515"/>
      <c r="AA193" s="138"/>
      <c r="AB193" s="139"/>
      <c r="AC193" s="140"/>
      <c r="AD193" s="148"/>
      <c r="AE193" s="149"/>
      <c r="AF193" s="150"/>
      <c r="AG193" s="151"/>
      <c r="AH193" s="151"/>
      <c r="AI193" s="151"/>
      <c r="AJ193" s="151"/>
      <c r="AK193" s="152"/>
      <c r="AL193" s="135"/>
      <c r="AM193" s="172"/>
      <c r="AN193" s="172"/>
      <c r="AO193" s="173"/>
    </row>
    <row r="194" spans="2:41" s="82" customFormat="1" ht="35.25" customHeight="1" x14ac:dyDescent="0.2">
      <c r="B194" s="171"/>
      <c r="C194" s="170"/>
      <c r="D194" s="88"/>
      <c r="E194" s="113"/>
      <c r="F194" s="95"/>
      <c r="G194" s="105"/>
      <c r="H194" s="106"/>
      <c r="I194" s="105"/>
      <c r="J194" s="107"/>
      <c r="K194" s="99"/>
      <c r="L194" s="117"/>
      <c r="M194" s="118"/>
      <c r="N194" s="95"/>
      <c r="O194" s="88"/>
      <c r="P194" s="96"/>
      <c r="Q194" s="95"/>
      <c r="R194" s="88"/>
      <c r="S194" s="96"/>
      <c r="T194" s="122"/>
      <c r="U194" s="160"/>
      <c r="V194" s="168"/>
      <c r="W194" s="133"/>
      <c r="X194" s="133"/>
      <c r="Y194" s="134"/>
      <c r="Z194" s="515"/>
      <c r="AA194" s="138"/>
      <c r="AB194" s="139"/>
      <c r="AC194" s="140"/>
      <c r="AD194" s="148"/>
      <c r="AE194" s="149"/>
      <c r="AF194" s="150"/>
      <c r="AG194" s="151"/>
      <c r="AH194" s="151"/>
      <c r="AI194" s="151"/>
      <c r="AJ194" s="151"/>
      <c r="AK194" s="152"/>
      <c r="AL194" s="135"/>
      <c r="AM194" s="172"/>
      <c r="AN194" s="172"/>
      <c r="AO194" s="173"/>
    </row>
    <row r="195" spans="2:41" s="82" customFormat="1" ht="35.25" customHeight="1" x14ac:dyDescent="0.2">
      <c r="B195" s="171"/>
      <c r="C195" s="170"/>
      <c r="D195" s="88"/>
      <c r="E195" s="113"/>
      <c r="F195" s="95"/>
      <c r="G195" s="105"/>
      <c r="H195" s="106"/>
      <c r="I195" s="105"/>
      <c r="J195" s="107"/>
      <c r="K195" s="99"/>
      <c r="L195" s="117"/>
      <c r="M195" s="118"/>
      <c r="N195" s="95"/>
      <c r="O195" s="88"/>
      <c r="P195" s="96"/>
      <c r="Q195" s="95"/>
      <c r="R195" s="88"/>
      <c r="S195" s="96"/>
      <c r="T195" s="122"/>
      <c r="U195" s="160"/>
      <c r="V195" s="168"/>
      <c r="W195" s="133"/>
      <c r="X195" s="133"/>
      <c r="Y195" s="134"/>
      <c r="Z195" s="515"/>
      <c r="AA195" s="138"/>
      <c r="AB195" s="139"/>
      <c r="AC195" s="140"/>
      <c r="AD195" s="148"/>
      <c r="AE195" s="149"/>
      <c r="AF195" s="150"/>
      <c r="AG195" s="151"/>
      <c r="AH195" s="151"/>
      <c r="AI195" s="151"/>
      <c r="AJ195" s="151"/>
      <c r="AK195" s="152"/>
      <c r="AL195" s="135"/>
      <c r="AM195" s="172"/>
      <c r="AN195" s="172"/>
      <c r="AO195" s="173"/>
    </row>
    <row r="196" spans="2:41" s="82" customFormat="1" ht="35.25" customHeight="1" x14ac:dyDescent="0.2">
      <c r="B196" s="171"/>
      <c r="C196" s="170"/>
      <c r="D196" s="88"/>
      <c r="E196" s="113"/>
      <c r="F196" s="95"/>
      <c r="G196" s="105"/>
      <c r="H196" s="106"/>
      <c r="I196" s="105"/>
      <c r="J196" s="107"/>
      <c r="K196" s="99"/>
      <c r="L196" s="117"/>
      <c r="M196" s="118"/>
      <c r="N196" s="95"/>
      <c r="O196" s="88"/>
      <c r="P196" s="96"/>
      <c r="Q196" s="95"/>
      <c r="R196" s="88"/>
      <c r="S196" s="96"/>
      <c r="T196" s="122"/>
      <c r="U196" s="160"/>
      <c r="V196" s="168"/>
      <c r="W196" s="133"/>
      <c r="X196" s="133"/>
      <c r="Y196" s="134"/>
      <c r="Z196" s="515"/>
      <c r="AA196" s="138"/>
      <c r="AB196" s="139"/>
      <c r="AC196" s="140"/>
      <c r="AD196" s="148"/>
      <c r="AE196" s="149"/>
      <c r="AF196" s="150"/>
      <c r="AG196" s="151"/>
      <c r="AH196" s="151"/>
      <c r="AI196" s="151"/>
      <c r="AJ196" s="151"/>
      <c r="AK196" s="152"/>
      <c r="AL196" s="135"/>
      <c r="AM196" s="172"/>
      <c r="AN196" s="172"/>
      <c r="AO196" s="173"/>
    </row>
    <row r="197" spans="2:41" s="82" customFormat="1" ht="35.25" customHeight="1" x14ac:dyDescent="0.2">
      <c r="B197" s="171"/>
      <c r="C197" s="170"/>
      <c r="D197" s="88"/>
      <c r="E197" s="113"/>
      <c r="F197" s="95"/>
      <c r="G197" s="105"/>
      <c r="H197" s="106"/>
      <c r="I197" s="105"/>
      <c r="J197" s="107"/>
      <c r="K197" s="99"/>
      <c r="L197" s="117"/>
      <c r="M197" s="118"/>
      <c r="N197" s="95"/>
      <c r="O197" s="88"/>
      <c r="P197" s="96"/>
      <c r="Q197" s="95"/>
      <c r="R197" s="88"/>
      <c r="S197" s="96"/>
      <c r="T197" s="122"/>
      <c r="U197" s="160"/>
      <c r="V197" s="168"/>
      <c r="W197" s="133"/>
      <c r="X197" s="133"/>
      <c r="Y197" s="134"/>
      <c r="Z197" s="515"/>
      <c r="AA197" s="138"/>
      <c r="AB197" s="139"/>
      <c r="AC197" s="140"/>
      <c r="AD197" s="148"/>
      <c r="AE197" s="149"/>
      <c r="AF197" s="150"/>
      <c r="AG197" s="151"/>
      <c r="AH197" s="151"/>
      <c r="AI197" s="151"/>
      <c r="AJ197" s="151"/>
      <c r="AK197" s="152"/>
      <c r="AL197" s="135"/>
      <c r="AM197" s="172"/>
      <c r="AN197" s="172"/>
      <c r="AO197" s="173"/>
    </row>
    <row r="198" spans="2:41" s="82" customFormat="1" ht="35.25" customHeight="1" x14ac:dyDescent="0.2">
      <c r="B198" s="171"/>
      <c r="C198" s="170"/>
      <c r="D198" s="88"/>
      <c r="E198" s="113"/>
      <c r="F198" s="95"/>
      <c r="G198" s="105"/>
      <c r="H198" s="106"/>
      <c r="I198" s="105"/>
      <c r="J198" s="107"/>
      <c r="K198" s="99"/>
      <c r="L198" s="117"/>
      <c r="M198" s="118"/>
      <c r="N198" s="95"/>
      <c r="O198" s="88"/>
      <c r="P198" s="96"/>
      <c r="Q198" s="95"/>
      <c r="R198" s="88"/>
      <c r="S198" s="96"/>
      <c r="T198" s="122"/>
      <c r="U198" s="160"/>
      <c r="V198" s="168"/>
      <c r="W198" s="133"/>
      <c r="X198" s="133"/>
      <c r="Y198" s="134"/>
      <c r="Z198" s="515"/>
      <c r="AA198" s="138"/>
      <c r="AB198" s="139"/>
      <c r="AC198" s="140"/>
      <c r="AD198" s="148"/>
      <c r="AE198" s="149"/>
      <c r="AF198" s="150"/>
      <c r="AG198" s="151"/>
      <c r="AH198" s="151"/>
      <c r="AI198" s="151"/>
      <c r="AJ198" s="151"/>
      <c r="AK198" s="152"/>
      <c r="AL198" s="135"/>
      <c r="AM198" s="172"/>
      <c r="AN198" s="172"/>
      <c r="AO198" s="173"/>
    </row>
    <row r="199" spans="2:41" s="82" customFormat="1" ht="35.25" customHeight="1" x14ac:dyDescent="0.2">
      <c r="B199" s="171"/>
      <c r="C199" s="170"/>
      <c r="D199" s="88"/>
      <c r="E199" s="113"/>
      <c r="F199" s="95"/>
      <c r="G199" s="105"/>
      <c r="H199" s="106"/>
      <c r="I199" s="105"/>
      <c r="J199" s="107"/>
      <c r="K199" s="99"/>
      <c r="L199" s="117"/>
      <c r="M199" s="118"/>
      <c r="N199" s="95"/>
      <c r="O199" s="88"/>
      <c r="P199" s="96"/>
      <c r="Q199" s="95"/>
      <c r="R199" s="88"/>
      <c r="S199" s="96"/>
      <c r="T199" s="122"/>
      <c r="U199" s="160"/>
      <c r="V199" s="168"/>
      <c r="W199" s="133"/>
      <c r="X199" s="133"/>
      <c r="Y199" s="134"/>
      <c r="Z199" s="515"/>
      <c r="AA199" s="138"/>
      <c r="AB199" s="139"/>
      <c r="AC199" s="140"/>
      <c r="AD199" s="148"/>
      <c r="AE199" s="149"/>
      <c r="AF199" s="150"/>
      <c r="AG199" s="151"/>
      <c r="AH199" s="151"/>
      <c r="AI199" s="151"/>
      <c r="AJ199" s="151"/>
      <c r="AK199" s="152"/>
      <c r="AL199" s="135"/>
      <c r="AM199" s="172"/>
      <c r="AN199" s="172"/>
      <c r="AO199" s="173"/>
    </row>
    <row r="200" spans="2:41" s="82" customFormat="1" ht="35.25" customHeight="1" x14ac:dyDescent="0.2">
      <c r="B200" s="171"/>
      <c r="C200" s="170"/>
      <c r="D200" s="88"/>
      <c r="E200" s="113"/>
      <c r="F200" s="95"/>
      <c r="G200" s="105"/>
      <c r="H200" s="106"/>
      <c r="I200" s="105"/>
      <c r="J200" s="107"/>
      <c r="K200" s="99"/>
      <c r="L200" s="117"/>
      <c r="M200" s="118"/>
      <c r="N200" s="95"/>
      <c r="O200" s="88"/>
      <c r="P200" s="96"/>
      <c r="Q200" s="95"/>
      <c r="R200" s="88"/>
      <c r="S200" s="96"/>
      <c r="T200" s="122"/>
      <c r="U200" s="160"/>
      <c r="V200" s="168"/>
      <c r="W200" s="133"/>
      <c r="X200" s="133"/>
      <c r="Y200" s="134"/>
      <c r="Z200" s="515"/>
      <c r="AA200" s="138"/>
      <c r="AB200" s="139"/>
      <c r="AC200" s="140"/>
      <c r="AD200" s="148"/>
      <c r="AE200" s="149"/>
      <c r="AF200" s="150"/>
      <c r="AG200" s="151"/>
      <c r="AH200" s="151"/>
      <c r="AI200" s="151"/>
      <c r="AJ200" s="151"/>
      <c r="AK200" s="152"/>
      <c r="AL200" s="135"/>
      <c r="AM200" s="172"/>
      <c r="AN200" s="172"/>
      <c r="AO200" s="173"/>
    </row>
    <row r="201" spans="2:41" s="82" customFormat="1" ht="35.25" customHeight="1" x14ac:dyDescent="0.2">
      <c r="B201" s="171"/>
      <c r="C201" s="170"/>
      <c r="D201" s="88"/>
      <c r="E201" s="113"/>
      <c r="F201" s="95"/>
      <c r="G201" s="105"/>
      <c r="H201" s="106"/>
      <c r="I201" s="105"/>
      <c r="J201" s="107"/>
      <c r="K201" s="99"/>
      <c r="L201" s="117"/>
      <c r="M201" s="118"/>
      <c r="N201" s="95"/>
      <c r="O201" s="88"/>
      <c r="P201" s="96"/>
      <c r="Q201" s="95"/>
      <c r="R201" s="88"/>
      <c r="S201" s="96"/>
      <c r="T201" s="122"/>
      <c r="U201" s="160"/>
      <c r="V201" s="168"/>
      <c r="W201" s="133"/>
      <c r="X201" s="133"/>
      <c r="Y201" s="134"/>
      <c r="Z201" s="515"/>
      <c r="AA201" s="138"/>
      <c r="AB201" s="139"/>
      <c r="AC201" s="140"/>
      <c r="AD201" s="148"/>
      <c r="AE201" s="149"/>
      <c r="AF201" s="150"/>
      <c r="AG201" s="151"/>
      <c r="AH201" s="151"/>
      <c r="AI201" s="151"/>
      <c r="AJ201" s="151"/>
      <c r="AK201" s="152"/>
      <c r="AL201" s="135"/>
      <c r="AM201" s="172"/>
      <c r="AN201" s="172"/>
      <c r="AO201" s="173"/>
    </row>
    <row r="202" spans="2:41" s="82" customFormat="1" ht="35.25" customHeight="1" x14ac:dyDescent="0.2">
      <c r="B202" s="171"/>
      <c r="C202" s="170"/>
      <c r="D202" s="88"/>
      <c r="E202" s="113"/>
      <c r="F202" s="95"/>
      <c r="G202" s="105"/>
      <c r="H202" s="106"/>
      <c r="I202" s="105"/>
      <c r="J202" s="107"/>
      <c r="K202" s="99"/>
      <c r="L202" s="117"/>
      <c r="M202" s="118"/>
      <c r="N202" s="95"/>
      <c r="O202" s="88"/>
      <c r="P202" s="96"/>
      <c r="Q202" s="95"/>
      <c r="R202" s="88"/>
      <c r="S202" s="96"/>
      <c r="T202" s="122"/>
      <c r="U202" s="160"/>
      <c r="V202" s="168"/>
      <c r="W202" s="133"/>
      <c r="X202" s="133"/>
      <c r="Y202" s="134"/>
      <c r="Z202" s="515"/>
      <c r="AA202" s="138"/>
      <c r="AB202" s="139"/>
      <c r="AC202" s="140"/>
      <c r="AD202" s="148"/>
      <c r="AE202" s="149"/>
      <c r="AF202" s="150"/>
      <c r="AG202" s="151"/>
      <c r="AH202" s="151"/>
      <c r="AI202" s="151"/>
      <c r="AJ202" s="151"/>
      <c r="AK202" s="152"/>
      <c r="AL202" s="135"/>
      <c r="AM202" s="172"/>
      <c r="AN202" s="172"/>
      <c r="AO202" s="173"/>
    </row>
    <row r="203" spans="2:41" s="82" customFormat="1" ht="35.25" customHeight="1" x14ac:dyDescent="0.2">
      <c r="B203" s="171"/>
      <c r="C203" s="170"/>
      <c r="D203" s="88"/>
      <c r="E203" s="113"/>
      <c r="F203" s="95"/>
      <c r="G203" s="105"/>
      <c r="H203" s="106"/>
      <c r="I203" s="105"/>
      <c r="J203" s="107"/>
      <c r="K203" s="99"/>
      <c r="L203" s="117"/>
      <c r="M203" s="118"/>
      <c r="N203" s="95"/>
      <c r="O203" s="88"/>
      <c r="P203" s="96"/>
      <c r="Q203" s="95"/>
      <c r="R203" s="88"/>
      <c r="S203" s="96"/>
      <c r="T203" s="122"/>
      <c r="U203" s="160"/>
      <c r="V203" s="168"/>
      <c r="W203" s="133"/>
      <c r="X203" s="133"/>
      <c r="Y203" s="134"/>
      <c r="Z203" s="515"/>
      <c r="AA203" s="138"/>
      <c r="AB203" s="139"/>
      <c r="AC203" s="140"/>
      <c r="AD203" s="148"/>
      <c r="AE203" s="149"/>
      <c r="AF203" s="150"/>
      <c r="AG203" s="151"/>
      <c r="AH203" s="151"/>
      <c r="AI203" s="151"/>
      <c r="AJ203" s="151"/>
      <c r="AK203" s="152"/>
      <c r="AL203" s="135"/>
      <c r="AM203" s="172"/>
      <c r="AN203" s="172"/>
      <c r="AO203" s="173"/>
    </row>
    <row r="204" spans="2:41" s="82" customFormat="1" ht="35.25" customHeight="1" x14ac:dyDescent="0.2">
      <c r="B204" s="171"/>
      <c r="C204" s="170"/>
      <c r="D204" s="88"/>
      <c r="E204" s="113"/>
      <c r="F204" s="95"/>
      <c r="G204" s="105"/>
      <c r="H204" s="106"/>
      <c r="I204" s="105"/>
      <c r="J204" s="107"/>
      <c r="K204" s="99"/>
      <c r="L204" s="117"/>
      <c r="M204" s="118"/>
      <c r="N204" s="95"/>
      <c r="O204" s="88"/>
      <c r="P204" s="96"/>
      <c r="Q204" s="95"/>
      <c r="R204" s="88"/>
      <c r="S204" s="96"/>
      <c r="T204" s="122"/>
      <c r="U204" s="160"/>
      <c r="V204" s="168"/>
      <c r="W204" s="133"/>
      <c r="X204" s="133"/>
      <c r="Y204" s="134"/>
      <c r="Z204" s="515"/>
      <c r="AA204" s="138"/>
      <c r="AB204" s="139"/>
      <c r="AC204" s="140"/>
      <c r="AD204" s="148"/>
      <c r="AE204" s="149"/>
      <c r="AF204" s="150"/>
      <c r="AG204" s="151"/>
      <c r="AH204" s="151"/>
      <c r="AI204" s="151"/>
      <c r="AJ204" s="151"/>
      <c r="AK204" s="152"/>
      <c r="AL204" s="135"/>
      <c r="AM204" s="172"/>
      <c r="AN204" s="172"/>
      <c r="AO204" s="173"/>
    </row>
    <row r="205" spans="2:41" s="82" customFormat="1" ht="35.25" customHeight="1" x14ac:dyDescent="0.2">
      <c r="B205" s="171"/>
      <c r="C205" s="170"/>
      <c r="D205" s="88"/>
      <c r="E205" s="113"/>
      <c r="F205" s="95"/>
      <c r="G205" s="105"/>
      <c r="H205" s="106"/>
      <c r="I205" s="105"/>
      <c r="J205" s="107"/>
      <c r="K205" s="99"/>
      <c r="L205" s="117"/>
      <c r="M205" s="118"/>
      <c r="N205" s="95"/>
      <c r="O205" s="88"/>
      <c r="P205" s="96"/>
      <c r="Q205" s="95"/>
      <c r="R205" s="88"/>
      <c r="S205" s="96"/>
      <c r="T205" s="122"/>
      <c r="U205" s="160"/>
      <c r="V205" s="168"/>
      <c r="W205" s="133"/>
      <c r="X205" s="133"/>
      <c r="Y205" s="134"/>
      <c r="Z205" s="515"/>
      <c r="AA205" s="138"/>
      <c r="AB205" s="139"/>
      <c r="AC205" s="140"/>
      <c r="AD205" s="148"/>
      <c r="AE205" s="149"/>
      <c r="AF205" s="150"/>
      <c r="AG205" s="151"/>
      <c r="AH205" s="151"/>
      <c r="AI205" s="151"/>
      <c r="AJ205" s="151"/>
      <c r="AK205" s="152"/>
      <c r="AL205" s="135"/>
      <c r="AM205" s="172"/>
      <c r="AN205" s="172"/>
      <c r="AO205" s="173"/>
    </row>
    <row r="206" spans="2:41" s="82" customFormat="1" ht="35.25" customHeight="1" x14ac:dyDescent="0.2">
      <c r="B206" s="171"/>
      <c r="C206" s="170"/>
      <c r="D206" s="88"/>
      <c r="E206" s="113"/>
      <c r="F206" s="95"/>
      <c r="G206" s="105"/>
      <c r="H206" s="106"/>
      <c r="I206" s="105"/>
      <c r="J206" s="107"/>
      <c r="K206" s="99"/>
      <c r="L206" s="117"/>
      <c r="M206" s="118"/>
      <c r="N206" s="95"/>
      <c r="O206" s="88"/>
      <c r="P206" s="96"/>
      <c r="Q206" s="95"/>
      <c r="R206" s="88"/>
      <c r="S206" s="96"/>
      <c r="T206" s="122"/>
      <c r="U206" s="160"/>
      <c r="V206" s="168"/>
      <c r="W206" s="133"/>
      <c r="X206" s="133"/>
      <c r="Y206" s="134"/>
      <c r="Z206" s="515"/>
      <c r="AA206" s="138"/>
      <c r="AB206" s="139"/>
      <c r="AC206" s="140"/>
      <c r="AD206" s="148"/>
      <c r="AE206" s="149"/>
      <c r="AF206" s="150"/>
      <c r="AG206" s="151"/>
      <c r="AH206" s="151"/>
      <c r="AI206" s="151"/>
      <c r="AJ206" s="151"/>
      <c r="AK206" s="152"/>
      <c r="AL206" s="135"/>
      <c r="AM206" s="172"/>
      <c r="AN206" s="172"/>
      <c r="AO206" s="173"/>
    </row>
    <row r="207" spans="2:41" s="82" customFormat="1" ht="35.25" customHeight="1" x14ac:dyDescent="0.2">
      <c r="B207" s="171"/>
      <c r="C207" s="170"/>
      <c r="D207" s="88"/>
      <c r="E207" s="113"/>
      <c r="F207" s="95"/>
      <c r="G207" s="105"/>
      <c r="H207" s="106"/>
      <c r="I207" s="105"/>
      <c r="J207" s="107"/>
      <c r="K207" s="99"/>
      <c r="L207" s="117"/>
      <c r="M207" s="118"/>
      <c r="N207" s="95"/>
      <c r="O207" s="88"/>
      <c r="P207" s="96"/>
      <c r="Q207" s="95"/>
      <c r="R207" s="88"/>
      <c r="S207" s="96"/>
      <c r="T207" s="122"/>
      <c r="U207" s="160"/>
      <c r="V207" s="168"/>
      <c r="W207" s="133"/>
      <c r="X207" s="133"/>
      <c r="Y207" s="134"/>
      <c r="Z207" s="515"/>
      <c r="AA207" s="138"/>
      <c r="AB207" s="139"/>
      <c r="AC207" s="140"/>
      <c r="AD207" s="148"/>
      <c r="AE207" s="149"/>
      <c r="AF207" s="150"/>
      <c r="AG207" s="151"/>
      <c r="AH207" s="151"/>
      <c r="AI207" s="151"/>
      <c r="AJ207" s="151"/>
      <c r="AK207" s="152"/>
      <c r="AL207" s="135"/>
      <c r="AM207" s="172"/>
      <c r="AN207" s="172"/>
      <c r="AO207" s="173"/>
    </row>
    <row r="208" spans="2:41" s="82" customFormat="1" ht="35.25" customHeight="1" x14ac:dyDescent="0.2">
      <c r="B208" s="171"/>
      <c r="C208" s="170"/>
      <c r="D208" s="88"/>
      <c r="E208" s="113"/>
      <c r="F208" s="95"/>
      <c r="G208" s="105"/>
      <c r="H208" s="106"/>
      <c r="I208" s="105"/>
      <c r="J208" s="107"/>
      <c r="K208" s="99"/>
      <c r="L208" s="117"/>
      <c r="M208" s="118"/>
      <c r="N208" s="95"/>
      <c r="O208" s="88"/>
      <c r="P208" s="96"/>
      <c r="Q208" s="95"/>
      <c r="R208" s="88"/>
      <c r="S208" s="96"/>
      <c r="T208" s="122"/>
      <c r="U208" s="160"/>
      <c r="V208" s="168"/>
      <c r="W208" s="133"/>
      <c r="X208" s="133"/>
      <c r="Y208" s="134"/>
      <c r="Z208" s="515"/>
      <c r="AA208" s="138"/>
      <c r="AB208" s="139"/>
      <c r="AC208" s="140"/>
      <c r="AD208" s="148"/>
      <c r="AE208" s="149"/>
      <c r="AF208" s="150"/>
      <c r="AG208" s="151"/>
      <c r="AH208" s="151"/>
      <c r="AI208" s="151"/>
      <c r="AJ208" s="151"/>
      <c r="AK208" s="152"/>
      <c r="AL208" s="135"/>
      <c r="AM208" s="172"/>
      <c r="AN208" s="172"/>
      <c r="AO208" s="173"/>
    </row>
    <row r="209" spans="2:41" s="82" customFormat="1" ht="35.25" customHeight="1" x14ac:dyDescent="0.2">
      <c r="B209" s="171"/>
      <c r="C209" s="170"/>
      <c r="D209" s="88"/>
      <c r="E209" s="113"/>
      <c r="F209" s="95"/>
      <c r="G209" s="105"/>
      <c r="H209" s="106"/>
      <c r="I209" s="105"/>
      <c r="J209" s="107"/>
      <c r="K209" s="99"/>
      <c r="L209" s="117"/>
      <c r="M209" s="118"/>
      <c r="N209" s="95"/>
      <c r="O209" s="88"/>
      <c r="P209" s="96"/>
      <c r="Q209" s="95"/>
      <c r="R209" s="88"/>
      <c r="S209" s="96"/>
      <c r="T209" s="122"/>
      <c r="U209" s="160"/>
      <c r="V209" s="168"/>
      <c r="W209" s="133"/>
      <c r="X209" s="133"/>
      <c r="Y209" s="134"/>
      <c r="Z209" s="515"/>
      <c r="AA209" s="138"/>
      <c r="AB209" s="139"/>
      <c r="AC209" s="140"/>
      <c r="AD209" s="148"/>
      <c r="AE209" s="149"/>
      <c r="AF209" s="150"/>
      <c r="AG209" s="151"/>
      <c r="AH209" s="151"/>
      <c r="AI209" s="151"/>
      <c r="AJ209" s="151"/>
      <c r="AK209" s="152"/>
      <c r="AL209" s="135"/>
      <c r="AM209" s="172"/>
      <c r="AN209" s="172"/>
      <c r="AO209" s="173"/>
    </row>
    <row r="210" spans="2:41" s="82" customFormat="1" ht="35.25" customHeight="1" x14ac:dyDescent="0.2">
      <c r="B210" s="171"/>
      <c r="C210" s="170"/>
      <c r="D210" s="88"/>
      <c r="E210" s="113"/>
      <c r="F210" s="95"/>
      <c r="G210" s="105"/>
      <c r="H210" s="106"/>
      <c r="I210" s="105"/>
      <c r="J210" s="107"/>
      <c r="K210" s="99"/>
      <c r="L210" s="117"/>
      <c r="M210" s="118"/>
      <c r="N210" s="95"/>
      <c r="O210" s="88"/>
      <c r="P210" s="96"/>
      <c r="Q210" s="95"/>
      <c r="R210" s="88"/>
      <c r="S210" s="96"/>
      <c r="T210" s="122"/>
      <c r="U210" s="160"/>
      <c r="V210" s="168"/>
      <c r="W210" s="133"/>
      <c r="X210" s="133"/>
      <c r="Y210" s="134"/>
      <c r="Z210" s="515"/>
      <c r="AA210" s="138"/>
      <c r="AB210" s="139"/>
      <c r="AC210" s="140"/>
      <c r="AD210" s="148"/>
      <c r="AE210" s="149"/>
      <c r="AF210" s="150"/>
      <c r="AG210" s="151"/>
      <c r="AH210" s="151"/>
      <c r="AI210" s="151"/>
      <c r="AJ210" s="151"/>
      <c r="AK210" s="152"/>
      <c r="AL210" s="135"/>
      <c r="AM210" s="172"/>
      <c r="AN210" s="172"/>
      <c r="AO210" s="173"/>
    </row>
    <row r="211" spans="2:41" s="82" customFormat="1" ht="35.25" customHeight="1" x14ac:dyDescent="0.2">
      <c r="B211" s="171"/>
      <c r="C211" s="170"/>
      <c r="D211" s="88"/>
      <c r="E211" s="113"/>
      <c r="F211" s="95"/>
      <c r="G211" s="105"/>
      <c r="H211" s="106"/>
      <c r="I211" s="105"/>
      <c r="J211" s="107"/>
      <c r="K211" s="99"/>
      <c r="L211" s="117"/>
      <c r="M211" s="118"/>
      <c r="N211" s="95"/>
      <c r="O211" s="88"/>
      <c r="P211" s="96"/>
      <c r="Q211" s="95"/>
      <c r="R211" s="88"/>
      <c r="S211" s="96"/>
      <c r="T211" s="122"/>
      <c r="U211" s="160"/>
      <c r="V211" s="168"/>
      <c r="W211" s="133"/>
      <c r="X211" s="133"/>
      <c r="Y211" s="134"/>
      <c r="Z211" s="515"/>
      <c r="AA211" s="138"/>
      <c r="AB211" s="139"/>
      <c r="AC211" s="140"/>
      <c r="AD211" s="148"/>
      <c r="AE211" s="149"/>
      <c r="AF211" s="150"/>
      <c r="AG211" s="151"/>
      <c r="AH211" s="151"/>
      <c r="AI211" s="151"/>
      <c r="AJ211" s="151"/>
      <c r="AK211" s="152"/>
      <c r="AL211" s="135"/>
      <c r="AM211" s="172"/>
      <c r="AN211" s="172"/>
      <c r="AO211" s="173"/>
    </row>
    <row r="212" spans="2:41" s="82" customFormat="1" ht="35.25" customHeight="1" x14ac:dyDescent="0.2">
      <c r="B212" s="171"/>
      <c r="C212" s="170"/>
      <c r="D212" s="88"/>
      <c r="E212" s="113"/>
      <c r="F212" s="95"/>
      <c r="G212" s="105"/>
      <c r="H212" s="106"/>
      <c r="I212" s="105"/>
      <c r="J212" s="107"/>
      <c r="K212" s="99"/>
      <c r="L212" s="117"/>
      <c r="M212" s="118"/>
      <c r="N212" s="95"/>
      <c r="O212" s="88"/>
      <c r="P212" s="96"/>
      <c r="Q212" s="95"/>
      <c r="R212" s="88"/>
      <c r="S212" s="96"/>
      <c r="T212" s="122"/>
      <c r="U212" s="160"/>
      <c r="V212" s="168"/>
      <c r="W212" s="133"/>
      <c r="X212" s="133"/>
      <c r="Y212" s="134"/>
      <c r="Z212" s="515"/>
      <c r="AA212" s="138"/>
      <c r="AB212" s="139"/>
      <c r="AC212" s="140"/>
      <c r="AD212" s="148"/>
      <c r="AE212" s="149"/>
      <c r="AF212" s="150"/>
      <c r="AG212" s="151"/>
      <c r="AH212" s="151"/>
      <c r="AI212" s="151"/>
      <c r="AJ212" s="151"/>
      <c r="AK212" s="152"/>
      <c r="AL212" s="135"/>
      <c r="AM212" s="172"/>
      <c r="AN212" s="172"/>
      <c r="AO212" s="173"/>
    </row>
    <row r="213" spans="2:41" s="82" customFormat="1" ht="35.25" customHeight="1" x14ac:dyDescent="0.2">
      <c r="B213" s="171"/>
      <c r="C213" s="170"/>
      <c r="D213" s="88"/>
      <c r="E213" s="113"/>
      <c r="F213" s="95"/>
      <c r="G213" s="105"/>
      <c r="H213" s="106"/>
      <c r="I213" s="105"/>
      <c r="J213" s="107"/>
      <c r="K213" s="99"/>
      <c r="L213" s="117"/>
      <c r="M213" s="118"/>
      <c r="N213" s="95"/>
      <c r="O213" s="88"/>
      <c r="P213" s="96"/>
      <c r="Q213" s="95"/>
      <c r="R213" s="88"/>
      <c r="S213" s="96"/>
      <c r="T213" s="122"/>
      <c r="U213" s="160"/>
      <c r="V213" s="168"/>
      <c r="W213" s="133"/>
      <c r="X213" s="133"/>
      <c r="Y213" s="134"/>
      <c r="Z213" s="515"/>
      <c r="AA213" s="138"/>
      <c r="AB213" s="139"/>
      <c r="AC213" s="140"/>
      <c r="AD213" s="148"/>
      <c r="AE213" s="149"/>
      <c r="AF213" s="150"/>
      <c r="AG213" s="151"/>
      <c r="AH213" s="151"/>
      <c r="AI213" s="151"/>
      <c r="AJ213" s="151"/>
      <c r="AK213" s="152"/>
      <c r="AL213" s="135"/>
      <c r="AM213" s="172"/>
      <c r="AN213" s="172"/>
      <c r="AO213" s="173"/>
    </row>
    <row r="214" spans="2:41" s="82" customFormat="1" ht="35.25" customHeight="1" x14ac:dyDescent="0.2">
      <c r="B214" s="171"/>
      <c r="C214" s="170"/>
      <c r="D214" s="88"/>
      <c r="E214" s="113"/>
      <c r="F214" s="95"/>
      <c r="G214" s="105"/>
      <c r="H214" s="106"/>
      <c r="I214" s="105"/>
      <c r="J214" s="107"/>
      <c r="K214" s="99"/>
      <c r="L214" s="117"/>
      <c r="M214" s="118"/>
      <c r="N214" s="95"/>
      <c r="O214" s="88"/>
      <c r="P214" s="96"/>
      <c r="Q214" s="95"/>
      <c r="R214" s="88"/>
      <c r="S214" s="96"/>
      <c r="T214" s="122"/>
      <c r="U214" s="160"/>
      <c r="V214" s="168"/>
      <c r="W214" s="133"/>
      <c r="X214" s="133"/>
      <c r="Y214" s="134"/>
      <c r="Z214" s="515"/>
      <c r="AA214" s="138"/>
      <c r="AB214" s="139"/>
      <c r="AC214" s="140"/>
      <c r="AD214" s="148"/>
      <c r="AE214" s="149"/>
      <c r="AF214" s="150"/>
      <c r="AG214" s="151"/>
      <c r="AH214" s="151"/>
      <c r="AI214" s="151"/>
      <c r="AJ214" s="151"/>
      <c r="AK214" s="152"/>
      <c r="AL214" s="135"/>
      <c r="AM214" s="172"/>
      <c r="AN214" s="172"/>
      <c r="AO214" s="173"/>
    </row>
    <row r="215" spans="2:41" s="82" customFormat="1" ht="35.25" customHeight="1" x14ac:dyDescent="0.2">
      <c r="B215" s="171"/>
      <c r="C215" s="170"/>
      <c r="D215" s="88"/>
      <c r="E215" s="113"/>
      <c r="F215" s="95"/>
      <c r="G215" s="105"/>
      <c r="H215" s="106"/>
      <c r="I215" s="105"/>
      <c r="J215" s="107"/>
      <c r="K215" s="99"/>
      <c r="L215" s="117"/>
      <c r="M215" s="118"/>
      <c r="N215" s="95"/>
      <c r="O215" s="88"/>
      <c r="P215" s="96"/>
      <c r="Q215" s="95"/>
      <c r="R215" s="88"/>
      <c r="S215" s="96"/>
      <c r="T215" s="122"/>
      <c r="U215" s="160"/>
      <c r="V215" s="168"/>
      <c r="W215" s="133"/>
      <c r="X215" s="133"/>
      <c r="Y215" s="134"/>
      <c r="Z215" s="515"/>
      <c r="AA215" s="138"/>
      <c r="AB215" s="139"/>
      <c r="AC215" s="140"/>
      <c r="AD215" s="148"/>
      <c r="AE215" s="149"/>
      <c r="AF215" s="150"/>
      <c r="AG215" s="151"/>
      <c r="AH215" s="151"/>
      <c r="AI215" s="151"/>
      <c r="AJ215" s="151"/>
      <c r="AK215" s="152"/>
      <c r="AL215" s="135"/>
      <c r="AM215" s="172"/>
      <c r="AN215" s="172"/>
      <c r="AO215" s="173"/>
    </row>
    <row r="216" spans="2:41" s="82" customFormat="1" ht="35.25" customHeight="1" x14ac:dyDescent="0.2">
      <c r="B216" s="171"/>
      <c r="C216" s="170"/>
      <c r="D216" s="88"/>
      <c r="E216" s="113"/>
      <c r="F216" s="95"/>
      <c r="G216" s="105"/>
      <c r="H216" s="106"/>
      <c r="I216" s="105"/>
      <c r="J216" s="107"/>
      <c r="K216" s="99"/>
      <c r="L216" s="117"/>
      <c r="M216" s="118"/>
      <c r="N216" s="95"/>
      <c r="O216" s="88"/>
      <c r="P216" s="96"/>
      <c r="Q216" s="95"/>
      <c r="R216" s="88"/>
      <c r="S216" s="96"/>
      <c r="T216" s="122"/>
      <c r="U216" s="160"/>
      <c r="V216" s="168"/>
      <c r="W216" s="133"/>
      <c r="X216" s="133"/>
      <c r="Y216" s="134"/>
      <c r="Z216" s="515"/>
      <c r="AA216" s="138"/>
      <c r="AB216" s="139"/>
      <c r="AC216" s="140"/>
      <c r="AD216" s="148"/>
      <c r="AE216" s="149"/>
      <c r="AF216" s="150"/>
      <c r="AG216" s="151"/>
      <c r="AH216" s="151"/>
      <c r="AI216" s="151"/>
      <c r="AJ216" s="151"/>
      <c r="AK216" s="152"/>
      <c r="AL216" s="135"/>
      <c r="AM216" s="172"/>
      <c r="AN216" s="172"/>
      <c r="AO216" s="173"/>
    </row>
    <row r="217" spans="2:41" s="82" customFormat="1" ht="35.25" customHeight="1" x14ac:dyDescent="0.2">
      <c r="B217" s="171"/>
      <c r="C217" s="170"/>
      <c r="D217" s="88"/>
      <c r="E217" s="113"/>
      <c r="F217" s="95"/>
      <c r="G217" s="105"/>
      <c r="H217" s="106"/>
      <c r="I217" s="105"/>
      <c r="J217" s="107"/>
      <c r="K217" s="99"/>
      <c r="L217" s="117"/>
      <c r="M217" s="118"/>
      <c r="N217" s="95"/>
      <c r="O217" s="88"/>
      <c r="P217" s="96"/>
      <c r="Q217" s="95"/>
      <c r="R217" s="88"/>
      <c r="S217" s="96"/>
      <c r="T217" s="122"/>
      <c r="U217" s="160"/>
      <c r="V217" s="168"/>
      <c r="W217" s="133"/>
      <c r="X217" s="133"/>
      <c r="Y217" s="134"/>
      <c r="Z217" s="515"/>
      <c r="AA217" s="138"/>
      <c r="AB217" s="139"/>
      <c r="AC217" s="140"/>
      <c r="AD217" s="148"/>
      <c r="AE217" s="149"/>
      <c r="AF217" s="150"/>
      <c r="AG217" s="151"/>
      <c r="AH217" s="151"/>
      <c r="AI217" s="151"/>
      <c r="AJ217" s="151"/>
      <c r="AK217" s="152"/>
      <c r="AL217" s="135"/>
      <c r="AM217" s="172"/>
      <c r="AN217" s="172"/>
      <c r="AO217" s="173"/>
    </row>
    <row r="218" spans="2:41" s="82" customFormat="1" ht="35.25" customHeight="1" x14ac:dyDescent="0.2">
      <c r="B218" s="171"/>
      <c r="C218" s="170"/>
      <c r="D218" s="88"/>
      <c r="E218" s="113"/>
      <c r="F218" s="95"/>
      <c r="G218" s="105"/>
      <c r="H218" s="106"/>
      <c r="I218" s="105"/>
      <c r="J218" s="107"/>
      <c r="K218" s="99"/>
      <c r="L218" s="117"/>
      <c r="M218" s="118"/>
      <c r="N218" s="95"/>
      <c r="O218" s="88"/>
      <c r="P218" s="96"/>
      <c r="Q218" s="95"/>
      <c r="R218" s="88"/>
      <c r="S218" s="96"/>
      <c r="T218" s="122"/>
      <c r="U218" s="160"/>
      <c r="V218" s="168"/>
      <c r="W218" s="133"/>
      <c r="X218" s="133"/>
      <c r="Y218" s="134"/>
      <c r="Z218" s="515"/>
      <c r="AA218" s="138"/>
      <c r="AB218" s="139"/>
      <c r="AC218" s="140"/>
      <c r="AD218" s="148"/>
      <c r="AE218" s="149"/>
      <c r="AF218" s="150"/>
      <c r="AG218" s="151"/>
      <c r="AH218" s="151"/>
      <c r="AI218" s="151"/>
      <c r="AJ218" s="151"/>
      <c r="AK218" s="152"/>
      <c r="AL218" s="135"/>
      <c r="AM218" s="172"/>
      <c r="AN218" s="172"/>
      <c r="AO218" s="173"/>
    </row>
    <row r="219" spans="2:41" s="82" customFormat="1" ht="35.25" customHeight="1" x14ac:dyDescent="0.2">
      <c r="B219" s="171"/>
      <c r="C219" s="170"/>
      <c r="D219" s="88"/>
      <c r="E219" s="113"/>
      <c r="F219" s="95"/>
      <c r="G219" s="105"/>
      <c r="H219" s="106"/>
      <c r="I219" s="105"/>
      <c r="J219" s="107"/>
      <c r="K219" s="99"/>
      <c r="L219" s="117"/>
      <c r="M219" s="118"/>
      <c r="N219" s="95"/>
      <c r="O219" s="88"/>
      <c r="P219" s="96"/>
      <c r="Q219" s="95"/>
      <c r="R219" s="88"/>
      <c r="S219" s="96"/>
      <c r="T219" s="122"/>
      <c r="U219" s="160"/>
      <c r="V219" s="168"/>
      <c r="W219" s="133"/>
      <c r="X219" s="133"/>
      <c r="Y219" s="134"/>
      <c r="Z219" s="515"/>
      <c r="AA219" s="138"/>
      <c r="AB219" s="139"/>
      <c r="AC219" s="140"/>
      <c r="AD219" s="148"/>
      <c r="AE219" s="149"/>
      <c r="AF219" s="150"/>
      <c r="AG219" s="151"/>
      <c r="AH219" s="151"/>
      <c r="AI219" s="151"/>
      <c r="AJ219" s="151"/>
      <c r="AK219" s="152"/>
      <c r="AL219" s="135"/>
      <c r="AM219" s="172"/>
      <c r="AN219" s="172"/>
      <c r="AO219" s="173"/>
    </row>
    <row r="220" spans="2:41" s="82" customFormat="1" ht="35.25" customHeight="1" x14ac:dyDescent="0.2">
      <c r="B220" s="171"/>
      <c r="C220" s="170"/>
      <c r="D220" s="88"/>
      <c r="E220" s="113"/>
      <c r="F220" s="95"/>
      <c r="G220" s="105"/>
      <c r="H220" s="106"/>
      <c r="I220" s="105"/>
      <c r="J220" s="107"/>
      <c r="K220" s="99"/>
      <c r="L220" s="117"/>
      <c r="M220" s="118"/>
      <c r="N220" s="95"/>
      <c r="O220" s="88"/>
      <c r="P220" s="96"/>
      <c r="Q220" s="95"/>
      <c r="R220" s="88"/>
      <c r="S220" s="96"/>
      <c r="T220" s="122"/>
      <c r="U220" s="160"/>
      <c r="V220" s="168"/>
      <c r="W220" s="133"/>
      <c r="X220" s="133"/>
      <c r="Y220" s="134"/>
      <c r="Z220" s="515"/>
      <c r="AA220" s="138"/>
      <c r="AB220" s="139"/>
      <c r="AC220" s="140"/>
      <c r="AD220" s="148"/>
      <c r="AE220" s="149"/>
      <c r="AF220" s="150"/>
      <c r="AG220" s="151"/>
      <c r="AH220" s="151"/>
      <c r="AI220" s="151"/>
      <c r="AJ220" s="151"/>
      <c r="AK220" s="152"/>
      <c r="AL220" s="135"/>
      <c r="AM220" s="172"/>
      <c r="AN220" s="172"/>
      <c r="AO220" s="173"/>
    </row>
    <row r="221" spans="2:41" s="82" customFormat="1" ht="35.25" customHeight="1" x14ac:dyDescent="0.2">
      <c r="B221" s="171"/>
      <c r="C221" s="170"/>
      <c r="D221" s="88"/>
      <c r="E221" s="113"/>
      <c r="F221" s="95"/>
      <c r="G221" s="105"/>
      <c r="H221" s="106"/>
      <c r="I221" s="105"/>
      <c r="J221" s="107"/>
      <c r="K221" s="99"/>
      <c r="L221" s="117"/>
      <c r="M221" s="118"/>
      <c r="N221" s="95"/>
      <c r="O221" s="88"/>
      <c r="P221" s="96"/>
      <c r="Q221" s="95"/>
      <c r="R221" s="88"/>
      <c r="S221" s="96"/>
      <c r="T221" s="122"/>
      <c r="U221" s="160"/>
      <c r="V221" s="168"/>
      <c r="W221" s="133"/>
      <c r="X221" s="133"/>
      <c r="Y221" s="134"/>
      <c r="Z221" s="515"/>
      <c r="AA221" s="138"/>
      <c r="AB221" s="139"/>
      <c r="AC221" s="140"/>
      <c r="AD221" s="148"/>
      <c r="AE221" s="149"/>
      <c r="AF221" s="150"/>
      <c r="AG221" s="151"/>
      <c r="AH221" s="151"/>
      <c r="AI221" s="151"/>
      <c r="AJ221" s="151"/>
      <c r="AK221" s="152"/>
      <c r="AL221" s="135"/>
      <c r="AM221" s="172"/>
      <c r="AN221" s="172"/>
      <c r="AO221" s="173"/>
    </row>
    <row r="222" spans="2:41" s="82" customFormat="1" ht="35.25" customHeight="1" x14ac:dyDescent="0.2">
      <c r="B222" s="171"/>
      <c r="C222" s="170"/>
      <c r="D222" s="88"/>
      <c r="E222" s="113"/>
      <c r="F222" s="95"/>
      <c r="G222" s="105"/>
      <c r="H222" s="106"/>
      <c r="I222" s="105"/>
      <c r="J222" s="107"/>
      <c r="K222" s="99"/>
      <c r="L222" s="117"/>
      <c r="M222" s="118"/>
      <c r="N222" s="95"/>
      <c r="O222" s="88"/>
      <c r="P222" s="96"/>
      <c r="Q222" s="95"/>
      <c r="R222" s="88"/>
      <c r="S222" s="96"/>
      <c r="T222" s="122"/>
      <c r="U222" s="160"/>
      <c r="V222" s="168"/>
      <c r="W222" s="133"/>
      <c r="X222" s="133"/>
      <c r="Y222" s="134"/>
      <c r="Z222" s="515"/>
      <c r="AA222" s="138"/>
      <c r="AB222" s="139"/>
      <c r="AC222" s="140"/>
      <c r="AD222" s="148"/>
      <c r="AE222" s="149"/>
      <c r="AF222" s="150"/>
      <c r="AG222" s="151"/>
      <c r="AH222" s="151"/>
      <c r="AI222" s="151"/>
      <c r="AJ222" s="151"/>
      <c r="AK222" s="152"/>
      <c r="AL222" s="135"/>
      <c r="AM222" s="172"/>
      <c r="AN222" s="172"/>
      <c r="AO222" s="173"/>
    </row>
    <row r="223" spans="2:41" s="82" customFormat="1" ht="35.25" customHeight="1" x14ac:dyDescent="0.2">
      <c r="B223" s="171"/>
      <c r="C223" s="170"/>
      <c r="D223" s="88"/>
      <c r="E223" s="113"/>
      <c r="F223" s="95"/>
      <c r="G223" s="105"/>
      <c r="H223" s="106"/>
      <c r="I223" s="105"/>
      <c r="J223" s="107"/>
      <c r="K223" s="99"/>
      <c r="L223" s="117"/>
      <c r="M223" s="118"/>
      <c r="N223" s="95"/>
      <c r="O223" s="88"/>
      <c r="P223" s="96"/>
      <c r="Q223" s="95"/>
      <c r="R223" s="88"/>
      <c r="S223" s="96"/>
      <c r="T223" s="122"/>
      <c r="U223" s="160"/>
      <c r="V223" s="168"/>
      <c r="W223" s="133"/>
      <c r="X223" s="133"/>
      <c r="Y223" s="134"/>
      <c r="Z223" s="515"/>
      <c r="AA223" s="138"/>
      <c r="AB223" s="139"/>
      <c r="AC223" s="140"/>
      <c r="AD223" s="148"/>
      <c r="AE223" s="149"/>
      <c r="AF223" s="150"/>
      <c r="AG223" s="151"/>
      <c r="AH223" s="151"/>
      <c r="AI223" s="151"/>
      <c r="AJ223" s="151"/>
      <c r="AK223" s="152"/>
      <c r="AL223" s="135"/>
      <c r="AM223" s="172"/>
      <c r="AN223" s="172"/>
      <c r="AO223" s="173"/>
    </row>
    <row r="224" spans="2:41" s="82" customFormat="1" ht="35.25" customHeight="1" x14ac:dyDescent="0.2">
      <c r="B224" s="171"/>
      <c r="C224" s="170"/>
      <c r="D224" s="88"/>
      <c r="E224" s="113"/>
      <c r="F224" s="95"/>
      <c r="G224" s="105"/>
      <c r="H224" s="106"/>
      <c r="I224" s="105"/>
      <c r="J224" s="107"/>
      <c r="K224" s="99"/>
      <c r="L224" s="117"/>
      <c r="M224" s="118"/>
      <c r="N224" s="95"/>
      <c r="O224" s="88"/>
      <c r="P224" s="96"/>
      <c r="Q224" s="95"/>
      <c r="R224" s="88"/>
      <c r="S224" s="96"/>
      <c r="T224" s="122"/>
      <c r="U224" s="160"/>
      <c r="V224" s="168"/>
      <c r="W224" s="133"/>
      <c r="X224" s="133"/>
      <c r="Y224" s="134"/>
      <c r="Z224" s="515"/>
      <c r="AA224" s="138"/>
      <c r="AB224" s="139"/>
      <c r="AC224" s="140"/>
      <c r="AD224" s="148"/>
      <c r="AE224" s="149"/>
      <c r="AF224" s="150"/>
      <c r="AG224" s="151"/>
      <c r="AH224" s="151"/>
      <c r="AI224" s="151"/>
      <c r="AJ224" s="151"/>
      <c r="AK224" s="152"/>
      <c r="AL224" s="135"/>
      <c r="AM224" s="172"/>
      <c r="AN224" s="172"/>
      <c r="AO224" s="173"/>
    </row>
    <row r="225" spans="2:41" s="82" customFormat="1" ht="35.25" customHeight="1" x14ac:dyDescent="0.2">
      <c r="B225" s="171"/>
      <c r="C225" s="170"/>
      <c r="D225" s="88"/>
      <c r="E225" s="113"/>
      <c r="F225" s="95"/>
      <c r="G225" s="105"/>
      <c r="H225" s="106"/>
      <c r="I225" s="105"/>
      <c r="J225" s="107"/>
      <c r="K225" s="99"/>
      <c r="L225" s="117"/>
      <c r="M225" s="118"/>
      <c r="N225" s="95"/>
      <c r="O225" s="88"/>
      <c r="P225" s="96"/>
      <c r="Q225" s="95"/>
      <c r="R225" s="88"/>
      <c r="S225" s="96"/>
      <c r="T225" s="122"/>
      <c r="U225" s="160"/>
      <c r="V225" s="168"/>
      <c r="W225" s="133"/>
      <c r="X225" s="133"/>
      <c r="Y225" s="134"/>
      <c r="Z225" s="515"/>
      <c r="AA225" s="138"/>
      <c r="AB225" s="139"/>
      <c r="AC225" s="140"/>
      <c r="AD225" s="148"/>
      <c r="AE225" s="149"/>
      <c r="AF225" s="150"/>
      <c r="AG225" s="151"/>
      <c r="AH225" s="151"/>
      <c r="AI225" s="151"/>
      <c r="AJ225" s="151"/>
      <c r="AK225" s="152"/>
      <c r="AL225" s="135"/>
      <c r="AM225" s="172"/>
      <c r="AN225" s="172"/>
      <c r="AO225" s="173"/>
    </row>
    <row r="226" spans="2:41" s="82" customFormat="1" ht="35.25" customHeight="1" x14ac:dyDescent="0.2">
      <c r="B226" s="171"/>
      <c r="C226" s="170"/>
      <c r="D226" s="88"/>
      <c r="E226" s="113"/>
      <c r="F226" s="95"/>
      <c r="G226" s="105"/>
      <c r="H226" s="106"/>
      <c r="I226" s="105"/>
      <c r="J226" s="107"/>
      <c r="K226" s="99"/>
      <c r="L226" s="117"/>
      <c r="M226" s="118"/>
      <c r="N226" s="95"/>
      <c r="O226" s="88"/>
      <c r="P226" s="96"/>
      <c r="Q226" s="95"/>
      <c r="R226" s="88"/>
      <c r="S226" s="96"/>
      <c r="T226" s="122"/>
      <c r="U226" s="160"/>
      <c r="V226" s="168"/>
      <c r="W226" s="133"/>
      <c r="X226" s="133"/>
      <c r="Y226" s="134"/>
      <c r="Z226" s="515"/>
      <c r="AA226" s="138"/>
      <c r="AB226" s="139"/>
      <c r="AC226" s="140"/>
      <c r="AD226" s="148"/>
      <c r="AE226" s="149"/>
      <c r="AF226" s="150"/>
      <c r="AG226" s="151"/>
      <c r="AH226" s="151"/>
      <c r="AI226" s="151"/>
      <c r="AJ226" s="151"/>
      <c r="AK226" s="152"/>
      <c r="AL226" s="135"/>
      <c r="AM226" s="172"/>
      <c r="AN226" s="172"/>
      <c r="AO226" s="173"/>
    </row>
    <row r="227" spans="2:41" s="82" customFormat="1" ht="35.25" customHeight="1" x14ac:dyDescent="0.2">
      <c r="B227" s="171"/>
      <c r="C227" s="170"/>
      <c r="D227" s="88"/>
      <c r="E227" s="113"/>
      <c r="F227" s="95"/>
      <c r="G227" s="105"/>
      <c r="H227" s="106"/>
      <c r="I227" s="105"/>
      <c r="J227" s="107"/>
      <c r="K227" s="99"/>
      <c r="L227" s="117"/>
      <c r="M227" s="118"/>
      <c r="N227" s="95"/>
      <c r="O227" s="88"/>
      <c r="P227" s="96"/>
      <c r="Q227" s="95"/>
      <c r="R227" s="88"/>
      <c r="S227" s="96"/>
      <c r="T227" s="122"/>
      <c r="U227" s="160"/>
      <c r="V227" s="168"/>
      <c r="W227" s="133"/>
      <c r="X227" s="133"/>
      <c r="Y227" s="134"/>
      <c r="Z227" s="515"/>
      <c r="AA227" s="138"/>
      <c r="AB227" s="139"/>
      <c r="AC227" s="140"/>
      <c r="AD227" s="148"/>
      <c r="AE227" s="149"/>
      <c r="AF227" s="150"/>
      <c r="AG227" s="151"/>
      <c r="AH227" s="151"/>
      <c r="AI227" s="151"/>
      <c r="AJ227" s="151"/>
      <c r="AK227" s="152"/>
      <c r="AL227" s="135"/>
      <c r="AM227" s="172"/>
      <c r="AN227" s="172"/>
      <c r="AO227" s="173"/>
    </row>
    <row r="228" spans="2:41" s="82" customFormat="1" ht="35.25" customHeight="1" x14ac:dyDescent="0.2">
      <c r="B228" s="171"/>
      <c r="C228" s="170"/>
      <c r="D228" s="88"/>
      <c r="E228" s="113"/>
      <c r="F228" s="95"/>
      <c r="G228" s="105"/>
      <c r="H228" s="106"/>
      <c r="I228" s="105"/>
      <c r="J228" s="107"/>
      <c r="K228" s="99"/>
      <c r="L228" s="117"/>
      <c r="M228" s="118"/>
      <c r="N228" s="95"/>
      <c r="O228" s="88"/>
      <c r="P228" s="96"/>
      <c r="Q228" s="95"/>
      <c r="R228" s="88"/>
      <c r="S228" s="96"/>
      <c r="T228" s="122"/>
      <c r="U228" s="160"/>
      <c r="V228" s="168"/>
      <c r="W228" s="133"/>
      <c r="X228" s="133"/>
      <c r="Y228" s="134"/>
      <c r="Z228" s="515"/>
      <c r="AA228" s="138"/>
      <c r="AB228" s="139"/>
      <c r="AC228" s="140"/>
      <c r="AD228" s="148"/>
      <c r="AE228" s="149"/>
      <c r="AF228" s="150"/>
      <c r="AG228" s="151"/>
      <c r="AH228" s="151"/>
      <c r="AI228" s="151"/>
      <c r="AJ228" s="151"/>
      <c r="AK228" s="152"/>
      <c r="AL228" s="135"/>
      <c r="AM228" s="172"/>
      <c r="AN228" s="172"/>
      <c r="AO228" s="173"/>
    </row>
    <row r="229" spans="2:41" s="82" customFormat="1" ht="35.25" customHeight="1" x14ac:dyDescent="0.2">
      <c r="B229" s="171"/>
      <c r="C229" s="170"/>
      <c r="D229" s="88"/>
      <c r="E229" s="113"/>
      <c r="F229" s="95"/>
      <c r="G229" s="105"/>
      <c r="H229" s="106"/>
      <c r="I229" s="105"/>
      <c r="J229" s="107"/>
      <c r="K229" s="99"/>
      <c r="L229" s="117"/>
      <c r="M229" s="118"/>
      <c r="N229" s="95"/>
      <c r="O229" s="88"/>
      <c r="P229" s="96"/>
      <c r="Q229" s="95"/>
      <c r="R229" s="88"/>
      <c r="S229" s="96"/>
      <c r="T229" s="122"/>
      <c r="U229" s="160"/>
      <c r="V229" s="168"/>
      <c r="W229" s="133"/>
      <c r="X229" s="133"/>
      <c r="Y229" s="134"/>
      <c r="Z229" s="515"/>
      <c r="AA229" s="138"/>
      <c r="AB229" s="139"/>
      <c r="AC229" s="140"/>
      <c r="AD229" s="148"/>
      <c r="AE229" s="149"/>
      <c r="AF229" s="150"/>
      <c r="AG229" s="151"/>
      <c r="AH229" s="151"/>
      <c r="AI229" s="151"/>
      <c r="AJ229" s="151"/>
      <c r="AK229" s="152"/>
      <c r="AL229" s="135"/>
      <c r="AM229" s="172"/>
      <c r="AN229" s="172"/>
      <c r="AO229" s="173"/>
    </row>
    <row r="230" spans="2:41" s="82" customFormat="1" ht="35.25" customHeight="1" x14ac:dyDescent="0.2">
      <c r="B230" s="171"/>
      <c r="C230" s="170"/>
      <c r="D230" s="88"/>
      <c r="E230" s="113"/>
      <c r="F230" s="95"/>
      <c r="G230" s="105"/>
      <c r="H230" s="106"/>
      <c r="I230" s="105"/>
      <c r="J230" s="107"/>
      <c r="K230" s="99"/>
      <c r="L230" s="117"/>
      <c r="M230" s="118"/>
      <c r="N230" s="95"/>
      <c r="O230" s="88"/>
      <c r="P230" s="96"/>
      <c r="Q230" s="95"/>
      <c r="R230" s="88"/>
      <c r="S230" s="96"/>
      <c r="T230" s="122"/>
      <c r="U230" s="160"/>
      <c r="V230" s="168"/>
      <c r="W230" s="133"/>
      <c r="X230" s="133"/>
      <c r="Y230" s="134"/>
      <c r="Z230" s="515"/>
      <c r="AA230" s="138"/>
      <c r="AB230" s="139"/>
      <c r="AC230" s="140"/>
      <c r="AD230" s="148"/>
      <c r="AE230" s="149"/>
      <c r="AF230" s="150"/>
      <c r="AG230" s="151"/>
      <c r="AH230" s="151"/>
      <c r="AI230" s="151"/>
      <c r="AJ230" s="151"/>
      <c r="AK230" s="152"/>
      <c r="AL230" s="135"/>
      <c r="AM230" s="172"/>
      <c r="AN230" s="172"/>
      <c r="AO230" s="173"/>
    </row>
    <row r="231" spans="2:41" s="82" customFormat="1" ht="35.25" customHeight="1" x14ac:dyDescent="0.2">
      <c r="B231" s="171"/>
      <c r="C231" s="170"/>
      <c r="D231" s="88"/>
      <c r="E231" s="113"/>
      <c r="F231" s="95"/>
      <c r="G231" s="105"/>
      <c r="H231" s="106"/>
      <c r="I231" s="105"/>
      <c r="J231" s="107"/>
      <c r="K231" s="99"/>
      <c r="L231" s="117"/>
      <c r="M231" s="118"/>
      <c r="N231" s="95"/>
      <c r="O231" s="88"/>
      <c r="P231" s="96"/>
      <c r="Q231" s="95"/>
      <c r="R231" s="88"/>
      <c r="S231" s="96"/>
      <c r="T231" s="122"/>
      <c r="U231" s="160"/>
      <c r="V231" s="168"/>
      <c r="W231" s="133"/>
      <c r="X231" s="133"/>
      <c r="Y231" s="134"/>
      <c r="Z231" s="515"/>
      <c r="AA231" s="138"/>
      <c r="AB231" s="139"/>
      <c r="AC231" s="140"/>
      <c r="AD231" s="148"/>
      <c r="AE231" s="149"/>
      <c r="AF231" s="150"/>
      <c r="AG231" s="151"/>
      <c r="AH231" s="151"/>
      <c r="AI231" s="151"/>
      <c r="AJ231" s="151"/>
      <c r="AK231" s="152"/>
      <c r="AL231" s="135"/>
      <c r="AM231" s="172"/>
      <c r="AN231" s="172"/>
      <c r="AO231" s="173"/>
    </row>
    <row r="232" spans="2:41" s="82" customFormat="1" ht="35.25" customHeight="1" x14ac:dyDescent="0.2">
      <c r="B232" s="171"/>
      <c r="C232" s="170"/>
      <c r="D232" s="88"/>
      <c r="E232" s="113"/>
      <c r="F232" s="95"/>
      <c r="G232" s="105"/>
      <c r="H232" s="106"/>
      <c r="I232" s="105"/>
      <c r="J232" s="107"/>
      <c r="K232" s="99"/>
      <c r="L232" s="117"/>
      <c r="M232" s="118"/>
      <c r="N232" s="95"/>
      <c r="O232" s="88"/>
      <c r="P232" s="96"/>
      <c r="Q232" s="95"/>
      <c r="R232" s="88"/>
      <c r="S232" s="96"/>
      <c r="T232" s="122"/>
      <c r="U232" s="160"/>
      <c r="V232" s="168"/>
      <c r="W232" s="133"/>
      <c r="X232" s="133"/>
      <c r="Y232" s="134"/>
      <c r="Z232" s="515"/>
      <c r="AA232" s="138"/>
      <c r="AB232" s="139"/>
      <c r="AC232" s="140"/>
      <c r="AD232" s="148"/>
      <c r="AE232" s="149"/>
      <c r="AF232" s="150"/>
      <c r="AG232" s="151"/>
      <c r="AH232" s="151"/>
      <c r="AI232" s="151"/>
      <c r="AJ232" s="151"/>
      <c r="AK232" s="152"/>
      <c r="AL232" s="135"/>
      <c r="AM232" s="172"/>
      <c r="AN232" s="172"/>
      <c r="AO232" s="173"/>
    </row>
    <row r="233" spans="2:41" s="82" customFormat="1" ht="35.25" customHeight="1" x14ac:dyDescent="0.2">
      <c r="B233" s="171"/>
      <c r="C233" s="170"/>
      <c r="D233" s="88"/>
      <c r="E233" s="113"/>
      <c r="F233" s="95"/>
      <c r="G233" s="105"/>
      <c r="H233" s="106"/>
      <c r="I233" s="105"/>
      <c r="J233" s="107"/>
      <c r="K233" s="99"/>
      <c r="L233" s="117"/>
      <c r="M233" s="118"/>
      <c r="N233" s="95"/>
      <c r="O233" s="88"/>
      <c r="P233" s="96"/>
      <c r="Q233" s="95"/>
      <c r="R233" s="88"/>
      <c r="S233" s="96"/>
      <c r="T233" s="122"/>
      <c r="U233" s="160"/>
      <c r="V233" s="168"/>
      <c r="W233" s="133"/>
      <c r="X233" s="133"/>
      <c r="Y233" s="134"/>
      <c r="Z233" s="515"/>
      <c r="AA233" s="138"/>
      <c r="AB233" s="139"/>
      <c r="AC233" s="140"/>
      <c r="AD233" s="148"/>
      <c r="AE233" s="149"/>
      <c r="AF233" s="150"/>
      <c r="AG233" s="151"/>
      <c r="AH233" s="151"/>
      <c r="AI233" s="151"/>
      <c r="AJ233" s="151"/>
      <c r="AK233" s="152"/>
      <c r="AL233" s="135"/>
      <c r="AM233" s="172"/>
      <c r="AN233" s="172"/>
      <c r="AO233" s="173"/>
    </row>
    <row r="234" spans="2:41" s="82" customFormat="1" ht="35.25" customHeight="1" x14ac:dyDescent="0.2">
      <c r="B234" s="171"/>
      <c r="C234" s="170"/>
      <c r="D234" s="88"/>
      <c r="E234" s="113"/>
      <c r="F234" s="95"/>
      <c r="G234" s="105"/>
      <c r="H234" s="106"/>
      <c r="I234" s="105"/>
      <c r="J234" s="107"/>
      <c r="K234" s="99"/>
      <c r="L234" s="117"/>
      <c r="M234" s="118"/>
      <c r="N234" s="95"/>
      <c r="O234" s="88"/>
      <c r="P234" s="96"/>
      <c r="Q234" s="95"/>
      <c r="R234" s="88"/>
      <c r="S234" s="96"/>
      <c r="T234" s="122"/>
      <c r="U234" s="160"/>
      <c r="V234" s="168"/>
      <c r="W234" s="133"/>
      <c r="X234" s="133"/>
      <c r="Y234" s="134"/>
      <c r="Z234" s="515"/>
      <c r="AA234" s="138"/>
      <c r="AB234" s="139"/>
      <c r="AC234" s="140"/>
      <c r="AD234" s="148"/>
      <c r="AE234" s="149"/>
      <c r="AF234" s="150"/>
      <c r="AG234" s="151"/>
      <c r="AH234" s="151"/>
      <c r="AI234" s="151"/>
      <c r="AJ234" s="151"/>
      <c r="AK234" s="152"/>
      <c r="AL234" s="135"/>
      <c r="AM234" s="172"/>
      <c r="AN234" s="172"/>
      <c r="AO234" s="173"/>
    </row>
    <row r="235" spans="2:41" s="82" customFormat="1" ht="35.25" customHeight="1" x14ac:dyDescent="0.2">
      <c r="B235" s="171"/>
      <c r="C235" s="170"/>
      <c r="D235" s="88"/>
      <c r="E235" s="113"/>
      <c r="F235" s="95"/>
      <c r="G235" s="105"/>
      <c r="H235" s="106"/>
      <c r="I235" s="105"/>
      <c r="J235" s="107"/>
      <c r="K235" s="99"/>
      <c r="L235" s="117"/>
      <c r="M235" s="118"/>
      <c r="N235" s="95"/>
      <c r="O235" s="88"/>
      <c r="P235" s="96"/>
      <c r="Q235" s="95"/>
      <c r="R235" s="88"/>
      <c r="S235" s="96"/>
      <c r="T235" s="122"/>
      <c r="U235" s="160"/>
      <c r="V235" s="168"/>
      <c r="W235" s="133"/>
      <c r="X235" s="133"/>
      <c r="Y235" s="134"/>
      <c r="Z235" s="515"/>
      <c r="AA235" s="138"/>
      <c r="AB235" s="139"/>
      <c r="AC235" s="140"/>
      <c r="AD235" s="148"/>
      <c r="AE235" s="149"/>
      <c r="AF235" s="150"/>
      <c r="AG235" s="151"/>
      <c r="AH235" s="151"/>
      <c r="AI235" s="151"/>
      <c r="AJ235" s="151"/>
      <c r="AK235" s="152"/>
      <c r="AL235" s="135"/>
      <c r="AM235" s="172"/>
      <c r="AN235" s="172"/>
      <c r="AO235" s="173"/>
    </row>
    <row r="236" spans="2:41" s="82" customFormat="1" ht="35.25" customHeight="1" x14ac:dyDescent="0.2">
      <c r="B236" s="171"/>
      <c r="C236" s="170"/>
      <c r="D236" s="88"/>
      <c r="E236" s="113"/>
      <c r="F236" s="95"/>
      <c r="G236" s="105"/>
      <c r="H236" s="106"/>
      <c r="I236" s="105"/>
      <c r="J236" s="107"/>
      <c r="K236" s="99"/>
      <c r="L236" s="117"/>
      <c r="M236" s="118"/>
      <c r="N236" s="95"/>
      <c r="O236" s="88"/>
      <c r="P236" s="96"/>
      <c r="Q236" s="95"/>
      <c r="R236" s="88"/>
      <c r="S236" s="96"/>
      <c r="T236" s="122"/>
      <c r="U236" s="160"/>
      <c r="V236" s="168"/>
      <c r="W236" s="133"/>
      <c r="X236" s="133"/>
      <c r="Y236" s="134"/>
      <c r="Z236" s="515"/>
      <c r="AA236" s="138"/>
      <c r="AB236" s="139"/>
      <c r="AC236" s="140"/>
      <c r="AD236" s="148"/>
      <c r="AE236" s="149"/>
      <c r="AF236" s="150"/>
      <c r="AG236" s="151"/>
      <c r="AH236" s="151"/>
      <c r="AI236" s="151"/>
      <c r="AJ236" s="151"/>
      <c r="AK236" s="152"/>
      <c r="AL236" s="135"/>
      <c r="AM236" s="172"/>
      <c r="AN236" s="172"/>
      <c r="AO236" s="173"/>
    </row>
    <row r="237" spans="2:41" s="82" customFormat="1" ht="35.25" customHeight="1" x14ac:dyDescent="0.2">
      <c r="B237" s="171"/>
      <c r="C237" s="170"/>
      <c r="D237" s="88"/>
      <c r="E237" s="113"/>
      <c r="F237" s="95"/>
      <c r="G237" s="105"/>
      <c r="H237" s="106"/>
      <c r="I237" s="105"/>
      <c r="J237" s="107"/>
      <c r="K237" s="99"/>
      <c r="L237" s="117"/>
      <c r="M237" s="118"/>
      <c r="N237" s="95"/>
      <c r="O237" s="88"/>
      <c r="P237" s="96"/>
      <c r="Q237" s="95"/>
      <c r="R237" s="88"/>
      <c r="S237" s="96"/>
      <c r="T237" s="122"/>
      <c r="U237" s="160"/>
      <c r="V237" s="168"/>
      <c r="W237" s="133"/>
      <c r="X237" s="133"/>
      <c r="Y237" s="134"/>
      <c r="Z237" s="515"/>
      <c r="AA237" s="138"/>
      <c r="AB237" s="139"/>
      <c r="AC237" s="140"/>
      <c r="AD237" s="148"/>
      <c r="AE237" s="149"/>
      <c r="AF237" s="150"/>
      <c r="AG237" s="151"/>
      <c r="AH237" s="151"/>
      <c r="AI237" s="151"/>
      <c r="AJ237" s="151"/>
      <c r="AK237" s="152"/>
      <c r="AL237" s="135"/>
      <c r="AM237" s="172"/>
      <c r="AN237" s="172"/>
      <c r="AO237" s="173"/>
    </row>
    <row r="238" spans="2:41" s="82" customFormat="1" ht="35.25" customHeight="1" x14ac:dyDescent="0.2">
      <c r="B238" s="171"/>
      <c r="C238" s="170"/>
      <c r="D238" s="88"/>
      <c r="E238" s="113"/>
      <c r="F238" s="95"/>
      <c r="G238" s="105"/>
      <c r="H238" s="106"/>
      <c r="I238" s="105"/>
      <c r="J238" s="107"/>
      <c r="K238" s="99"/>
      <c r="L238" s="117"/>
      <c r="M238" s="118"/>
      <c r="N238" s="95"/>
      <c r="O238" s="88"/>
      <c r="P238" s="96"/>
      <c r="Q238" s="95"/>
      <c r="R238" s="88"/>
      <c r="S238" s="96"/>
      <c r="T238" s="122"/>
      <c r="U238" s="160"/>
      <c r="V238" s="168"/>
      <c r="W238" s="133"/>
      <c r="X238" s="133"/>
      <c r="Y238" s="134"/>
      <c r="Z238" s="515"/>
      <c r="AA238" s="138"/>
      <c r="AB238" s="139"/>
      <c r="AC238" s="140"/>
      <c r="AD238" s="148"/>
      <c r="AE238" s="149"/>
      <c r="AF238" s="150"/>
      <c r="AG238" s="151"/>
      <c r="AH238" s="151"/>
      <c r="AI238" s="151"/>
      <c r="AJ238" s="151"/>
      <c r="AK238" s="152"/>
      <c r="AL238" s="135"/>
      <c r="AM238" s="172"/>
      <c r="AN238" s="172"/>
      <c r="AO238" s="173"/>
    </row>
    <row r="239" spans="2:41" s="82" customFormat="1" ht="35.25" customHeight="1" x14ac:dyDescent="0.2">
      <c r="B239" s="171"/>
      <c r="C239" s="170"/>
      <c r="D239" s="88"/>
      <c r="E239" s="113"/>
      <c r="F239" s="95"/>
      <c r="G239" s="105"/>
      <c r="H239" s="106"/>
      <c r="I239" s="105"/>
      <c r="J239" s="107"/>
      <c r="K239" s="99"/>
      <c r="L239" s="117"/>
      <c r="M239" s="118"/>
      <c r="N239" s="95"/>
      <c r="O239" s="88"/>
      <c r="P239" s="96"/>
      <c r="Q239" s="95"/>
      <c r="R239" s="88"/>
      <c r="S239" s="96"/>
      <c r="T239" s="122"/>
      <c r="U239" s="160"/>
      <c r="V239" s="168"/>
      <c r="W239" s="133"/>
      <c r="X239" s="133"/>
      <c r="Y239" s="134"/>
      <c r="Z239" s="515"/>
      <c r="AA239" s="138"/>
      <c r="AB239" s="139"/>
      <c r="AC239" s="140"/>
      <c r="AD239" s="148"/>
      <c r="AE239" s="149"/>
      <c r="AF239" s="150"/>
      <c r="AG239" s="151"/>
      <c r="AH239" s="151"/>
      <c r="AI239" s="151"/>
      <c r="AJ239" s="151"/>
      <c r="AK239" s="152"/>
      <c r="AL239" s="135"/>
      <c r="AM239" s="172"/>
      <c r="AN239" s="172"/>
      <c r="AO239" s="173"/>
    </row>
    <row r="240" spans="2:41" s="82" customFormat="1" ht="35.25" customHeight="1" x14ac:dyDescent="0.2">
      <c r="B240" s="171"/>
      <c r="C240" s="170"/>
      <c r="D240" s="88"/>
      <c r="E240" s="113"/>
      <c r="F240" s="95"/>
      <c r="G240" s="105"/>
      <c r="H240" s="106"/>
      <c r="I240" s="105"/>
      <c r="J240" s="107"/>
      <c r="K240" s="99"/>
      <c r="L240" s="117"/>
      <c r="M240" s="118"/>
      <c r="N240" s="95"/>
      <c r="O240" s="88"/>
      <c r="P240" s="96"/>
      <c r="Q240" s="95"/>
      <c r="R240" s="88"/>
      <c r="S240" s="96"/>
      <c r="T240" s="122"/>
      <c r="U240" s="160"/>
      <c r="V240" s="168"/>
      <c r="W240" s="133"/>
      <c r="X240" s="133"/>
      <c r="Y240" s="134"/>
      <c r="Z240" s="515"/>
      <c r="AA240" s="138"/>
      <c r="AB240" s="139"/>
      <c r="AC240" s="140"/>
      <c r="AD240" s="148"/>
      <c r="AE240" s="149"/>
      <c r="AF240" s="150"/>
      <c r="AG240" s="151"/>
      <c r="AH240" s="151"/>
      <c r="AI240" s="151"/>
      <c r="AJ240" s="151"/>
      <c r="AK240" s="152"/>
      <c r="AL240" s="135"/>
      <c r="AM240" s="172"/>
      <c r="AN240" s="172"/>
      <c r="AO240" s="173"/>
    </row>
    <row r="241" spans="2:41" s="82" customFormat="1" ht="35.25" customHeight="1" x14ac:dyDescent="0.2">
      <c r="B241" s="171"/>
      <c r="C241" s="170"/>
      <c r="D241" s="88"/>
      <c r="E241" s="113"/>
      <c r="F241" s="95"/>
      <c r="G241" s="105"/>
      <c r="H241" s="106"/>
      <c r="I241" s="105"/>
      <c r="J241" s="107"/>
      <c r="K241" s="99"/>
      <c r="L241" s="117"/>
      <c r="M241" s="118"/>
      <c r="N241" s="95"/>
      <c r="O241" s="88"/>
      <c r="P241" s="96"/>
      <c r="Q241" s="95"/>
      <c r="R241" s="88"/>
      <c r="S241" s="96"/>
      <c r="T241" s="122"/>
      <c r="U241" s="160"/>
      <c r="V241" s="168"/>
      <c r="W241" s="133"/>
      <c r="X241" s="133"/>
      <c r="Y241" s="134"/>
      <c r="Z241" s="515"/>
      <c r="AA241" s="138"/>
      <c r="AB241" s="139"/>
      <c r="AC241" s="140"/>
      <c r="AD241" s="148"/>
      <c r="AE241" s="149"/>
      <c r="AF241" s="150"/>
      <c r="AG241" s="151"/>
      <c r="AH241" s="151"/>
      <c r="AI241" s="151"/>
      <c r="AJ241" s="151"/>
      <c r="AK241" s="152"/>
      <c r="AL241" s="135"/>
      <c r="AM241" s="172"/>
      <c r="AN241" s="172"/>
      <c r="AO241" s="173"/>
    </row>
    <row r="242" spans="2:41" s="82" customFormat="1" ht="35.25" customHeight="1" x14ac:dyDescent="0.2">
      <c r="B242" s="171"/>
      <c r="C242" s="170"/>
      <c r="D242" s="88"/>
      <c r="E242" s="113"/>
      <c r="F242" s="95"/>
      <c r="G242" s="105"/>
      <c r="H242" s="106"/>
      <c r="I242" s="105"/>
      <c r="J242" s="107"/>
      <c r="K242" s="99"/>
      <c r="L242" s="117"/>
      <c r="M242" s="118"/>
      <c r="N242" s="95"/>
      <c r="O242" s="88"/>
      <c r="P242" s="96"/>
      <c r="Q242" s="95"/>
      <c r="R242" s="88"/>
      <c r="S242" s="96"/>
      <c r="T242" s="122"/>
      <c r="U242" s="160"/>
      <c r="V242" s="168"/>
      <c r="W242" s="133"/>
      <c r="X242" s="133"/>
      <c r="Y242" s="134"/>
      <c r="Z242" s="515"/>
      <c r="AA242" s="138"/>
      <c r="AB242" s="139"/>
      <c r="AC242" s="140"/>
      <c r="AD242" s="148"/>
      <c r="AE242" s="149"/>
      <c r="AF242" s="150"/>
      <c r="AG242" s="151"/>
      <c r="AH242" s="151"/>
      <c r="AI242" s="151"/>
      <c r="AJ242" s="151"/>
      <c r="AK242" s="152"/>
      <c r="AL242" s="135"/>
      <c r="AM242" s="172"/>
      <c r="AN242" s="172"/>
      <c r="AO242" s="173"/>
    </row>
    <row r="243" spans="2:41" s="82" customFormat="1" ht="35.25" customHeight="1" x14ac:dyDescent="0.2">
      <c r="B243" s="171"/>
      <c r="C243" s="170"/>
      <c r="D243" s="88"/>
      <c r="E243" s="113"/>
      <c r="F243" s="95"/>
      <c r="G243" s="105"/>
      <c r="H243" s="106"/>
      <c r="I243" s="105"/>
      <c r="J243" s="107"/>
      <c r="K243" s="99"/>
      <c r="L243" s="117"/>
      <c r="M243" s="118"/>
      <c r="N243" s="95"/>
      <c r="O243" s="88"/>
      <c r="P243" s="96"/>
      <c r="Q243" s="95"/>
      <c r="R243" s="88"/>
      <c r="S243" s="96"/>
      <c r="T243" s="122"/>
      <c r="U243" s="160"/>
      <c r="V243" s="168"/>
      <c r="W243" s="133"/>
      <c r="X243" s="133"/>
      <c r="Y243" s="134"/>
      <c r="Z243" s="515"/>
      <c r="AA243" s="138"/>
      <c r="AB243" s="139"/>
      <c r="AC243" s="140"/>
      <c r="AD243" s="148"/>
      <c r="AE243" s="149"/>
      <c r="AF243" s="150"/>
      <c r="AG243" s="151"/>
      <c r="AH243" s="151"/>
      <c r="AI243" s="151"/>
      <c r="AJ243" s="151"/>
      <c r="AK243" s="152"/>
      <c r="AL243" s="135"/>
      <c r="AM243" s="172"/>
      <c r="AN243" s="172"/>
      <c r="AO243" s="173"/>
    </row>
    <row r="244" spans="2:41" s="82" customFormat="1" ht="35.25" customHeight="1" x14ac:dyDescent="0.2">
      <c r="B244" s="171"/>
      <c r="C244" s="170"/>
      <c r="D244" s="88"/>
      <c r="E244" s="113"/>
      <c r="F244" s="95"/>
      <c r="G244" s="105"/>
      <c r="H244" s="106"/>
      <c r="I244" s="105"/>
      <c r="J244" s="107"/>
      <c r="K244" s="99"/>
      <c r="L244" s="117"/>
      <c r="M244" s="118"/>
      <c r="N244" s="95"/>
      <c r="O244" s="88"/>
      <c r="P244" s="96"/>
      <c r="Q244" s="95"/>
      <c r="R244" s="88"/>
      <c r="S244" s="96"/>
      <c r="T244" s="122"/>
      <c r="U244" s="160"/>
      <c r="V244" s="168"/>
      <c r="W244" s="133"/>
      <c r="X244" s="133"/>
      <c r="Y244" s="134"/>
      <c r="Z244" s="515"/>
      <c r="AA244" s="138"/>
      <c r="AB244" s="139"/>
      <c r="AC244" s="140"/>
      <c r="AD244" s="148"/>
      <c r="AE244" s="149"/>
      <c r="AF244" s="150"/>
      <c r="AG244" s="151"/>
      <c r="AH244" s="151"/>
      <c r="AI244" s="151"/>
      <c r="AJ244" s="151"/>
      <c r="AK244" s="152"/>
      <c r="AL244" s="135"/>
      <c r="AM244" s="172"/>
      <c r="AN244" s="172"/>
      <c r="AO244" s="173"/>
    </row>
    <row r="245" spans="2:41" s="82" customFormat="1" ht="35.25" customHeight="1" x14ac:dyDescent="0.2">
      <c r="B245" s="171"/>
      <c r="C245" s="170"/>
      <c r="D245" s="88"/>
      <c r="E245" s="113"/>
      <c r="F245" s="95"/>
      <c r="G245" s="105"/>
      <c r="H245" s="106"/>
      <c r="I245" s="105"/>
      <c r="J245" s="107"/>
      <c r="K245" s="99"/>
      <c r="L245" s="117"/>
      <c r="M245" s="118"/>
      <c r="N245" s="95"/>
      <c r="O245" s="88"/>
      <c r="P245" s="96"/>
      <c r="Q245" s="95"/>
      <c r="R245" s="88"/>
      <c r="S245" s="96"/>
      <c r="T245" s="122"/>
      <c r="U245" s="160"/>
      <c r="V245" s="168"/>
      <c r="W245" s="133"/>
      <c r="X245" s="133"/>
      <c r="Y245" s="134"/>
      <c r="Z245" s="515"/>
      <c r="AA245" s="138"/>
      <c r="AB245" s="139"/>
      <c r="AC245" s="140"/>
      <c r="AD245" s="148"/>
      <c r="AE245" s="149"/>
      <c r="AF245" s="150"/>
      <c r="AG245" s="151"/>
      <c r="AH245" s="151"/>
      <c r="AI245" s="151"/>
      <c r="AJ245" s="151"/>
      <c r="AK245" s="152"/>
      <c r="AL245" s="135"/>
      <c r="AM245" s="172"/>
      <c r="AN245" s="172"/>
      <c r="AO245" s="173"/>
    </row>
    <row r="246" spans="2:41" s="82" customFormat="1" ht="35.25" customHeight="1" x14ac:dyDescent="0.2">
      <c r="B246" s="171"/>
      <c r="C246" s="170"/>
      <c r="D246" s="88"/>
      <c r="E246" s="113"/>
      <c r="F246" s="95"/>
      <c r="G246" s="105"/>
      <c r="H246" s="106"/>
      <c r="I246" s="105"/>
      <c r="J246" s="107"/>
      <c r="K246" s="99"/>
      <c r="L246" s="117"/>
      <c r="M246" s="118"/>
      <c r="N246" s="95"/>
      <c r="O246" s="88"/>
      <c r="P246" s="96"/>
      <c r="Q246" s="95"/>
      <c r="R246" s="88"/>
      <c r="S246" s="96"/>
      <c r="T246" s="122"/>
      <c r="U246" s="160"/>
      <c r="V246" s="168"/>
      <c r="W246" s="133"/>
      <c r="X246" s="133"/>
      <c r="Y246" s="134"/>
      <c r="Z246" s="515"/>
      <c r="AA246" s="138"/>
      <c r="AB246" s="139"/>
      <c r="AC246" s="140"/>
      <c r="AD246" s="148"/>
      <c r="AE246" s="149"/>
      <c r="AF246" s="150"/>
      <c r="AG246" s="151"/>
      <c r="AH246" s="151"/>
      <c r="AI246" s="151"/>
      <c r="AJ246" s="151"/>
      <c r="AK246" s="152"/>
      <c r="AL246" s="135"/>
      <c r="AM246" s="172"/>
      <c r="AN246" s="172"/>
      <c r="AO246" s="173"/>
    </row>
    <row r="247" spans="2:41" s="82" customFormat="1" ht="35.25" customHeight="1" x14ac:dyDescent="0.2">
      <c r="B247" s="171"/>
      <c r="C247" s="170"/>
      <c r="D247" s="88"/>
      <c r="E247" s="113"/>
      <c r="F247" s="95"/>
      <c r="G247" s="105"/>
      <c r="H247" s="106"/>
      <c r="I247" s="105"/>
      <c r="J247" s="107"/>
      <c r="K247" s="99"/>
      <c r="L247" s="117"/>
      <c r="M247" s="118"/>
      <c r="N247" s="95"/>
      <c r="O247" s="88"/>
      <c r="P247" s="96"/>
      <c r="Q247" s="95"/>
      <c r="R247" s="88"/>
      <c r="S247" s="96"/>
      <c r="T247" s="122"/>
      <c r="U247" s="160"/>
      <c r="V247" s="168"/>
      <c r="W247" s="133"/>
      <c r="X247" s="133"/>
      <c r="Y247" s="134"/>
      <c r="Z247" s="515"/>
      <c r="AA247" s="138"/>
      <c r="AB247" s="139"/>
      <c r="AC247" s="140"/>
      <c r="AD247" s="148"/>
      <c r="AE247" s="149"/>
      <c r="AF247" s="150"/>
      <c r="AG247" s="151"/>
      <c r="AH247" s="151"/>
      <c r="AI247" s="151"/>
      <c r="AJ247" s="151"/>
      <c r="AK247" s="152"/>
      <c r="AL247" s="135"/>
      <c r="AM247" s="172"/>
      <c r="AN247" s="172"/>
      <c r="AO247" s="173"/>
    </row>
    <row r="248" spans="2:41" s="82" customFormat="1" ht="35.25" customHeight="1" x14ac:dyDescent="0.2">
      <c r="B248" s="171"/>
      <c r="C248" s="170"/>
      <c r="D248" s="88"/>
      <c r="E248" s="113"/>
      <c r="F248" s="95"/>
      <c r="G248" s="105"/>
      <c r="H248" s="106"/>
      <c r="I248" s="105"/>
      <c r="J248" s="107"/>
      <c r="K248" s="99"/>
      <c r="L248" s="117"/>
      <c r="M248" s="118"/>
      <c r="N248" s="95"/>
      <c r="O248" s="88"/>
      <c r="P248" s="96"/>
      <c r="Q248" s="95"/>
      <c r="R248" s="88"/>
      <c r="S248" s="96"/>
      <c r="T248" s="122"/>
      <c r="U248" s="160"/>
      <c r="V248" s="168"/>
      <c r="W248" s="133"/>
      <c r="X248" s="133"/>
      <c r="Y248" s="134"/>
      <c r="Z248" s="515"/>
      <c r="AA248" s="138"/>
      <c r="AB248" s="139"/>
      <c r="AC248" s="140"/>
      <c r="AD248" s="148"/>
      <c r="AE248" s="149"/>
      <c r="AF248" s="150"/>
      <c r="AG248" s="151"/>
      <c r="AH248" s="151"/>
      <c r="AI248" s="151"/>
      <c r="AJ248" s="151"/>
      <c r="AK248" s="152"/>
      <c r="AL248" s="135"/>
      <c r="AM248" s="172"/>
      <c r="AN248" s="172"/>
      <c r="AO248" s="173"/>
    </row>
    <row r="249" spans="2:41" s="82" customFormat="1" ht="35.25" customHeight="1" x14ac:dyDescent="0.2">
      <c r="B249" s="171"/>
      <c r="C249" s="170"/>
      <c r="D249" s="88"/>
      <c r="E249" s="113"/>
      <c r="F249" s="95"/>
      <c r="G249" s="105"/>
      <c r="H249" s="106"/>
      <c r="I249" s="105"/>
      <c r="J249" s="107"/>
      <c r="K249" s="99"/>
      <c r="L249" s="117"/>
      <c r="M249" s="118"/>
      <c r="N249" s="95"/>
      <c r="O249" s="88"/>
      <c r="P249" s="96"/>
      <c r="Q249" s="95"/>
      <c r="R249" s="88"/>
      <c r="S249" s="96"/>
      <c r="T249" s="122"/>
      <c r="U249" s="160"/>
      <c r="V249" s="168"/>
      <c r="W249" s="133"/>
      <c r="X249" s="133"/>
      <c r="Y249" s="134"/>
      <c r="Z249" s="515"/>
      <c r="AA249" s="138"/>
      <c r="AB249" s="139"/>
      <c r="AC249" s="140"/>
      <c r="AD249" s="148"/>
      <c r="AE249" s="149"/>
      <c r="AF249" s="150"/>
      <c r="AG249" s="151"/>
      <c r="AH249" s="151"/>
      <c r="AI249" s="151"/>
      <c r="AJ249" s="151"/>
      <c r="AK249" s="152"/>
      <c r="AL249" s="135"/>
      <c r="AM249" s="172"/>
      <c r="AN249" s="172"/>
      <c r="AO249" s="173"/>
    </row>
    <row r="250" spans="2:41" s="82" customFormat="1" ht="35.25" customHeight="1" x14ac:dyDescent="0.2">
      <c r="B250" s="171"/>
      <c r="C250" s="170"/>
      <c r="D250" s="88"/>
      <c r="E250" s="113"/>
      <c r="F250" s="95"/>
      <c r="G250" s="105"/>
      <c r="H250" s="106"/>
      <c r="I250" s="105"/>
      <c r="J250" s="107"/>
      <c r="K250" s="99"/>
      <c r="L250" s="117"/>
      <c r="M250" s="118"/>
      <c r="N250" s="95"/>
      <c r="O250" s="88"/>
      <c r="P250" s="96"/>
      <c r="Q250" s="95"/>
      <c r="R250" s="88"/>
      <c r="S250" s="96"/>
      <c r="T250" s="122"/>
      <c r="U250" s="160"/>
      <c r="V250" s="168"/>
      <c r="W250" s="133"/>
      <c r="X250" s="133"/>
      <c r="Y250" s="134"/>
      <c r="Z250" s="515"/>
      <c r="AA250" s="138"/>
      <c r="AB250" s="139"/>
      <c r="AC250" s="140"/>
      <c r="AD250" s="148"/>
      <c r="AE250" s="149"/>
      <c r="AF250" s="150"/>
      <c r="AG250" s="151"/>
      <c r="AH250" s="151"/>
      <c r="AI250" s="151"/>
      <c r="AJ250" s="151"/>
      <c r="AK250" s="152"/>
      <c r="AL250" s="135"/>
      <c r="AM250" s="172"/>
      <c r="AN250" s="172"/>
      <c r="AO250" s="173"/>
    </row>
    <row r="251" spans="2:41" s="82" customFormat="1" ht="35.25" customHeight="1" x14ac:dyDescent="0.2">
      <c r="B251" s="171"/>
      <c r="C251" s="170"/>
      <c r="D251" s="88"/>
      <c r="E251" s="113"/>
      <c r="F251" s="95"/>
      <c r="G251" s="105"/>
      <c r="H251" s="106"/>
      <c r="I251" s="105"/>
      <c r="J251" s="107"/>
      <c r="K251" s="99"/>
      <c r="L251" s="117"/>
      <c r="M251" s="118"/>
      <c r="N251" s="95"/>
      <c r="O251" s="88"/>
      <c r="P251" s="96"/>
      <c r="Q251" s="95"/>
      <c r="R251" s="88"/>
      <c r="S251" s="96"/>
      <c r="T251" s="122"/>
      <c r="U251" s="160"/>
      <c r="V251" s="168"/>
      <c r="W251" s="133"/>
      <c r="X251" s="133"/>
      <c r="Y251" s="134"/>
      <c r="Z251" s="515"/>
      <c r="AA251" s="138"/>
      <c r="AB251" s="139"/>
      <c r="AC251" s="140"/>
      <c r="AD251" s="148"/>
      <c r="AE251" s="149"/>
      <c r="AF251" s="150"/>
      <c r="AG251" s="151"/>
      <c r="AH251" s="151"/>
      <c r="AI251" s="151"/>
      <c r="AJ251" s="151"/>
      <c r="AK251" s="152"/>
      <c r="AL251" s="135"/>
      <c r="AM251" s="172"/>
      <c r="AN251" s="172"/>
      <c r="AO251" s="173"/>
    </row>
    <row r="252" spans="2:41" s="82" customFormat="1" ht="35.25" customHeight="1" x14ac:dyDescent="0.2">
      <c r="B252" s="171"/>
      <c r="C252" s="170"/>
      <c r="D252" s="88"/>
      <c r="E252" s="113"/>
      <c r="F252" s="95"/>
      <c r="G252" s="105"/>
      <c r="H252" s="106"/>
      <c r="I252" s="105"/>
      <c r="J252" s="107"/>
      <c r="K252" s="99"/>
      <c r="L252" s="117"/>
      <c r="M252" s="118"/>
      <c r="N252" s="95"/>
      <c r="O252" s="88"/>
      <c r="P252" s="96"/>
      <c r="Q252" s="95"/>
      <c r="R252" s="88"/>
      <c r="S252" s="96"/>
      <c r="T252" s="122"/>
      <c r="U252" s="160"/>
      <c r="V252" s="168"/>
      <c r="W252" s="133"/>
      <c r="X252" s="133"/>
      <c r="Y252" s="134"/>
      <c r="Z252" s="515"/>
      <c r="AA252" s="138"/>
      <c r="AB252" s="139"/>
      <c r="AC252" s="140"/>
      <c r="AD252" s="148"/>
      <c r="AE252" s="149"/>
      <c r="AF252" s="150"/>
      <c r="AG252" s="151"/>
      <c r="AH252" s="151"/>
      <c r="AI252" s="151"/>
      <c r="AJ252" s="151"/>
      <c r="AK252" s="152"/>
      <c r="AL252" s="135"/>
      <c r="AM252" s="172"/>
      <c r="AN252" s="172"/>
      <c r="AO252" s="173"/>
    </row>
    <row r="253" spans="2:41" s="82" customFormat="1" ht="35.25" customHeight="1" x14ac:dyDescent="0.2">
      <c r="B253" s="171"/>
      <c r="C253" s="170"/>
      <c r="D253" s="88"/>
      <c r="E253" s="113"/>
      <c r="F253" s="95"/>
      <c r="G253" s="105"/>
      <c r="H253" s="106"/>
      <c r="I253" s="105"/>
      <c r="J253" s="107"/>
      <c r="K253" s="99"/>
      <c r="L253" s="117"/>
      <c r="M253" s="118"/>
      <c r="N253" s="95"/>
      <c r="O253" s="88"/>
      <c r="P253" s="96"/>
      <c r="Q253" s="95"/>
      <c r="R253" s="88"/>
      <c r="S253" s="96"/>
      <c r="T253" s="122"/>
      <c r="U253" s="160"/>
      <c r="V253" s="168"/>
      <c r="W253" s="133"/>
      <c r="X253" s="133"/>
      <c r="Y253" s="134"/>
      <c r="Z253" s="515"/>
      <c r="AA253" s="138"/>
      <c r="AB253" s="139"/>
      <c r="AC253" s="140"/>
      <c r="AD253" s="148"/>
      <c r="AE253" s="149"/>
      <c r="AF253" s="150"/>
      <c r="AG253" s="151"/>
      <c r="AH253" s="151"/>
      <c r="AI253" s="151"/>
      <c r="AJ253" s="151"/>
      <c r="AK253" s="152"/>
      <c r="AL253" s="135"/>
      <c r="AM253" s="172"/>
      <c r="AN253" s="172"/>
      <c r="AO253" s="173"/>
    </row>
    <row r="254" spans="2:41" s="82" customFormat="1" ht="35.25" customHeight="1" x14ac:dyDescent="0.2">
      <c r="B254" s="171"/>
      <c r="C254" s="170"/>
      <c r="D254" s="88"/>
      <c r="E254" s="113"/>
      <c r="F254" s="95"/>
      <c r="G254" s="105"/>
      <c r="H254" s="106"/>
      <c r="I254" s="105"/>
      <c r="J254" s="107"/>
      <c r="K254" s="99"/>
      <c r="L254" s="117"/>
      <c r="M254" s="118"/>
      <c r="N254" s="95"/>
      <c r="O254" s="88"/>
      <c r="P254" s="96"/>
      <c r="Q254" s="95"/>
      <c r="R254" s="88"/>
      <c r="S254" s="96"/>
      <c r="T254" s="122"/>
      <c r="U254" s="160"/>
      <c r="V254" s="168"/>
      <c r="W254" s="133"/>
      <c r="X254" s="133"/>
      <c r="Y254" s="134"/>
      <c r="Z254" s="515"/>
      <c r="AA254" s="138"/>
      <c r="AB254" s="139"/>
      <c r="AC254" s="140"/>
      <c r="AD254" s="148"/>
      <c r="AE254" s="149"/>
      <c r="AF254" s="150"/>
      <c r="AG254" s="151"/>
      <c r="AH254" s="151"/>
      <c r="AI254" s="151"/>
      <c r="AJ254" s="151"/>
      <c r="AK254" s="152"/>
      <c r="AL254" s="135"/>
      <c r="AM254" s="172"/>
      <c r="AN254" s="172"/>
      <c r="AO254" s="173"/>
    </row>
    <row r="255" spans="2:41" s="82" customFormat="1" ht="35.25" customHeight="1" x14ac:dyDescent="0.2">
      <c r="B255" s="171"/>
      <c r="C255" s="170"/>
      <c r="D255" s="88"/>
      <c r="E255" s="113"/>
      <c r="F255" s="95"/>
      <c r="G255" s="105"/>
      <c r="H255" s="106"/>
      <c r="I255" s="105"/>
      <c r="J255" s="107"/>
      <c r="K255" s="99"/>
      <c r="L255" s="117"/>
      <c r="M255" s="118"/>
      <c r="N255" s="95"/>
      <c r="O255" s="88"/>
      <c r="P255" s="96"/>
      <c r="Q255" s="95"/>
      <c r="R255" s="88"/>
      <c r="S255" s="96"/>
      <c r="T255" s="122"/>
      <c r="U255" s="160"/>
      <c r="V255" s="168"/>
      <c r="W255" s="133"/>
      <c r="X255" s="133"/>
      <c r="Y255" s="134"/>
      <c r="Z255" s="515"/>
      <c r="AA255" s="138"/>
      <c r="AB255" s="139"/>
      <c r="AC255" s="140"/>
      <c r="AD255" s="148"/>
      <c r="AE255" s="149"/>
      <c r="AF255" s="150"/>
      <c r="AG255" s="151"/>
      <c r="AH255" s="151"/>
      <c r="AI255" s="151"/>
      <c r="AJ255" s="151"/>
      <c r="AK255" s="152"/>
      <c r="AL255" s="135"/>
      <c r="AM255" s="172"/>
      <c r="AN255" s="172"/>
      <c r="AO255" s="173"/>
    </row>
    <row r="256" spans="2:41" s="82" customFormat="1" ht="35.25" customHeight="1" x14ac:dyDescent="0.2">
      <c r="B256" s="171"/>
      <c r="C256" s="170"/>
      <c r="D256" s="88"/>
      <c r="E256" s="113"/>
      <c r="F256" s="95"/>
      <c r="G256" s="105"/>
      <c r="H256" s="106"/>
      <c r="I256" s="105"/>
      <c r="J256" s="107"/>
      <c r="K256" s="99"/>
      <c r="L256" s="117"/>
      <c r="M256" s="118"/>
      <c r="N256" s="95"/>
      <c r="O256" s="88"/>
      <c r="P256" s="96"/>
      <c r="Q256" s="95"/>
      <c r="R256" s="88"/>
      <c r="S256" s="96"/>
      <c r="T256" s="122"/>
      <c r="U256" s="160"/>
      <c r="V256" s="168"/>
      <c r="W256" s="133"/>
      <c r="X256" s="133"/>
      <c r="Y256" s="134"/>
      <c r="Z256" s="515"/>
      <c r="AA256" s="138"/>
      <c r="AB256" s="139"/>
      <c r="AC256" s="140"/>
      <c r="AD256" s="148"/>
      <c r="AE256" s="149"/>
      <c r="AF256" s="150"/>
      <c r="AG256" s="151"/>
      <c r="AH256" s="151"/>
      <c r="AI256" s="151"/>
      <c r="AJ256" s="151"/>
      <c r="AK256" s="152"/>
      <c r="AL256" s="135"/>
      <c r="AM256" s="172"/>
      <c r="AN256" s="172"/>
      <c r="AO256" s="173"/>
    </row>
    <row r="257" spans="2:41" s="82" customFormat="1" ht="35.25" customHeight="1" x14ac:dyDescent="0.2">
      <c r="B257" s="171"/>
      <c r="C257" s="170"/>
      <c r="D257" s="88"/>
      <c r="E257" s="113"/>
      <c r="F257" s="95"/>
      <c r="G257" s="105"/>
      <c r="H257" s="106"/>
      <c r="I257" s="105"/>
      <c r="J257" s="107"/>
      <c r="K257" s="99"/>
      <c r="L257" s="117"/>
      <c r="M257" s="118"/>
      <c r="N257" s="95"/>
      <c r="O257" s="88"/>
      <c r="P257" s="96"/>
      <c r="Q257" s="95"/>
      <c r="R257" s="88"/>
      <c r="S257" s="96"/>
      <c r="T257" s="122"/>
      <c r="U257" s="160"/>
      <c r="V257" s="168"/>
      <c r="W257" s="133"/>
      <c r="X257" s="133"/>
      <c r="Y257" s="134"/>
      <c r="Z257" s="515"/>
      <c r="AA257" s="138"/>
      <c r="AB257" s="139"/>
      <c r="AC257" s="140"/>
      <c r="AD257" s="148"/>
      <c r="AE257" s="149"/>
      <c r="AF257" s="150"/>
      <c r="AG257" s="151"/>
      <c r="AH257" s="151"/>
      <c r="AI257" s="151"/>
      <c r="AJ257" s="151"/>
      <c r="AK257" s="152"/>
      <c r="AL257" s="135"/>
      <c r="AM257" s="172"/>
      <c r="AN257" s="172"/>
      <c r="AO257" s="173"/>
    </row>
    <row r="258" spans="2:41" s="82" customFormat="1" ht="35.25" customHeight="1" x14ac:dyDescent="0.2">
      <c r="B258" s="171"/>
      <c r="C258" s="170"/>
      <c r="D258" s="88"/>
      <c r="E258" s="113"/>
      <c r="F258" s="95"/>
      <c r="G258" s="105"/>
      <c r="H258" s="106"/>
      <c r="I258" s="105"/>
      <c r="J258" s="107"/>
      <c r="K258" s="99"/>
      <c r="L258" s="117"/>
      <c r="M258" s="118"/>
      <c r="N258" s="95"/>
      <c r="O258" s="88"/>
      <c r="P258" s="96"/>
      <c r="Q258" s="95"/>
      <c r="R258" s="88"/>
      <c r="S258" s="96"/>
      <c r="T258" s="122"/>
      <c r="U258" s="160"/>
      <c r="V258" s="168"/>
      <c r="W258" s="133"/>
      <c r="X258" s="133"/>
      <c r="Y258" s="134"/>
      <c r="Z258" s="515"/>
      <c r="AA258" s="138"/>
      <c r="AB258" s="139"/>
      <c r="AC258" s="140"/>
      <c r="AD258" s="148"/>
      <c r="AE258" s="149"/>
      <c r="AF258" s="150"/>
      <c r="AG258" s="151"/>
      <c r="AH258" s="151"/>
      <c r="AI258" s="151"/>
      <c r="AJ258" s="151"/>
      <c r="AK258" s="152"/>
      <c r="AL258" s="135"/>
      <c r="AM258" s="172"/>
      <c r="AN258" s="172"/>
      <c r="AO258" s="173"/>
    </row>
    <row r="259" spans="2:41" s="82" customFormat="1" ht="35.25" customHeight="1" x14ac:dyDescent="0.2">
      <c r="B259" s="171"/>
      <c r="C259" s="170"/>
      <c r="D259" s="88"/>
      <c r="E259" s="113"/>
      <c r="F259" s="95"/>
      <c r="G259" s="105"/>
      <c r="H259" s="106"/>
      <c r="I259" s="105"/>
      <c r="J259" s="107"/>
      <c r="K259" s="99"/>
      <c r="L259" s="117"/>
      <c r="M259" s="118"/>
      <c r="N259" s="95"/>
      <c r="O259" s="88"/>
      <c r="P259" s="96"/>
      <c r="Q259" s="95"/>
      <c r="R259" s="88"/>
      <c r="S259" s="96"/>
      <c r="T259" s="122"/>
      <c r="U259" s="160"/>
      <c r="V259" s="168"/>
      <c r="W259" s="133"/>
      <c r="X259" s="133"/>
      <c r="Y259" s="134"/>
      <c r="Z259" s="515"/>
      <c r="AA259" s="138"/>
      <c r="AB259" s="139"/>
      <c r="AC259" s="140"/>
      <c r="AD259" s="148"/>
      <c r="AE259" s="149"/>
      <c r="AF259" s="150"/>
      <c r="AG259" s="151"/>
      <c r="AH259" s="151"/>
      <c r="AI259" s="151"/>
      <c r="AJ259" s="151"/>
      <c r="AK259" s="152"/>
      <c r="AL259" s="135"/>
      <c r="AM259" s="172"/>
      <c r="AN259" s="172"/>
      <c r="AO259" s="173"/>
    </row>
    <row r="260" spans="2:41" s="82" customFormat="1" ht="35.25" customHeight="1" x14ac:dyDescent="0.2">
      <c r="B260" s="171"/>
      <c r="C260" s="170"/>
      <c r="D260" s="88"/>
      <c r="E260" s="113"/>
      <c r="F260" s="95"/>
      <c r="G260" s="105"/>
      <c r="H260" s="106"/>
      <c r="I260" s="105"/>
      <c r="J260" s="107"/>
      <c r="K260" s="99"/>
      <c r="L260" s="117"/>
      <c r="M260" s="118"/>
      <c r="N260" s="95"/>
      <c r="O260" s="88"/>
      <c r="P260" s="96"/>
      <c r="Q260" s="95"/>
      <c r="R260" s="88"/>
      <c r="S260" s="96"/>
      <c r="T260" s="122"/>
      <c r="U260" s="160"/>
      <c r="V260" s="168"/>
      <c r="W260" s="133"/>
      <c r="X260" s="133"/>
      <c r="Y260" s="134"/>
      <c r="Z260" s="515"/>
      <c r="AA260" s="138"/>
      <c r="AB260" s="139"/>
      <c r="AC260" s="140"/>
      <c r="AD260" s="148"/>
      <c r="AE260" s="149"/>
      <c r="AF260" s="150"/>
      <c r="AG260" s="151"/>
      <c r="AH260" s="151"/>
      <c r="AI260" s="151"/>
      <c r="AJ260" s="151"/>
      <c r="AK260" s="152"/>
      <c r="AL260" s="135"/>
      <c r="AM260" s="172"/>
      <c r="AN260" s="172"/>
      <c r="AO260" s="173"/>
    </row>
    <row r="261" spans="2:41" s="82" customFormat="1" ht="35.25" customHeight="1" x14ac:dyDescent="0.2">
      <c r="B261" s="171"/>
      <c r="C261" s="170"/>
      <c r="D261" s="88"/>
      <c r="E261" s="113"/>
      <c r="F261" s="95"/>
      <c r="G261" s="105"/>
      <c r="H261" s="106"/>
      <c r="I261" s="105"/>
      <c r="J261" s="107"/>
      <c r="K261" s="99"/>
      <c r="L261" s="117"/>
      <c r="M261" s="118"/>
      <c r="N261" s="95"/>
      <c r="O261" s="88"/>
      <c r="P261" s="96"/>
      <c r="Q261" s="95"/>
      <c r="R261" s="88"/>
      <c r="S261" s="96"/>
      <c r="T261" s="122"/>
      <c r="U261" s="160"/>
      <c r="V261" s="168"/>
      <c r="W261" s="133"/>
      <c r="X261" s="133"/>
      <c r="Y261" s="134"/>
      <c r="Z261" s="515"/>
      <c r="AA261" s="138"/>
      <c r="AB261" s="139"/>
      <c r="AC261" s="140"/>
      <c r="AD261" s="148"/>
      <c r="AE261" s="149"/>
      <c r="AF261" s="150"/>
      <c r="AG261" s="151"/>
      <c r="AH261" s="151"/>
      <c r="AI261" s="151"/>
      <c r="AJ261" s="151"/>
      <c r="AK261" s="152"/>
      <c r="AL261" s="135"/>
      <c r="AM261" s="172"/>
      <c r="AN261" s="172"/>
      <c r="AO261" s="173"/>
    </row>
    <row r="262" spans="2:41" s="82" customFormat="1" ht="35.25" customHeight="1" x14ac:dyDescent="0.2">
      <c r="B262" s="171"/>
      <c r="C262" s="170"/>
      <c r="D262" s="88"/>
      <c r="E262" s="113"/>
      <c r="F262" s="95"/>
      <c r="G262" s="105"/>
      <c r="H262" s="106"/>
      <c r="I262" s="105"/>
      <c r="J262" s="107"/>
      <c r="K262" s="99"/>
      <c r="L262" s="117"/>
      <c r="M262" s="118"/>
      <c r="N262" s="95"/>
      <c r="O262" s="88"/>
      <c r="P262" s="96"/>
      <c r="Q262" s="95"/>
      <c r="R262" s="88"/>
      <c r="S262" s="96"/>
      <c r="T262" s="122"/>
      <c r="U262" s="160"/>
      <c r="V262" s="168"/>
      <c r="W262" s="133"/>
      <c r="X262" s="133"/>
      <c r="Y262" s="134"/>
      <c r="Z262" s="515"/>
      <c r="AA262" s="138"/>
      <c r="AB262" s="139"/>
      <c r="AC262" s="140"/>
      <c r="AD262" s="148"/>
      <c r="AE262" s="149"/>
      <c r="AF262" s="150"/>
      <c r="AG262" s="151"/>
      <c r="AH262" s="151"/>
      <c r="AI262" s="151"/>
      <c r="AJ262" s="151"/>
      <c r="AK262" s="152"/>
      <c r="AL262" s="135"/>
      <c r="AM262" s="172"/>
      <c r="AN262" s="172"/>
      <c r="AO262" s="173"/>
    </row>
    <row r="263" spans="2:41" s="82" customFormat="1" ht="35.25" customHeight="1" x14ac:dyDescent="0.2">
      <c r="B263" s="171"/>
      <c r="C263" s="170"/>
      <c r="D263" s="88"/>
      <c r="E263" s="113"/>
      <c r="F263" s="95"/>
      <c r="G263" s="105"/>
      <c r="H263" s="106"/>
      <c r="I263" s="105"/>
      <c r="J263" s="107"/>
      <c r="K263" s="99"/>
      <c r="L263" s="117"/>
      <c r="M263" s="118"/>
      <c r="N263" s="95"/>
      <c r="O263" s="88"/>
      <c r="P263" s="96"/>
      <c r="Q263" s="95"/>
      <c r="R263" s="88"/>
      <c r="S263" s="96"/>
      <c r="T263" s="122"/>
      <c r="U263" s="160"/>
      <c r="V263" s="168"/>
      <c r="W263" s="133"/>
      <c r="X263" s="133"/>
      <c r="Y263" s="134"/>
      <c r="Z263" s="515"/>
      <c r="AA263" s="138"/>
      <c r="AB263" s="139"/>
      <c r="AC263" s="140"/>
      <c r="AD263" s="148"/>
      <c r="AE263" s="149"/>
      <c r="AF263" s="150"/>
      <c r="AG263" s="151"/>
      <c r="AH263" s="151"/>
      <c r="AI263" s="151"/>
      <c r="AJ263" s="151"/>
      <c r="AK263" s="152"/>
      <c r="AL263" s="135"/>
      <c r="AM263" s="172"/>
      <c r="AN263" s="172"/>
      <c r="AO263" s="173"/>
    </row>
    <row r="264" spans="2:41" s="82" customFormat="1" ht="35.25" customHeight="1" x14ac:dyDescent="0.2">
      <c r="B264" s="171"/>
      <c r="C264" s="170"/>
      <c r="D264" s="88"/>
      <c r="E264" s="113"/>
      <c r="F264" s="95"/>
      <c r="G264" s="105"/>
      <c r="H264" s="106"/>
      <c r="I264" s="105"/>
      <c r="J264" s="107"/>
      <c r="K264" s="99"/>
      <c r="L264" s="117"/>
      <c r="M264" s="118"/>
      <c r="N264" s="95"/>
      <c r="O264" s="88"/>
      <c r="P264" s="96"/>
      <c r="Q264" s="95"/>
      <c r="R264" s="88"/>
      <c r="S264" s="96"/>
      <c r="T264" s="122"/>
      <c r="U264" s="160"/>
      <c r="V264" s="168"/>
      <c r="W264" s="133"/>
      <c r="X264" s="133"/>
      <c r="Y264" s="134"/>
      <c r="Z264" s="515"/>
      <c r="AA264" s="138"/>
      <c r="AB264" s="139"/>
      <c r="AC264" s="140"/>
      <c r="AD264" s="148"/>
      <c r="AE264" s="149"/>
      <c r="AF264" s="150"/>
      <c r="AG264" s="151"/>
      <c r="AH264" s="151"/>
      <c r="AI264" s="151"/>
      <c r="AJ264" s="151"/>
      <c r="AK264" s="152"/>
      <c r="AL264" s="135"/>
      <c r="AM264" s="172"/>
      <c r="AN264" s="172"/>
      <c r="AO264" s="173"/>
    </row>
    <row r="265" spans="2:41" s="82" customFormat="1" ht="35.25" customHeight="1" x14ac:dyDescent="0.2">
      <c r="B265" s="171"/>
      <c r="C265" s="170"/>
      <c r="D265" s="88"/>
      <c r="E265" s="113"/>
      <c r="F265" s="95"/>
      <c r="G265" s="105"/>
      <c r="H265" s="106"/>
      <c r="I265" s="105"/>
      <c r="J265" s="107"/>
      <c r="K265" s="99"/>
      <c r="L265" s="117"/>
      <c r="M265" s="118"/>
      <c r="N265" s="95"/>
      <c r="O265" s="88"/>
      <c r="P265" s="96"/>
      <c r="Q265" s="95"/>
      <c r="R265" s="88"/>
      <c r="S265" s="96"/>
      <c r="T265" s="122"/>
      <c r="U265" s="160"/>
      <c r="V265" s="168"/>
      <c r="W265" s="133"/>
      <c r="X265" s="133"/>
      <c r="Y265" s="134"/>
      <c r="Z265" s="515"/>
      <c r="AA265" s="138"/>
      <c r="AB265" s="139"/>
      <c r="AC265" s="140"/>
      <c r="AD265" s="148"/>
      <c r="AE265" s="149"/>
      <c r="AF265" s="150"/>
      <c r="AG265" s="151"/>
      <c r="AH265" s="151"/>
      <c r="AI265" s="151"/>
      <c r="AJ265" s="151"/>
      <c r="AK265" s="152"/>
      <c r="AL265" s="135"/>
      <c r="AM265" s="172"/>
      <c r="AN265" s="172"/>
      <c r="AO265" s="173"/>
    </row>
    <row r="266" spans="2:41" s="82" customFormat="1" ht="35.25" customHeight="1" x14ac:dyDescent="0.2">
      <c r="B266" s="171"/>
      <c r="C266" s="170"/>
      <c r="D266" s="88"/>
      <c r="E266" s="113"/>
      <c r="F266" s="95"/>
      <c r="G266" s="105"/>
      <c r="H266" s="106"/>
      <c r="I266" s="105"/>
      <c r="J266" s="107"/>
      <c r="K266" s="99"/>
      <c r="L266" s="117"/>
      <c r="M266" s="118"/>
      <c r="N266" s="95"/>
      <c r="O266" s="88"/>
      <c r="P266" s="96"/>
      <c r="Q266" s="95"/>
      <c r="R266" s="88"/>
      <c r="S266" s="96"/>
      <c r="T266" s="122"/>
      <c r="U266" s="160"/>
      <c r="V266" s="168"/>
      <c r="W266" s="133"/>
      <c r="X266" s="133"/>
      <c r="Y266" s="134"/>
      <c r="Z266" s="515"/>
      <c r="AA266" s="138"/>
      <c r="AB266" s="139"/>
      <c r="AC266" s="140"/>
      <c r="AD266" s="148"/>
      <c r="AE266" s="149"/>
      <c r="AF266" s="150"/>
      <c r="AG266" s="151"/>
      <c r="AH266" s="151"/>
      <c r="AI266" s="151"/>
      <c r="AJ266" s="151"/>
      <c r="AK266" s="152"/>
      <c r="AL266" s="135"/>
      <c r="AM266" s="172"/>
      <c r="AN266" s="172"/>
      <c r="AO266" s="173"/>
    </row>
    <row r="267" spans="2:41" s="82" customFormat="1" ht="35.25" customHeight="1" x14ac:dyDescent="0.2">
      <c r="B267" s="171"/>
      <c r="C267" s="170"/>
      <c r="D267" s="88"/>
      <c r="E267" s="113"/>
      <c r="F267" s="95"/>
      <c r="G267" s="105"/>
      <c r="H267" s="106"/>
      <c r="I267" s="105"/>
      <c r="J267" s="107"/>
      <c r="K267" s="99"/>
      <c r="L267" s="117"/>
      <c r="M267" s="118"/>
      <c r="N267" s="95"/>
      <c r="O267" s="88"/>
      <c r="P267" s="96"/>
      <c r="Q267" s="95"/>
      <c r="R267" s="88"/>
      <c r="S267" s="96"/>
      <c r="T267" s="122"/>
      <c r="U267" s="160"/>
      <c r="V267" s="168"/>
      <c r="W267" s="133"/>
      <c r="X267" s="133"/>
      <c r="Y267" s="134"/>
      <c r="Z267" s="515"/>
      <c r="AA267" s="138"/>
      <c r="AB267" s="139"/>
      <c r="AC267" s="140"/>
      <c r="AD267" s="148"/>
      <c r="AE267" s="149"/>
      <c r="AF267" s="150"/>
      <c r="AG267" s="151"/>
      <c r="AH267" s="151"/>
      <c r="AI267" s="151"/>
      <c r="AJ267" s="151"/>
      <c r="AK267" s="152"/>
      <c r="AL267" s="135"/>
      <c r="AM267" s="172"/>
      <c r="AN267" s="172"/>
      <c r="AO267" s="173"/>
    </row>
    <row r="268" spans="2:41" s="82" customFormat="1" ht="35.25" customHeight="1" x14ac:dyDescent="0.2">
      <c r="B268" s="171"/>
      <c r="C268" s="170"/>
      <c r="D268" s="88"/>
      <c r="E268" s="113"/>
      <c r="F268" s="95"/>
      <c r="G268" s="105"/>
      <c r="H268" s="106"/>
      <c r="I268" s="105"/>
      <c r="J268" s="107"/>
      <c r="K268" s="99"/>
      <c r="L268" s="117"/>
      <c r="M268" s="118"/>
      <c r="N268" s="95"/>
      <c r="O268" s="88"/>
      <c r="P268" s="96"/>
      <c r="Q268" s="95"/>
      <c r="R268" s="88"/>
      <c r="S268" s="96"/>
      <c r="T268" s="122"/>
      <c r="U268" s="160"/>
      <c r="V268" s="168"/>
      <c r="W268" s="133"/>
      <c r="X268" s="133"/>
      <c r="Y268" s="134"/>
      <c r="Z268" s="515"/>
      <c r="AA268" s="138"/>
      <c r="AB268" s="139"/>
      <c r="AC268" s="140"/>
      <c r="AD268" s="148"/>
      <c r="AE268" s="149"/>
      <c r="AF268" s="150"/>
      <c r="AG268" s="151"/>
      <c r="AH268" s="151"/>
      <c r="AI268" s="151"/>
      <c r="AJ268" s="151"/>
      <c r="AK268" s="152"/>
      <c r="AL268" s="135"/>
      <c r="AM268" s="172"/>
      <c r="AN268" s="172"/>
      <c r="AO268" s="173"/>
    </row>
    <row r="269" spans="2:41" s="82" customFormat="1" ht="35.25" customHeight="1" x14ac:dyDescent="0.2">
      <c r="B269" s="171"/>
      <c r="C269" s="170"/>
      <c r="D269" s="88"/>
      <c r="E269" s="113"/>
      <c r="F269" s="95"/>
      <c r="G269" s="105"/>
      <c r="H269" s="106"/>
      <c r="I269" s="105"/>
      <c r="J269" s="107"/>
      <c r="K269" s="99"/>
      <c r="L269" s="117"/>
      <c r="M269" s="118"/>
      <c r="N269" s="95"/>
      <c r="O269" s="88"/>
      <c r="P269" s="96"/>
      <c r="Q269" s="95"/>
      <c r="R269" s="88"/>
      <c r="S269" s="96"/>
      <c r="T269" s="122"/>
      <c r="U269" s="160"/>
      <c r="V269" s="168"/>
      <c r="W269" s="133"/>
      <c r="X269" s="133"/>
      <c r="Y269" s="134"/>
      <c r="Z269" s="515"/>
      <c r="AA269" s="138"/>
      <c r="AB269" s="139"/>
      <c r="AC269" s="140"/>
      <c r="AD269" s="148"/>
      <c r="AE269" s="149"/>
      <c r="AF269" s="150"/>
      <c r="AG269" s="151"/>
      <c r="AH269" s="151"/>
      <c r="AI269" s="151"/>
      <c r="AJ269" s="151"/>
      <c r="AK269" s="152"/>
      <c r="AL269" s="135"/>
      <c r="AM269" s="172"/>
      <c r="AN269" s="172"/>
      <c r="AO269" s="173"/>
    </row>
    <row r="270" spans="2:41" s="82" customFormat="1" ht="35.25" customHeight="1" x14ac:dyDescent="0.2">
      <c r="B270" s="171"/>
      <c r="C270" s="170"/>
      <c r="D270" s="88"/>
      <c r="E270" s="113"/>
      <c r="F270" s="95"/>
      <c r="G270" s="105"/>
      <c r="H270" s="106"/>
      <c r="I270" s="105"/>
      <c r="J270" s="107"/>
      <c r="K270" s="99"/>
      <c r="L270" s="117"/>
      <c r="M270" s="118"/>
      <c r="N270" s="95"/>
      <c r="O270" s="88"/>
      <c r="P270" s="96"/>
      <c r="Q270" s="95"/>
      <c r="R270" s="88"/>
      <c r="S270" s="96"/>
      <c r="T270" s="122"/>
      <c r="U270" s="160"/>
      <c r="V270" s="168"/>
      <c r="W270" s="133"/>
      <c r="X270" s="133"/>
      <c r="Y270" s="134"/>
      <c r="Z270" s="515"/>
      <c r="AA270" s="138"/>
      <c r="AB270" s="139"/>
      <c r="AC270" s="140"/>
      <c r="AD270" s="148"/>
      <c r="AE270" s="149"/>
      <c r="AF270" s="150"/>
      <c r="AG270" s="151"/>
      <c r="AH270" s="151"/>
      <c r="AI270" s="151"/>
      <c r="AJ270" s="151"/>
      <c r="AK270" s="152"/>
      <c r="AL270" s="135"/>
      <c r="AM270" s="172"/>
      <c r="AN270" s="172"/>
      <c r="AO270" s="173"/>
    </row>
    <row r="271" spans="2:41" s="82" customFormat="1" ht="35.25" customHeight="1" x14ac:dyDescent="0.2">
      <c r="B271" s="171"/>
      <c r="C271" s="170"/>
      <c r="D271" s="88"/>
      <c r="E271" s="113"/>
      <c r="F271" s="95"/>
      <c r="G271" s="105"/>
      <c r="H271" s="106"/>
      <c r="I271" s="105"/>
      <c r="J271" s="107"/>
      <c r="K271" s="99"/>
      <c r="L271" s="117"/>
      <c r="M271" s="118"/>
      <c r="N271" s="95"/>
      <c r="O271" s="88"/>
      <c r="P271" s="96"/>
      <c r="Q271" s="95"/>
      <c r="R271" s="88"/>
      <c r="S271" s="96"/>
      <c r="T271" s="122"/>
      <c r="U271" s="160"/>
      <c r="V271" s="168"/>
      <c r="W271" s="133"/>
      <c r="X271" s="133"/>
      <c r="Y271" s="134"/>
      <c r="Z271" s="515"/>
      <c r="AA271" s="138"/>
      <c r="AB271" s="139"/>
      <c r="AC271" s="140"/>
      <c r="AD271" s="148"/>
      <c r="AE271" s="149"/>
      <c r="AF271" s="150"/>
      <c r="AG271" s="151"/>
      <c r="AH271" s="151"/>
      <c r="AI271" s="151"/>
      <c r="AJ271" s="151"/>
      <c r="AK271" s="152"/>
      <c r="AL271" s="135"/>
      <c r="AM271" s="172"/>
      <c r="AN271" s="172"/>
      <c r="AO271" s="173"/>
    </row>
    <row r="272" spans="2:41" s="82" customFormat="1" ht="35.25" customHeight="1" x14ac:dyDescent="0.2">
      <c r="B272" s="171"/>
      <c r="C272" s="170"/>
      <c r="D272" s="88"/>
      <c r="E272" s="113"/>
      <c r="F272" s="95"/>
      <c r="G272" s="105"/>
      <c r="H272" s="106"/>
      <c r="I272" s="105"/>
      <c r="J272" s="107"/>
      <c r="K272" s="99"/>
      <c r="L272" s="117"/>
      <c r="M272" s="118"/>
      <c r="N272" s="95"/>
      <c r="O272" s="88"/>
      <c r="P272" s="96"/>
      <c r="Q272" s="95"/>
      <c r="R272" s="88"/>
      <c r="S272" s="96"/>
      <c r="T272" s="122"/>
      <c r="U272" s="160"/>
      <c r="V272" s="168"/>
      <c r="W272" s="133"/>
      <c r="X272" s="133"/>
      <c r="Y272" s="134"/>
      <c r="Z272" s="515"/>
      <c r="AA272" s="138"/>
      <c r="AB272" s="139"/>
      <c r="AC272" s="140"/>
      <c r="AD272" s="148"/>
      <c r="AE272" s="149"/>
      <c r="AF272" s="150"/>
      <c r="AG272" s="151"/>
      <c r="AH272" s="151"/>
      <c r="AI272" s="151"/>
      <c r="AJ272" s="151"/>
      <c r="AK272" s="152"/>
      <c r="AL272" s="135"/>
      <c r="AM272" s="172"/>
      <c r="AN272" s="172"/>
      <c r="AO272" s="173"/>
    </row>
    <row r="273" spans="2:41" s="82" customFormat="1" ht="35.25" customHeight="1" x14ac:dyDescent="0.2">
      <c r="B273" s="171"/>
      <c r="C273" s="170"/>
      <c r="D273" s="88"/>
      <c r="E273" s="113"/>
      <c r="F273" s="95"/>
      <c r="G273" s="105"/>
      <c r="H273" s="106"/>
      <c r="I273" s="105"/>
      <c r="J273" s="107"/>
      <c r="K273" s="99"/>
      <c r="L273" s="117"/>
      <c r="M273" s="118"/>
      <c r="N273" s="95"/>
      <c r="O273" s="88"/>
      <c r="P273" s="96"/>
      <c r="Q273" s="95"/>
      <c r="R273" s="88"/>
      <c r="S273" s="96"/>
      <c r="T273" s="122"/>
      <c r="U273" s="160"/>
      <c r="V273" s="168"/>
      <c r="W273" s="133"/>
      <c r="X273" s="133"/>
      <c r="Y273" s="134"/>
      <c r="Z273" s="515"/>
      <c r="AA273" s="138"/>
      <c r="AB273" s="139"/>
      <c r="AC273" s="140"/>
      <c r="AD273" s="148"/>
      <c r="AE273" s="149"/>
      <c r="AF273" s="150"/>
      <c r="AG273" s="151"/>
      <c r="AH273" s="151"/>
      <c r="AI273" s="151"/>
      <c r="AJ273" s="151"/>
      <c r="AK273" s="152"/>
      <c r="AL273" s="135"/>
      <c r="AM273" s="172"/>
      <c r="AN273" s="172"/>
      <c r="AO273" s="173"/>
    </row>
    <row r="274" spans="2:41" s="82" customFormat="1" ht="35.25" customHeight="1" x14ac:dyDescent="0.2">
      <c r="B274" s="171"/>
      <c r="C274" s="170"/>
      <c r="D274" s="88"/>
      <c r="E274" s="113"/>
      <c r="F274" s="95"/>
      <c r="G274" s="105"/>
      <c r="H274" s="106"/>
      <c r="I274" s="105"/>
      <c r="J274" s="107"/>
      <c r="K274" s="99"/>
      <c r="L274" s="117"/>
      <c r="M274" s="118"/>
      <c r="N274" s="95"/>
      <c r="O274" s="88"/>
      <c r="P274" s="96"/>
      <c r="Q274" s="95"/>
      <c r="R274" s="88"/>
      <c r="S274" s="96"/>
      <c r="T274" s="122"/>
      <c r="U274" s="160"/>
      <c r="V274" s="168"/>
      <c r="W274" s="133"/>
      <c r="X274" s="133"/>
      <c r="Y274" s="134"/>
      <c r="Z274" s="515"/>
      <c r="AA274" s="138"/>
      <c r="AB274" s="139"/>
      <c r="AC274" s="140"/>
      <c r="AD274" s="148"/>
      <c r="AE274" s="149"/>
      <c r="AF274" s="150"/>
      <c r="AG274" s="151"/>
      <c r="AH274" s="151"/>
      <c r="AI274" s="151"/>
      <c r="AJ274" s="151"/>
      <c r="AK274" s="152"/>
      <c r="AL274" s="135"/>
      <c r="AM274" s="172"/>
      <c r="AN274" s="172"/>
      <c r="AO274" s="173"/>
    </row>
    <row r="275" spans="2:41" s="82" customFormat="1" ht="35.25" customHeight="1" x14ac:dyDescent="0.2">
      <c r="B275" s="171"/>
      <c r="C275" s="170"/>
      <c r="D275" s="88"/>
      <c r="E275" s="113"/>
      <c r="F275" s="95"/>
      <c r="G275" s="105"/>
      <c r="H275" s="106"/>
      <c r="I275" s="105"/>
      <c r="J275" s="107"/>
      <c r="K275" s="99"/>
      <c r="L275" s="117"/>
      <c r="M275" s="118"/>
      <c r="N275" s="95"/>
      <c r="O275" s="88"/>
      <c r="P275" s="96"/>
      <c r="Q275" s="95"/>
      <c r="R275" s="88"/>
      <c r="S275" s="96"/>
      <c r="T275" s="122"/>
      <c r="U275" s="160"/>
      <c r="V275" s="168"/>
      <c r="W275" s="133"/>
      <c r="X275" s="133"/>
      <c r="Y275" s="134"/>
      <c r="Z275" s="515"/>
      <c r="AA275" s="138"/>
      <c r="AB275" s="139"/>
      <c r="AC275" s="140"/>
      <c r="AD275" s="148"/>
      <c r="AE275" s="149"/>
      <c r="AF275" s="150"/>
      <c r="AG275" s="151"/>
      <c r="AH275" s="151"/>
      <c r="AI275" s="151"/>
      <c r="AJ275" s="151"/>
      <c r="AK275" s="152"/>
      <c r="AL275" s="135"/>
      <c r="AM275" s="172"/>
      <c r="AN275" s="172"/>
      <c r="AO275" s="173"/>
    </row>
    <row r="276" spans="2:41" s="82" customFormat="1" ht="35.25" customHeight="1" x14ac:dyDescent="0.2">
      <c r="B276" s="171"/>
      <c r="C276" s="170"/>
      <c r="D276" s="88"/>
      <c r="E276" s="113"/>
      <c r="F276" s="95"/>
      <c r="G276" s="105"/>
      <c r="H276" s="106"/>
      <c r="I276" s="105"/>
      <c r="J276" s="107"/>
      <c r="K276" s="99"/>
      <c r="L276" s="117"/>
      <c r="M276" s="118"/>
      <c r="N276" s="95"/>
      <c r="O276" s="88"/>
      <c r="P276" s="96"/>
      <c r="Q276" s="95"/>
      <c r="R276" s="88"/>
      <c r="S276" s="96"/>
      <c r="T276" s="122"/>
      <c r="U276" s="160"/>
      <c r="V276" s="168"/>
      <c r="W276" s="133"/>
      <c r="X276" s="133"/>
      <c r="Y276" s="134"/>
      <c r="Z276" s="515"/>
      <c r="AA276" s="138"/>
      <c r="AB276" s="139"/>
      <c r="AC276" s="140"/>
      <c r="AD276" s="148"/>
      <c r="AE276" s="149"/>
      <c r="AF276" s="150"/>
      <c r="AG276" s="151"/>
      <c r="AH276" s="151"/>
      <c r="AI276" s="151"/>
      <c r="AJ276" s="151"/>
      <c r="AK276" s="152"/>
      <c r="AL276" s="135"/>
      <c r="AM276" s="172"/>
      <c r="AN276" s="172"/>
      <c r="AO276" s="173"/>
    </row>
    <row r="277" spans="2:41" s="82" customFormat="1" ht="35.25" customHeight="1" x14ac:dyDescent="0.2">
      <c r="B277" s="171"/>
      <c r="C277" s="170"/>
      <c r="D277" s="88"/>
      <c r="E277" s="113"/>
      <c r="F277" s="95"/>
      <c r="G277" s="105"/>
      <c r="H277" s="106"/>
      <c r="I277" s="105"/>
      <c r="J277" s="107"/>
      <c r="K277" s="99"/>
      <c r="L277" s="117"/>
      <c r="M277" s="118"/>
      <c r="N277" s="95"/>
      <c r="O277" s="88"/>
      <c r="P277" s="96"/>
      <c r="Q277" s="95"/>
      <c r="R277" s="88"/>
      <c r="S277" s="96"/>
      <c r="T277" s="122"/>
      <c r="U277" s="160"/>
      <c r="V277" s="168"/>
      <c r="W277" s="133"/>
      <c r="X277" s="133"/>
      <c r="Y277" s="134"/>
      <c r="Z277" s="515"/>
      <c r="AA277" s="138"/>
      <c r="AB277" s="139"/>
      <c r="AC277" s="140"/>
      <c r="AD277" s="148"/>
      <c r="AE277" s="149"/>
      <c r="AF277" s="150"/>
      <c r="AG277" s="151"/>
      <c r="AH277" s="151"/>
      <c r="AI277" s="151"/>
      <c r="AJ277" s="151"/>
      <c r="AK277" s="152"/>
      <c r="AL277" s="135"/>
      <c r="AM277" s="172"/>
      <c r="AN277" s="172"/>
      <c r="AO277" s="173"/>
    </row>
    <row r="278" spans="2:41" s="82" customFormat="1" ht="35.25" customHeight="1" x14ac:dyDescent="0.2">
      <c r="B278" s="171"/>
      <c r="C278" s="170"/>
      <c r="D278" s="88"/>
      <c r="E278" s="113"/>
      <c r="F278" s="95"/>
      <c r="G278" s="105"/>
      <c r="H278" s="106"/>
      <c r="I278" s="105"/>
      <c r="J278" s="107"/>
      <c r="K278" s="99"/>
      <c r="L278" s="117"/>
      <c r="M278" s="118"/>
      <c r="N278" s="95"/>
      <c r="O278" s="88"/>
      <c r="P278" s="96"/>
      <c r="Q278" s="95"/>
      <c r="R278" s="88"/>
      <c r="S278" s="96"/>
      <c r="T278" s="122"/>
      <c r="U278" s="160"/>
      <c r="V278" s="168"/>
      <c r="W278" s="133"/>
      <c r="X278" s="133"/>
      <c r="Y278" s="134"/>
      <c r="Z278" s="515"/>
      <c r="AA278" s="138"/>
      <c r="AB278" s="139"/>
      <c r="AC278" s="140"/>
      <c r="AD278" s="148"/>
      <c r="AE278" s="149"/>
      <c r="AF278" s="150"/>
      <c r="AG278" s="151"/>
      <c r="AH278" s="151"/>
      <c r="AI278" s="151"/>
      <c r="AJ278" s="151"/>
      <c r="AK278" s="152"/>
      <c r="AL278" s="135"/>
      <c r="AM278" s="172"/>
      <c r="AN278" s="172"/>
      <c r="AO278" s="173"/>
    </row>
    <row r="279" spans="2:41" s="82" customFormat="1" ht="35.25" customHeight="1" x14ac:dyDescent="0.2">
      <c r="B279" s="171"/>
      <c r="C279" s="170"/>
      <c r="D279" s="88"/>
      <c r="E279" s="113"/>
      <c r="F279" s="95"/>
      <c r="G279" s="105"/>
      <c r="H279" s="106"/>
      <c r="I279" s="105"/>
      <c r="J279" s="107"/>
      <c r="K279" s="99"/>
      <c r="L279" s="117"/>
      <c r="M279" s="118"/>
      <c r="N279" s="95"/>
      <c r="O279" s="88"/>
      <c r="P279" s="96"/>
      <c r="Q279" s="95"/>
      <c r="R279" s="88"/>
      <c r="S279" s="96"/>
      <c r="T279" s="122"/>
      <c r="U279" s="160"/>
      <c r="V279" s="168"/>
      <c r="W279" s="133"/>
      <c r="X279" s="133"/>
      <c r="Y279" s="134"/>
      <c r="Z279" s="515"/>
      <c r="AA279" s="138"/>
      <c r="AB279" s="139"/>
      <c r="AC279" s="140"/>
      <c r="AD279" s="148"/>
      <c r="AE279" s="149"/>
      <c r="AF279" s="150"/>
      <c r="AG279" s="151"/>
      <c r="AH279" s="151"/>
      <c r="AI279" s="151"/>
      <c r="AJ279" s="151"/>
      <c r="AK279" s="152"/>
      <c r="AL279" s="135"/>
      <c r="AM279" s="172"/>
      <c r="AN279" s="172"/>
      <c r="AO279" s="173"/>
    </row>
    <row r="280" spans="2:41" s="82" customFormat="1" ht="35.25" customHeight="1" x14ac:dyDescent="0.2">
      <c r="B280" s="171"/>
      <c r="C280" s="170"/>
      <c r="D280" s="88"/>
      <c r="E280" s="113"/>
      <c r="F280" s="95"/>
      <c r="G280" s="105"/>
      <c r="H280" s="106"/>
      <c r="I280" s="105"/>
      <c r="J280" s="107"/>
      <c r="K280" s="99"/>
      <c r="L280" s="117"/>
      <c r="M280" s="118"/>
      <c r="N280" s="95"/>
      <c r="O280" s="88"/>
      <c r="P280" s="96"/>
      <c r="Q280" s="95"/>
      <c r="R280" s="88"/>
      <c r="S280" s="96"/>
      <c r="T280" s="122"/>
      <c r="U280" s="160"/>
      <c r="V280" s="168"/>
      <c r="W280" s="133"/>
      <c r="X280" s="133"/>
      <c r="Y280" s="134"/>
      <c r="Z280" s="515"/>
      <c r="AA280" s="138"/>
      <c r="AB280" s="139"/>
      <c r="AC280" s="140"/>
      <c r="AD280" s="148"/>
      <c r="AE280" s="149"/>
      <c r="AF280" s="150"/>
      <c r="AG280" s="151"/>
      <c r="AH280" s="151"/>
      <c r="AI280" s="151"/>
      <c r="AJ280" s="151"/>
      <c r="AK280" s="152"/>
      <c r="AL280" s="135"/>
      <c r="AM280" s="172"/>
      <c r="AN280" s="172"/>
      <c r="AO280" s="173"/>
    </row>
    <row r="281" spans="2:41" s="82" customFormat="1" ht="35.25" customHeight="1" x14ac:dyDescent="0.2">
      <c r="B281" s="171"/>
      <c r="C281" s="170"/>
      <c r="D281" s="88"/>
      <c r="E281" s="113"/>
      <c r="F281" s="95"/>
      <c r="G281" s="105"/>
      <c r="H281" s="106"/>
      <c r="I281" s="105"/>
      <c r="J281" s="107"/>
      <c r="K281" s="99"/>
      <c r="L281" s="117"/>
      <c r="M281" s="118"/>
      <c r="N281" s="95"/>
      <c r="O281" s="88"/>
      <c r="P281" s="96"/>
      <c r="Q281" s="95"/>
      <c r="R281" s="88"/>
      <c r="S281" s="96"/>
      <c r="T281" s="122"/>
      <c r="U281" s="160"/>
      <c r="V281" s="168"/>
      <c r="W281" s="133"/>
      <c r="X281" s="133"/>
      <c r="Y281" s="134"/>
      <c r="Z281" s="515"/>
      <c r="AA281" s="138"/>
      <c r="AB281" s="139"/>
      <c r="AC281" s="140"/>
      <c r="AD281" s="148"/>
      <c r="AE281" s="149"/>
      <c r="AF281" s="150"/>
      <c r="AG281" s="151"/>
      <c r="AH281" s="151"/>
      <c r="AI281" s="151"/>
      <c r="AJ281" s="151"/>
      <c r="AK281" s="152"/>
      <c r="AL281" s="135"/>
      <c r="AM281" s="172"/>
      <c r="AN281" s="172"/>
      <c r="AO281" s="173"/>
    </row>
    <row r="282" spans="2:41" s="82" customFormat="1" ht="35.25" customHeight="1" x14ac:dyDescent="0.2">
      <c r="B282" s="171"/>
      <c r="C282" s="170"/>
      <c r="D282" s="88"/>
      <c r="E282" s="113"/>
      <c r="F282" s="95"/>
      <c r="G282" s="105"/>
      <c r="H282" s="106"/>
      <c r="I282" s="105"/>
      <c r="J282" s="107"/>
      <c r="K282" s="99"/>
      <c r="L282" s="117"/>
      <c r="M282" s="118"/>
      <c r="N282" s="95"/>
      <c r="O282" s="88"/>
      <c r="P282" s="96"/>
      <c r="Q282" s="95"/>
      <c r="R282" s="88"/>
      <c r="S282" s="96"/>
      <c r="T282" s="122"/>
      <c r="U282" s="160"/>
      <c r="V282" s="168"/>
      <c r="W282" s="133"/>
      <c r="X282" s="133"/>
      <c r="Y282" s="134"/>
      <c r="Z282" s="515"/>
      <c r="AA282" s="138"/>
      <c r="AB282" s="139"/>
      <c r="AC282" s="140"/>
      <c r="AD282" s="148"/>
      <c r="AE282" s="149"/>
      <c r="AF282" s="150"/>
      <c r="AG282" s="151"/>
      <c r="AH282" s="151"/>
      <c r="AI282" s="151"/>
      <c r="AJ282" s="151"/>
      <c r="AK282" s="152"/>
      <c r="AL282" s="135"/>
      <c r="AM282" s="172"/>
      <c r="AN282" s="172"/>
      <c r="AO282" s="173"/>
    </row>
    <row r="283" spans="2:41" s="82" customFormat="1" ht="35.25" customHeight="1" x14ac:dyDescent="0.2">
      <c r="B283" s="171"/>
      <c r="C283" s="170"/>
      <c r="D283" s="88"/>
      <c r="E283" s="113"/>
      <c r="F283" s="95"/>
      <c r="G283" s="105"/>
      <c r="H283" s="106"/>
      <c r="I283" s="105"/>
      <c r="J283" s="107"/>
      <c r="K283" s="99"/>
      <c r="L283" s="117"/>
      <c r="M283" s="118"/>
      <c r="N283" s="95"/>
      <c r="O283" s="88"/>
      <c r="P283" s="96"/>
      <c r="Q283" s="95"/>
      <c r="R283" s="88"/>
      <c r="S283" s="96"/>
      <c r="T283" s="122"/>
      <c r="U283" s="160"/>
      <c r="V283" s="168"/>
      <c r="W283" s="133"/>
      <c r="X283" s="133"/>
      <c r="Y283" s="134"/>
      <c r="Z283" s="515"/>
      <c r="AA283" s="138"/>
      <c r="AB283" s="139"/>
      <c r="AC283" s="140"/>
      <c r="AD283" s="148"/>
      <c r="AE283" s="149"/>
      <c r="AF283" s="150"/>
      <c r="AG283" s="151"/>
      <c r="AH283" s="151"/>
      <c r="AI283" s="151"/>
      <c r="AJ283" s="151"/>
      <c r="AK283" s="152"/>
      <c r="AL283" s="135"/>
      <c r="AM283" s="172"/>
      <c r="AN283" s="172"/>
      <c r="AO283" s="173"/>
    </row>
    <row r="284" spans="2:41" s="82" customFormat="1" ht="35.25" customHeight="1" x14ac:dyDescent="0.2">
      <c r="B284" s="171"/>
      <c r="C284" s="170"/>
      <c r="D284" s="88"/>
      <c r="E284" s="113"/>
      <c r="F284" s="95"/>
      <c r="G284" s="105"/>
      <c r="H284" s="106"/>
      <c r="I284" s="105"/>
      <c r="J284" s="107"/>
      <c r="K284" s="99"/>
      <c r="L284" s="117"/>
      <c r="M284" s="118"/>
      <c r="N284" s="95"/>
      <c r="O284" s="88"/>
      <c r="P284" s="96"/>
      <c r="Q284" s="95"/>
      <c r="R284" s="88"/>
      <c r="S284" s="96"/>
      <c r="T284" s="122"/>
      <c r="U284" s="160"/>
      <c r="V284" s="168"/>
      <c r="W284" s="133"/>
      <c r="X284" s="133"/>
      <c r="Y284" s="134"/>
      <c r="Z284" s="515"/>
      <c r="AA284" s="138"/>
      <c r="AB284" s="139"/>
      <c r="AC284" s="140"/>
      <c r="AD284" s="148"/>
      <c r="AE284" s="149"/>
      <c r="AF284" s="150"/>
      <c r="AG284" s="151"/>
      <c r="AH284" s="151"/>
      <c r="AI284" s="151"/>
      <c r="AJ284" s="151"/>
      <c r="AK284" s="152"/>
      <c r="AL284" s="135"/>
      <c r="AM284" s="172"/>
      <c r="AN284" s="172"/>
      <c r="AO284" s="173"/>
    </row>
    <row r="285" spans="2:41" s="82" customFormat="1" ht="35.25" customHeight="1" x14ac:dyDescent="0.2">
      <c r="B285" s="171"/>
      <c r="C285" s="170"/>
      <c r="D285" s="88"/>
      <c r="E285" s="113"/>
      <c r="F285" s="95"/>
      <c r="G285" s="105"/>
      <c r="H285" s="106"/>
      <c r="I285" s="105"/>
      <c r="J285" s="107"/>
      <c r="K285" s="99"/>
      <c r="L285" s="117"/>
      <c r="M285" s="118"/>
      <c r="N285" s="95"/>
      <c r="O285" s="88"/>
      <c r="P285" s="96"/>
      <c r="Q285" s="95"/>
      <c r="R285" s="88"/>
      <c r="S285" s="96"/>
      <c r="T285" s="122"/>
      <c r="U285" s="160"/>
      <c r="V285" s="168"/>
      <c r="W285" s="133"/>
      <c r="X285" s="133"/>
      <c r="Y285" s="134"/>
      <c r="Z285" s="515"/>
      <c r="AA285" s="138"/>
      <c r="AB285" s="139"/>
      <c r="AC285" s="140"/>
      <c r="AD285" s="148"/>
      <c r="AE285" s="149"/>
      <c r="AF285" s="150"/>
      <c r="AG285" s="151"/>
      <c r="AH285" s="151"/>
      <c r="AI285" s="151"/>
      <c r="AJ285" s="151"/>
      <c r="AK285" s="152"/>
      <c r="AL285" s="135"/>
      <c r="AM285" s="172"/>
      <c r="AN285" s="172"/>
      <c r="AO285" s="173"/>
    </row>
    <row r="286" spans="2:41" s="82" customFormat="1" ht="35.25" customHeight="1" x14ac:dyDescent="0.2">
      <c r="B286" s="171"/>
      <c r="C286" s="170"/>
      <c r="D286" s="88"/>
      <c r="E286" s="113"/>
      <c r="F286" s="95"/>
      <c r="G286" s="105"/>
      <c r="H286" s="106"/>
      <c r="I286" s="105"/>
      <c r="J286" s="107"/>
      <c r="K286" s="99"/>
      <c r="L286" s="117"/>
      <c r="M286" s="118"/>
      <c r="N286" s="95"/>
      <c r="O286" s="88"/>
      <c r="P286" s="96"/>
      <c r="Q286" s="95"/>
      <c r="R286" s="88"/>
      <c r="S286" s="96"/>
      <c r="T286" s="122"/>
      <c r="U286" s="160"/>
      <c r="V286" s="168"/>
      <c r="W286" s="133"/>
      <c r="X286" s="133"/>
      <c r="Y286" s="134"/>
      <c r="Z286" s="515"/>
      <c r="AA286" s="138"/>
      <c r="AB286" s="139"/>
      <c r="AC286" s="140"/>
      <c r="AD286" s="148"/>
      <c r="AE286" s="149"/>
      <c r="AF286" s="150"/>
      <c r="AG286" s="151"/>
      <c r="AH286" s="151"/>
      <c r="AI286" s="151"/>
      <c r="AJ286" s="151"/>
      <c r="AK286" s="152"/>
      <c r="AL286" s="135"/>
      <c r="AM286" s="172"/>
      <c r="AN286" s="172"/>
      <c r="AO286" s="173"/>
    </row>
    <row r="287" spans="2:41" s="82" customFormat="1" ht="35.25" customHeight="1" x14ac:dyDescent="0.2">
      <c r="B287" s="171"/>
      <c r="C287" s="170"/>
      <c r="D287" s="88"/>
      <c r="E287" s="113"/>
      <c r="F287" s="95"/>
      <c r="G287" s="105"/>
      <c r="H287" s="106"/>
      <c r="I287" s="105"/>
      <c r="J287" s="107"/>
      <c r="K287" s="99"/>
      <c r="L287" s="117"/>
      <c r="M287" s="118"/>
      <c r="N287" s="95"/>
      <c r="O287" s="88"/>
      <c r="P287" s="96"/>
      <c r="Q287" s="95"/>
      <c r="R287" s="88"/>
      <c r="S287" s="96"/>
      <c r="T287" s="122"/>
      <c r="U287" s="160"/>
      <c r="V287" s="168"/>
      <c r="W287" s="133"/>
      <c r="X287" s="133"/>
      <c r="Y287" s="134"/>
      <c r="Z287" s="515"/>
      <c r="AA287" s="138"/>
      <c r="AB287" s="139"/>
      <c r="AC287" s="140"/>
      <c r="AD287" s="148"/>
      <c r="AE287" s="149"/>
      <c r="AF287" s="150"/>
      <c r="AG287" s="151"/>
      <c r="AH287" s="151"/>
      <c r="AI287" s="151"/>
      <c r="AJ287" s="151"/>
      <c r="AK287" s="152"/>
      <c r="AL287" s="135"/>
      <c r="AM287" s="172"/>
      <c r="AN287" s="172"/>
      <c r="AO287" s="173"/>
    </row>
    <row r="288" spans="2:41" s="82" customFormat="1" ht="35.25" customHeight="1" x14ac:dyDescent="0.2">
      <c r="B288" s="171"/>
      <c r="C288" s="170"/>
      <c r="D288" s="88"/>
      <c r="E288" s="113"/>
      <c r="F288" s="95"/>
      <c r="G288" s="105"/>
      <c r="H288" s="106"/>
      <c r="I288" s="105"/>
      <c r="J288" s="107"/>
      <c r="K288" s="99"/>
      <c r="L288" s="117"/>
      <c r="M288" s="118"/>
      <c r="N288" s="95"/>
      <c r="O288" s="88"/>
      <c r="P288" s="96"/>
      <c r="Q288" s="95"/>
      <c r="R288" s="88"/>
      <c r="S288" s="96"/>
      <c r="T288" s="122"/>
      <c r="U288" s="160"/>
      <c r="V288" s="168"/>
      <c r="W288" s="133"/>
      <c r="X288" s="133"/>
      <c r="Y288" s="134"/>
      <c r="Z288" s="515"/>
      <c r="AA288" s="138"/>
      <c r="AB288" s="139"/>
      <c r="AC288" s="140"/>
      <c r="AD288" s="148"/>
      <c r="AE288" s="149"/>
      <c r="AF288" s="150"/>
      <c r="AG288" s="151"/>
      <c r="AH288" s="151"/>
      <c r="AI288" s="151"/>
      <c r="AJ288" s="151"/>
      <c r="AK288" s="152"/>
      <c r="AL288" s="135"/>
      <c r="AM288" s="172"/>
      <c r="AN288" s="172"/>
      <c r="AO288" s="173"/>
    </row>
    <row r="289" spans="2:41" s="82" customFormat="1" ht="35.25" customHeight="1" x14ac:dyDescent="0.2">
      <c r="B289" s="171"/>
      <c r="C289" s="170"/>
      <c r="D289" s="88"/>
      <c r="E289" s="113"/>
      <c r="F289" s="95"/>
      <c r="G289" s="105"/>
      <c r="H289" s="106"/>
      <c r="I289" s="105"/>
      <c r="J289" s="107"/>
      <c r="K289" s="99"/>
      <c r="L289" s="117"/>
      <c r="M289" s="118"/>
      <c r="N289" s="95"/>
      <c r="O289" s="88"/>
      <c r="P289" s="96"/>
      <c r="Q289" s="95"/>
      <c r="R289" s="88"/>
      <c r="S289" s="96"/>
      <c r="T289" s="122"/>
      <c r="U289" s="160"/>
      <c r="V289" s="168"/>
      <c r="W289" s="133"/>
      <c r="X289" s="133"/>
      <c r="Y289" s="134"/>
      <c r="Z289" s="515"/>
      <c r="AA289" s="138"/>
      <c r="AB289" s="139"/>
      <c r="AC289" s="140"/>
      <c r="AD289" s="148"/>
      <c r="AE289" s="149"/>
      <c r="AF289" s="150"/>
      <c r="AG289" s="151"/>
      <c r="AH289" s="151"/>
      <c r="AI289" s="151"/>
      <c r="AJ289" s="151"/>
      <c r="AK289" s="152"/>
      <c r="AL289" s="135"/>
      <c r="AM289" s="172"/>
      <c r="AN289" s="172"/>
      <c r="AO289" s="173"/>
    </row>
    <row r="290" spans="2:41" s="82" customFormat="1" ht="35.25" customHeight="1" x14ac:dyDescent="0.2">
      <c r="B290" s="171"/>
      <c r="C290" s="170"/>
      <c r="D290" s="88"/>
      <c r="E290" s="113"/>
      <c r="F290" s="95"/>
      <c r="G290" s="105"/>
      <c r="H290" s="106"/>
      <c r="I290" s="105"/>
      <c r="J290" s="107"/>
      <c r="K290" s="99"/>
      <c r="L290" s="117"/>
      <c r="M290" s="118"/>
      <c r="N290" s="95"/>
      <c r="O290" s="88"/>
      <c r="P290" s="96"/>
      <c r="Q290" s="95"/>
      <c r="R290" s="88"/>
      <c r="S290" s="96"/>
      <c r="T290" s="122"/>
      <c r="U290" s="160"/>
      <c r="V290" s="168"/>
      <c r="W290" s="133"/>
      <c r="X290" s="133"/>
      <c r="Y290" s="134"/>
      <c r="Z290" s="515"/>
      <c r="AA290" s="138"/>
      <c r="AB290" s="139"/>
      <c r="AC290" s="140"/>
      <c r="AD290" s="148"/>
      <c r="AE290" s="149"/>
      <c r="AF290" s="150"/>
      <c r="AG290" s="151"/>
      <c r="AH290" s="151"/>
      <c r="AI290" s="151"/>
      <c r="AJ290" s="151"/>
      <c r="AK290" s="152"/>
      <c r="AL290" s="135"/>
      <c r="AM290" s="172"/>
      <c r="AN290" s="172"/>
      <c r="AO290" s="173"/>
    </row>
    <row r="291" spans="2:41" s="82" customFormat="1" ht="35.25" customHeight="1" x14ac:dyDescent="0.2">
      <c r="B291" s="171"/>
      <c r="C291" s="170"/>
      <c r="D291" s="88"/>
      <c r="E291" s="113"/>
      <c r="F291" s="95"/>
      <c r="G291" s="105"/>
      <c r="H291" s="106"/>
      <c r="I291" s="105"/>
      <c r="J291" s="107"/>
      <c r="K291" s="99"/>
      <c r="L291" s="117"/>
      <c r="M291" s="118"/>
      <c r="N291" s="95"/>
      <c r="O291" s="88"/>
      <c r="P291" s="96"/>
      <c r="Q291" s="95"/>
      <c r="R291" s="88"/>
      <c r="S291" s="96"/>
      <c r="T291" s="122"/>
      <c r="U291" s="160"/>
      <c r="V291" s="168"/>
      <c r="W291" s="133"/>
      <c r="X291" s="133"/>
      <c r="Y291" s="134"/>
      <c r="Z291" s="515"/>
      <c r="AA291" s="138"/>
      <c r="AB291" s="139"/>
      <c r="AC291" s="140"/>
      <c r="AD291" s="148"/>
      <c r="AE291" s="149"/>
      <c r="AF291" s="150"/>
      <c r="AG291" s="151"/>
      <c r="AH291" s="151"/>
      <c r="AI291" s="151"/>
      <c r="AJ291" s="151"/>
      <c r="AK291" s="152"/>
      <c r="AL291" s="135"/>
      <c r="AM291" s="172"/>
      <c r="AN291" s="172"/>
      <c r="AO291" s="173"/>
    </row>
    <row r="292" spans="2:41" s="82" customFormat="1" ht="35.25" customHeight="1" x14ac:dyDescent="0.2">
      <c r="B292" s="171"/>
      <c r="C292" s="170"/>
      <c r="D292" s="88"/>
      <c r="E292" s="113"/>
      <c r="F292" s="95"/>
      <c r="G292" s="105"/>
      <c r="H292" s="106"/>
      <c r="I292" s="105"/>
      <c r="J292" s="107"/>
      <c r="K292" s="99"/>
      <c r="L292" s="117"/>
      <c r="M292" s="118"/>
      <c r="N292" s="95"/>
      <c r="O292" s="88"/>
      <c r="P292" s="96"/>
      <c r="Q292" s="95"/>
      <c r="R292" s="88"/>
      <c r="S292" s="96"/>
      <c r="T292" s="122"/>
      <c r="U292" s="160"/>
      <c r="V292" s="168"/>
      <c r="W292" s="133"/>
      <c r="X292" s="133"/>
      <c r="Y292" s="134"/>
      <c r="Z292" s="515"/>
      <c r="AA292" s="138"/>
      <c r="AB292" s="139"/>
      <c r="AC292" s="140"/>
      <c r="AD292" s="148"/>
      <c r="AE292" s="149"/>
      <c r="AF292" s="150"/>
      <c r="AG292" s="151"/>
      <c r="AH292" s="151"/>
      <c r="AI292" s="151"/>
      <c r="AJ292" s="151"/>
      <c r="AK292" s="152"/>
      <c r="AL292" s="135"/>
      <c r="AM292" s="172"/>
      <c r="AN292" s="172"/>
      <c r="AO292" s="173"/>
    </row>
    <row r="293" spans="2:41" s="82" customFormat="1" ht="35.25" customHeight="1" x14ac:dyDescent="0.2">
      <c r="B293" s="171"/>
      <c r="C293" s="170"/>
      <c r="D293" s="88"/>
      <c r="E293" s="113"/>
      <c r="F293" s="95"/>
      <c r="G293" s="105"/>
      <c r="H293" s="106"/>
      <c r="I293" s="105"/>
      <c r="J293" s="107"/>
      <c r="K293" s="99"/>
      <c r="L293" s="117"/>
      <c r="M293" s="118"/>
      <c r="N293" s="95"/>
      <c r="O293" s="88"/>
      <c r="P293" s="96"/>
      <c r="Q293" s="95"/>
      <c r="R293" s="88"/>
      <c r="S293" s="96"/>
      <c r="T293" s="122"/>
      <c r="U293" s="160"/>
      <c r="V293" s="168"/>
      <c r="W293" s="133"/>
      <c r="X293" s="133"/>
      <c r="Y293" s="134"/>
      <c r="Z293" s="515"/>
      <c r="AA293" s="138"/>
      <c r="AB293" s="139"/>
      <c r="AC293" s="140"/>
      <c r="AD293" s="148"/>
      <c r="AE293" s="149"/>
      <c r="AF293" s="150"/>
      <c r="AG293" s="151"/>
      <c r="AH293" s="151"/>
      <c r="AI293" s="151"/>
      <c r="AJ293" s="151"/>
      <c r="AK293" s="152"/>
      <c r="AL293" s="135"/>
      <c r="AM293" s="172"/>
      <c r="AN293" s="172"/>
      <c r="AO293" s="173"/>
    </row>
    <row r="294" spans="2:41" s="82" customFormat="1" ht="35.25" customHeight="1" x14ac:dyDescent="0.2">
      <c r="B294" s="171"/>
      <c r="C294" s="170"/>
      <c r="D294" s="88"/>
      <c r="E294" s="113"/>
      <c r="F294" s="95"/>
      <c r="G294" s="105"/>
      <c r="H294" s="106"/>
      <c r="I294" s="105"/>
      <c r="J294" s="107"/>
      <c r="K294" s="99"/>
      <c r="L294" s="117"/>
      <c r="M294" s="118"/>
      <c r="N294" s="95"/>
      <c r="O294" s="88"/>
      <c r="P294" s="96"/>
      <c r="Q294" s="95"/>
      <c r="R294" s="88"/>
      <c r="S294" s="96"/>
      <c r="T294" s="122"/>
      <c r="U294" s="160"/>
      <c r="V294" s="168"/>
      <c r="W294" s="133"/>
      <c r="X294" s="133"/>
      <c r="Y294" s="134"/>
      <c r="Z294" s="515"/>
      <c r="AA294" s="138"/>
      <c r="AB294" s="139"/>
      <c r="AC294" s="140"/>
      <c r="AD294" s="148"/>
      <c r="AE294" s="149"/>
      <c r="AF294" s="150"/>
      <c r="AG294" s="151"/>
      <c r="AH294" s="151"/>
      <c r="AI294" s="151"/>
      <c r="AJ294" s="151"/>
      <c r="AK294" s="152"/>
      <c r="AL294" s="135"/>
      <c r="AM294" s="172"/>
      <c r="AN294" s="172"/>
      <c r="AO294" s="173"/>
    </row>
    <row r="295" spans="2:41" s="82" customFormat="1" ht="35.25" customHeight="1" x14ac:dyDescent="0.2">
      <c r="B295" s="171"/>
      <c r="C295" s="170"/>
      <c r="D295" s="88"/>
      <c r="E295" s="113"/>
      <c r="F295" s="95"/>
      <c r="G295" s="105"/>
      <c r="H295" s="106"/>
      <c r="I295" s="105"/>
      <c r="J295" s="107"/>
      <c r="K295" s="99"/>
      <c r="L295" s="117"/>
      <c r="M295" s="118"/>
      <c r="N295" s="95"/>
      <c r="O295" s="88"/>
      <c r="P295" s="96"/>
      <c r="Q295" s="95"/>
      <c r="R295" s="88"/>
      <c r="S295" s="96"/>
      <c r="T295" s="122"/>
      <c r="U295" s="160"/>
      <c r="V295" s="168"/>
      <c r="W295" s="133"/>
      <c r="X295" s="133"/>
      <c r="Y295" s="134"/>
      <c r="Z295" s="515"/>
      <c r="AA295" s="138"/>
      <c r="AB295" s="139"/>
      <c r="AC295" s="140"/>
      <c r="AD295" s="148"/>
      <c r="AE295" s="149"/>
      <c r="AF295" s="150"/>
      <c r="AG295" s="151"/>
      <c r="AH295" s="151"/>
      <c r="AI295" s="151"/>
      <c r="AJ295" s="151"/>
      <c r="AK295" s="152"/>
      <c r="AL295" s="135"/>
      <c r="AM295" s="172"/>
      <c r="AN295" s="172"/>
      <c r="AO295" s="173"/>
    </row>
    <row r="296" spans="2:41" s="82" customFormat="1" ht="35.25" customHeight="1" x14ac:dyDescent="0.2">
      <c r="B296" s="171"/>
      <c r="C296" s="170"/>
      <c r="D296" s="88"/>
      <c r="E296" s="113"/>
      <c r="F296" s="95"/>
      <c r="G296" s="105"/>
      <c r="H296" s="106"/>
      <c r="I296" s="105"/>
      <c r="J296" s="107"/>
      <c r="K296" s="99"/>
      <c r="L296" s="117"/>
      <c r="M296" s="118"/>
      <c r="N296" s="95"/>
      <c r="O296" s="88"/>
      <c r="P296" s="96"/>
      <c r="Q296" s="95"/>
      <c r="R296" s="88"/>
      <c r="S296" s="96"/>
      <c r="T296" s="122"/>
      <c r="U296" s="160"/>
      <c r="V296" s="168"/>
      <c r="W296" s="133"/>
      <c r="X296" s="133"/>
      <c r="Y296" s="134"/>
      <c r="Z296" s="515"/>
      <c r="AA296" s="138"/>
      <c r="AB296" s="139"/>
      <c r="AC296" s="140"/>
      <c r="AD296" s="148"/>
      <c r="AE296" s="149"/>
      <c r="AF296" s="150"/>
      <c r="AG296" s="151"/>
      <c r="AH296" s="151"/>
      <c r="AI296" s="151"/>
      <c r="AJ296" s="151"/>
      <c r="AK296" s="152"/>
      <c r="AL296" s="135"/>
      <c r="AM296" s="172"/>
      <c r="AN296" s="172"/>
      <c r="AO296" s="173"/>
    </row>
    <row r="297" spans="2:41" s="82" customFormat="1" ht="35.25" customHeight="1" x14ac:dyDescent="0.2">
      <c r="B297" s="171"/>
      <c r="C297" s="170"/>
      <c r="D297" s="88"/>
      <c r="E297" s="113"/>
      <c r="F297" s="95"/>
      <c r="G297" s="105"/>
      <c r="H297" s="106"/>
      <c r="I297" s="105"/>
      <c r="J297" s="107"/>
      <c r="K297" s="99"/>
      <c r="L297" s="117"/>
      <c r="M297" s="118"/>
      <c r="N297" s="95"/>
      <c r="O297" s="88"/>
      <c r="P297" s="96"/>
      <c r="Q297" s="95"/>
      <c r="R297" s="88"/>
      <c r="S297" s="96"/>
      <c r="T297" s="122"/>
      <c r="U297" s="160"/>
      <c r="V297" s="168"/>
      <c r="W297" s="133"/>
      <c r="X297" s="133"/>
      <c r="Y297" s="134"/>
      <c r="Z297" s="515"/>
      <c r="AA297" s="138"/>
      <c r="AB297" s="139"/>
      <c r="AC297" s="140"/>
      <c r="AD297" s="148"/>
      <c r="AE297" s="149"/>
      <c r="AF297" s="150"/>
      <c r="AG297" s="151"/>
      <c r="AH297" s="151"/>
      <c r="AI297" s="151"/>
      <c r="AJ297" s="151"/>
      <c r="AK297" s="152"/>
      <c r="AL297" s="135"/>
      <c r="AM297" s="172"/>
      <c r="AN297" s="172"/>
      <c r="AO297" s="173"/>
    </row>
    <row r="298" spans="2:41" s="82" customFormat="1" ht="35.25" customHeight="1" x14ac:dyDescent="0.2">
      <c r="B298" s="171"/>
      <c r="C298" s="170"/>
      <c r="D298" s="88"/>
      <c r="E298" s="113"/>
      <c r="F298" s="95"/>
      <c r="G298" s="105"/>
      <c r="H298" s="106"/>
      <c r="I298" s="105"/>
      <c r="J298" s="107"/>
      <c r="K298" s="99"/>
      <c r="L298" s="117"/>
      <c r="M298" s="118"/>
      <c r="N298" s="95"/>
      <c r="O298" s="88"/>
      <c r="P298" s="96"/>
      <c r="Q298" s="95"/>
      <c r="R298" s="88"/>
      <c r="S298" s="96"/>
      <c r="T298" s="122"/>
      <c r="U298" s="160"/>
      <c r="V298" s="168"/>
      <c r="W298" s="133"/>
      <c r="X298" s="133"/>
      <c r="Y298" s="134"/>
      <c r="Z298" s="515"/>
      <c r="AA298" s="138"/>
      <c r="AB298" s="139"/>
      <c r="AC298" s="140"/>
      <c r="AD298" s="148"/>
      <c r="AE298" s="149"/>
      <c r="AF298" s="150"/>
      <c r="AG298" s="151"/>
      <c r="AH298" s="151"/>
      <c r="AI298" s="151"/>
      <c r="AJ298" s="151"/>
      <c r="AK298" s="152"/>
      <c r="AL298" s="135"/>
      <c r="AM298" s="172"/>
      <c r="AN298" s="172"/>
      <c r="AO298" s="173"/>
    </row>
    <row r="299" spans="2:41" s="82" customFormat="1" ht="35.25" customHeight="1" x14ac:dyDescent="0.2">
      <c r="B299" s="171"/>
      <c r="C299" s="170"/>
      <c r="D299" s="88"/>
      <c r="E299" s="113"/>
      <c r="F299" s="95"/>
      <c r="G299" s="105"/>
      <c r="H299" s="106"/>
      <c r="I299" s="105"/>
      <c r="J299" s="107"/>
      <c r="K299" s="99"/>
      <c r="L299" s="117"/>
      <c r="M299" s="118"/>
      <c r="N299" s="95"/>
      <c r="O299" s="88"/>
      <c r="P299" s="96"/>
      <c r="Q299" s="95"/>
      <c r="R299" s="88"/>
      <c r="S299" s="96"/>
      <c r="T299" s="122"/>
      <c r="U299" s="160"/>
      <c r="V299" s="168"/>
      <c r="W299" s="133"/>
      <c r="X299" s="133"/>
      <c r="Y299" s="134"/>
      <c r="Z299" s="515"/>
      <c r="AA299" s="138"/>
      <c r="AB299" s="139"/>
      <c r="AC299" s="140"/>
      <c r="AD299" s="148"/>
      <c r="AE299" s="149"/>
      <c r="AF299" s="150"/>
      <c r="AG299" s="151"/>
      <c r="AH299" s="151"/>
      <c r="AI299" s="151"/>
      <c r="AJ299" s="151"/>
      <c r="AK299" s="152"/>
      <c r="AL299" s="135"/>
      <c r="AM299" s="172"/>
      <c r="AN299" s="172"/>
      <c r="AO299" s="173"/>
    </row>
    <row r="300" spans="2:41" s="82" customFormat="1" ht="35.25" customHeight="1" x14ac:dyDescent="0.2">
      <c r="B300" s="171"/>
      <c r="C300" s="170"/>
      <c r="D300" s="88"/>
      <c r="E300" s="113"/>
      <c r="F300" s="95"/>
      <c r="G300" s="105"/>
      <c r="H300" s="106"/>
      <c r="I300" s="105"/>
      <c r="J300" s="107"/>
      <c r="K300" s="99"/>
      <c r="L300" s="117"/>
      <c r="M300" s="118"/>
      <c r="N300" s="95"/>
      <c r="O300" s="88"/>
      <c r="P300" s="96"/>
      <c r="Q300" s="95"/>
      <c r="R300" s="88"/>
      <c r="S300" s="96"/>
      <c r="T300" s="122"/>
      <c r="U300" s="160"/>
      <c r="V300" s="168"/>
      <c r="W300" s="133"/>
      <c r="X300" s="133"/>
      <c r="Y300" s="134"/>
      <c r="Z300" s="515"/>
      <c r="AA300" s="138"/>
      <c r="AB300" s="139"/>
      <c r="AC300" s="140"/>
      <c r="AD300" s="148"/>
      <c r="AE300" s="149"/>
      <c r="AF300" s="150"/>
      <c r="AG300" s="151"/>
      <c r="AH300" s="151"/>
      <c r="AI300" s="151"/>
      <c r="AJ300" s="151"/>
      <c r="AK300" s="152"/>
      <c r="AL300" s="135"/>
      <c r="AM300" s="172"/>
      <c r="AN300" s="172"/>
      <c r="AO300" s="173"/>
    </row>
    <row r="301" spans="2:41" s="82" customFormat="1" ht="35.25" customHeight="1" x14ac:dyDescent="0.2">
      <c r="B301" s="171"/>
      <c r="C301" s="170"/>
      <c r="D301" s="88"/>
      <c r="E301" s="113"/>
      <c r="F301" s="95"/>
      <c r="G301" s="105"/>
      <c r="H301" s="106"/>
      <c r="I301" s="105"/>
      <c r="J301" s="107"/>
      <c r="K301" s="99"/>
      <c r="L301" s="117"/>
      <c r="M301" s="118"/>
      <c r="N301" s="95"/>
      <c r="O301" s="88"/>
      <c r="P301" s="96"/>
      <c r="Q301" s="95"/>
      <c r="R301" s="88"/>
      <c r="S301" s="96"/>
      <c r="T301" s="122"/>
      <c r="U301" s="160"/>
      <c r="V301" s="168"/>
      <c r="W301" s="133"/>
      <c r="X301" s="133"/>
      <c r="Y301" s="134"/>
      <c r="Z301" s="515"/>
      <c r="AA301" s="138"/>
      <c r="AB301" s="139"/>
      <c r="AC301" s="140"/>
      <c r="AD301" s="148"/>
      <c r="AE301" s="149"/>
      <c r="AF301" s="150"/>
      <c r="AG301" s="151"/>
      <c r="AH301" s="151"/>
      <c r="AI301" s="151"/>
      <c r="AJ301" s="151"/>
      <c r="AK301" s="152"/>
      <c r="AL301" s="135"/>
      <c r="AM301" s="172"/>
      <c r="AN301" s="172"/>
      <c r="AO301" s="173"/>
    </row>
    <row r="302" spans="2:41" s="82" customFormat="1" ht="35.25" customHeight="1" x14ac:dyDescent="0.2">
      <c r="B302" s="171"/>
      <c r="C302" s="170"/>
      <c r="D302" s="88"/>
      <c r="E302" s="113"/>
      <c r="F302" s="95"/>
      <c r="G302" s="105"/>
      <c r="H302" s="106"/>
      <c r="I302" s="105"/>
      <c r="J302" s="107"/>
      <c r="K302" s="99"/>
      <c r="L302" s="117"/>
      <c r="M302" s="118"/>
      <c r="N302" s="95"/>
      <c r="O302" s="88"/>
      <c r="P302" s="96"/>
      <c r="Q302" s="95"/>
      <c r="R302" s="88"/>
      <c r="S302" s="96"/>
      <c r="T302" s="122"/>
      <c r="U302" s="160"/>
      <c r="V302" s="168"/>
      <c r="W302" s="133"/>
      <c r="X302" s="133"/>
      <c r="Y302" s="134"/>
      <c r="Z302" s="515"/>
      <c r="AA302" s="138"/>
      <c r="AB302" s="139"/>
      <c r="AC302" s="140"/>
      <c r="AD302" s="148"/>
      <c r="AE302" s="149"/>
      <c r="AF302" s="150"/>
      <c r="AG302" s="151"/>
      <c r="AH302" s="151"/>
      <c r="AI302" s="151"/>
      <c r="AJ302" s="151"/>
      <c r="AK302" s="152"/>
      <c r="AL302" s="135"/>
      <c r="AM302" s="172"/>
      <c r="AN302" s="172"/>
      <c r="AO302" s="173"/>
    </row>
    <row r="303" spans="2:41" s="82" customFormat="1" ht="35.25" customHeight="1" x14ac:dyDescent="0.2">
      <c r="B303" s="171"/>
      <c r="C303" s="170"/>
      <c r="D303" s="88"/>
      <c r="E303" s="113"/>
      <c r="F303" s="95"/>
      <c r="G303" s="105"/>
      <c r="H303" s="106"/>
      <c r="I303" s="105"/>
      <c r="J303" s="107"/>
      <c r="K303" s="99"/>
      <c r="L303" s="117"/>
      <c r="M303" s="118"/>
      <c r="N303" s="95"/>
      <c r="O303" s="88"/>
      <c r="P303" s="96"/>
      <c r="Q303" s="95"/>
      <c r="R303" s="88"/>
      <c r="S303" s="96"/>
      <c r="T303" s="122"/>
      <c r="U303" s="160"/>
      <c r="V303" s="168"/>
      <c r="W303" s="133"/>
      <c r="X303" s="133"/>
      <c r="Y303" s="134"/>
      <c r="Z303" s="515"/>
      <c r="AA303" s="138"/>
      <c r="AB303" s="139"/>
      <c r="AC303" s="140"/>
      <c r="AD303" s="148"/>
      <c r="AE303" s="149"/>
      <c r="AF303" s="150"/>
      <c r="AG303" s="151"/>
      <c r="AH303" s="151"/>
      <c r="AI303" s="151"/>
      <c r="AJ303" s="151"/>
      <c r="AK303" s="152"/>
      <c r="AL303" s="135"/>
      <c r="AM303" s="172"/>
      <c r="AN303" s="172"/>
      <c r="AO303" s="173"/>
    </row>
    <row r="304" spans="2:41" s="82" customFormat="1" ht="35.25" customHeight="1" x14ac:dyDescent="0.2">
      <c r="B304" s="171"/>
      <c r="C304" s="170"/>
      <c r="D304" s="88"/>
      <c r="E304" s="113"/>
      <c r="F304" s="95"/>
      <c r="G304" s="105"/>
      <c r="H304" s="106"/>
      <c r="I304" s="105"/>
      <c r="J304" s="107"/>
      <c r="K304" s="99"/>
      <c r="L304" s="117"/>
      <c r="M304" s="118"/>
      <c r="N304" s="95"/>
      <c r="O304" s="88"/>
      <c r="P304" s="96"/>
      <c r="Q304" s="95"/>
      <c r="R304" s="88"/>
      <c r="S304" s="96"/>
      <c r="T304" s="122"/>
      <c r="U304" s="160"/>
      <c r="V304" s="168"/>
      <c r="W304" s="133"/>
      <c r="X304" s="133"/>
      <c r="Y304" s="134"/>
      <c r="Z304" s="515"/>
      <c r="AA304" s="138"/>
      <c r="AB304" s="139"/>
      <c r="AC304" s="140"/>
      <c r="AD304" s="148"/>
      <c r="AE304" s="149"/>
      <c r="AF304" s="150"/>
      <c r="AG304" s="151"/>
      <c r="AH304" s="151"/>
      <c r="AI304" s="151"/>
      <c r="AJ304" s="151"/>
      <c r="AK304" s="152"/>
      <c r="AL304" s="135"/>
      <c r="AM304" s="172"/>
      <c r="AN304" s="172"/>
      <c r="AO304" s="173"/>
    </row>
    <row r="305" spans="2:41" s="82" customFormat="1" ht="35.25" customHeight="1" x14ac:dyDescent="0.2">
      <c r="B305" s="171"/>
      <c r="C305" s="170"/>
      <c r="D305" s="88"/>
      <c r="E305" s="113"/>
      <c r="F305" s="95"/>
      <c r="G305" s="105"/>
      <c r="H305" s="106"/>
      <c r="I305" s="105"/>
      <c r="J305" s="107"/>
      <c r="K305" s="99"/>
      <c r="L305" s="117"/>
      <c r="M305" s="118"/>
      <c r="N305" s="95"/>
      <c r="O305" s="88"/>
      <c r="P305" s="96"/>
      <c r="Q305" s="95"/>
      <c r="R305" s="88"/>
      <c r="S305" s="96"/>
      <c r="T305" s="122"/>
      <c r="U305" s="160"/>
      <c r="V305" s="168"/>
      <c r="W305" s="133"/>
      <c r="X305" s="133"/>
      <c r="Y305" s="134"/>
      <c r="Z305" s="515"/>
      <c r="AA305" s="138"/>
      <c r="AB305" s="139"/>
      <c r="AC305" s="140"/>
      <c r="AD305" s="148"/>
      <c r="AE305" s="149"/>
      <c r="AF305" s="150"/>
      <c r="AG305" s="151"/>
      <c r="AH305" s="151"/>
      <c r="AI305" s="151"/>
      <c r="AJ305" s="151"/>
      <c r="AK305" s="152"/>
      <c r="AL305" s="135"/>
      <c r="AM305" s="172"/>
      <c r="AN305" s="172"/>
      <c r="AO305" s="173"/>
    </row>
    <row r="306" spans="2:41" s="82" customFormat="1" ht="35.25" customHeight="1" x14ac:dyDescent="0.2">
      <c r="B306" s="171"/>
      <c r="C306" s="170"/>
      <c r="D306" s="88"/>
      <c r="E306" s="113"/>
      <c r="F306" s="95"/>
      <c r="G306" s="105"/>
      <c r="H306" s="106"/>
      <c r="I306" s="105"/>
      <c r="J306" s="107"/>
      <c r="K306" s="99"/>
      <c r="L306" s="117"/>
      <c r="M306" s="118"/>
      <c r="N306" s="95"/>
      <c r="O306" s="88"/>
      <c r="P306" s="96"/>
      <c r="Q306" s="95"/>
      <c r="R306" s="88"/>
      <c r="S306" s="96"/>
      <c r="T306" s="122"/>
      <c r="U306" s="160"/>
      <c r="V306" s="168"/>
      <c r="W306" s="133"/>
      <c r="X306" s="133"/>
      <c r="Y306" s="134"/>
      <c r="Z306" s="515"/>
      <c r="AA306" s="138"/>
      <c r="AB306" s="139"/>
      <c r="AC306" s="140"/>
      <c r="AD306" s="148"/>
      <c r="AE306" s="149"/>
      <c r="AF306" s="150"/>
      <c r="AG306" s="151"/>
      <c r="AH306" s="151"/>
      <c r="AI306" s="151"/>
      <c r="AJ306" s="151"/>
      <c r="AK306" s="152"/>
      <c r="AL306" s="135"/>
      <c r="AM306" s="172"/>
      <c r="AN306" s="172"/>
      <c r="AO306" s="173"/>
    </row>
    <row r="307" spans="2:41" s="82" customFormat="1" ht="35.25" customHeight="1" x14ac:dyDescent="0.2">
      <c r="B307" s="171"/>
      <c r="C307" s="170"/>
      <c r="D307" s="88"/>
      <c r="E307" s="113"/>
      <c r="F307" s="95"/>
      <c r="G307" s="105"/>
      <c r="H307" s="106"/>
      <c r="I307" s="105"/>
      <c r="J307" s="107"/>
      <c r="K307" s="99"/>
      <c r="L307" s="117"/>
      <c r="M307" s="118"/>
      <c r="N307" s="95"/>
      <c r="O307" s="88"/>
      <c r="P307" s="96"/>
      <c r="Q307" s="95"/>
      <c r="R307" s="88"/>
      <c r="S307" s="96"/>
      <c r="T307" s="122"/>
      <c r="U307" s="160"/>
      <c r="V307" s="168"/>
      <c r="W307" s="133"/>
      <c r="X307" s="133"/>
      <c r="Y307" s="134"/>
      <c r="Z307" s="515"/>
      <c r="AA307" s="138"/>
      <c r="AB307" s="139"/>
      <c r="AC307" s="140"/>
      <c r="AD307" s="148"/>
      <c r="AE307" s="149"/>
      <c r="AF307" s="150"/>
      <c r="AG307" s="151"/>
      <c r="AH307" s="151"/>
      <c r="AI307" s="151"/>
      <c r="AJ307" s="151"/>
      <c r="AK307" s="152"/>
      <c r="AL307" s="135"/>
      <c r="AM307" s="172"/>
      <c r="AN307" s="172"/>
      <c r="AO307" s="173"/>
    </row>
    <row r="308" spans="2:41" s="82" customFormat="1" ht="35.25" customHeight="1" x14ac:dyDescent="0.2">
      <c r="B308" s="171"/>
      <c r="C308" s="170"/>
      <c r="D308" s="88"/>
      <c r="E308" s="113"/>
      <c r="F308" s="95"/>
      <c r="G308" s="105"/>
      <c r="H308" s="106"/>
      <c r="I308" s="105"/>
      <c r="J308" s="107"/>
      <c r="K308" s="99"/>
      <c r="L308" s="117"/>
      <c r="M308" s="118"/>
      <c r="N308" s="95"/>
      <c r="O308" s="88"/>
      <c r="P308" s="96"/>
      <c r="Q308" s="95"/>
      <c r="R308" s="88"/>
      <c r="S308" s="96"/>
      <c r="T308" s="122"/>
      <c r="U308" s="160"/>
      <c r="V308" s="168"/>
      <c r="W308" s="133"/>
      <c r="X308" s="133"/>
      <c r="Y308" s="134"/>
      <c r="Z308" s="515"/>
      <c r="AA308" s="138"/>
      <c r="AB308" s="139"/>
      <c r="AC308" s="140"/>
      <c r="AD308" s="148"/>
      <c r="AE308" s="149"/>
      <c r="AF308" s="150"/>
      <c r="AG308" s="151"/>
      <c r="AH308" s="151"/>
      <c r="AI308" s="151"/>
      <c r="AJ308" s="151"/>
      <c r="AK308" s="152"/>
      <c r="AL308" s="135"/>
      <c r="AM308" s="172"/>
      <c r="AN308" s="172"/>
      <c r="AO308" s="173"/>
    </row>
    <row r="309" spans="2:41" s="82" customFormat="1" ht="35.25" customHeight="1" x14ac:dyDescent="0.2">
      <c r="B309" s="171"/>
      <c r="C309" s="170"/>
      <c r="D309" s="88"/>
      <c r="E309" s="113"/>
      <c r="F309" s="95"/>
      <c r="G309" s="105"/>
      <c r="H309" s="106"/>
      <c r="I309" s="105"/>
      <c r="J309" s="107"/>
      <c r="K309" s="99"/>
      <c r="L309" s="117"/>
      <c r="M309" s="118"/>
      <c r="N309" s="95"/>
      <c r="O309" s="88"/>
      <c r="P309" s="96"/>
      <c r="Q309" s="95"/>
      <c r="R309" s="88"/>
      <c r="S309" s="96"/>
      <c r="T309" s="122"/>
      <c r="U309" s="160"/>
      <c r="V309" s="168"/>
      <c r="W309" s="133"/>
      <c r="X309" s="133"/>
      <c r="Y309" s="134"/>
      <c r="Z309" s="515"/>
      <c r="AA309" s="138"/>
      <c r="AB309" s="139"/>
      <c r="AC309" s="140"/>
      <c r="AD309" s="148"/>
      <c r="AE309" s="149"/>
      <c r="AF309" s="150"/>
      <c r="AG309" s="151"/>
      <c r="AH309" s="151"/>
      <c r="AI309" s="151"/>
      <c r="AJ309" s="151"/>
      <c r="AK309" s="152"/>
      <c r="AL309" s="135"/>
      <c r="AM309" s="172"/>
      <c r="AN309" s="172"/>
      <c r="AO309" s="173"/>
    </row>
    <row r="310" spans="2:41" s="82" customFormat="1" ht="35.25" customHeight="1" x14ac:dyDescent="0.2">
      <c r="B310" s="171"/>
      <c r="C310" s="170"/>
      <c r="D310" s="88"/>
      <c r="E310" s="113"/>
      <c r="F310" s="95"/>
      <c r="G310" s="105"/>
      <c r="H310" s="106"/>
      <c r="I310" s="105"/>
      <c r="J310" s="107"/>
      <c r="K310" s="99"/>
      <c r="L310" s="117"/>
      <c r="M310" s="118"/>
      <c r="N310" s="95"/>
      <c r="O310" s="88"/>
      <c r="P310" s="96"/>
      <c r="Q310" s="95"/>
      <c r="R310" s="88"/>
      <c r="S310" s="96"/>
      <c r="T310" s="122"/>
      <c r="U310" s="160"/>
      <c r="V310" s="168"/>
      <c r="W310" s="133"/>
      <c r="X310" s="133"/>
      <c r="Y310" s="134"/>
      <c r="Z310" s="515"/>
      <c r="AA310" s="138"/>
      <c r="AB310" s="139"/>
      <c r="AC310" s="140"/>
      <c r="AD310" s="148"/>
      <c r="AE310" s="149"/>
      <c r="AF310" s="150"/>
      <c r="AG310" s="151"/>
      <c r="AH310" s="151"/>
      <c r="AI310" s="151"/>
      <c r="AJ310" s="151"/>
      <c r="AK310" s="152"/>
      <c r="AL310" s="135"/>
      <c r="AM310" s="172"/>
      <c r="AN310" s="172"/>
      <c r="AO310" s="173"/>
    </row>
    <row r="311" spans="2:41" s="82" customFormat="1" ht="35.25" customHeight="1" x14ac:dyDescent="0.2">
      <c r="B311" s="171"/>
      <c r="C311" s="170"/>
      <c r="D311" s="88"/>
      <c r="E311" s="113"/>
      <c r="F311" s="95"/>
      <c r="G311" s="105"/>
      <c r="H311" s="106"/>
      <c r="I311" s="105"/>
      <c r="J311" s="107"/>
      <c r="K311" s="99"/>
      <c r="L311" s="117"/>
      <c r="M311" s="118"/>
      <c r="N311" s="95"/>
      <c r="O311" s="88"/>
      <c r="P311" s="96"/>
      <c r="Q311" s="95"/>
      <c r="R311" s="88"/>
      <c r="S311" s="96"/>
      <c r="T311" s="122"/>
      <c r="U311" s="160"/>
      <c r="V311" s="168"/>
      <c r="W311" s="133"/>
      <c r="X311" s="133"/>
      <c r="Y311" s="134"/>
      <c r="Z311" s="515"/>
      <c r="AA311" s="138"/>
      <c r="AB311" s="139"/>
      <c r="AC311" s="140"/>
      <c r="AD311" s="148"/>
      <c r="AE311" s="149"/>
      <c r="AF311" s="150"/>
      <c r="AG311" s="151"/>
      <c r="AH311" s="151"/>
      <c r="AI311" s="151"/>
      <c r="AJ311" s="151"/>
      <c r="AK311" s="152"/>
      <c r="AL311" s="135"/>
      <c r="AM311" s="172"/>
      <c r="AN311" s="172"/>
      <c r="AO311" s="173"/>
    </row>
    <row r="312" spans="2:41" s="82" customFormat="1" ht="35.25" customHeight="1" x14ac:dyDescent="0.2">
      <c r="B312" s="171"/>
      <c r="C312" s="170"/>
      <c r="D312" s="88"/>
      <c r="E312" s="113"/>
      <c r="F312" s="95"/>
      <c r="G312" s="105"/>
      <c r="H312" s="106"/>
      <c r="I312" s="105"/>
      <c r="J312" s="107"/>
      <c r="K312" s="99"/>
      <c r="L312" s="117"/>
      <c r="M312" s="118"/>
      <c r="N312" s="95"/>
      <c r="O312" s="88"/>
      <c r="P312" s="96"/>
      <c r="Q312" s="95"/>
      <c r="R312" s="88"/>
      <c r="S312" s="96"/>
      <c r="T312" s="122"/>
      <c r="U312" s="160"/>
      <c r="V312" s="168"/>
      <c r="W312" s="133"/>
      <c r="X312" s="133"/>
      <c r="Y312" s="134"/>
      <c r="Z312" s="515"/>
      <c r="AA312" s="138"/>
      <c r="AB312" s="139"/>
      <c r="AC312" s="140"/>
      <c r="AD312" s="148"/>
      <c r="AE312" s="149"/>
      <c r="AF312" s="150"/>
      <c r="AG312" s="151"/>
      <c r="AH312" s="151"/>
      <c r="AI312" s="151"/>
      <c r="AJ312" s="151"/>
      <c r="AK312" s="152"/>
      <c r="AL312" s="135"/>
      <c r="AM312" s="172"/>
      <c r="AN312" s="172"/>
      <c r="AO312" s="173"/>
    </row>
    <row r="313" spans="2:41" s="82" customFormat="1" ht="35.25" customHeight="1" x14ac:dyDescent="0.2">
      <c r="B313" s="171"/>
      <c r="C313" s="170"/>
      <c r="D313" s="88"/>
      <c r="E313" s="113"/>
      <c r="F313" s="95"/>
      <c r="G313" s="105"/>
      <c r="H313" s="106"/>
      <c r="I313" s="105"/>
      <c r="J313" s="107"/>
      <c r="K313" s="99"/>
      <c r="L313" s="117"/>
      <c r="M313" s="118"/>
      <c r="N313" s="95"/>
      <c r="O313" s="88"/>
      <c r="P313" s="96"/>
      <c r="Q313" s="95"/>
      <c r="R313" s="88"/>
      <c r="S313" s="96"/>
      <c r="T313" s="122"/>
      <c r="U313" s="160"/>
      <c r="V313" s="168"/>
      <c r="W313" s="133"/>
      <c r="X313" s="133"/>
      <c r="Y313" s="134"/>
      <c r="Z313" s="515"/>
      <c r="AA313" s="138"/>
      <c r="AB313" s="139"/>
      <c r="AC313" s="140"/>
      <c r="AD313" s="148"/>
      <c r="AE313" s="149"/>
      <c r="AF313" s="150"/>
      <c r="AG313" s="151"/>
      <c r="AH313" s="151"/>
      <c r="AI313" s="151"/>
      <c r="AJ313" s="151"/>
      <c r="AK313" s="152"/>
      <c r="AL313" s="135"/>
      <c r="AM313" s="172"/>
      <c r="AN313" s="172"/>
      <c r="AO313" s="173"/>
    </row>
    <row r="314" spans="2:41" s="82" customFormat="1" ht="35.25" customHeight="1" x14ac:dyDescent="0.2">
      <c r="B314" s="171"/>
      <c r="C314" s="170"/>
      <c r="D314" s="88"/>
      <c r="E314" s="113"/>
      <c r="F314" s="95"/>
      <c r="G314" s="105"/>
      <c r="H314" s="106"/>
      <c r="I314" s="105"/>
      <c r="J314" s="107"/>
      <c r="K314" s="99"/>
      <c r="L314" s="117"/>
      <c r="M314" s="118"/>
      <c r="N314" s="95"/>
      <c r="O314" s="88"/>
      <c r="P314" s="96"/>
      <c r="Q314" s="95"/>
      <c r="R314" s="88"/>
      <c r="S314" s="96"/>
      <c r="T314" s="122"/>
      <c r="U314" s="160"/>
      <c r="V314" s="168"/>
      <c r="W314" s="133"/>
      <c r="X314" s="133"/>
      <c r="Y314" s="134"/>
      <c r="Z314" s="515"/>
      <c r="AA314" s="138"/>
      <c r="AB314" s="139"/>
      <c r="AC314" s="140"/>
      <c r="AD314" s="148"/>
      <c r="AE314" s="149"/>
      <c r="AF314" s="150"/>
      <c r="AG314" s="151"/>
      <c r="AH314" s="151"/>
      <c r="AI314" s="151"/>
      <c r="AJ314" s="151"/>
      <c r="AK314" s="152"/>
      <c r="AL314" s="135"/>
      <c r="AM314" s="172"/>
      <c r="AN314" s="172"/>
      <c r="AO314" s="173"/>
    </row>
    <row r="315" spans="2:41" s="82" customFormat="1" ht="35.25" customHeight="1" x14ac:dyDescent="0.2">
      <c r="B315" s="171"/>
      <c r="C315" s="170"/>
      <c r="D315" s="88"/>
      <c r="E315" s="113"/>
      <c r="F315" s="95"/>
      <c r="G315" s="105"/>
      <c r="H315" s="106"/>
      <c r="I315" s="105"/>
      <c r="J315" s="107"/>
      <c r="K315" s="99"/>
      <c r="L315" s="117"/>
      <c r="M315" s="118"/>
      <c r="N315" s="95"/>
      <c r="O315" s="88"/>
      <c r="P315" s="96"/>
      <c r="Q315" s="95"/>
      <c r="R315" s="88"/>
      <c r="S315" s="96"/>
      <c r="T315" s="122"/>
      <c r="U315" s="160"/>
      <c r="V315" s="168"/>
      <c r="W315" s="133"/>
      <c r="X315" s="133"/>
      <c r="Y315" s="134"/>
      <c r="Z315" s="515"/>
      <c r="AA315" s="138"/>
      <c r="AB315" s="139"/>
      <c r="AC315" s="140"/>
      <c r="AD315" s="148"/>
      <c r="AE315" s="149"/>
      <c r="AF315" s="150"/>
      <c r="AG315" s="151"/>
      <c r="AH315" s="151"/>
      <c r="AI315" s="151"/>
      <c r="AJ315" s="151"/>
      <c r="AK315" s="152"/>
      <c r="AL315" s="135"/>
      <c r="AM315" s="172"/>
      <c r="AN315" s="172"/>
      <c r="AO315" s="173"/>
    </row>
    <row r="316" spans="2:41" s="82" customFormat="1" ht="35.25" customHeight="1" x14ac:dyDescent="0.2">
      <c r="B316" s="171"/>
      <c r="C316" s="170"/>
      <c r="D316" s="88"/>
      <c r="E316" s="113"/>
      <c r="F316" s="95"/>
      <c r="G316" s="105"/>
      <c r="H316" s="106"/>
      <c r="I316" s="105"/>
      <c r="J316" s="107"/>
      <c r="K316" s="99"/>
      <c r="L316" s="117"/>
      <c r="M316" s="118"/>
      <c r="N316" s="95"/>
      <c r="O316" s="88"/>
      <c r="P316" s="96"/>
      <c r="Q316" s="95"/>
      <c r="R316" s="88"/>
      <c r="S316" s="96"/>
      <c r="T316" s="122"/>
      <c r="U316" s="160"/>
      <c r="V316" s="168"/>
      <c r="W316" s="133"/>
      <c r="X316" s="133"/>
      <c r="Y316" s="134"/>
      <c r="Z316" s="515"/>
      <c r="AA316" s="138"/>
      <c r="AB316" s="139"/>
      <c r="AC316" s="140"/>
      <c r="AD316" s="148"/>
      <c r="AE316" s="149"/>
      <c r="AF316" s="150"/>
      <c r="AG316" s="151"/>
      <c r="AH316" s="151"/>
      <c r="AI316" s="151"/>
      <c r="AJ316" s="151"/>
      <c r="AK316" s="152"/>
      <c r="AL316" s="135"/>
      <c r="AM316" s="172"/>
      <c r="AN316" s="172"/>
      <c r="AO316" s="173"/>
    </row>
    <row r="317" spans="2:41" s="82" customFormat="1" ht="35.25" customHeight="1" x14ac:dyDescent="0.2">
      <c r="B317" s="171"/>
      <c r="C317" s="170"/>
      <c r="D317" s="88"/>
      <c r="E317" s="113"/>
      <c r="F317" s="95"/>
      <c r="G317" s="105"/>
      <c r="H317" s="106"/>
      <c r="I317" s="105"/>
      <c r="J317" s="107"/>
      <c r="K317" s="99"/>
      <c r="L317" s="117"/>
      <c r="M317" s="118"/>
      <c r="N317" s="95"/>
      <c r="O317" s="88"/>
      <c r="P317" s="96"/>
      <c r="Q317" s="95"/>
      <c r="R317" s="88"/>
      <c r="S317" s="96"/>
      <c r="T317" s="122"/>
      <c r="U317" s="160"/>
      <c r="V317" s="168"/>
      <c r="W317" s="133"/>
      <c r="X317" s="133"/>
      <c r="Y317" s="134"/>
      <c r="Z317" s="515"/>
      <c r="AA317" s="138"/>
      <c r="AB317" s="139"/>
      <c r="AC317" s="140"/>
      <c r="AD317" s="148"/>
      <c r="AE317" s="149"/>
      <c r="AF317" s="150"/>
      <c r="AG317" s="151"/>
      <c r="AH317" s="151"/>
      <c r="AI317" s="151"/>
      <c r="AJ317" s="151"/>
      <c r="AK317" s="152"/>
      <c r="AL317" s="135"/>
      <c r="AM317" s="172"/>
      <c r="AN317" s="172"/>
      <c r="AO317" s="173"/>
    </row>
    <row r="318" spans="2:41" s="82" customFormat="1" ht="35.25" customHeight="1" x14ac:dyDescent="0.2">
      <c r="B318" s="171"/>
      <c r="C318" s="170"/>
      <c r="D318" s="88"/>
      <c r="E318" s="113"/>
      <c r="F318" s="95"/>
      <c r="G318" s="105"/>
      <c r="H318" s="106"/>
      <c r="I318" s="105"/>
      <c r="J318" s="107"/>
      <c r="K318" s="99"/>
      <c r="L318" s="117"/>
      <c r="M318" s="118"/>
      <c r="N318" s="95"/>
      <c r="O318" s="88"/>
      <c r="P318" s="96"/>
      <c r="Q318" s="95"/>
      <c r="R318" s="88"/>
      <c r="S318" s="96"/>
      <c r="T318" s="122"/>
      <c r="U318" s="160"/>
      <c r="V318" s="168"/>
      <c r="W318" s="133"/>
      <c r="X318" s="133"/>
      <c r="Y318" s="134"/>
      <c r="Z318" s="515"/>
      <c r="AA318" s="138"/>
      <c r="AB318" s="139"/>
      <c r="AC318" s="140"/>
      <c r="AD318" s="148"/>
      <c r="AE318" s="149"/>
      <c r="AF318" s="150"/>
      <c r="AG318" s="151"/>
      <c r="AH318" s="151"/>
      <c r="AI318" s="151"/>
      <c r="AJ318" s="151"/>
      <c r="AK318" s="152"/>
      <c r="AL318" s="135"/>
      <c r="AM318" s="172"/>
      <c r="AN318" s="172"/>
      <c r="AO318" s="173"/>
    </row>
    <row r="319" spans="2:41" s="82" customFormat="1" ht="35.25" customHeight="1" x14ac:dyDescent="0.2">
      <c r="B319" s="171"/>
      <c r="C319" s="170"/>
      <c r="D319" s="88"/>
      <c r="E319" s="113"/>
      <c r="F319" s="95"/>
      <c r="G319" s="105"/>
      <c r="H319" s="106"/>
      <c r="I319" s="105"/>
      <c r="J319" s="107"/>
      <c r="K319" s="99"/>
      <c r="L319" s="117"/>
      <c r="M319" s="118"/>
      <c r="N319" s="95"/>
      <c r="O319" s="88"/>
      <c r="P319" s="96"/>
      <c r="Q319" s="95"/>
      <c r="R319" s="88"/>
      <c r="S319" s="96"/>
      <c r="T319" s="122"/>
      <c r="U319" s="160"/>
      <c r="V319" s="168"/>
      <c r="W319" s="133"/>
      <c r="X319" s="133"/>
      <c r="Y319" s="134"/>
      <c r="Z319" s="515"/>
      <c r="AA319" s="138"/>
      <c r="AB319" s="139"/>
      <c r="AC319" s="140"/>
      <c r="AD319" s="148"/>
      <c r="AE319" s="149"/>
      <c r="AF319" s="150"/>
      <c r="AG319" s="151"/>
      <c r="AH319" s="151"/>
      <c r="AI319" s="151"/>
      <c r="AJ319" s="151"/>
      <c r="AK319" s="152"/>
      <c r="AL319" s="135"/>
      <c r="AM319" s="172"/>
      <c r="AN319" s="172"/>
      <c r="AO319" s="173"/>
    </row>
    <row r="320" spans="2:41" s="82" customFormat="1" ht="35.25" customHeight="1" x14ac:dyDescent="0.2">
      <c r="B320" s="171"/>
      <c r="C320" s="170"/>
      <c r="D320" s="88"/>
      <c r="E320" s="113"/>
      <c r="F320" s="95"/>
      <c r="G320" s="105"/>
      <c r="H320" s="106"/>
      <c r="I320" s="105"/>
      <c r="J320" s="107"/>
      <c r="K320" s="99"/>
      <c r="L320" s="117"/>
      <c r="M320" s="118"/>
      <c r="N320" s="95"/>
      <c r="O320" s="88"/>
      <c r="P320" s="96"/>
      <c r="Q320" s="95"/>
      <c r="R320" s="88"/>
      <c r="S320" s="96"/>
      <c r="T320" s="122"/>
      <c r="U320" s="160"/>
      <c r="V320" s="168"/>
      <c r="W320" s="133"/>
      <c r="X320" s="133"/>
      <c r="Y320" s="134"/>
      <c r="Z320" s="515"/>
      <c r="AA320" s="138"/>
      <c r="AB320" s="139"/>
      <c r="AC320" s="140"/>
      <c r="AD320" s="148"/>
      <c r="AE320" s="149"/>
      <c r="AF320" s="150"/>
      <c r="AG320" s="151"/>
      <c r="AH320" s="151"/>
      <c r="AI320" s="151"/>
      <c r="AJ320" s="151"/>
      <c r="AK320" s="152"/>
      <c r="AL320" s="135"/>
      <c r="AM320" s="172"/>
      <c r="AN320" s="172"/>
      <c r="AO320" s="173"/>
    </row>
    <row r="321" spans="2:41" s="82" customFormat="1" ht="35.25" customHeight="1" x14ac:dyDescent="0.2">
      <c r="B321" s="171"/>
      <c r="C321" s="170"/>
      <c r="D321" s="88"/>
      <c r="E321" s="113"/>
      <c r="F321" s="95"/>
      <c r="G321" s="105"/>
      <c r="H321" s="106"/>
      <c r="I321" s="105"/>
      <c r="J321" s="107"/>
      <c r="K321" s="99"/>
      <c r="L321" s="117"/>
      <c r="M321" s="118"/>
      <c r="N321" s="95"/>
      <c r="O321" s="88"/>
      <c r="P321" s="96"/>
      <c r="Q321" s="95"/>
      <c r="R321" s="88"/>
      <c r="S321" s="96"/>
      <c r="T321" s="122"/>
      <c r="U321" s="160"/>
      <c r="V321" s="168"/>
      <c r="W321" s="133"/>
      <c r="X321" s="133"/>
      <c r="Y321" s="134"/>
      <c r="Z321" s="515"/>
      <c r="AA321" s="138"/>
      <c r="AB321" s="139"/>
      <c r="AC321" s="140"/>
      <c r="AD321" s="148"/>
      <c r="AE321" s="149"/>
      <c r="AF321" s="150"/>
      <c r="AG321" s="151"/>
      <c r="AH321" s="151"/>
      <c r="AI321" s="151"/>
      <c r="AJ321" s="151"/>
      <c r="AK321" s="152"/>
      <c r="AL321" s="135"/>
      <c r="AM321" s="172"/>
      <c r="AN321" s="172"/>
      <c r="AO321" s="173"/>
    </row>
    <row r="322" spans="2:41" s="82" customFormat="1" ht="35.25" customHeight="1" x14ac:dyDescent="0.2">
      <c r="B322" s="171"/>
      <c r="C322" s="170"/>
      <c r="D322" s="88"/>
      <c r="E322" s="113"/>
      <c r="F322" s="95"/>
      <c r="G322" s="105"/>
      <c r="H322" s="106"/>
      <c r="I322" s="105"/>
      <c r="J322" s="107"/>
      <c r="K322" s="99"/>
      <c r="L322" s="117"/>
      <c r="M322" s="118"/>
      <c r="N322" s="95"/>
      <c r="O322" s="88"/>
      <c r="P322" s="96"/>
      <c r="Q322" s="95"/>
      <c r="R322" s="88"/>
      <c r="S322" s="96"/>
      <c r="T322" s="122"/>
      <c r="U322" s="160"/>
      <c r="V322" s="168"/>
      <c r="W322" s="133"/>
      <c r="X322" s="133"/>
      <c r="Y322" s="134"/>
      <c r="Z322" s="515"/>
      <c r="AA322" s="138"/>
      <c r="AB322" s="139"/>
      <c r="AC322" s="140"/>
      <c r="AD322" s="148"/>
      <c r="AE322" s="149"/>
      <c r="AF322" s="150"/>
      <c r="AG322" s="151"/>
      <c r="AH322" s="151"/>
      <c r="AI322" s="151"/>
      <c r="AJ322" s="151"/>
      <c r="AK322" s="152"/>
      <c r="AL322" s="135"/>
      <c r="AM322" s="172"/>
      <c r="AN322" s="172"/>
      <c r="AO322" s="173"/>
    </row>
    <row r="323" spans="2:41" s="82" customFormat="1" ht="35.25" customHeight="1" x14ac:dyDescent="0.2">
      <c r="B323" s="171"/>
      <c r="C323" s="170"/>
      <c r="D323" s="88"/>
      <c r="E323" s="113"/>
      <c r="F323" s="95"/>
      <c r="G323" s="105"/>
      <c r="H323" s="106"/>
      <c r="I323" s="105"/>
      <c r="J323" s="107"/>
      <c r="K323" s="99"/>
      <c r="L323" s="117"/>
      <c r="M323" s="118"/>
      <c r="N323" s="95"/>
      <c r="O323" s="88"/>
      <c r="P323" s="96"/>
      <c r="Q323" s="95"/>
      <c r="R323" s="88"/>
      <c r="S323" s="96"/>
      <c r="T323" s="122"/>
      <c r="U323" s="160"/>
      <c r="V323" s="168"/>
      <c r="W323" s="133"/>
      <c r="X323" s="133"/>
      <c r="Y323" s="134"/>
      <c r="Z323" s="515"/>
      <c r="AA323" s="138"/>
      <c r="AB323" s="139"/>
      <c r="AC323" s="140"/>
      <c r="AD323" s="148"/>
      <c r="AE323" s="149"/>
      <c r="AF323" s="150"/>
      <c r="AG323" s="151"/>
      <c r="AH323" s="151"/>
      <c r="AI323" s="151"/>
      <c r="AJ323" s="151"/>
      <c r="AK323" s="152"/>
      <c r="AL323" s="135"/>
      <c r="AM323" s="172"/>
      <c r="AN323" s="172"/>
      <c r="AO323" s="173"/>
    </row>
    <row r="324" spans="2:41" s="82" customFormat="1" ht="35.25" customHeight="1" x14ac:dyDescent="0.2">
      <c r="B324" s="171"/>
      <c r="C324" s="170"/>
      <c r="D324" s="88"/>
      <c r="E324" s="113"/>
      <c r="F324" s="95"/>
      <c r="G324" s="105"/>
      <c r="H324" s="106"/>
      <c r="I324" s="105"/>
      <c r="J324" s="107"/>
      <c r="K324" s="99"/>
      <c r="L324" s="117"/>
      <c r="M324" s="118"/>
      <c r="N324" s="95"/>
      <c r="O324" s="88"/>
      <c r="P324" s="96"/>
      <c r="Q324" s="95"/>
      <c r="R324" s="88"/>
      <c r="S324" s="96"/>
      <c r="T324" s="122"/>
      <c r="U324" s="160"/>
      <c r="V324" s="168"/>
      <c r="W324" s="133"/>
      <c r="X324" s="133"/>
      <c r="Y324" s="134"/>
      <c r="Z324" s="515"/>
      <c r="AA324" s="138"/>
      <c r="AB324" s="139"/>
      <c r="AC324" s="140"/>
      <c r="AD324" s="148"/>
      <c r="AE324" s="149"/>
      <c r="AF324" s="150"/>
      <c r="AG324" s="151"/>
      <c r="AH324" s="151"/>
      <c r="AI324" s="151"/>
      <c r="AJ324" s="151"/>
      <c r="AK324" s="152"/>
      <c r="AL324" s="135"/>
      <c r="AM324" s="172"/>
      <c r="AN324" s="172"/>
      <c r="AO324" s="173"/>
    </row>
    <row r="325" spans="2:41" s="82" customFormat="1" ht="35.25" customHeight="1" x14ac:dyDescent="0.2">
      <c r="B325" s="171"/>
      <c r="C325" s="170"/>
      <c r="D325" s="88"/>
      <c r="E325" s="113"/>
      <c r="F325" s="95"/>
      <c r="G325" s="105"/>
      <c r="H325" s="106"/>
      <c r="I325" s="105"/>
      <c r="J325" s="107"/>
      <c r="K325" s="99"/>
      <c r="L325" s="117"/>
      <c r="M325" s="118"/>
      <c r="N325" s="95"/>
      <c r="O325" s="88"/>
      <c r="P325" s="96"/>
      <c r="Q325" s="95"/>
      <c r="R325" s="88"/>
      <c r="S325" s="96"/>
      <c r="T325" s="122"/>
      <c r="U325" s="160"/>
      <c r="V325" s="168"/>
      <c r="W325" s="133"/>
      <c r="X325" s="133"/>
      <c r="Y325" s="134"/>
      <c r="Z325" s="515"/>
      <c r="AA325" s="138"/>
      <c r="AB325" s="139"/>
      <c r="AC325" s="140"/>
      <c r="AD325" s="148"/>
      <c r="AE325" s="149"/>
      <c r="AF325" s="150"/>
      <c r="AG325" s="151"/>
      <c r="AH325" s="151"/>
      <c r="AI325" s="151"/>
      <c r="AJ325" s="151"/>
      <c r="AK325" s="152"/>
      <c r="AL325" s="135"/>
      <c r="AM325" s="172"/>
      <c r="AN325" s="172"/>
      <c r="AO325" s="173"/>
    </row>
    <row r="326" spans="2:41" s="82" customFormat="1" ht="35.25" customHeight="1" x14ac:dyDescent="0.2">
      <c r="B326" s="171"/>
      <c r="C326" s="170"/>
      <c r="D326" s="88"/>
      <c r="E326" s="113"/>
      <c r="F326" s="95"/>
      <c r="G326" s="105"/>
      <c r="H326" s="106"/>
      <c r="I326" s="105"/>
      <c r="J326" s="107"/>
      <c r="K326" s="99"/>
      <c r="L326" s="117"/>
      <c r="M326" s="118"/>
      <c r="N326" s="95"/>
      <c r="O326" s="88"/>
      <c r="P326" s="96"/>
      <c r="Q326" s="95"/>
      <c r="R326" s="88"/>
      <c r="S326" s="96"/>
      <c r="T326" s="122"/>
      <c r="U326" s="160"/>
      <c r="V326" s="168"/>
      <c r="W326" s="133"/>
      <c r="X326" s="133"/>
      <c r="Y326" s="134"/>
      <c r="Z326" s="515"/>
      <c r="AA326" s="138"/>
      <c r="AB326" s="139"/>
      <c r="AC326" s="140"/>
      <c r="AD326" s="148"/>
      <c r="AE326" s="149"/>
      <c r="AF326" s="150"/>
      <c r="AG326" s="151"/>
      <c r="AH326" s="151"/>
      <c r="AI326" s="151"/>
      <c r="AJ326" s="151"/>
      <c r="AK326" s="152"/>
      <c r="AL326" s="135"/>
      <c r="AM326" s="172"/>
      <c r="AN326" s="172"/>
      <c r="AO326" s="173"/>
    </row>
    <row r="327" spans="2:41" s="82" customFormat="1" ht="35.25" customHeight="1" x14ac:dyDescent="0.2">
      <c r="B327" s="171"/>
      <c r="C327" s="170"/>
      <c r="D327" s="88"/>
      <c r="E327" s="113"/>
      <c r="F327" s="95"/>
      <c r="G327" s="105"/>
      <c r="H327" s="106"/>
      <c r="I327" s="105"/>
      <c r="J327" s="107"/>
      <c r="K327" s="99"/>
      <c r="L327" s="117"/>
      <c r="M327" s="118"/>
      <c r="N327" s="95"/>
      <c r="O327" s="88"/>
      <c r="P327" s="96"/>
      <c r="Q327" s="95"/>
      <c r="R327" s="88"/>
      <c r="S327" s="96"/>
      <c r="T327" s="122"/>
      <c r="U327" s="160"/>
      <c r="V327" s="168"/>
      <c r="W327" s="133"/>
      <c r="X327" s="133"/>
      <c r="Y327" s="134"/>
      <c r="Z327" s="515"/>
      <c r="AA327" s="138"/>
      <c r="AB327" s="139"/>
      <c r="AC327" s="140"/>
      <c r="AD327" s="148"/>
      <c r="AE327" s="149"/>
      <c r="AF327" s="150"/>
      <c r="AG327" s="151"/>
      <c r="AH327" s="151"/>
      <c r="AI327" s="151"/>
      <c r="AJ327" s="151"/>
      <c r="AK327" s="152"/>
      <c r="AL327" s="135"/>
      <c r="AM327" s="172"/>
      <c r="AN327" s="172"/>
      <c r="AO327" s="173"/>
    </row>
    <row r="328" spans="2:41" s="82" customFormat="1" ht="35.25" customHeight="1" x14ac:dyDescent="0.2">
      <c r="B328" s="171"/>
      <c r="C328" s="170"/>
      <c r="D328" s="88"/>
      <c r="E328" s="113"/>
      <c r="F328" s="95"/>
      <c r="G328" s="105"/>
      <c r="H328" s="106"/>
      <c r="I328" s="105"/>
      <c r="J328" s="107"/>
      <c r="K328" s="99"/>
      <c r="L328" s="117"/>
      <c r="M328" s="118"/>
      <c r="N328" s="95"/>
      <c r="O328" s="88"/>
      <c r="P328" s="96"/>
      <c r="Q328" s="95"/>
      <c r="R328" s="88"/>
      <c r="S328" s="96"/>
      <c r="T328" s="122"/>
      <c r="U328" s="160"/>
      <c r="V328" s="168"/>
      <c r="W328" s="133"/>
      <c r="X328" s="133"/>
      <c r="Y328" s="134"/>
      <c r="Z328" s="515"/>
      <c r="AA328" s="138"/>
      <c r="AB328" s="139"/>
      <c r="AC328" s="140"/>
      <c r="AD328" s="148"/>
      <c r="AE328" s="149"/>
      <c r="AF328" s="150"/>
      <c r="AG328" s="151"/>
      <c r="AH328" s="151"/>
      <c r="AI328" s="151"/>
      <c r="AJ328" s="151"/>
      <c r="AK328" s="152"/>
      <c r="AL328" s="135"/>
      <c r="AM328" s="172"/>
      <c r="AN328" s="172"/>
      <c r="AO328" s="173"/>
    </row>
    <row r="329" spans="2:41" s="82" customFormat="1" ht="35.25" customHeight="1" x14ac:dyDescent="0.2">
      <c r="B329" s="171"/>
      <c r="C329" s="170"/>
      <c r="D329" s="88"/>
      <c r="E329" s="113"/>
      <c r="F329" s="95"/>
      <c r="G329" s="105"/>
      <c r="H329" s="106"/>
      <c r="I329" s="105"/>
      <c r="J329" s="107"/>
      <c r="K329" s="99"/>
      <c r="L329" s="117"/>
      <c r="M329" s="118"/>
      <c r="N329" s="95"/>
      <c r="O329" s="88"/>
      <c r="P329" s="96"/>
      <c r="Q329" s="95"/>
      <c r="R329" s="88"/>
      <c r="S329" s="96"/>
      <c r="T329" s="122"/>
      <c r="U329" s="160"/>
      <c r="V329" s="168"/>
      <c r="W329" s="133"/>
      <c r="X329" s="133"/>
      <c r="Y329" s="134"/>
      <c r="Z329" s="515"/>
      <c r="AA329" s="138"/>
      <c r="AB329" s="139"/>
      <c r="AC329" s="140"/>
      <c r="AD329" s="148"/>
      <c r="AE329" s="149"/>
      <c r="AF329" s="150"/>
      <c r="AG329" s="151"/>
      <c r="AH329" s="151"/>
      <c r="AI329" s="151"/>
      <c r="AJ329" s="151"/>
      <c r="AK329" s="152"/>
      <c r="AL329" s="135"/>
      <c r="AM329" s="172"/>
      <c r="AN329" s="172"/>
      <c r="AO329" s="173"/>
    </row>
    <row r="330" spans="2:41" s="82" customFormat="1" ht="35.25" customHeight="1" x14ac:dyDescent="0.2">
      <c r="B330" s="171"/>
      <c r="C330" s="170"/>
      <c r="D330" s="88"/>
      <c r="E330" s="113"/>
      <c r="F330" s="95"/>
      <c r="G330" s="105"/>
      <c r="H330" s="106"/>
      <c r="I330" s="105"/>
      <c r="J330" s="107"/>
      <c r="K330" s="99"/>
      <c r="L330" s="117"/>
      <c r="M330" s="118"/>
      <c r="N330" s="95"/>
      <c r="O330" s="88"/>
      <c r="P330" s="96"/>
      <c r="Q330" s="95"/>
      <c r="R330" s="88"/>
      <c r="S330" s="96"/>
      <c r="T330" s="122"/>
      <c r="U330" s="160"/>
      <c r="V330" s="168"/>
      <c r="W330" s="133"/>
      <c r="X330" s="133"/>
      <c r="Y330" s="134"/>
      <c r="Z330" s="515"/>
      <c r="AA330" s="138"/>
      <c r="AB330" s="139"/>
      <c r="AC330" s="140"/>
      <c r="AD330" s="148"/>
      <c r="AE330" s="149"/>
      <c r="AF330" s="150"/>
      <c r="AG330" s="151"/>
      <c r="AH330" s="151"/>
      <c r="AI330" s="151"/>
      <c r="AJ330" s="151"/>
      <c r="AK330" s="152"/>
      <c r="AL330" s="135"/>
      <c r="AM330" s="172"/>
      <c r="AN330" s="172"/>
      <c r="AO330" s="173"/>
    </row>
    <row r="331" spans="2:41" s="82" customFormat="1" ht="35.25" customHeight="1" x14ac:dyDescent="0.2">
      <c r="B331" s="171"/>
      <c r="C331" s="170"/>
      <c r="D331" s="88"/>
      <c r="E331" s="113"/>
      <c r="F331" s="95"/>
      <c r="G331" s="105"/>
      <c r="H331" s="106"/>
      <c r="I331" s="105"/>
      <c r="J331" s="107"/>
      <c r="K331" s="99"/>
      <c r="L331" s="117"/>
      <c r="M331" s="118"/>
      <c r="N331" s="95"/>
      <c r="O331" s="88"/>
      <c r="P331" s="96"/>
      <c r="Q331" s="95"/>
      <c r="R331" s="88"/>
      <c r="S331" s="96"/>
      <c r="T331" s="122"/>
      <c r="U331" s="160"/>
      <c r="V331" s="168"/>
      <c r="W331" s="133"/>
      <c r="X331" s="133"/>
      <c r="Y331" s="134"/>
      <c r="Z331" s="515"/>
      <c r="AA331" s="138"/>
      <c r="AB331" s="139"/>
      <c r="AC331" s="140"/>
      <c r="AD331" s="148"/>
      <c r="AE331" s="149"/>
      <c r="AF331" s="150"/>
      <c r="AG331" s="151"/>
      <c r="AH331" s="151"/>
      <c r="AI331" s="151"/>
      <c r="AJ331" s="151"/>
      <c r="AK331" s="152"/>
      <c r="AL331" s="135"/>
      <c r="AM331" s="172"/>
      <c r="AN331" s="172"/>
      <c r="AO331" s="173"/>
    </row>
    <row r="332" spans="2:41" s="82" customFormat="1" ht="35.25" customHeight="1" x14ac:dyDescent="0.2">
      <c r="B332" s="171"/>
      <c r="C332" s="170"/>
      <c r="D332" s="88"/>
      <c r="E332" s="113"/>
      <c r="F332" s="95"/>
      <c r="G332" s="105"/>
      <c r="H332" s="106"/>
      <c r="I332" s="105"/>
      <c r="J332" s="107"/>
      <c r="K332" s="99"/>
      <c r="L332" s="117"/>
      <c r="M332" s="118"/>
      <c r="N332" s="95"/>
      <c r="O332" s="88"/>
      <c r="P332" s="96"/>
      <c r="Q332" s="95"/>
      <c r="R332" s="88"/>
      <c r="S332" s="96"/>
      <c r="T332" s="122"/>
      <c r="U332" s="160"/>
      <c r="V332" s="168"/>
      <c r="W332" s="133"/>
      <c r="X332" s="133"/>
      <c r="Y332" s="134"/>
      <c r="Z332" s="515"/>
      <c r="AA332" s="138"/>
      <c r="AB332" s="139"/>
      <c r="AC332" s="140"/>
      <c r="AD332" s="148"/>
      <c r="AE332" s="149"/>
      <c r="AF332" s="150"/>
      <c r="AG332" s="151"/>
      <c r="AH332" s="151"/>
      <c r="AI332" s="151"/>
      <c r="AJ332" s="151"/>
      <c r="AK332" s="152"/>
      <c r="AL332" s="135"/>
      <c r="AM332" s="172"/>
      <c r="AN332" s="172"/>
      <c r="AO332" s="173"/>
    </row>
    <row r="333" spans="2:41" s="82" customFormat="1" ht="35.25" customHeight="1" x14ac:dyDescent="0.2">
      <c r="B333" s="171"/>
      <c r="C333" s="170"/>
      <c r="D333" s="88"/>
      <c r="E333" s="113"/>
      <c r="F333" s="95"/>
      <c r="G333" s="105"/>
      <c r="H333" s="106"/>
      <c r="I333" s="105"/>
      <c r="J333" s="107"/>
      <c r="K333" s="99"/>
      <c r="L333" s="117"/>
      <c r="M333" s="118"/>
      <c r="N333" s="95"/>
      <c r="O333" s="88"/>
      <c r="P333" s="96"/>
      <c r="Q333" s="95"/>
      <c r="R333" s="88"/>
      <c r="S333" s="96"/>
      <c r="T333" s="122"/>
      <c r="U333" s="160"/>
      <c r="V333" s="168"/>
      <c r="W333" s="133"/>
      <c r="X333" s="133"/>
      <c r="Y333" s="134"/>
      <c r="Z333" s="515"/>
      <c r="AA333" s="138"/>
      <c r="AB333" s="139"/>
      <c r="AC333" s="140"/>
      <c r="AD333" s="148"/>
      <c r="AE333" s="149"/>
      <c r="AF333" s="150"/>
      <c r="AG333" s="151"/>
      <c r="AH333" s="151"/>
      <c r="AI333" s="151"/>
      <c r="AJ333" s="151"/>
      <c r="AK333" s="152"/>
      <c r="AL333" s="135"/>
      <c r="AM333" s="172"/>
      <c r="AN333" s="172"/>
      <c r="AO333" s="173"/>
    </row>
    <row r="334" spans="2:41" s="82" customFormat="1" ht="35.25" customHeight="1" x14ac:dyDescent="0.2">
      <c r="B334" s="171"/>
      <c r="C334" s="170"/>
      <c r="D334" s="88"/>
      <c r="E334" s="113"/>
      <c r="F334" s="95"/>
      <c r="G334" s="105"/>
      <c r="H334" s="106"/>
      <c r="I334" s="105"/>
      <c r="J334" s="107"/>
      <c r="K334" s="99"/>
      <c r="L334" s="117"/>
      <c r="M334" s="118"/>
      <c r="N334" s="95"/>
      <c r="O334" s="88"/>
      <c r="P334" s="96"/>
      <c r="Q334" s="95"/>
      <c r="R334" s="88"/>
      <c r="S334" s="96"/>
      <c r="T334" s="122"/>
      <c r="U334" s="160"/>
      <c r="V334" s="168"/>
      <c r="W334" s="133"/>
      <c r="X334" s="133"/>
      <c r="Y334" s="134"/>
      <c r="Z334" s="515"/>
      <c r="AA334" s="138"/>
      <c r="AB334" s="139"/>
      <c r="AC334" s="140"/>
      <c r="AD334" s="148"/>
      <c r="AE334" s="149"/>
      <c r="AF334" s="150"/>
      <c r="AG334" s="151"/>
      <c r="AH334" s="151"/>
      <c r="AI334" s="151"/>
      <c r="AJ334" s="151"/>
      <c r="AK334" s="152"/>
      <c r="AL334" s="135"/>
      <c r="AM334" s="172"/>
      <c r="AN334" s="172"/>
      <c r="AO334" s="173"/>
    </row>
    <row r="335" spans="2:41" s="82" customFormat="1" ht="35.25" customHeight="1" x14ac:dyDescent="0.2">
      <c r="B335" s="171"/>
      <c r="C335" s="170"/>
      <c r="D335" s="88"/>
      <c r="E335" s="113"/>
      <c r="F335" s="95"/>
      <c r="G335" s="105"/>
      <c r="H335" s="106"/>
      <c r="I335" s="105"/>
      <c r="J335" s="107"/>
      <c r="K335" s="99"/>
      <c r="L335" s="117"/>
      <c r="M335" s="118"/>
      <c r="N335" s="95"/>
      <c r="O335" s="88"/>
      <c r="P335" s="96"/>
      <c r="Q335" s="95"/>
      <c r="R335" s="88"/>
      <c r="S335" s="96"/>
      <c r="T335" s="122"/>
      <c r="U335" s="160"/>
      <c r="V335" s="168"/>
      <c r="W335" s="133"/>
      <c r="X335" s="133"/>
      <c r="Y335" s="134"/>
      <c r="Z335" s="515"/>
      <c r="AA335" s="138"/>
      <c r="AB335" s="139"/>
      <c r="AC335" s="140"/>
      <c r="AD335" s="148"/>
      <c r="AE335" s="149"/>
      <c r="AF335" s="150"/>
      <c r="AG335" s="151"/>
      <c r="AH335" s="151"/>
      <c r="AI335" s="151"/>
      <c r="AJ335" s="151"/>
      <c r="AK335" s="152"/>
      <c r="AL335" s="135"/>
      <c r="AM335" s="172"/>
      <c r="AN335" s="172"/>
      <c r="AO335" s="173"/>
    </row>
    <row r="336" spans="2:41" s="82" customFormat="1" ht="35.25" customHeight="1" x14ac:dyDescent="0.2">
      <c r="B336" s="171"/>
      <c r="C336" s="170"/>
      <c r="D336" s="88"/>
      <c r="E336" s="113"/>
      <c r="F336" s="95"/>
      <c r="G336" s="105"/>
      <c r="H336" s="106"/>
      <c r="I336" s="105"/>
      <c r="J336" s="107"/>
      <c r="K336" s="99"/>
      <c r="L336" s="117"/>
      <c r="M336" s="118"/>
      <c r="N336" s="95"/>
      <c r="O336" s="88"/>
      <c r="P336" s="96"/>
      <c r="Q336" s="95"/>
      <c r="R336" s="88"/>
      <c r="S336" s="96"/>
      <c r="T336" s="122"/>
      <c r="U336" s="160"/>
      <c r="V336" s="168"/>
      <c r="W336" s="133"/>
      <c r="X336" s="133"/>
      <c r="Y336" s="134"/>
      <c r="Z336" s="515"/>
      <c r="AA336" s="138"/>
      <c r="AB336" s="139"/>
      <c r="AC336" s="140"/>
      <c r="AD336" s="148"/>
      <c r="AE336" s="149"/>
      <c r="AF336" s="150"/>
      <c r="AG336" s="151"/>
      <c r="AH336" s="151"/>
      <c r="AI336" s="151"/>
      <c r="AJ336" s="151"/>
      <c r="AK336" s="152"/>
      <c r="AL336" s="135"/>
      <c r="AM336" s="172"/>
      <c r="AN336" s="172"/>
      <c r="AO336" s="173"/>
    </row>
    <row r="337" spans="2:41" s="82" customFormat="1" ht="35.25" customHeight="1" x14ac:dyDescent="0.2">
      <c r="B337" s="171"/>
      <c r="C337" s="170"/>
      <c r="D337" s="88"/>
      <c r="E337" s="113"/>
      <c r="F337" s="95"/>
      <c r="G337" s="105"/>
      <c r="H337" s="106"/>
      <c r="I337" s="105"/>
      <c r="J337" s="107"/>
      <c r="K337" s="99"/>
      <c r="L337" s="117"/>
      <c r="M337" s="118"/>
      <c r="N337" s="95"/>
      <c r="O337" s="88"/>
      <c r="P337" s="96"/>
      <c r="Q337" s="95"/>
      <c r="R337" s="88"/>
      <c r="S337" s="96"/>
      <c r="T337" s="122"/>
      <c r="U337" s="160"/>
      <c r="V337" s="168"/>
      <c r="W337" s="133"/>
      <c r="X337" s="133"/>
      <c r="Y337" s="134"/>
      <c r="Z337" s="515"/>
      <c r="AA337" s="138"/>
      <c r="AB337" s="139"/>
      <c r="AC337" s="140"/>
      <c r="AD337" s="148"/>
      <c r="AE337" s="149"/>
      <c r="AF337" s="150"/>
      <c r="AG337" s="151"/>
      <c r="AH337" s="151"/>
      <c r="AI337" s="151"/>
      <c r="AJ337" s="151"/>
      <c r="AK337" s="152"/>
      <c r="AL337" s="135"/>
      <c r="AM337" s="172"/>
      <c r="AN337" s="172"/>
      <c r="AO337" s="173"/>
    </row>
    <row r="338" spans="2:41" s="82" customFormat="1" ht="35.25" customHeight="1" x14ac:dyDescent="0.2">
      <c r="B338" s="171"/>
      <c r="C338" s="170"/>
      <c r="D338" s="88"/>
      <c r="E338" s="113"/>
      <c r="F338" s="95"/>
      <c r="G338" s="105"/>
      <c r="H338" s="106"/>
      <c r="I338" s="105"/>
      <c r="J338" s="107"/>
      <c r="K338" s="99"/>
      <c r="L338" s="117"/>
      <c r="M338" s="118"/>
      <c r="N338" s="95"/>
      <c r="O338" s="88"/>
      <c r="P338" s="96"/>
      <c r="Q338" s="95"/>
      <c r="R338" s="88"/>
      <c r="S338" s="96"/>
      <c r="T338" s="122"/>
      <c r="U338" s="160"/>
      <c r="V338" s="168"/>
      <c r="W338" s="133"/>
      <c r="X338" s="133"/>
      <c r="Y338" s="134"/>
      <c r="Z338" s="515"/>
      <c r="AA338" s="138"/>
      <c r="AB338" s="139"/>
      <c r="AC338" s="140"/>
      <c r="AD338" s="148"/>
      <c r="AE338" s="149"/>
      <c r="AF338" s="150"/>
      <c r="AG338" s="151"/>
      <c r="AH338" s="151"/>
      <c r="AI338" s="151"/>
      <c r="AJ338" s="151"/>
      <c r="AK338" s="152"/>
      <c r="AL338" s="135"/>
      <c r="AM338" s="172"/>
      <c r="AN338" s="172"/>
      <c r="AO338" s="173"/>
    </row>
    <row r="339" spans="2:41" s="82" customFormat="1" ht="35.25" customHeight="1" x14ac:dyDescent="0.2">
      <c r="B339" s="171"/>
      <c r="C339" s="170"/>
      <c r="D339" s="88"/>
      <c r="E339" s="113"/>
      <c r="F339" s="95"/>
      <c r="G339" s="105"/>
      <c r="H339" s="106"/>
      <c r="I339" s="105"/>
      <c r="J339" s="107"/>
      <c r="K339" s="99"/>
      <c r="L339" s="117"/>
      <c r="M339" s="118"/>
      <c r="N339" s="95"/>
      <c r="O339" s="88"/>
      <c r="P339" s="96"/>
      <c r="Q339" s="95"/>
      <c r="R339" s="88"/>
      <c r="S339" s="96"/>
      <c r="T339" s="122"/>
      <c r="U339" s="160"/>
      <c r="V339" s="168"/>
      <c r="W339" s="133"/>
      <c r="X339" s="133"/>
      <c r="Y339" s="134"/>
      <c r="Z339" s="515"/>
      <c r="AA339" s="138"/>
      <c r="AB339" s="139"/>
      <c r="AC339" s="140"/>
      <c r="AD339" s="148"/>
      <c r="AE339" s="149"/>
      <c r="AF339" s="150"/>
      <c r="AG339" s="151"/>
      <c r="AH339" s="151"/>
      <c r="AI339" s="151"/>
      <c r="AJ339" s="151"/>
      <c r="AK339" s="152"/>
      <c r="AL339" s="135"/>
      <c r="AM339" s="172"/>
      <c r="AN339" s="172"/>
      <c r="AO339" s="173"/>
    </row>
    <row r="340" spans="2:41" s="82" customFormat="1" ht="35.25" customHeight="1" x14ac:dyDescent="0.2">
      <c r="B340" s="171"/>
      <c r="C340" s="170"/>
      <c r="D340" s="88"/>
      <c r="E340" s="113"/>
      <c r="F340" s="95"/>
      <c r="G340" s="105"/>
      <c r="H340" s="106"/>
      <c r="I340" s="105"/>
      <c r="J340" s="107"/>
      <c r="K340" s="99"/>
      <c r="L340" s="117"/>
      <c r="M340" s="118"/>
      <c r="N340" s="95"/>
      <c r="O340" s="88"/>
      <c r="P340" s="96"/>
      <c r="Q340" s="95"/>
      <c r="R340" s="88"/>
      <c r="S340" s="96"/>
      <c r="T340" s="122"/>
      <c r="U340" s="160"/>
      <c r="V340" s="168"/>
      <c r="W340" s="133"/>
      <c r="X340" s="133"/>
      <c r="Y340" s="134"/>
      <c r="Z340" s="515"/>
      <c r="AA340" s="138"/>
      <c r="AB340" s="139"/>
      <c r="AC340" s="140"/>
      <c r="AD340" s="148"/>
      <c r="AE340" s="149"/>
      <c r="AF340" s="150"/>
      <c r="AG340" s="151"/>
      <c r="AH340" s="151"/>
      <c r="AI340" s="151"/>
      <c r="AJ340" s="151"/>
      <c r="AK340" s="152"/>
      <c r="AL340" s="135"/>
      <c r="AM340" s="172"/>
      <c r="AN340" s="172"/>
      <c r="AO340" s="173"/>
    </row>
    <row r="341" spans="2:41" s="82" customFormat="1" ht="35.25" customHeight="1" x14ac:dyDescent="0.2">
      <c r="B341" s="171"/>
      <c r="C341" s="170"/>
      <c r="D341" s="88"/>
      <c r="E341" s="113"/>
      <c r="F341" s="95"/>
      <c r="G341" s="105"/>
      <c r="H341" s="106"/>
      <c r="I341" s="105"/>
      <c r="J341" s="107"/>
      <c r="K341" s="99"/>
      <c r="L341" s="117"/>
      <c r="M341" s="118"/>
      <c r="N341" s="95"/>
      <c r="O341" s="88"/>
      <c r="P341" s="96"/>
      <c r="Q341" s="95"/>
      <c r="R341" s="88"/>
      <c r="S341" s="96"/>
      <c r="T341" s="122"/>
      <c r="U341" s="160"/>
      <c r="V341" s="168"/>
      <c r="W341" s="133"/>
      <c r="X341" s="133"/>
      <c r="Y341" s="134"/>
      <c r="Z341" s="515"/>
      <c r="AA341" s="138"/>
      <c r="AB341" s="139"/>
      <c r="AC341" s="140"/>
      <c r="AD341" s="148"/>
      <c r="AE341" s="149"/>
      <c r="AF341" s="150"/>
      <c r="AG341" s="151"/>
      <c r="AH341" s="151"/>
      <c r="AI341" s="151"/>
      <c r="AJ341" s="151"/>
      <c r="AK341" s="152"/>
      <c r="AL341" s="135"/>
      <c r="AM341" s="172"/>
      <c r="AN341" s="172"/>
      <c r="AO341" s="173"/>
    </row>
    <row r="342" spans="2:41" s="82" customFormat="1" ht="35.25" customHeight="1" x14ac:dyDescent="0.2">
      <c r="B342" s="171"/>
      <c r="C342" s="170"/>
      <c r="D342" s="88"/>
      <c r="E342" s="113"/>
      <c r="F342" s="95"/>
      <c r="G342" s="105"/>
      <c r="H342" s="106"/>
      <c r="I342" s="105"/>
      <c r="J342" s="107"/>
      <c r="K342" s="99"/>
      <c r="L342" s="117"/>
      <c r="M342" s="118"/>
      <c r="N342" s="95"/>
      <c r="O342" s="88"/>
      <c r="P342" s="96"/>
      <c r="Q342" s="95"/>
      <c r="R342" s="88"/>
      <c r="S342" s="96"/>
      <c r="T342" s="122"/>
      <c r="U342" s="160"/>
      <c r="V342" s="168"/>
      <c r="W342" s="133"/>
      <c r="X342" s="133"/>
      <c r="Y342" s="134"/>
      <c r="Z342" s="515"/>
      <c r="AA342" s="138"/>
      <c r="AB342" s="139"/>
      <c r="AC342" s="140"/>
      <c r="AD342" s="148"/>
      <c r="AE342" s="149"/>
      <c r="AF342" s="150"/>
      <c r="AG342" s="151"/>
      <c r="AH342" s="151"/>
      <c r="AI342" s="151"/>
      <c r="AJ342" s="151"/>
      <c r="AK342" s="152"/>
      <c r="AL342" s="135"/>
      <c r="AM342" s="172"/>
      <c r="AN342" s="172"/>
      <c r="AO342" s="173"/>
    </row>
    <row r="343" spans="2:41" s="82" customFormat="1" ht="35.25" customHeight="1" x14ac:dyDescent="0.2">
      <c r="B343" s="171"/>
      <c r="C343" s="170"/>
      <c r="D343" s="88"/>
      <c r="E343" s="113"/>
      <c r="F343" s="95"/>
      <c r="G343" s="105"/>
      <c r="H343" s="106"/>
      <c r="I343" s="105"/>
      <c r="J343" s="107"/>
      <c r="K343" s="99"/>
      <c r="L343" s="117"/>
      <c r="M343" s="118"/>
      <c r="N343" s="95"/>
      <c r="O343" s="88"/>
      <c r="P343" s="96"/>
      <c r="Q343" s="95"/>
      <c r="R343" s="88"/>
      <c r="S343" s="96"/>
      <c r="T343" s="122"/>
      <c r="U343" s="160"/>
      <c r="V343" s="168"/>
      <c r="W343" s="133"/>
      <c r="X343" s="133"/>
      <c r="Y343" s="134"/>
      <c r="Z343" s="515"/>
      <c r="AA343" s="138"/>
      <c r="AB343" s="139"/>
      <c r="AC343" s="140"/>
      <c r="AD343" s="148"/>
      <c r="AE343" s="149"/>
      <c r="AF343" s="150"/>
      <c r="AG343" s="151"/>
      <c r="AH343" s="151"/>
      <c r="AI343" s="151"/>
      <c r="AJ343" s="151"/>
      <c r="AK343" s="152"/>
      <c r="AL343" s="135"/>
      <c r="AM343" s="172"/>
      <c r="AN343" s="172"/>
      <c r="AO343" s="173"/>
    </row>
    <row r="344" spans="2:41" s="82" customFormat="1" ht="35.25" customHeight="1" x14ac:dyDescent="0.2">
      <c r="B344" s="171"/>
      <c r="C344" s="170"/>
      <c r="D344" s="88"/>
      <c r="E344" s="113"/>
      <c r="F344" s="95"/>
      <c r="G344" s="105"/>
      <c r="H344" s="106"/>
      <c r="I344" s="105"/>
      <c r="J344" s="107"/>
      <c r="K344" s="99"/>
      <c r="L344" s="117"/>
      <c r="M344" s="118"/>
      <c r="N344" s="95"/>
      <c r="O344" s="88"/>
      <c r="P344" s="96"/>
      <c r="Q344" s="95"/>
      <c r="R344" s="88"/>
      <c r="S344" s="96"/>
      <c r="T344" s="122"/>
      <c r="U344" s="160"/>
      <c r="V344" s="168"/>
      <c r="W344" s="133"/>
      <c r="X344" s="133"/>
      <c r="Y344" s="134"/>
      <c r="Z344" s="515"/>
      <c r="AA344" s="138"/>
      <c r="AB344" s="139"/>
      <c r="AC344" s="140"/>
      <c r="AD344" s="148"/>
      <c r="AE344" s="149"/>
      <c r="AF344" s="150"/>
      <c r="AG344" s="151"/>
      <c r="AH344" s="151"/>
      <c r="AI344" s="151"/>
      <c r="AJ344" s="151"/>
      <c r="AK344" s="152"/>
      <c r="AL344" s="135"/>
      <c r="AM344" s="172"/>
      <c r="AN344" s="172"/>
      <c r="AO344" s="173"/>
    </row>
    <row r="345" spans="2:41" s="82" customFormat="1" ht="35.25" customHeight="1" x14ac:dyDescent="0.2">
      <c r="B345" s="171"/>
      <c r="C345" s="170"/>
      <c r="D345" s="88"/>
      <c r="E345" s="113"/>
      <c r="F345" s="95"/>
      <c r="G345" s="105"/>
      <c r="H345" s="106"/>
      <c r="I345" s="105"/>
      <c r="J345" s="107"/>
      <c r="K345" s="99"/>
      <c r="L345" s="117"/>
      <c r="M345" s="118"/>
      <c r="N345" s="95"/>
      <c r="O345" s="88"/>
      <c r="P345" s="96"/>
      <c r="Q345" s="95"/>
      <c r="R345" s="88"/>
      <c r="S345" s="96"/>
      <c r="T345" s="122"/>
      <c r="U345" s="160"/>
      <c r="V345" s="168"/>
      <c r="W345" s="133"/>
      <c r="X345" s="133"/>
      <c r="Y345" s="134"/>
      <c r="Z345" s="515"/>
      <c r="AA345" s="138"/>
      <c r="AB345" s="139"/>
      <c r="AC345" s="140"/>
      <c r="AD345" s="148"/>
      <c r="AE345" s="149"/>
      <c r="AF345" s="150"/>
      <c r="AG345" s="151"/>
      <c r="AH345" s="151"/>
      <c r="AI345" s="151"/>
      <c r="AJ345" s="151"/>
      <c r="AK345" s="152"/>
      <c r="AL345" s="135"/>
      <c r="AM345" s="172"/>
      <c r="AN345" s="172"/>
      <c r="AO345" s="173"/>
    </row>
    <row r="346" spans="2:41" s="82" customFormat="1" ht="35.25" customHeight="1" x14ac:dyDescent="0.2">
      <c r="B346" s="171"/>
      <c r="C346" s="170"/>
      <c r="D346" s="88"/>
      <c r="E346" s="113"/>
      <c r="F346" s="95"/>
      <c r="G346" s="105"/>
      <c r="H346" s="106"/>
      <c r="I346" s="105"/>
      <c r="J346" s="107"/>
      <c r="K346" s="99"/>
      <c r="L346" s="117"/>
      <c r="M346" s="118"/>
      <c r="N346" s="95"/>
      <c r="O346" s="88"/>
      <c r="P346" s="96"/>
      <c r="Q346" s="95"/>
      <c r="R346" s="88"/>
      <c r="S346" s="96"/>
      <c r="T346" s="122"/>
      <c r="U346" s="160"/>
      <c r="V346" s="168"/>
      <c r="W346" s="133"/>
      <c r="X346" s="133"/>
      <c r="Y346" s="134"/>
      <c r="Z346" s="515"/>
      <c r="AA346" s="138"/>
      <c r="AB346" s="139"/>
      <c r="AC346" s="140"/>
      <c r="AD346" s="148"/>
      <c r="AE346" s="149"/>
      <c r="AF346" s="150"/>
      <c r="AG346" s="151"/>
      <c r="AH346" s="151"/>
      <c r="AI346" s="151"/>
      <c r="AJ346" s="151"/>
      <c r="AK346" s="152"/>
      <c r="AL346" s="135"/>
      <c r="AM346" s="172"/>
      <c r="AN346" s="172"/>
      <c r="AO346" s="173"/>
    </row>
    <row r="347" spans="2:41" s="82" customFormat="1" ht="35.25" customHeight="1" x14ac:dyDescent="0.2">
      <c r="B347" s="171"/>
      <c r="C347" s="170"/>
      <c r="D347" s="88"/>
      <c r="E347" s="113"/>
      <c r="F347" s="95"/>
      <c r="G347" s="105"/>
      <c r="H347" s="106"/>
      <c r="I347" s="105"/>
      <c r="J347" s="107"/>
      <c r="K347" s="99"/>
      <c r="L347" s="117"/>
      <c r="M347" s="118"/>
      <c r="N347" s="95"/>
      <c r="O347" s="88"/>
      <c r="P347" s="96"/>
      <c r="Q347" s="95"/>
      <c r="R347" s="88"/>
      <c r="S347" s="96"/>
      <c r="T347" s="122"/>
      <c r="U347" s="160"/>
      <c r="V347" s="168"/>
      <c r="W347" s="133"/>
      <c r="X347" s="133"/>
      <c r="Y347" s="134"/>
      <c r="Z347" s="515"/>
      <c r="AA347" s="138"/>
      <c r="AB347" s="139"/>
      <c r="AC347" s="140"/>
      <c r="AD347" s="148"/>
      <c r="AE347" s="149"/>
      <c r="AF347" s="150"/>
      <c r="AG347" s="151"/>
      <c r="AH347" s="151"/>
      <c r="AI347" s="151"/>
      <c r="AJ347" s="151"/>
      <c r="AK347" s="152"/>
      <c r="AL347" s="135"/>
      <c r="AM347" s="172"/>
      <c r="AN347" s="172"/>
      <c r="AO347" s="173"/>
    </row>
    <row r="348" spans="2:41" s="82" customFormat="1" ht="35.25" customHeight="1" x14ac:dyDescent="0.2">
      <c r="B348" s="171"/>
      <c r="C348" s="170"/>
      <c r="D348" s="88"/>
      <c r="E348" s="113"/>
      <c r="F348" s="95"/>
      <c r="G348" s="105"/>
      <c r="H348" s="106"/>
      <c r="I348" s="105"/>
      <c r="J348" s="107"/>
      <c r="K348" s="99"/>
      <c r="L348" s="117"/>
      <c r="M348" s="118"/>
      <c r="N348" s="95"/>
      <c r="O348" s="88"/>
      <c r="P348" s="96"/>
      <c r="Q348" s="95"/>
      <c r="R348" s="88"/>
      <c r="S348" s="96"/>
      <c r="T348" s="122"/>
      <c r="U348" s="160"/>
      <c r="V348" s="168"/>
      <c r="W348" s="133"/>
      <c r="X348" s="133"/>
      <c r="Y348" s="134"/>
      <c r="Z348" s="515"/>
      <c r="AA348" s="138"/>
      <c r="AB348" s="139"/>
      <c r="AC348" s="140"/>
      <c r="AD348" s="148"/>
      <c r="AE348" s="149"/>
      <c r="AF348" s="150"/>
      <c r="AG348" s="151"/>
      <c r="AH348" s="151"/>
      <c r="AI348" s="151"/>
      <c r="AJ348" s="151"/>
      <c r="AK348" s="152"/>
      <c r="AL348" s="135"/>
      <c r="AM348" s="172"/>
      <c r="AN348" s="172"/>
      <c r="AO348" s="173"/>
    </row>
    <row r="349" spans="2:41" s="82" customFormat="1" ht="35.25" customHeight="1" x14ac:dyDescent="0.2">
      <c r="B349" s="171"/>
      <c r="C349" s="170"/>
      <c r="D349" s="88"/>
      <c r="E349" s="113"/>
      <c r="F349" s="95"/>
      <c r="G349" s="105"/>
      <c r="H349" s="106"/>
      <c r="I349" s="105"/>
      <c r="J349" s="107"/>
      <c r="K349" s="99"/>
      <c r="L349" s="117"/>
      <c r="M349" s="118"/>
      <c r="N349" s="95"/>
      <c r="O349" s="88"/>
      <c r="P349" s="96"/>
      <c r="Q349" s="95"/>
      <c r="R349" s="88"/>
      <c r="S349" s="96"/>
      <c r="T349" s="122"/>
      <c r="U349" s="160"/>
      <c r="V349" s="168"/>
      <c r="W349" s="133"/>
      <c r="X349" s="133"/>
      <c r="Y349" s="134"/>
      <c r="Z349" s="515"/>
      <c r="AA349" s="138"/>
      <c r="AB349" s="139"/>
      <c r="AC349" s="140"/>
      <c r="AD349" s="148"/>
      <c r="AE349" s="149"/>
      <c r="AF349" s="150"/>
      <c r="AG349" s="151"/>
      <c r="AH349" s="151"/>
      <c r="AI349" s="151"/>
      <c r="AJ349" s="151"/>
      <c r="AK349" s="152"/>
      <c r="AL349" s="135"/>
      <c r="AM349" s="172"/>
      <c r="AN349" s="172"/>
      <c r="AO349" s="173"/>
    </row>
    <row r="350" spans="2:41" s="82" customFormat="1" ht="35.25" customHeight="1" x14ac:dyDescent="0.2">
      <c r="B350" s="171"/>
      <c r="C350" s="170"/>
      <c r="D350" s="88"/>
      <c r="E350" s="113"/>
      <c r="F350" s="95"/>
      <c r="G350" s="105"/>
      <c r="H350" s="106"/>
      <c r="I350" s="105"/>
      <c r="J350" s="107"/>
      <c r="K350" s="99"/>
      <c r="L350" s="117"/>
      <c r="M350" s="118"/>
      <c r="N350" s="95"/>
      <c r="O350" s="88"/>
      <c r="P350" s="96"/>
      <c r="Q350" s="95"/>
      <c r="R350" s="88"/>
      <c r="S350" s="96"/>
      <c r="T350" s="122"/>
      <c r="U350" s="160"/>
      <c r="V350" s="168"/>
      <c r="W350" s="133"/>
      <c r="X350" s="133"/>
      <c r="Y350" s="134"/>
      <c r="Z350" s="515"/>
      <c r="AA350" s="138"/>
      <c r="AB350" s="139"/>
      <c r="AC350" s="140"/>
      <c r="AD350" s="148"/>
      <c r="AE350" s="149"/>
      <c r="AF350" s="150"/>
      <c r="AG350" s="151"/>
      <c r="AH350" s="151"/>
      <c r="AI350" s="151"/>
      <c r="AJ350" s="151"/>
      <c r="AK350" s="152"/>
      <c r="AL350" s="135"/>
      <c r="AM350" s="172"/>
      <c r="AN350" s="172"/>
      <c r="AO350" s="173"/>
    </row>
    <row r="351" spans="2:41" s="82" customFormat="1" ht="35.25" customHeight="1" x14ac:dyDescent="0.2">
      <c r="B351" s="171"/>
      <c r="C351" s="170"/>
      <c r="D351" s="88"/>
      <c r="E351" s="113"/>
      <c r="F351" s="95"/>
      <c r="G351" s="105"/>
      <c r="H351" s="106"/>
      <c r="I351" s="105"/>
      <c r="J351" s="107"/>
      <c r="K351" s="99"/>
      <c r="L351" s="117"/>
      <c r="M351" s="118"/>
      <c r="N351" s="95"/>
      <c r="O351" s="88"/>
      <c r="P351" s="96"/>
      <c r="Q351" s="95"/>
      <c r="R351" s="88"/>
      <c r="S351" s="96"/>
      <c r="T351" s="122"/>
      <c r="U351" s="160"/>
      <c r="V351" s="168"/>
      <c r="W351" s="133"/>
      <c r="X351" s="133"/>
      <c r="Y351" s="134"/>
      <c r="Z351" s="515"/>
      <c r="AA351" s="138"/>
      <c r="AB351" s="139"/>
      <c r="AC351" s="140"/>
      <c r="AD351" s="148"/>
      <c r="AE351" s="149"/>
      <c r="AF351" s="150"/>
      <c r="AG351" s="151"/>
      <c r="AH351" s="151"/>
      <c r="AI351" s="151"/>
      <c r="AJ351" s="151"/>
      <c r="AK351" s="152"/>
      <c r="AL351" s="135"/>
      <c r="AM351" s="172"/>
      <c r="AN351" s="172"/>
      <c r="AO351" s="173"/>
    </row>
    <row r="352" spans="2:41" s="82" customFormat="1" ht="35.25" customHeight="1" x14ac:dyDescent="0.2">
      <c r="B352" s="171"/>
      <c r="C352" s="170"/>
      <c r="D352" s="88"/>
      <c r="E352" s="113"/>
      <c r="F352" s="95"/>
      <c r="G352" s="105"/>
      <c r="H352" s="106"/>
      <c r="I352" s="105"/>
      <c r="J352" s="107"/>
      <c r="K352" s="99"/>
      <c r="L352" s="117"/>
      <c r="M352" s="118"/>
      <c r="N352" s="95"/>
      <c r="O352" s="88"/>
      <c r="P352" s="96"/>
      <c r="Q352" s="95"/>
      <c r="R352" s="88"/>
      <c r="S352" s="96"/>
      <c r="T352" s="122"/>
      <c r="U352" s="160"/>
      <c r="V352" s="168"/>
      <c r="W352" s="133"/>
      <c r="X352" s="133"/>
      <c r="Y352" s="134"/>
      <c r="Z352" s="515"/>
      <c r="AA352" s="138"/>
      <c r="AB352" s="139"/>
      <c r="AC352" s="140"/>
      <c r="AD352" s="148"/>
      <c r="AE352" s="149"/>
      <c r="AF352" s="150"/>
      <c r="AG352" s="151"/>
      <c r="AH352" s="151"/>
      <c r="AI352" s="151"/>
      <c r="AJ352" s="151"/>
      <c r="AK352" s="152"/>
      <c r="AL352" s="135"/>
      <c r="AM352" s="172"/>
      <c r="AN352" s="172"/>
      <c r="AO352" s="173"/>
    </row>
    <row r="353" spans="2:41" s="82" customFormat="1" ht="35.25" customHeight="1" x14ac:dyDescent="0.2">
      <c r="B353" s="171"/>
      <c r="C353" s="170"/>
      <c r="D353" s="88"/>
      <c r="E353" s="113"/>
      <c r="F353" s="95"/>
      <c r="G353" s="105"/>
      <c r="H353" s="106"/>
      <c r="I353" s="105"/>
      <c r="J353" s="107"/>
      <c r="K353" s="99"/>
      <c r="L353" s="117"/>
      <c r="M353" s="118"/>
      <c r="N353" s="95"/>
      <c r="O353" s="88"/>
      <c r="P353" s="96"/>
      <c r="Q353" s="95"/>
      <c r="R353" s="88"/>
      <c r="S353" s="96"/>
      <c r="T353" s="122"/>
      <c r="U353" s="160"/>
      <c r="V353" s="168"/>
      <c r="W353" s="133"/>
      <c r="X353" s="133"/>
      <c r="Y353" s="134"/>
      <c r="Z353" s="515"/>
      <c r="AA353" s="138"/>
      <c r="AB353" s="139"/>
      <c r="AC353" s="140"/>
      <c r="AD353" s="148"/>
      <c r="AE353" s="149"/>
      <c r="AF353" s="150"/>
      <c r="AG353" s="151"/>
      <c r="AH353" s="151"/>
      <c r="AI353" s="151"/>
      <c r="AJ353" s="151"/>
      <c r="AK353" s="152"/>
      <c r="AL353" s="135"/>
      <c r="AM353" s="172"/>
      <c r="AN353" s="172"/>
      <c r="AO353" s="173"/>
    </row>
    <row r="354" spans="2:41" s="82" customFormat="1" ht="35.25" customHeight="1" x14ac:dyDescent="0.2">
      <c r="B354" s="171"/>
      <c r="C354" s="170"/>
      <c r="D354" s="88"/>
      <c r="E354" s="113"/>
      <c r="F354" s="95"/>
      <c r="G354" s="105"/>
      <c r="H354" s="106"/>
      <c r="I354" s="105"/>
      <c r="J354" s="107"/>
      <c r="K354" s="99"/>
      <c r="L354" s="117"/>
      <c r="M354" s="118"/>
      <c r="N354" s="95"/>
      <c r="O354" s="88"/>
      <c r="P354" s="96"/>
      <c r="Q354" s="95"/>
      <c r="R354" s="88"/>
      <c r="S354" s="96"/>
      <c r="T354" s="122"/>
      <c r="U354" s="160"/>
      <c r="V354" s="168"/>
      <c r="W354" s="133"/>
      <c r="X354" s="133"/>
      <c r="Y354" s="134"/>
      <c r="Z354" s="515"/>
      <c r="AA354" s="138"/>
      <c r="AB354" s="139"/>
      <c r="AC354" s="140"/>
      <c r="AD354" s="148"/>
      <c r="AE354" s="149"/>
      <c r="AF354" s="150"/>
      <c r="AG354" s="151"/>
      <c r="AH354" s="151"/>
      <c r="AI354" s="151"/>
      <c r="AJ354" s="151"/>
      <c r="AK354" s="152"/>
      <c r="AL354" s="135"/>
      <c r="AM354" s="172"/>
      <c r="AN354" s="172"/>
      <c r="AO354" s="173"/>
    </row>
    <row r="355" spans="2:41" s="82" customFormat="1" ht="35.25" customHeight="1" x14ac:dyDescent="0.2">
      <c r="B355" s="171"/>
      <c r="C355" s="170"/>
      <c r="D355" s="88"/>
      <c r="E355" s="113"/>
      <c r="F355" s="95"/>
      <c r="G355" s="105"/>
      <c r="H355" s="106"/>
      <c r="I355" s="105"/>
      <c r="J355" s="107"/>
      <c r="K355" s="99"/>
      <c r="L355" s="117"/>
      <c r="M355" s="118"/>
      <c r="N355" s="95"/>
      <c r="O355" s="88"/>
      <c r="P355" s="96"/>
      <c r="Q355" s="95"/>
      <c r="R355" s="88"/>
      <c r="S355" s="96"/>
      <c r="T355" s="122"/>
      <c r="U355" s="160"/>
      <c r="V355" s="168"/>
      <c r="W355" s="133"/>
      <c r="X355" s="133"/>
      <c r="Y355" s="134"/>
      <c r="Z355" s="515"/>
      <c r="AA355" s="138"/>
      <c r="AB355" s="139"/>
      <c r="AC355" s="140"/>
      <c r="AD355" s="148"/>
      <c r="AE355" s="149"/>
      <c r="AF355" s="150"/>
      <c r="AG355" s="151"/>
      <c r="AH355" s="151"/>
      <c r="AI355" s="151"/>
      <c r="AJ355" s="151"/>
      <c r="AK355" s="152"/>
      <c r="AL355" s="135"/>
      <c r="AM355" s="172"/>
      <c r="AN355" s="172"/>
      <c r="AO355" s="173"/>
    </row>
    <row r="356" spans="2:41" s="82" customFormat="1" ht="35.25" customHeight="1" x14ac:dyDescent="0.2">
      <c r="B356" s="171"/>
      <c r="C356" s="170"/>
      <c r="D356" s="88"/>
      <c r="E356" s="113"/>
      <c r="F356" s="95"/>
      <c r="G356" s="105"/>
      <c r="H356" s="106"/>
      <c r="I356" s="105"/>
      <c r="J356" s="107"/>
      <c r="K356" s="99"/>
      <c r="L356" s="117"/>
      <c r="M356" s="118"/>
      <c r="N356" s="95"/>
      <c r="O356" s="88"/>
      <c r="P356" s="96"/>
      <c r="Q356" s="95"/>
      <c r="R356" s="88"/>
      <c r="S356" s="96"/>
      <c r="T356" s="122"/>
      <c r="U356" s="160"/>
      <c r="V356" s="168"/>
      <c r="W356" s="133"/>
      <c r="X356" s="133"/>
      <c r="Y356" s="134"/>
      <c r="Z356" s="515"/>
      <c r="AA356" s="138"/>
      <c r="AB356" s="139"/>
      <c r="AC356" s="140"/>
      <c r="AD356" s="148"/>
      <c r="AE356" s="149"/>
      <c r="AF356" s="150"/>
      <c r="AG356" s="151"/>
      <c r="AH356" s="151"/>
      <c r="AI356" s="151"/>
      <c r="AJ356" s="151"/>
      <c r="AK356" s="152"/>
      <c r="AL356" s="135"/>
      <c r="AM356" s="172"/>
      <c r="AN356" s="172"/>
      <c r="AO356" s="173"/>
    </row>
    <row r="357" spans="2:41" s="82" customFormat="1" ht="35.25" customHeight="1" x14ac:dyDescent="0.2">
      <c r="B357" s="171"/>
      <c r="C357" s="170"/>
      <c r="D357" s="88"/>
      <c r="E357" s="113"/>
      <c r="F357" s="95"/>
      <c r="G357" s="105"/>
      <c r="H357" s="106"/>
      <c r="I357" s="105"/>
      <c r="J357" s="107"/>
      <c r="K357" s="99"/>
      <c r="L357" s="117"/>
      <c r="M357" s="118"/>
      <c r="N357" s="95"/>
      <c r="O357" s="88"/>
      <c r="P357" s="96"/>
      <c r="Q357" s="95"/>
      <c r="R357" s="88"/>
      <c r="S357" s="96"/>
      <c r="T357" s="122"/>
      <c r="U357" s="160"/>
      <c r="V357" s="168"/>
      <c r="W357" s="133"/>
      <c r="X357" s="133"/>
      <c r="Y357" s="134"/>
      <c r="Z357" s="515"/>
      <c r="AA357" s="138"/>
      <c r="AB357" s="139"/>
      <c r="AC357" s="140"/>
      <c r="AD357" s="148"/>
      <c r="AE357" s="149"/>
      <c r="AF357" s="150"/>
      <c r="AG357" s="151"/>
      <c r="AH357" s="151"/>
      <c r="AI357" s="151"/>
      <c r="AJ357" s="151"/>
      <c r="AK357" s="152"/>
      <c r="AL357" s="135"/>
      <c r="AM357" s="172"/>
      <c r="AN357" s="172"/>
      <c r="AO357" s="173"/>
    </row>
    <row r="358" spans="2:41" s="82" customFormat="1" ht="35.25" customHeight="1" x14ac:dyDescent="0.2">
      <c r="B358" s="171"/>
      <c r="C358" s="170"/>
      <c r="D358" s="88"/>
      <c r="E358" s="113"/>
      <c r="F358" s="95"/>
      <c r="G358" s="105"/>
      <c r="H358" s="106"/>
      <c r="I358" s="105"/>
      <c r="J358" s="107"/>
      <c r="K358" s="99"/>
      <c r="L358" s="117"/>
      <c r="M358" s="118"/>
      <c r="N358" s="95"/>
      <c r="O358" s="88"/>
      <c r="P358" s="96"/>
      <c r="Q358" s="95"/>
      <c r="R358" s="88"/>
      <c r="S358" s="96"/>
      <c r="T358" s="122"/>
      <c r="U358" s="160"/>
      <c r="V358" s="168"/>
      <c r="W358" s="133"/>
      <c r="X358" s="133"/>
      <c r="Y358" s="134"/>
      <c r="Z358" s="515"/>
      <c r="AA358" s="138"/>
      <c r="AB358" s="139"/>
      <c r="AC358" s="140"/>
      <c r="AD358" s="148"/>
      <c r="AE358" s="149"/>
      <c r="AF358" s="150"/>
      <c r="AG358" s="151"/>
      <c r="AH358" s="151"/>
      <c r="AI358" s="151"/>
      <c r="AJ358" s="151"/>
      <c r="AK358" s="152"/>
      <c r="AL358" s="135"/>
      <c r="AM358" s="172"/>
      <c r="AN358" s="172"/>
      <c r="AO358" s="173"/>
    </row>
    <row r="359" spans="2:41" s="82" customFormat="1" ht="35.25" customHeight="1" x14ac:dyDescent="0.2">
      <c r="B359" s="171"/>
      <c r="C359" s="170"/>
      <c r="D359" s="88"/>
      <c r="E359" s="113"/>
      <c r="F359" s="95"/>
      <c r="G359" s="105"/>
      <c r="H359" s="106"/>
      <c r="I359" s="105"/>
      <c r="J359" s="107"/>
      <c r="K359" s="99"/>
      <c r="L359" s="117"/>
      <c r="M359" s="118"/>
      <c r="N359" s="95"/>
      <c r="O359" s="88"/>
      <c r="P359" s="96"/>
      <c r="Q359" s="95"/>
      <c r="R359" s="88"/>
      <c r="S359" s="96"/>
      <c r="T359" s="122"/>
      <c r="U359" s="160"/>
      <c r="V359" s="168"/>
      <c r="W359" s="133"/>
      <c r="X359" s="133"/>
      <c r="Y359" s="134"/>
      <c r="Z359" s="515"/>
      <c r="AA359" s="138"/>
      <c r="AB359" s="139"/>
      <c r="AC359" s="140"/>
      <c r="AD359" s="148"/>
      <c r="AE359" s="149"/>
      <c r="AF359" s="150"/>
      <c r="AG359" s="151"/>
      <c r="AH359" s="151"/>
      <c r="AI359" s="151"/>
      <c r="AJ359" s="151"/>
      <c r="AK359" s="152"/>
      <c r="AL359" s="135"/>
      <c r="AM359" s="172"/>
      <c r="AN359" s="172"/>
      <c r="AO359" s="173"/>
    </row>
    <row r="360" spans="2:41" s="82" customFormat="1" ht="35.25" customHeight="1" x14ac:dyDescent="0.2">
      <c r="B360" s="171"/>
      <c r="C360" s="170"/>
      <c r="D360" s="88"/>
      <c r="E360" s="113"/>
      <c r="F360" s="95"/>
      <c r="G360" s="105"/>
      <c r="H360" s="106"/>
      <c r="I360" s="105"/>
      <c r="J360" s="107"/>
      <c r="K360" s="99"/>
      <c r="L360" s="117"/>
      <c r="M360" s="118"/>
      <c r="N360" s="95"/>
      <c r="O360" s="88"/>
      <c r="P360" s="96"/>
      <c r="Q360" s="95"/>
      <c r="R360" s="88"/>
      <c r="S360" s="96"/>
      <c r="T360" s="122"/>
      <c r="U360" s="160"/>
      <c r="V360" s="168"/>
      <c r="W360" s="133"/>
      <c r="X360" s="133"/>
      <c r="Y360" s="134"/>
      <c r="Z360" s="515"/>
      <c r="AA360" s="138"/>
      <c r="AB360" s="139"/>
      <c r="AC360" s="140"/>
      <c r="AD360" s="148"/>
      <c r="AE360" s="149"/>
      <c r="AF360" s="150"/>
      <c r="AG360" s="151"/>
      <c r="AH360" s="151"/>
      <c r="AI360" s="151"/>
      <c r="AJ360" s="151"/>
      <c r="AK360" s="152"/>
      <c r="AL360" s="135"/>
      <c r="AM360" s="172"/>
      <c r="AN360" s="172"/>
      <c r="AO360" s="173"/>
    </row>
    <row r="361" spans="2:41" s="82" customFormat="1" ht="35.25" customHeight="1" x14ac:dyDescent="0.2">
      <c r="B361" s="171"/>
      <c r="C361" s="170"/>
      <c r="D361" s="88"/>
      <c r="E361" s="113"/>
      <c r="F361" s="95"/>
      <c r="G361" s="105"/>
      <c r="H361" s="106"/>
      <c r="I361" s="105"/>
      <c r="J361" s="107"/>
      <c r="K361" s="99"/>
      <c r="L361" s="117"/>
      <c r="M361" s="118"/>
      <c r="N361" s="95"/>
      <c r="O361" s="88"/>
      <c r="P361" s="96"/>
      <c r="Q361" s="95"/>
      <c r="R361" s="88"/>
      <c r="S361" s="96"/>
      <c r="T361" s="122"/>
      <c r="U361" s="160"/>
      <c r="V361" s="168"/>
      <c r="W361" s="133"/>
      <c r="X361" s="133"/>
      <c r="Y361" s="134"/>
      <c r="Z361" s="515"/>
      <c r="AA361" s="138"/>
      <c r="AB361" s="139"/>
      <c r="AC361" s="140"/>
      <c r="AD361" s="148"/>
      <c r="AE361" s="149"/>
      <c r="AF361" s="150"/>
      <c r="AG361" s="151"/>
      <c r="AH361" s="151"/>
      <c r="AI361" s="151"/>
      <c r="AJ361" s="151"/>
      <c r="AK361" s="152"/>
      <c r="AL361" s="135"/>
      <c r="AM361" s="172"/>
      <c r="AN361" s="172"/>
      <c r="AO361" s="173"/>
    </row>
    <row r="362" spans="2:41" s="82" customFormat="1" ht="35.25" customHeight="1" x14ac:dyDescent="0.2">
      <c r="B362" s="171"/>
      <c r="C362" s="170"/>
      <c r="D362" s="88"/>
      <c r="E362" s="113"/>
      <c r="F362" s="95"/>
      <c r="G362" s="105"/>
      <c r="H362" s="106"/>
      <c r="I362" s="105"/>
      <c r="J362" s="107"/>
      <c r="K362" s="99"/>
      <c r="L362" s="117"/>
      <c r="M362" s="118"/>
      <c r="N362" s="95"/>
      <c r="O362" s="88"/>
      <c r="P362" s="96"/>
      <c r="Q362" s="95"/>
      <c r="R362" s="88"/>
      <c r="S362" s="96"/>
      <c r="T362" s="122"/>
      <c r="U362" s="160"/>
      <c r="V362" s="168"/>
      <c r="W362" s="133"/>
      <c r="X362" s="133"/>
      <c r="Y362" s="134"/>
      <c r="Z362" s="515"/>
      <c r="AA362" s="138"/>
      <c r="AB362" s="139"/>
      <c r="AC362" s="140"/>
      <c r="AD362" s="148"/>
      <c r="AE362" s="149"/>
      <c r="AF362" s="150"/>
      <c r="AG362" s="151"/>
      <c r="AH362" s="151"/>
      <c r="AI362" s="151"/>
      <c r="AJ362" s="151"/>
      <c r="AK362" s="152"/>
      <c r="AL362" s="135"/>
      <c r="AM362" s="172"/>
      <c r="AN362" s="172"/>
      <c r="AO362" s="173"/>
    </row>
    <row r="363" spans="2:41" s="82" customFormat="1" ht="35.25" customHeight="1" x14ac:dyDescent="0.2">
      <c r="B363" s="171"/>
      <c r="C363" s="170"/>
      <c r="D363" s="88"/>
      <c r="E363" s="113"/>
      <c r="F363" s="95"/>
      <c r="G363" s="105"/>
      <c r="H363" s="106"/>
      <c r="I363" s="105"/>
      <c r="J363" s="107"/>
      <c r="K363" s="99"/>
      <c r="L363" s="117"/>
      <c r="M363" s="118"/>
      <c r="N363" s="95"/>
      <c r="O363" s="88"/>
      <c r="P363" s="96"/>
      <c r="Q363" s="95"/>
      <c r="R363" s="88"/>
      <c r="S363" s="96"/>
      <c r="T363" s="122"/>
      <c r="U363" s="160"/>
      <c r="V363" s="168"/>
      <c r="W363" s="133"/>
      <c r="X363" s="133"/>
      <c r="Y363" s="134"/>
      <c r="Z363" s="515"/>
      <c r="AA363" s="138"/>
      <c r="AB363" s="139"/>
      <c r="AC363" s="140"/>
      <c r="AD363" s="148"/>
      <c r="AE363" s="149"/>
      <c r="AF363" s="150"/>
      <c r="AG363" s="151"/>
      <c r="AH363" s="151"/>
      <c r="AI363" s="151"/>
      <c r="AJ363" s="151"/>
      <c r="AK363" s="152"/>
      <c r="AL363" s="135"/>
      <c r="AM363" s="172"/>
      <c r="AN363" s="172"/>
      <c r="AO363" s="173"/>
    </row>
    <row r="364" spans="2:41" s="82" customFormat="1" ht="35.25" customHeight="1" x14ac:dyDescent="0.2">
      <c r="B364" s="171"/>
      <c r="C364" s="170"/>
      <c r="D364" s="88"/>
      <c r="E364" s="113"/>
      <c r="F364" s="95"/>
      <c r="G364" s="105"/>
      <c r="H364" s="106"/>
      <c r="I364" s="105"/>
      <c r="J364" s="107"/>
      <c r="K364" s="99"/>
      <c r="L364" s="117"/>
      <c r="M364" s="118"/>
      <c r="N364" s="95"/>
      <c r="O364" s="88"/>
      <c r="P364" s="96"/>
      <c r="Q364" s="95"/>
      <c r="R364" s="88"/>
      <c r="S364" s="96"/>
      <c r="T364" s="122"/>
      <c r="U364" s="160"/>
      <c r="V364" s="168"/>
      <c r="W364" s="133"/>
      <c r="X364" s="133"/>
      <c r="Y364" s="134"/>
      <c r="Z364" s="515"/>
      <c r="AA364" s="138"/>
      <c r="AB364" s="139"/>
      <c r="AC364" s="140"/>
      <c r="AD364" s="148"/>
      <c r="AE364" s="149"/>
      <c r="AF364" s="150"/>
      <c r="AG364" s="151"/>
      <c r="AH364" s="151"/>
      <c r="AI364" s="151"/>
      <c r="AJ364" s="151"/>
      <c r="AK364" s="152"/>
      <c r="AL364" s="135"/>
      <c r="AM364" s="172"/>
      <c r="AN364" s="172"/>
      <c r="AO364" s="173"/>
    </row>
    <row r="365" spans="2:41" s="82" customFormat="1" ht="35.25" customHeight="1" x14ac:dyDescent="0.2">
      <c r="B365" s="171"/>
      <c r="C365" s="170"/>
      <c r="D365" s="88"/>
      <c r="E365" s="113"/>
      <c r="F365" s="95"/>
      <c r="G365" s="105"/>
      <c r="H365" s="106"/>
      <c r="I365" s="105"/>
      <c r="J365" s="107"/>
      <c r="K365" s="99"/>
      <c r="L365" s="117"/>
      <c r="M365" s="118"/>
      <c r="N365" s="95"/>
      <c r="O365" s="88"/>
      <c r="P365" s="96"/>
      <c r="Q365" s="95"/>
      <c r="R365" s="88"/>
      <c r="S365" s="96"/>
      <c r="T365" s="122"/>
      <c r="U365" s="160"/>
      <c r="V365" s="168"/>
      <c r="W365" s="133"/>
      <c r="X365" s="133"/>
      <c r="Y365" s="134"/>
      <c r="Z365" s="515"/>
      <c r="AA365" s="138"/>
      <c r="AB365" s="139"/>
      <c r="AC365" s="140"/>
      <c r="AD365" s="148"/>
      <c r="AE365" s="149"/>
      <c r="AF365" s="150"/>
      <c r="AG365" s="151"/>
      <c r="AH365" s="151"/>
      <c r="AI365" s="151"/>
      <c r="AJ365" s="151"/>
      <c r="AK365" s="152"/>
      <c r="AL365" s="135"/>
      <c r="AM365" s="172"/>
      <c r="AN365" s="172"/>
      <c r="AO365" s="173"/>
    </row>
    <row r="366" spans="2:41" s="82" customFormat="1" ht="35.25" customHeight="1" x14ac:dyDescent="0.2">
      <c r="B366" s="171"/>
      <c r="C366" s="170"/>
      <c r="D366" s="88"/>
      <c r="E366" s="113"/>
      <c r="F366" s="95"/>
      <c r="G366" s="105"/>
      <c r="H366" s="106"/>
      <c r="I366" s="105"/>
      <c r="J366" s="107"/>
      <c r="K366" s="99"/>
      <c r="L366" s="117"/>
      <c r="M366" s="118"/>
      <c r="N366" s="95"/>
      <c r="O366" s="88"/>
      <c r="P366" s="96"/>
      <c r="Q366" s="95"/>
      <c r="R366" s="88"/>
      <c r="S366" s="96"/>
      <c r="T366" s="122"/>
      <c r="U366" s="160"/>
      <c r="V366" s="168"/>
      <c r="W366" s="133"/>
      <c r="X366" s="133"/>
      <c r="Y366" s="134"/>
      <c r="Z366" s="515"/>
      <c r="AA366" s="138"/>
      <c r="AB366" s="139"/>
      <c r="AC366" s="140"/>
      <c r="AD366" s="148"/>
      <c r="AE366" s="149"/>
      <c r="AF366" s="150"/>
      <c r="AG366" s="151"/>
      <c r="AH366" s="151"/>
      <c r="AI366" s="151"/>
      <c r="AJ366" s="151"/>
      <c r="AK366" s="152"/>
      <c r="AL366" s="135"/>
      <c r="AM366" s="172"/>
      <c r="AN366" s="172"/>
      <c r="AO366" s="173"/>
    </row>
    <row r="367" spans="2:41" s="82" customFormat="1" ht="35.25" customHeight="1" x14ac:dyDescent="0.2">
      <c r="B367" s="171"/>
      <c r="C367" s="170"/>
      <c r="D367" s="88"/>
      <c r="E367" s="113"/>
      <c r="F367" s="95"/>
      <c r="G367" s="105"/>
      <c r="H367" s="106"/>
      <c r="I367" s="105"/>
      <c r="J367" s="107"/>
      <c r="K367" s="99"/>
      <c r="L367" s="117"/>
      <c r="M367" s="118"/>
      <c r="N367" s="95"/>
      <c r="O367" s="88"/>
      <c r="P367" s="96"/>
      <c r="Q367" s="95"/>
      <c r="R367" s="88"/>
      <c r="S367" s="96"/>
      <c r="T367" s="122"/>
      <c r="U367" s="160"/>
      <c r="V367" s="168"/>
      <c r="W367" s="133"/>
      <c r="X367" s="133"/>
      <c r="Y367" s="134"/>
      <c r="Z367" s="515"/>
      <c r="AA367" s="138"/>
      <c r="AB367" s="139"/>
      <c r="AC367" s="140"/>
      <c r="AD367" s="148"/>
      <c r="AE367" s="149"/>
      <c r="AF367" s="150"/>
      <c r="AG367" s="151"/>
      <c r="AH367" s="151"/>
      <c r="AI367" s="151"/>
      <c r="AJ367" s="151"/>
      <c r="AK367" s="152"/>
      <c r="AL367" s="135"/>
      <c r="AM367" s="172"/>
      <c r="AN367" s="172"/>
      <c r="AO367" s="173"/>
    </row>
    <row r="368" spans="2:41" s="82" customFormat="1" ht="35.25" customHeight="1" x14ac:dyDescent="0.2">
      <c r="B368" s="171"/>
      <c r="C368" s="170"/>
      <c r="D368" s="88"/>
      <c r="E368" s="113"/>
      <c r="F368" s="95"/>
      <c r="G368" s="105"/>
      <c r="H368" s="106"/>
      <c r="I368" s="105"/>
      <c r="J368" s="107"/>
      <c r="K368" s="99"/>
      <c r="L368" s="117"/>
      <c r="M368" s="118"/>
      <c r="N368" s="95"/>
      <c r="O368" s="88"/>
      <c r="P368" s="96"/>
      <c r="Q368" s="95"/>
      <c r="R368" s="88"/>
      <c r="S368" s="96"/>
      <c r="T368" s="122"/>
      <c r="U368" s="160"/>
      <c r="V368" s="168"/>
      <c r="W368" s="133"/>
      <c r="X368" s="133"/>
      <c r="Y368" s="134"/>
      <c r="Z368" s="515"/>
      <c r="AA368" s="138"/>
      <c r="AB368" s="139"/>
      <c r="AC368" s="140"/>
      <c r="AD368" s="148"/>
      <c r="AE368" s="149"/>
      <c r="AF368" s="150"/>
      <c r="AG368" s="151"/>
      <c r="AH368" s="151"/>
      <c r="AI368" s="151"/>
      <c r="AJ368" s="151"/>
      <c r="AK368" s="152"/>
      <c r="AL368" s="135"/>
      <c r="AM368" s="172"/>
      <c r="AN368" s="172"/>
      <c r="AO368" s="173"/>
    </row>
    <row r="369" spans="2:41" s="82" customFormat="1" ht="35.25" customHeight="1" x14ac:dyDescent="0.2">
      <c r="B369" s="171"/>
      <c r="C369" s="170"/>
      <c r="D369" s="88"/>
      <c r="E369" s="113"/>
      <c r="F369" s="95"/>
      <c r="G369" s="105"/>
      <c r="H369" s="106"/>
      <c r="I369" s="105"/>
      <c r="J369" s="107"/>
      <c r="K369" s="99"/>
      <c r="L369" s="117"/>
      <c r="M369" s="118"/>
      <c r="N369" s="95"/>
      <c r="O369" s="88"/>
      <c r="P369" s="96"/>
      <c r="Q369" s="95"/>
      <c r="R369" s="88"/>
      <c r="S369" s="96"/>
      <c r="T369" s="122"/>
      <c r="U369" s="160"/>
      <c r="V369" s="168"/>
      <c r="W369" s="133"/>
      <c r="X369" s="133"/>
      <c r="Y369" s="134"/>
      <c r="Z369" s="515"/>
      <c r="AA369" s="138"/>
      <c r="AB369" s="139"/>
      <c r="AC369" s="140"/>
      <c r="AD369" s="148"/>
      <c r="AE369" s="149"/>
      <c r="AF369" s="150"/>
      <c r="AG369" s="151"/>
      <c r="AH369" s="151"/>
      <c r="AI369" s="151"/>
      <c r="AJ369" s="151"/>
      <c r="AK369" s="152"/>
      <c r="AL369" s="135"/>
      <c r="AM369" s="172"/>
      <c r="AN369" s="172"/>
      <c r="AO369" s="173"/>
    </row>
    <row r="370" spans="2:41" s="82" customFormat="1" ht="35.25" customHeight="1" x14ac:dyDescent="0.2">
      <c r="B370" s="171"/>
      <c r="C370" s="170"/>
      <c r="D370" s="88"/>
      <c r="E370" s="113"/>
      <c r="F370" s="95"/>
      <c r="G370" s="105"/>
      <c r="H370" s="106"/>
      <c r="I370" s="105"/>
      <c r="J370" s="107"/>
      <c r="K370" s="99"/>
      <c r="L370" s="117"/>
      <c r="M370" s="118"/>
      <c r="N370" s="95"/>
      <c r="O370" s="88"/>
      <c r="P370" s="96"/>
      <c r="Q370" s="95"/>
      <c r="R370" s="88"/>
      <c r="S370" s="96"/>
      <c r="T370" s="122"/>
      <c r="U370" s="160"/>
      <c r="V370" s="168"/>
      <c r="W370" s="133"/>
      <c r="X370" s="133"/>
      <c r="Y370" s="134"/>
      <c r="Z370" s="515"/>
      <c r="AA370" s="138"/>
      <c r="AB370" s="139"/>
      <c r="AC370" s="140"/>
      <c r="AD370" s="148"/>
      <c r="AE370" s="149"/>
      <c r="AF370" s="150"/>
      <c r="AG370" s="151"/>
      <c r="AH370" s="151"/>
      <c r="AI370" s="151"/>
      <c r="AJ370" s="151"/>
      <c r="AK370" s="152"/>
      <c r="AL370" s="135"/>
      <c r="AM370" s="172"/>
      <c r="AN370" s="172"/>
      <c r="AO370" s="173"/>
    </row>
    <row r="371" spans="2:41" s="82" customFormat="1" ht="35.25" customHeight="1" x14ac:dyDescent="0.2">
      <c r="B371" s="171"/>
      <c r="C371" s="170"/>
      <c r="D371" s="88"/>
      <c r="E371" s="113"/>
      <c r="F371" s="95"/>
      <c r="G371" s="105"/>
      <c r="H371" s="106"/>
      <c r="I371" s="105"/>
      <c r="J371" s="107"/>
      <c r="K371" s="99"/>
      <c r="L371" s="117"/>
      <c r="M371" s="118"/>
      <c r="N371" s="95"/>
      <c r="O371" s="88"/>
      <c r="P371" s="96"/>
      <c r="Q371" s="95"/>
      <c r="R371" s="88"/>
      <c r="S371" s="96"/>
      <c r="T371" s="122"/>
      <c r="U371" s="160"/>
      <c r="V371" s="168"/>
      <c r="W371" s="133"/>
      <c r="X371" s="133"/>
      <c r="Y371" s="134"/>
      <c r="Z371" s="515"/>
      <c r="AA371" s="138"/>
      <c r="AB371" s="139"/>
      <c r="AC371" s="140"/>
      <c r="AD371" s="148"/>
      <c r="AE371" s="149"/>
      <c r="AF371" s="150"/>
      <c r="AG371" s="151"/>
      <c r="AH371" s="151"/>
      <c r="AI371" s="151"/>
      <c r="AJ371" s="151"/>
      <c r="AK371" s="152"/>
      <c r="AL371" s="135"/>
      <c r="AM371" s="172"/>
      <c r="AN371" s="172"/>
      <c r="AO371" s="173"/>
    </row>
    <row r="372" spans="2:41" s="82" customFormat="1" ht="35.25" customHeight="1" x14ac:dyDescent="0.2">
      <c r="B372" s="171"/>
      <c r="C372" s="170"/>
      <c r="D372" s="88"/>
      <c r="E372" s="113"/>
      <c r="F372" s="95"/>
      <c r="G372" s="105"/>
      <c r="H372" s="106"/>
      <c r="I372" s="105"/>
      <c r="J372" s="107"/>
      <c r="K372" s="99"/>
      <c r="L372" s="117"/>
      <c r="M372" s="118"/>
      <c r="N372" s="95"/>
      <c r="O372" s="88"/>
      <c r="P372" s="96"/>
      <c r="Q372" s="95"/>
      <c r="R372" s="88"/>
      <c r="S372" s="96"/>
      <c r="T372" s="122"/>
      <c r="U372" s="160"/>
      <c r="V372" s="168"/>
      <c r="W372" s="133"/>
      <c r="X372" s="133"/>
      <c r="Y372" s="134"/>
      <c r="Z372" s="515"/>
      <c r="AA372" s="138"/>
      <c r="AB372" s="139"/>
      <c r="AC372" s="140"/>
      <c r="AD372" s="148"/>
      <c r="AE372" s="149"/>
      <c r="AF372" s="150"/>
      <c r="AG372" s="151"/>
      <c r="AH372" s="151"/>
      <c r="AI372" s="151"/>
      <c r="AJ372" s="151"/>
      <c r="AK372" s="152"/>
      <c r="AL372" s="135"/>
      <c r="AM372" s="172"/>
      <c r="AN372" s="172"/>
      <c r="AO372" s="173"/>
    </row>
    <row r="373" spans="2:41" s="82" customFormat="1" ht="35.25" customHeight="1" x14ac:dyDescent="0.2">
      <c r="B373" s="171"/>
      <c r="C373" s="170"/>
      <c r="D373" s="88"/>
      <c r="E373" s="113"/>
      <c r="F373" s="95"/>
      <c r="G373" s="105"/>
      <c r="H373" s="106"/>
      <c r="I373" s="105"/>
      <c r="J373" s="107"/>
      <c r="K373" s="99"/>
      <c r="L373" s="117"/>
      <c r="M373" s="118"/>
      <c r="N373" s="95"/>
      <c r="O373" s="88"/>
      <c r="P373" s="96"/>
      <c r="Q373" s="95"/>
      <c r="R373" s="88"/>
      <c r="S373" s="96"/>
      <c r="T373" s="122"/>
      <c r="U373" s="160"/>
      <c r="V373" s="168"/>
      <c r="W373" s="133"/>
      <c r="X373" s="133"/>
      <c r="Y373" s="134"/>
      <c r="Z373" s="515"/>
      <c r="AA373" s="138"/>
      <c r="AB373" s="139"/>
      <c r="AC373" s="140"/>
      <c r="AD373" s="148"/>
      <c r="AE373" s="149"/>
      <c r="AF373" s="150"/>
      <c r="AG373" s="151"/>
      <c r="AH373" s="151"/>
      <c r="AI373" s="151"/>
      <c r="AJ373" s="151"/>
      <c r="AK373" s="152"/>
      <c r="AL373" s="135"/>
      <c r="AM373" s="172"/>
      <c r="AN373" s="172"/>
      <c r="AO373" s="173"/>
    </row>
    <row r="374" spans="2:41" s="82" customFormat="1" ht="35.25" customHeight="1" x14ac:dyDescent="0.2">
      <c r="B374" s="171"/>
      <c r="C374" s="170"/>
      <c r="D374" s="88"/>
      <c r="E374" s="113"/>
      <c r="F374" s="95"/>
      <c r="G374" s="105"/>
      <c r="H374" s="106"/>
      <c r="I374" s="105"/>
      <c r="J374" s="107"/>
      <c r="K374" s="99"/>
      <c r="L374" s="117"/>
      <c r="M374" s="118"/>
      <c r="N374" s="95"/>
      <c r="O374" s="88"/>
      <c r="P374" s="96"/>
      <c r="Q374" s="95"/>
      <c r="R374" s="88"/>
      <c r="S374" s="96"/>
      <c r="T374" s="122"/>
      <c r="U374" s="160"/>
      <c r="V374" s="168"/>
      <c r="W374" s="133"/>
      <c r="X374" s="133"/>
      <c r="Y374" s="134"/>
      <c r="Z374" s="515"/>
      <c r="AA374" s="138"/>
      <c r="AB374" s="139"/>
      <c r="AC374" s="140"/>
      <c r="AD374" s="148"/>
      <c r="AE374" s="149"/>
      <c r="AF374" s="150"/>
      <c r="AG374" s="151"/>
      <c r="AH374" s="151"/>
      <c r="AI374" s="151"/>
      <c r="AJ374" s="151"/>
      <c r="AK374" s="152"/>
      <c r="AL374" s="135"/>
      <c r="AM374" s="172"/>
      <c r="AN374" s="172"/>
      <c r="AO374" s="173"/>
    </row>
    <row r="375" spans="2:41" s="82" customFormat="1" ht="35.25" customHeight="1" x14ac:dyDescent="0.2">
      <c r="B375" s="171"/>
      <c r="C375" s="170"/>
      <c r="D375" s="88"/>
      <c r="E375" s="113"/>
      <c r="F375" s="95"/>
      <c r="G375" s="105"/>
      <c r="H375" s="106"/>
      <c r="I375" s="105"/>
      <c r="J375" s="107"/>
      <c r="K375" s="99"/>
      <c r="L375" s="117"/>
      <c r="M375" s="118"/>
      <c r="N375" s="95"/>
      <c r="O375" s="88"/>
      <c r="P375" s="96"/>
      <c r="Q375" s="95"/>
      <c r="R375" s="88"/>
      <c r="S375" s="96"/>
      <c r="T375" s="122"/>
      <c r="U375" s="160"/>
      <c r="V375" s="168"/>
      <c r="W375" s="133"/>
      <c r="X375" s="133"/>
      <c r="Y375" s="134"/>
      <c r="Z375" s="515"/>
      <c r="AA375" s="138"/>
      <c r="AB375" s="139"/>
      <c r="AC375" s="140"/>
      <c r="AD375" s="148"/>
      <c r="AE375" s="149"/>
      <c r="AF375" s="150"/>
      <c r="AG375" s="151"/>
      <c r="AH375" s="151"/>
      <c r="AI375" s="151"/>
      <c r="AJ375" s="151"/>
      <c r="AK375" s="152"/>
      <c r="AL375" s="135"/>
      <c r="AM375" s="172"/>
      <c r="AN375" s="172"/>
      <c r="AO375" s="173"/>
    </row>
    <row r="376" spans="2:41" s="82" customFormat="1" ht="35.25" customHeight="1" x14ac:dyDescent="0.2">
      <c r="B376" s="171"/>
      <c r="C376" s="170"/>
      <c r="D376" s="88"/>
      <c r="E376" s="113"/>
      <c r="F376" s="95"/>
      <c r="G376" s="105"/>
      <c r="H376" s="106"/>
      <c r="I376" s="105"/>
      <c r="J376" s="107"/>
      <c r="K376" s="99"/>
      <c r="L376" s="117"/>
      <c r="M376" s="118"/>
      <c r="N376" s="95"/>
      <c r="O376" s="88"/>
      <c r="P376" s="96"/>
      <c r="Q376" s="95"/>
      <c r="R376" s="88"/>
      <c r="S376" s="96"/>
      <c r="T376" s="122"/>
      <c r="U376" s="160"/>
      <c r="V376" s="168"/>
      <c r="W376" s="133"/>
      <c r="X376" s="133"/>
      <c r="Y376" s="134"/>
      <c r="Z376" s="515"/>
      <c r="AA376" s="138"/>
      <c r="AB376" s="139"/>
      <c r="AC376" s="140"/>
      <c r="AD376" s="148"/>
      <c r="AE376" s="149"/>
      <c r="AF376" s="150"/>
      <c r="AG376" s="151"/>
      <c r="AH376" s="151"/>
      <c r="AI376" s="151"/>
      <c r="AJ376" s="151"/>
      <c r="AK376" s="152"/>
      <c r="AL376" s="135"/>
      <c r="AM376" s="172"/>
      <c r="AN376" s="172"/>
      <c r="AO376" s="173"/>
    </row>
    <row r="377" spans="2:41" s="82" customFormat="1" ht="35.25" customHeight="1" x14ac:dyDescent="0.2">
      <c r="B377" s="171"/>
      <c r="C377" s="170"/>
      <c r="D377" s="88"/>
      <c r="E377" s="113"/>
      <c r="F377" s="95"/>
      <c r="G377" s="105"/>
      <c r="H377" s="106"/>
      <c r="I377" s="105"/>
      <c r="J377" s="107"/>
      <c r="K377" s="99"/>
      <c r="L377" s="117"/>
      <c r="M377" s="118"/>
      <c r="N377" s="95"/>
      <c r="O377" s="88"/>
      <c r="P377" s="96"/>
      <c r="Q377" s="95"/>
      <c r="R377" s="88"/>
      <c r="S377" s="96"/>
      <c r="T377" s="122"/>
      <c r="U377" s="160"/>
      <c r="V377" s="168"/>
      <c r="W377" s="133"/>
      <c r="X377" s="133"/>
      <c r="Y377" s="134"/>
      <c r="Z377" s="515"/>
      <c r="AA377" s="138"/>
      <c r="AB377" s="139"/>
      <c r="AC377" s="140"/>
      <c r="AD377" s="148"/>
      <c r="AE377" s="149"/>
      <c r="AF377" s="150"/>
      <c r="AG377" s="151"/>
      <c r="AH377" s="151"/>
      <c r="AI377" s="151"/>
      <c r="AJ377" s="151"/>
      <c r="AK377" s="152"/>
      <c r="AL377" s="135"/>
      <c r="AM377" s="172"/>
      <c r="AN377" s="172"/>
      <c r="AO377" s="173"/>
    </row>
    <row r="378" spans="2:41" s="82" customFormat="1" ht="35.25" customHeight="1" x14ac:dyDescent="0.2">
      <c r="B378" s="171"/>
      <c r="C378" s="170"/>
      <c r="D378" s="88"/>
      <c r="E378" s="113"/>
      <c r="F378" s="95"/>
      <c r="G378" s="105"/>
      <c r="H378" s="106"/>
      <c r="I378" s="105"/>
      <c r="J378" s="107"/>
      <c r="K378" s="99"/>
      <c r="L378" s="117"/>
      <c r="M378" s="118"/>
      <c r="N378" s="95"/>
      <c r="O378" s="88"/>
      <c r="P378" s="96"/>
      <c r="Q378" s="95"/>
      <c r="R378" s="88"/>
      <c r="S378" s="96"/>
      <c r="T378" s="122"/>
      <c r="U378" s="160"/>
      <c r="V378" s="168"/>
      <c r="W378" s="133"/>
      <c r="X378" s="133"/>
      <c r="Y378" s="134"/>
      <c r="Z378" s="515"/>
      <c r="AA378" s="138"/>
      <c r="AB378" s="139"/>
      <c r="AC378" s="140"/>
      <c r="AD378" s="148"/>
      <c r="AE378" s="149"/>
      <c r="AF378" s="150"/>
      <c r="AG378" s="151"/>
      <c r="AH378" s="151"/>
      <c r="AI378" s="151"/>
      <c r="AJ378" s="151"/>
      <c r="AK378" s="152"/>
      <c r="AL378" s="135"/>
      <c r="AM378" s="172"/>
      <c r="AN378" s="172"/>
      <c r="AO378" s="173"/>
    </row>
    <row r="379" spans="2:41" s="82" customFormat="1" ht="35.25" customHeight="1" x14ac:dyDescent="0.2">
      <c r="B379" s="171"/>
      <c r="C379" s="170"/>
      <c r="D379" s="88"/>
      <c r="E379" s="113"/>
      <c r="F379" s="95"/>
      <c r="G379" s="105"/>
      <c r="H379" s="106"/>
      <c r="I379" s="105"/>
      <c r="J379" s="107"/>
      <c r="K379" s="99"/>
      <c r="L379" s="117"/>
      <c r="M379" s="118"/>
      <c r="N379" s="95"/>
      <c r="O379" s="88"/>
      <c r="P379" s="96"/>
      <c r="Q379" s="95"/>
      <c r="R379" s="88"/>
      <c r="S379" s="96"/>
      <c r="T379" s="122"/>
      <c r="U379" s="160"/>
      <c r="V379" s="168"/>
      <c r="W379" s="133"/>
      <c r="X379" s="133"/>
      <c r="Y379" s="134"/>
      <c r="Z379" s="515"/>
      <c r="AA379" s="138"/>
      <c r="AB379" s="139"/>
      <c r="AC379" s="140"/>
      <c r="AD379" s="148"/>
      <c r="AE379" s="149"/>
      <c r="AF379" s="150"/>
      <c r="AG379" s="151"/>
      <c r="AH379" s="151"/>
      <c r="AI379" s="151"/>
      <c r="AJ379" s="151"/>
      <c r="AK379" s="152"/>
      <c r="AL379" s="135"/>
      <c r="AM379" s="172"/>
      <c r="AN379" s="172"/>
      <c r="AO379" s="173"/>
    </row>
    <row r="380" spans="2:41" s="82" customFormat="1" ht="35.25" customHeight="1" x14ac:dyDescent="0.2">
      <c r="B380" s="171"/>
      <c r="C380" s="170"/>
      <c r="D380" s="88"/>
      <c r="E380" s="113"/>
      <c r="F380" s="95"/>
      <c r="G380" s="105"/>
      <c r="H380" s="106"/>
      <c r="I380" s="105"/>
      <c r="J380" s="107"/>
      <c r="K380" s="99"/>
      <c r="L380" s="117"/>
      <c r="M380" s="118"/>
      <c r="N380" s="95"/>
      <c r="O380" s="88"/>
      <c r="P380" s="96"/>
      <c r="Q380" s="95"/>
      <c r="R380" s="88"/>
      <c r="S380" s="96"/>
      <c r="T380" s="122"/>
      <c r="U380" s="160"/>
      <c r="V380" s="168"/>
      <c r="W380" s="133"/>
      <c r="X380" s="133"/>
      <c r="Y380" s="134"/>
      <c r="Z380" s="515"/>
      <c r="AA380" s="138"/>
      <c r="AB380" s="139"/>
      <c r="AC380" s="140"/>
      <c r="AD380" s="148"/>
      <c r="AE380" s="149"/>
      <c r="AF380" s="150"/>
      <c r="AG380" s="151"/>
      <c r="AH380" s="151"/>
      <c r="AI380" s="151"/>
      <c r="AJ380" s="151"/>
      <c r="AK380" s="152"/>
      <c r="AL380" s="135"/>
      <c r="AM380" s="172"/>
      <c r="AN380" s="172"/>
      <c r="AO380" s="173"/>
    </row>
    <row r="381" spans="2:41" s="82" customFormat="1" ht="35.25" customHeight="1" x14ac:dyDescent="0.2">
      <c r="B381" s="171"/>
      <c r="C381" s="170"/>
      <c r="D381" s="88"/>
      <c r="E381" s="113"/>
      <c r="F381" s="95"/>
      <c r="G381" s="105"/>
      <c r="H381" s="106"/>
      <c r="I381" s="105"/>
      <c r="J381" s="107"/>
      <c r="K381" s="99"/>
      <c r="L381" s="117"/>
      <c r="M381" s="118"/>
      <c r="N381" s="95"/>
      <c r="O381" s="88"/>
      <c r="P381" s="96"/>
      <c r="Q381" s="95"/>
      <c r="R381" s="88"/>
      <c r="S381" s="96"/>
      <c r="T381" s="122"/>
      <c r="U381" s="160"/>
      <c r="V381" s="168"/>
      <c r="W381" s="133"/>
      <c r="X381" s="133"/>
      <c r="Y381" s="134"/>
      <c r="Z381" s="515"/>
      <c r="AA381" s="138"/>
      <c r="AB381" s="139"/>
      <c r="AC381" s="140"/>
      <c r="AD381" s="148"/>
      <c r="AE381" s="149"/>
      <c r="AF381" s="150"/>
      <c r="AG381" s="151"/>
      <c r="AH381" s="151"/>
      <c r="AI381" s="151"/>
      <c r="AJ381" s="151"/>
      <c r="AK381" s="152"/>
      <c r="AL381" s="135"/>
      <c r="AM381" s="172"/>
      <c r="AN381" s="172"/>
      <c r="AO381" s="173"/>
    </row>
    <row r="382" spans="2:41" s="82" customFormat="1" ht="35.25" customHeight="1" x14ac:dyDescent="0.2">
      <c r="B382" s="171"/>
      <c r="C382" s="170"/>
      <c r="D382" s="88"/>
      <c r="E382" s="113"/>
      <c r="F382" s="95"/>
      <c r="G382" s="105"/>
      <c r="H382" s="106"/>
      <c r="I382" s="105"/>
      <c r="J382" s="107"/>
      <c r="K382" s="99"/>
      <c r="L382" s="117"/>
      <c r="M382" s="118"/>
      <c r="N382" s="95"/>
      <c r="O382" s="88"/>
      <c r="P382" s="96"/>
      <c r="Q382" s="95"/>
      <c r="R382" s="88"/>
      <c r="S382" s="96"/>
      <c r="T382" s="122"/>
      <c r="U382" s="160"/>
      <c r="V382" s="168"/>
      <c r="W382" s="133"/>
      <c r="X382" s="133"/>
      <c r="Y382" s="134"/>
      <c r="Z382" s="515"/>
      <c r="AA382" s="138"/>
      <c r="AB382" s="139"/>
      <c r="AC382" s="140"/>
      <c r="AD382" s="148"/>
      <c r="AE382" s="149"/>
      <c r="AF382" s="150"/>
      <c r="AG382" s="151"/>
      <c r="AH382" s="151"/>
      <c r="AI382" s="151"/>
      <c r="AJ382" s="151"/>
      <c r="AK382" s="152"/>
      <c r="AL382" s="135"/>
      <c r="AM382" s="172"/>
      <c r="AN382" s="172"/>
      <c r="AO382" s="173"/>
    </row>
    <row r="383" spans="2:41" s="82" customFormat="1" ht="35.25" customHeight="1" x14ac:dyDescent="0.2">
      <c r="B383" s="171"/>
      <c r="C383" s="170"/>
      <c r="D383" s="88"/>
      <c r="E383" s="113"/>
      <c r="F383" s="95"/>
      <c r="G383" s="105"/>
      <c r="H383" s="106"/>
      <c r="I383" s="105"/>
      <c r="J383" s="107"/>
      <c r="K383" s="99"/>
      <c r="L383" s="117"/>
      <c r="M383" s="118"/>
      <c r="N383" s="95"/>
      <c r="O383" s="88"/>
      <c r="P383" s="96"/>
      <c r="Q383" s="95"/>
      <c r="R383" s="88"/>
      <c r="S383" s="96"/>
      <c r="T383" s="122"/>
      <c r="U383" s="160"/>
      <c r="V383" s="168"/>
      <c r="W383" s="133"/>
      <c r="X383" s="133"/>
      <c r="Y383" s="134"/>
      <c r="Z383" s="515"/>
      <c r="AA383" s="138"/>
      <c r="AB383" s="139"/>
      <c r="AC383" s="140"/>
      <c r="AD383" s="148"/>
      <c r="AE383" s="149"/>
      <c r="AF383" s="150"/>
      <c r="AG383" s="151"/>
      <c r="AH383" s="151"/>
      <c r="AI383" s="151"/>
      <c r="AJ383" s="151"/>
      <c r="AK383" s="152"/>
      <c r="AL383" s="135"/>
      <c r="AM383" s="172"/>
      <c r="AN383" s="172"/>
      <c r="AO383" s="173"/>
    </row>
    <row r="384" spans="2:41" s="82" customFormat="1" ht="35.25" customHeight="1" x14ac:dyDescent="0.2">
      <c r="B384" s="171"/>
      <c r="C384" s="170"/>
      <c r="D384" s="88"/>
      <c r="E384" s="113"/>
      <c r="F384" s="95"/>
      <c r="G384" s="105"/>
      <c r="H384" s="106"/>
      <c r="I384" s="105"/>
      <c r="J384" s="107"/>
      <c r="K384" s="99"/>
      <c r="L384" s="117"/>
      <c r="M384" s="118"/>
      <c r="N384" s="95"/>
      <c r="O384" s="88"/>
      <c r="P384" s="96"/>
      <c r="Q384" s="95"/>
      <c r="R384" s="88"/>
      <c r="S384" s="96"/>
      <c r="T384" s="122"/>
      <c r="U384" s="160"/>
      <c r="V384" s="168"/>
      <c r="W384" s="133"/>
      <c r="X384" s="133"/>
      <c r="Y384" s="134"/>
      <c r="Z384" s="515"/>
      <c r="AA384" s="138"/>
      <c r="AB384" s="139"/>
      <c r="AC384" s="140"/>
      <c r="AD384" s="148"/>
      <c r="AE384" s="149"/>
      <c r="AF384" s="150"/>
      <c r="AG384" s="151"/>
      <c r="AH384" s="151"/>
      <c r="AI384" s="151"/>
      <c r="AJ384" s="151"/>
      <c r="AK384" s="152"/>
      <c r="AL384" s="135"/>
      <c r="AM384" s="172"/>
      <c r="AN384" s="172"/>
      <c r="AO384" s="173"/>
    </row>
    <row r="385" spans="2:41" s="82" customFormat="1" ht="35.25" customHeight="1" x14ac:dyDescent="0.2">
      <c r="B385" s="171"/>
      <c r="C385" s="170"/>
      <c r="D385" s="88"/>
      <c r="E385" s="113"/>
      <c r="F385" s="95"/>
      <c r="G385" s="105"/>
      <c r="H385" s="106"/>
      <c r="I385" s="105"/>
      <c r="J385" s="107"/>
      <c r="K385" s="99"/>
      <c r="L385" s="117"/>
      <c r="M385" s="118"/>
      <c r="N385" s="95"/>
      <c r="O385" s="88"/>
      <c r="P385" s="96"/>
      <c r="Q385" s="95"/>
      <c r="R385" s="88"/>
      <c r="S385" s="96"/>
      <c r="T385" s="122"/>
      <c r="U385" s="160"/>
      <c r="V385" s="168"/>
      <c r="W385" s="133"/>
      <c r="X385" s="133"/>
      <c r="Y385" s="134"/>
      <c r="Z385" s="515"/>
      <c r="AA385" s="138"/>
      <c r="AB385" s="139"/>
      <c r="AC385" s="140"/>
      <c r="AD385" s="148"/>
      <c r="AE385" s="149"/>
      <c r="AF385" s="150"/>
      <c r="AG385" s="151"/>
      <c r="AH385" s="151"/>
      <c r="AI385" s="151"/>
      <c r="AJ385" s="151"/>
      <c r="AK385" s="152"/>
      <c r="AL385" s="135"/>
      <c r="AM385" s="172"/>
      <c r="AN385" s="172"/>
      <c r="AO385" s="173"/>
    </row>
    <row r="386" spans="2:41" s="82" customFormat="1" ht="35.25" customHeight="1" x14ac:dyDescent="0.2">
      <c r="B386" s="171"/>
      <c r="C386" s="170"/>
      <c r="D386" s="88"/>
      <c r="E386" s="113"/>
      <c r="F386" s="95"/>
      <c r="G386" s="105"/>
      <c r="H386" s="106"/>
      <c r="I386" s="105"/>
      <c r="J386" s="107"/>
      <c r="K386" s="99"/>
      <c r="L386" s="117"/>
      <c r="M386" s="118"/>
      <c r="N386" s="95"/>
      <c r="O386" s="88"/>
      <c r="P386" s="96"/>
      <c r="Q386" s="95"/>
      <c r="R386" s="88"/>
      <c r="S386" s="96"/>
      <c r="T386" s="122"/>
      <c r="U386" s="160"/>
      <c r="V386" s="168"/>
      <c r="W386" s="133"/>
      <c r="X386" s="133"/>
      <c r="Y386" s="134"/>
      <c r="Z386" s="515"/>
      <c r="AA386" s="138"/>
      <c r="AB386" s="139"/>
      <c r="AC386" s="140"/>
      <c r="AD386" s="148"/>
      <c r="AE386" s="149"/>
      <c r="AF386" s="150"/>
      <c r="AG386" s="151"/>
      <c r="AH386" s="151"/>
      <c r="AI386" s="151"/>
      <c r="AJ386" s="151"/>
      <c r="AK386" s="152"/>
      <c r="AL386" s="135"/>
      <c r="AM386" s="172"/>
      <c r="AN386" s="172"/>
      <c r="AO386" s="173"/>
    </row>
    <row r="387" spans="2:41" s="82" customFormat="1" ht="35.25" customHeight="1" x14ac:dyDescent="0.2">
      <c r="B387" s="171"/>
      <c r="C387" s="170"/>
      <c r="D387" s="88"/>
      <c r="E387" s="113"/>
      <c r="F387" s="95"/>
      <c r="G387" s="105"/>
      <c r="H387" s="106"/>
      <c r="I387" s="105"/>
      <c r="J387" s="107"/>
      <c r="K387" s="99"/>
      <c r="L387" s="117"/>
      <c r="M387" s="118"/>
      <c r="N387" s="95"/>
      <c r="O387" s="88"/>
      <c r="P387" s="96"/>
      <c r="Q387" s="95"/>
      <c r="R387" s="88"/>
      <c r="S387" s="96"/>
      <c r="T387" s="122"/>
      <c r="U387" s="160"/>
      <c r="V387" s="168"/>
      <c r="W387" s="133"/>
      <c r="X387" s="133"/>
      <c r="Y387" s="134"/>
      <c r="Z387" s="515"/>
      <c r="AA387" s="138"/>
      <c r="AB387" s="139"/>
      <c r="AC387" s="140"/>
      <c r="AD387" s="148"/>
      <c r="AE387" s="149"/>
      <c r="AF387" s="150"/>
      <c r="AG387" s="151"/>
      <c r="AH387" s="151"/>
      <c r="AI387" s="151"/>
      <c r="AJ387" s="151"/>
      <c r="AK387" s="152"/>
      <c r="AL387" s="135"/>
      <c r="AM387" s="172"/>
      <c r="AN387" s="172"/>
      <c r="AO387" s="173"/>
    </row>
    <row r="388" spans="2:41" s="82" customFormat="1" ht="35.25" customHeight="1" x14ac:dyDescent="0.2">
      <c r="B388" s="171"/>
      <c r="C388" s="170"/>
      <c r="D388" s="88"/>
      <c r="E388" s="113"/>
      <c r="F388" s="95"/>
      <c r="G388" s="105"/>
      <c r="H388" s="106"/>
      <c r="I388" s="105"/>
      <c r="J388" s="107"/>
      <c r="K388" s="99"/>
      <c r="L388" s="117"/>
      <c r="M388" s="118"/>
      <c r="N388" s="95"/>
      <c r="O388" s="88"/>
      <c r="P388" s="96"/>
      <c r="Q388" s="95"/>
      <c r="R388" s="88"/>
      <c r="S388" s="96"/>
      <c r="T388" s="122"/>
      <c r="U388" s="160"/>
      <c r="V388" s="168"/>
      <c r="W388" s="133"/>
      <c r="X388" s="133"/>
      <c r="Y388" s="134"/>
      <c r="Z388" s="515"/>
      <c r="AA388" s="138"/>
      <c r="AB388" s="139"/>
      <c r="AC388" s="140"/>
      <c r="AD388" s="148"/>
      <c r="AE388" s="149"/>
      <c r="AF388" s="150"/>
      <c r="AG388" s="151"/>
      <c r="AH388" s="151"/>
      <c r="AI388" s="151"/>
      <c r="AJ388" s="151"/>
      <c r="AK388" s="152"/>
      <c r="AL388" s="135"/>
      <c r="AM388" s="172"/>
      <c r="AN388" s="172"/>
      <c r="AO388" s="173"/>
    </row>
    <row r="389" spans="2:41" s="82" customFormat="1" ht="35.25" customHeight="1" x14ac:dyDescent="0.2">
      <c r="B389" s="171"/>
      <c r="C389" s="170"/>
      <c r="D389" s="88"/>
      <c r="E389" s="113"/>
      <c r="F389" s="95"/>
      <c r="G389" s="105"/>
      <c r="H389" s="106"/>
      <c r="I389" s="105"/>
      <c r="J389" s="107"/>
      <c r="K389" s="99"/>
      <c r="L389" s="117"/>
      <c r="M389" s="118"/>
      <c r="N389" s="95"/>
      <c r="O389" s="88"/>
      <c r="P389" s="96"/>
      <c r="Q389" s="95"/>
      <c r="R389" s="88"/>
      <c r="S389" s="96"/>
      <c r="T389" s="122"/>
      <c r="U389" s="160"/>
      <c r="V389" s="168"/>
      <c r="W389" s="133"/>
      <c r="X389" s="133"/>
      <c r="Y389" s="134"/>
      <c r="Z389" s="515"/>
      <c r="AA389" s="138"/>
      <c r="AB389" s="139"/>
      <c r="AC389" s="140"/>
      <c r="AD389" s="148"/>
      <c r="AE389" s="149"/>
      <c r="AF389" s="150"/>
      <c r="AG389" s="151"/>
      <c r="AH389" s="151"/>
      <c r="AI389" s="151"/>
      <c r="AJ389" s="151"/>
      <c r="AK389" s="152"/>
      <c r="AL389" s="135"/>
      <c r="AM389" s="172"/>
      <c r="AN389" s="172"/>
      <c r="AO389" s="173"/>
    </row>
    <row r="390" spans="2:41" s="82" customFormat="1" ht="35.25" customHeight="1" x14ac:dyDescent="0.2">
      <c r="B390" s="171"/>
      <c r="C390" s="170"/>
      <c r="D390" s="88"/>
      <c r="E390" s="113"/>
      <c r="F390" s="95"/>
      <c r="G390" s="105"/>
      <c r="H390" s="106"/>
      <c r="I390" s="105"/>
      <c r="J390" s="107"/>
      <c r="K390" s="99"/>
      <c r="L390" s="117"/>
      <c r="M390" s="118"/>
      <c r="N390" s="95"/>
      <c r="O390" s="88"/>
      <c r="P390" s="96"/>
      <c r="Q390" s="95"/>
      <c r="R390" s="88"/>
      <c r="S390" s="96"/>
      <c r="T390" s="122"/>
      <c r="U390" s="160"/>
      <c r="V390" s="168"/>
      <c r="W390" s="133"/>
      <c r="X390" s="133"/>
      <c r="Y390" s="134"/>
      <c r="Z390" s="515"/>
      <c r="AA390" s="138"/>
      <c r="AB390" s="139"/>
      <c r="AC390" s="140"/>
      <c r="AD390" s="148"/>
      <c r="AE390" s="149"/>
      <c r="AF390" s="150"/>
      <c r="AG390" s="151"/>
      <c r="AH390" s="151"/>
      <c r="AI390" s="151"/>
      <c r="AJ390" s="151"/>
      <c r="AK390" s="152"/>
      <c r="AL390" s="135"/>
      <c r="AM390" s="172"/>
      <c r="AN390" s="172"/>
      <c r="AO390" s="173"/>
    </row>
    <row r="391" spans="2:41" s="82" customFormat="1" ht="35.25" customHeight="1" x14ac:dyDescent="0.2">
      <c r="B391" s="171"/>
      <c r="C391" s="170"/>
      <c r="D391" s="88"/>
      <c r="E391" s="113"/>
      <c r="F391" s="95"/>
      <c r="G391" s="105"/>
      <c r="H391" s="106"/>
      <c r="I391" s="105"/>
      <c r="J391" s="107"/>
      <c r="K391" s="99"/>
      <c r="L391" s="117"/>
      <c r="M391" s="118"/>
      <c r="N391" s="95"/>
      <c r="O391" s="88"/>
      <c r="P391" s="96"/>
      <c r="Q391" s="95"/>
      <c r="R391" s="88"/>
      <c r="S391" s="96"/>
      <c r="T391" s="122"/>
      <c r="U391" s="160"/>
      <c r="V391" s="168"/>
      <c r="W391" s="133"/>
      <c r="X391" s="133"/>
      <c r="Y391" s="134"/>
      <c r="Z391" s="515"/>
      <c r="AA391" s="138"/>
      <c r="AB391" s="139"/>
      <c r="AC391" s="140"/>
      <c r="AD391" s="148"/>
      <c r="AE391" s="149"/>
      <c r="AF391" s="150"/>
      <c r="AG391" s="151"/>
      <c r="AH391" s="151"/>
      <c r="AI391" s="151"/>
      <c r="AJ391" s="151"/>
      <c r="AK391" s="152"/>
      <c r="AL391" s="135"/>
      <c r="AM391" s="172"/>
      <c r="AN391" s="172"/>
      <c r="AO391" s="173"/>
    </row>
    <row r="392" spans="2:41" s="82" customFormat="1" ht="35.25" customHeight="1" x14ac:dyDescent="0.2">
      <c r="B392" s="171"/>
      <c r="C392" s="170"/>
      <c r="D392" s="88"/>
      <c r="E392" s="113"/>
      <c r="F392" s="95"/>
      <c r="G392" s="105"/>
      <c r="H392" s="106"/>
      <c r="I392" s="105"/>
      <c r="J392" s="107"/>
      <c r="K392" s="99"/>
      <c r="L392" s="117"/>
      <c r="M392" s="118"/>
      <c r="N392" s="95"/>
      <c r="O392" s="88"/>
      <c r="P392" s="96"/>
      <c r="Q392" s="95"/>
      <c r="R392" s="88"/>
      <c r="S392" s="96"/>
      <c r="T392" s="122"/>
      <c r="U392" s="160"/>
      <c r="V392" s="168"/>
      <c r="W392" s="133"/>
      <c r="X392" s="133"/>
      <c r="Y392" s="134"/>
      <c r="Z392" s="515"/>
      <c r="AA392" s="138"/>
      <c r="AB392" s="139"/>
      <c r="AC392" s="140"/>
      <c r="AD392" s="148"/>
      <c r="AE392" s="149"/>
      <c r="AF392" s="150"/>
      <c r="AG392" s="151"/>
      <c r="AH392" s="151"/>
      <c r="AI392" s="151"/>
      <c r="AJ392" s="151"/>
      <c r="AK392" s="152"/>
      <c r="AL392" s="135"/>
      <c r="AM392" s="172"/>
      <c r="AN392" s="172"/>
      <c r="AO392" s="173"/>
    </row>
    <row r="393" spans="2:41" s="82" customFormat="1" ht="35.25" customHeight="1" x14ac:dyDescent="0.2">
      <c r="B393" s="171"/>
      <c r="C393" s="170"/>
      <c r="D393" s="88"/>
      <c r="E393" s="113"/>
      <c r="F393" s="95"/>
      <c r="G393" s="105"/>
      <c r="H393" s="106"/>
      <c r="I393" s="105"/>
      <c r="J393" s="107"/>
      <c r="K393" s="99"/>
      <c r="L393" s="117"/>
      <c r="M393" s="118"/>
      <c r="N393" s="95"/>
      <c r="O393" s="88"/>
      <c r="P393" s="96"/>
      <c r="Q393" s="95"/>
      <c r="R393" s="88"/>
      <c r="S393" s="96"/>
      <c r="T393" s="122"/>
      <c r="U393" s="160"/>
      <c r="V393" s="168"/>
      <c r="W393" s="133"/>
      <c r="X393" s="133"/>
      <c r="Y393" s="134"/>
      <c r="Z393" s="515"/>
      <c r="AA393" s="138"/>
      <c r="AB393" s="139"/>
      <c r="AC393" s="140"/>
      <c r="AD393" s="148"/>
      <c r="AE393" s="149"/>
      <c r="AF393" s="150"/>
      <c r="AG393" s="151"/>
      <c r="AH393" s="151"/>
      <c r="AI393" s="151"/>
      <c r="AJ393" s="151"/>
      <c r="AK393" s="152"/>
      <c r="AL393" s="135"/>
      <c r="AM393" s="172"/>
      <c r="AN393" s="172"/>
      <c r="AO393" s="173"/>
    </row>
    <row r="394" spans="2:41" s="82" customFormat="1" ht="35.25" customHeight="1" x14ac:dyDescent="0.2">
      <c r="B394" s="171"/>
      <c r="C394" s="170"/>
      <c r="D394" s="88"/>
      <c r="E394" s="113"/>
      <c r="F394" s="95"/>
      <c r="G394" s="105"/>
      <c r="H394" s="106"/>
      <c r="I394" s="105"/>
      <c r="J394" s="107"/>
      <c r="K394" s="99"/>
      <c r="L394" s="117"/>
      <c r="M394" s="118"/>
      <c r="N394" s="95"/>
      <c r="O394" s="88"/>
      <c r="P394" s="96"/>
      <c r="Q394" s="95"/>
      <c r="R394" s="88"/>
      <c r="S394" s="96"/>
      <c r="T394" s="122"/>
      <c r="U394" s="160"/>
      <c r="V394" s="168"/>
      <c r="W394" s="133"/>
      <c r="X394" s="133"/>
      <c r="Y394" s="134"/>
      <c r="Z394" s="515"/>
      <c r="AA394" s="138"/>
      <c r="AB394" s="139"/>
      <c r="AC394" s="140"/>
      <c r="AD394" s="148"/>
      <c r="AE394" s="149"/>
      <c r="AF394" s="150"/>
      <c r="AG394" s="151"/>
      <c r="AH394" s="151"/>
      <c r="AI394" s="151"/>
      <c r="AJ394" s="151"/>
      <c r="AK394" s="152"/>
      <c r="AL394" s="135"/>
      <c r="AM394" s="172"/>
      <c r="AN394" s="172"/>
      <c r="AO394" s="173"/>
    </row>
    <row r="395" spans="2:41" s="82" customFormat="1" ht="35.25" customHeight="1" x14ac:dyDescent="0.2">
      <c r="B395" s="171"/>
      <c r="C395" s="170"/>
      <c r="D395" s="88"/>
      <c r="E395" s="113"/>
      <c r="F395" s="95"/>
      <c r="G395" s="105"/>
      <c r="H395" s="106"/>
      <c r="I395" s="105"/>
      <c r="J395" s="107"/>
      <c r="K395" s="99"/>
      <c r="L395" s="117"/>
      <c r="M395" s="118"/>
      <c r="N395" s="95"/>
      <c r="O395" s="88"/>
      <c r="P395" s="96"/>
      <c r="Q395" s="95"/>
      <c r="R395" s="88"/>
      <c r="S395" s="96"/>
      <c r="T395" s="122"/>
      <c r="U395" s="160"/>
      <c r="V395" s="168"/>
      <c r="W395" s="133"/>
      <c r="X395" s="133"/>
      <c r="Y395" s="134"/>
      <c r="Z395" s="515"/>
      <c r="AA395" s="138"/>
      <c r="AB395" s="139"/>
      <c r="AC395" s="140"/>
      <c r="AD395" s="148"/>
      <c r="AE395" s="149"/>
      <c r="AF395" s="150"/>
      <c r="AG395" s="151"/>
      <c r="AH395" s="151"/>
      <c r="AI395" s="151"/>
      <c r="AJ395" s="151"/>
      <c r="AK395" s="152"/>
      <c r="AL395" s="135"/>
      <c r="AM395" s="172"/>
      <c r="AN395" s="172"/>
      <c r="AO395" s="173"/>
    </row>
    <row r="396" spans="2:41" s="82" customFormat="1" ht="35.25" customHeight="1" x14ac:dyDescent="0.2">
      <c r="B396" s="171"/>
      <c r="C396" s="170"/>
      <c r="D396" s="88"/>
      <c r="E396" s="113"/>
      <c r="F396" s="95"/>
      <c r="G396" s="105"/>
      <c r="H396" s="106"/>
      <c r="I396" s="105"/>
      <c r="J396" s="107"/>
      <c r="K396" s="99"/>
      <c r="L396" s="117"/>
      <c r="M396" s="118"/>
      <c r="N396" s="95"/>
      <c r="O396" s="88"/>
      <c r="P396" s="96"/>
      <c r="Q396" s="95"/>
      <c r="R396" s="88"/>
      <c r="S396" s="96"/>
      <c r="T396" s="122"/>
      <c r="U396" s="160"/>
      <c r="V396" s="168"/>
      <c r="W396" s="133"/>
      <c r="X396" s="133"/>
      <c r="Y396" s="134"/>
      <c r="Z396" s="515"/>
      <c r="AA396" s="138"/>
      <c r="AB396" s="139"/>
      <c r="AC396" s="140"/>
      <c r="AD396" s="148"/>
      <c r="AE396" s="149"/>
      <c r="AF396" s="150"/>
      <c r="AG396" s="151"/>
      <c r="AH396" s="151"/>
      <c r="AI396" s="151"/>
      <c r="AJ396" s="151"/>
      <c r="AK396" s="152"/>
      <c r="AL396" s="135"/>
      <c r="AM396" s="172"/>
      <c r="AN396" s="172"/>
      <c r="AO396" s="173"/>
    </row>
    <row r="397" spans="2:41" s="82" customFormat="1" ht="35.25" customHeight="1" x14ac:dyDescent="0.2">
      <c r="B397" s="171"/>
      <c r="C397" s="170"/>
      <c r="D397" s="88"/>
      <c r="E397" s="113"/>
      <c r="F397" s="95"/>
      <c r="G397" s="105"/>
      <c r="H397" s="106"/>
      <c r="I397" s="105"/>
      <c r="J397" s="107"/>
      <c r="K397" s="99"/>
      <c r="L397" s="117"/>
      <c r="M397" s="118"/>
      <c r="N397" s="95"/>
      <c r="O397" s="88"/>
      <c r="P397" s="96"/>
      <c r="Q397" s="95"/>
      <c r="R397" s="88"/>
      <c r="S397" s="96"/>
      <c r="T397" s="122"/>
      <c r="U397" s="160"/>
      <c r="V397" s="168"/>
      <c r="W397" s="133"/>
      <c r="X397" s="133"/>
      <c r="Y397" s="134"/>
      <c r="Z397" s="515"/>
      <c r="AA397" s="138"/>
      <c r="AB397" s="139"/>
      <c r="AC397" s="140"/>
      <c r="AD397" s="148"/>
      <c r="AE397" s="149"/>
      <c r="AF397" s="150"/>
      <c r="AG397" s="151"/>
      <c r="AH397" s="151"/>
      <c r="AI397" s="151"/>
      <c r="AJ397" s="151"/>
      <c r="AK397" s="152"/>
      <c r="AL397" s="135"/>
      <c r="AM397" s="172"/>
      <c r="AN397" s="172"/>
      <c r="AO397" s="173"/>
    </row>
    <row r="398" spans="2:41" s="82" customFormat="1" ht="35.25" customHeight="1" x14ac:dyDescent="0.2">
      <c r="B398" s="171"/>
      <c r="C398" s="170"/>
      <c r="D398" s="88"/>
      <c r="E398" s="113"/>
      <c r="F398" s="95"/>
      <c r="G398" s="105"/>
      <c r="H398" s="106"/>
      <c r="I398" s="105"/>
      <c r="J398" s="107"/>
      <c r="K398" s="99"/>
      <c r="L398" s="117"/>
      <c r="M398" s="118"/>
      <c r="N398" s="95"/>
      <c r="O398" s="88"/>
      <c r="P398" s="96"/>
      <c r="Q398" s="95"/>
      <c r="R398" s="88"/>
      <c r="S398" s="96"/>
      <c r="T398" s="122"/>
      <c r="U398" s="160"/>
      <c r="V398" s="168"/>
      <c r="W398" s="133"/>
      <c r="X398" s="133"/>
      <c r="Y398" s="134"/>
      <c r="Z398" s="515"/>
      <c r="AA398" s="138"/>
      <c r="AB398" s="139"/>
      <c r="AC398" s="140"/>
      <c r="AD398" s="148"/>
      <c r="AE398" s="149"/>
      <c r="AF398" s="150"/>
      <c r="AG398" s="151"/>
      <c r="AH398" s="151"/>
      <c r="AI398" s="151"/>
      <c r="AJ398" s="151"/>
      <c r="AK398" s="152"/>
      <c r="AL398" s="135"/>
      <c r="AM398" s="172"/>
      <c r="AN398" s="172"/>
      <c r="AO398" s="173"/>
    </row>
    <row r="399" spans="2:41" s="82" customFormat="1" ht="35.25" customHeight="1" x14ac:dyDescent="0.2">
      <c r="B399" s="171"/>
      <c r="C399" s="170"/>
      <c r="D399" s="88"/>
      <c r="E399" s="113"/>
      <c r="F399" s="95"/>
      <c r="G399" s="105"/>
      <c r="H399" s="106"/>
      <c r="I399" s="105"/>
      <c r="J399" s="107"/>
      <c r="K399" s="99"/>
      <c r="L399" s="117"/>
      <c r="M399" s="118"/>
      <c r="N399" s="95"/>
      <c r="O399" s="88"/>
      <c r="P399" s="96"/>
      <c r="Q399" s="95"/>
      <c r="R399" s="88"/>
      <c r="S399" s="96"/>
      <c r="T399" s="122"/>
      <c r="U399" s="160"/>
      <c r="V399" s="168"/>
      <c r="W399" s="133"/>
      <c r="X399" s="133"/>
      <c r="Y399" s="134"/>
      <c r="Z399" s="515"/>
      <c r="AA399" s="138"/>
      <c r="AB399" s="139"/>
      <c r="AC399" s="140"/>
      <c r="AD399" s="148"/>
      <c r="AE399" s="149"/>
      <c r="AF399" s="150"/>
      <c r="AG399" s="151"/>
      <c r="AH399" s="151"/>
      <c r="AI399" s="151"/>
      <c r="AJ399" s="151"/>
      <c r="AK399" s="152"/>
      <c r="AL399" s="135"/>
      <c r="AM399" s="172"/>
      <c r="AN399" s="172"/>
      <c r="AO399" s="173"/>
    </row>
    <row r="400" spans="2:41" s="82" customFormat="1" ht="35.25" customHeight="1" x14ac:dyDescent="0.2">
      <c r="B400" s="171"/>
      <c r="C400" s="170"/>
      <c r="D400" s="88"/>
      <c r="E400" s="113"/>
      <c r="F400" s="95"/>
      <c r="G400" s="105"/>
      <c r="H400" s="106"/>
      <c r="I400" s="105"/>
      <c r="J400" s="107"/>
      <c r="K400" s="99"/>
      <c r="L400" s="117"/>
      <c r="M400" s="118"/>
      <c r="N400" s="95"/>
      <c r="O400" s="88"/>
      <c r="P400" s="96"/>
      <c r="Q400" s="95"/>
      <c r="R400" s="88"/>
      <c r="S400" s="96"/>
      <c r="T400" s="122"/>
      <c r="U400" s="160"/>
      <c r="V400" s="168"/>
      <c r="W400" s="133"/>
      <c r="X400" s="133"/>
      <c r="Y400" s="134"/>
      <c r="Z400" s="515"/>
      <c r="AA400" s="138"/>
      <c r="AB400" s="139"/>
      <c r="AC400" s="140"/>
      <c r="AD400" s="148"/>
      <c r="AE400" s="149"/>
      <c r="AF400" s="150"/>
      <c r="AG400" s="151"/>
      <c r="AH400" s="151"/>
      <c r="AI400" s="151"/>
      <c r="AJ400" s="151"/>
      <c r="AK400" s="152"/>
      <c r="AL400" s="135"/>
      <c r="AM400" s="172"/>
      <c r="AN400" s="172"/>
      <c r="AO400" s="173"/>
    </row>
    <row r="401" spans="2:41" s="82" customFormat="1" ht="35.25" customHeight="1" x14ac:dyDescent="0.2">
      <c r="B401" s="171"/>
      <c r="C401" s="170"/>
      <c r="D401" s="88"/>
      <c r="E401" s="113"/>
      <c r="F401" s="95"/>
      <c r="G401" s="105"/>
      <c r="H401" s="106"/>
      <c r="I401" s="105"/>
      <c r="J401" s="107"/>
      <c r="K401" s="99"/>
      <c r="L401" s="117"/>
      <c r="M401" s="118"/>
      <c r="N401" s="95"/>
      <c r="O401" s="88"/>
      <c r="P401" s="96"/>
      <c r="Q401" s="95"/>
      <c r="R401" s="88"/>
      <c r="S401" s="96"/>
      <c r="T401" s="122"/>
      <c r="U401" s="160"/>
      <c r="V401" s="168"/>
      <c r="W401" s="133"/>
      <c r="X401" s="133"/>
      <c r="Y401" s="134"/>
      <c r="Z401" s="515"/>
      <c r="AA401" s="138"/>
      <c r="AB401" s="139"/>
      <c r="AC401" s="140"/>
      <c r="AD401" s="148"/>
      <c r="AE401" s="149"/>
      <c r="AF401" s="150"/>
      <c r="AG401" s="151"/>
      <c r="AH401" s="151"/>
      <c r="AI401" s="151"/>
      <c r="AJ401" s="151"/>
      <c r="AK401" s="152"/>
      <c r="AL401" s="135"/>
      <c r="AM401" s="172"/>
      <c r="AN401" s="172"/>
      <c r="AO401" s="173"/>
    </row>
    <row r="402" spans="2:41" s="82" customFormat="1" ht="35.25" customHeight="1" x14ac:dyDescent="0.2">
      <c r="B402" s="171"/>
      <c r="C402" s="170"/>
      <c r="D402" s="88"/>
      <c r="E402" s="113"/>
      <c r="F402" s="95"/>
      <c r="G402" s="105"/>
      <c r="H402" s="106"/>
      <c r="I402" s="105"/>
      <c r="J402" s="107"/>
      <c r="K402" s="99"/>
      <c r="L402" s="117"/>
      <c r="M402" s="118"/>
      <c r="N402" s="95"/>
      <c r="O402" s="88"/>
      <c r="P402" s="96"/>
      <c r="Q402" s="95"/>
      <c r="R402" s="88"/>
      <c r="S402" s="96"/>
      <c r="T402" s="122"/>
      <c r="U402" s="160"/>
      <c r="V402" s="168"/>
      <c r="W402" s="133"/>
      <c r="X402" s="133"/>
      <c r="Y402" s="134"/>
      <c r="Z402" s="515"/>
      <c r="AA402" s="138"/>
      <c r="AB402" s="139"/>
      <c r="AC402" s="140"/>
      <c r="AD402" s="148"/>
      <c r="AE402" s="149"/>
      <c r="AF402" s="150"/>
      <c r="AG402" s="151"/>
      <c r="AH402" s="151"/>
      <c r="AI402" s="151"/>
      <c r="AJ402" s="151"/>
      <c r="AK402" s="152"/>
      <c r="AL402" s="135"/>
      <c r="AM402" s="172"/>
      <c r="AN402" s="172"/>
      <c r="AO402" s="173"/>
    </row>
    <row r="403" spans="2:41" s="82" customFormat="1" ht="35.25" customHeight="1" x14ac:dyDescent="0.2">
      <c r="B403" s="171"/>
      <c r="C403" s="170"/>
      <c r="D403" s="88"/>
      <c r="E403" s="113"/>
      <c r="F403" s="95"/>
      <c r="G403" s="105"/>
      <c r="H403" s="106"/>
      <c r="I403" s="105"/>
      <c r="J403" s="107"/>
      <c r="K403" s="99"/>
      <c r="L403" s="117"/>
      <c r="M403" s="118"/>
      <c r="N403" s="95"/>
      <c r="O403" s="88"/>
      <c r="P403" s="96"/>
      <c r="Q403" s="95"/>
      <c r="R403" s="88"/>
      <c r="S403" s="96"/>
      <c r="T403" s="122"/>
      <c r="U403" s="160"/>
      <c r="V403" s="168"/>
      <c r="W403" s="133"/>
      <c r="X403" s="133"/>
      <c r="Y403" s="134"/>
      <c r="Z403" s="515"/>
      <c r="AA403" s="138"/>
      <c r="AB403" s="139"/>
      <c r="AC403" s="140"/>
      <c r="AD403" s="148"/>
      <c r="AE403" s="149"/>
      <c r="AF403" s="150"/>
      <c r="AG403" s="151"/>
      <c r="AH403" s="151"/>
      <c r="AI403" s="151"/>
      <c r="AJ403" s="151"/>
      <c r="AK403" s="152"/>
      <c r="AL403" s="135"/>
      <c r="AM403" s="172"/>
      <c r="AN403" s="172"/>
      <c r="AO403" s="173"/>
    </row>
    <row r="404" spans="2:41" s="82" customFormat="1" ht="35.25" customHeight="1" x14ac:dyDescent="0.2">
      <c r="B404" s="171"/>
      <c r="C404" s="170"/>
      <c r="D404" s="88"/>
      <c r="E404" s="113"/>
      <c r="F404" s="95"/>
      <c r="G404" s="105"/>
      <c r="H404" s="106"/>
      <c r="I404" s="105"/>
      <c r="J404" s="107"/>
      <c r="K404" s="99"/>
      <c r="L404" s="117"/>
      <c r="M404" s="118"/>
      <c r="N404" s="95"/>
      <c r="O404" s="88"/>
      <c r="P404" s="96"/>
      <c r="Q404" s="95"/>
      <c r="R404" s="88"/>
      <c r="S404" s="96"/>
      <c r="T404" s="122"/>
      <c r="U404" s="160"/>
      <c r="V404" s="168"/>
      <c r="W404" s="133"/>
      <c r="X404" s="133"/>
      <c r="Y404" s="134"/>
      <c r="Z404" s="515"/>
      <c r="AA404" s="138"/>
      <c r="AB404" s="139"/>
      <c r="AC404" s="140"/>
      <c r="AD404" s="148"/>
      <c r="AE404" s="149"/>
      <c r="AF404" s="150"/>
      <c r="AG404" s="151"/>
      <c r="AH404" s="151"/>
      <c r="AI404" s="151"/>
      <c r="AJ404" s="151"/>
      <c r="AK404" s="152"/>
      <c r="AL404" s="135"/>
      <c r="AM404" s="172"/>
      <c r="AN404" s="172"/>
      <c r="AO404" s="173"/>
    </row>
    <row r="405" spans="2:41" s="82" customFormat="1" ht="35.25" customHeight="1" x14ac:dyDescent="0.2">
      <c r="B405" s="171"/>
      <c r="C405" s="170"/>
      <c r="D405" s="88"/>
      <c r="E405" s="113"/>
      <c r="F405" s="95"/>
      <c r="G405" s="105"/>
      <c r="H405" s="106"/>
      <c r="I405" s="105"/>
      <c r="J405" s="107"/>
      <c r="K405" s="99"/>
      <c r="L405" s="117"/>
      <c r="M405" s="118"/>
      <c r="N405" s="95"/>
      <c r="O405" s="88"/>
      <c r="P405" s="96"/>
      <c r="Q405" s="95"/>
      <c r="R405" s="88"/>
      <c r="S405" s="96"/>
      <c r="T405" s="122"/>
      <c r="U405" s="160"/>
      <c r="V405" s="168"/>
      <c r="W405" s="133"/>
      <c r="X405" s="133"/>
      <c r="Y405" s="134"/>
      <c r="Z405" s="515"/>
      <c r="AA405" s="138"/>
      <c r="AB405" s="139"/>
      <c r="AC405" s="140"/>
      <c r="AD405" s="148"/>
      <c r="AE405" s="149"/>
      <c r="AF405" s="150"/>
      <c r="AG405" s="151"/>
      <c r="AH405" s="151"/>
      <c r="AI405" s="151"/>
      <c r="AJ405" s="151"/>
      <c r="AK405" s="152"/>
      <c r="AL405" s="135"/>
      <c r="AM405" s="172"/>
      <c r="AN405" s="172"/>
      <c r="AO405" s="173"/>
    </row>
    <row r="406" spans="2:41" s="82" customFormat="1" ht="35.25" customHeight="1" x14ac:dyDescent="0.2">
      <c r="B406" s="171"/>
      <c r="C406" s="170"/>
      <c r="D406" s="88"/>
      <c r="E406" s="113"/>
      <c r="F406" s="95"/>
      <c r="G406" s="105"/>
      <c r="H406" s="106"/>
      <c r="I406" s="105"/>
      <c r="J406" s="107"/>
      <c r="K406" s="99"/>
      <c r="L406" s="117"/>
      <c r="M406" s="118"/>
      <c r="N406" s="95"/>
      <c r="O406" s="88"/>
      <c r="P406" s="96"/>
      <c r="Q406" s="95"/>
      <c r="R406" s="88"/>
      <c r="S406" s="96"/>
      <c r="T406" s="122"/>
      <c r="U406" s="160"/>
      <c r="V406" s="168"/>
      <c r="W406" s="133"/>
      <c r="X406" s="133"/>
      <c r="Y406" s="134"/>
      <c r="Z406" s="515"/>
      <c r="AA406" s="138"/>
      <c r="AB406" s="139"/>
      <c r="AC406" s="140"/>
      <c r="AD406" s="148"/>
      <c r="AE406" s="149"/>
      <c r="AF406" s="150"/>
      <c r="AG406" s="151"/>
      <c r="AH406" s="151"/>
      <c r="AI406" s="151"/>
      <c r="AJ406" s="151"/>
      <c r="AK406" s="152"/>
      <c r="AL406" s="135"/>
      <c r="AM406" s="172"/>
      <c r="AN406" s="172"/>
      <c r="AO406" s="173"/>
    </row>
    <row r="407" spans="2:41" s="82" customFormat="1" ht="35.25" customHeight="1" x14ac:dyDescent="0.2">
      <c r="B407" s="171"/>
      <c r="C407" s="170"/>
      <c r="D407" s="88"/>
      <c r="E407" s="113"/>
      <c r="F407" s="95"/>
      <c r="G407" s="105"/>
      <c r="H407" s="106"/>
      <c r="I407" s="105"/>
      <c r="J407" s="107"/>
      <c r="K407" s="99"/>
      <c r="L407" s="117"/>
      <c r="M407" s="118"/>
      <c r="N407" s="95"/>
      <c r="O407" s="88"/>
      <c r="P407" s="96"/>
      <c r="Q407" s="95"/>
      <c r="R407" s="88"/>
      <c r="S407" s="96"/>
      <c r="T407" s="122"/>
      <c r="U407" s="160"/>
      <c r="V407" s="168"/>
      <c r="W407" s="133"/>
      <c r="X407" s="133"/>
      <c r="Y407" s="134"/>
      <c r="Z407" s="515"/>
      <c r="AA407" s="138"/>
      <c r="AB407" s="139"/>
      <c r="AC407" s="140"/>
      <c r="AD407" s="148"/>
      <c r="AE407" s="149"/>
      <c r="AF407" s="150"/>
      <c r="AG407" s="151"/>
      <c r="AH407" s="151"/>
      <c r="AI407" s="151"/>
      <c r="AJ407" s="151"/>
      <c r="AK407" s="152"/>
      <c r="AL407" s="135"/>
      <c r="AM407" s="172"/>
      <c r="AN407" s="172"/>
      <c r="AO407" s="173"/>
    </row>
    <row r="408" spans="2:41" s="82" customFormat="1" ht="35.25" customHeight="1" x14ac:dyDescent="0.2">
      <c r="B408" s="171"/>
      <c r="C408" s="170"/>
      <c r="D408" s="88"/>
      <c r="E408" s="113"/>
      <c r="F408" s="95"/>
      <c r="G408" s="105"/>
      <c r="H408" s="106"/>
      <c r="I408" s="105"/>
      <c r="J408" s="107"/>
      <c r="K408" s="99"/>
      <c r="L408" s="117"/>
      <c r="M408" s="118"/>
      <c r="N408" s="95"/>
      <c r="O408" s="88"/>
      <c r="P408" s="96"/>
      <c r="Q408" s="95"/>
      <c r="R408" s="88"/>
      <c r="S408" s="96"/>
      <c r="T408" s="122"/>
      <c r="U408" s="160"/>
      <c r="V408" s="168"/>
      <c r="W408" s="133"/>
      <c r="X408" s="133"/>
      <c r="Y408" s="134"/>
      <c r="Z408" s="515"/>
      <c r="AA408" s="138"/>
      <c r="AB408" s="139"/>
      <c r="AC408" s="140"/>
      <c r="AD408" s="148"/>
      <c r="AE408" s="149"/>
      <c r="AF408" s="150"/>
      <c r="AG408" s="151"/>
      <c r="AH408" s="151"/>
      <c r="AI408" s="151"/>
      <c r="AJ408" s="151"/>
      <c r="AK408" s="152"/>
      <c r="AL408" s="135"/>
      <c r="AM408" s="172"/>
      <c r="AN408" s="172"/>
      <c r="AO408" s="173"/>
    </row>
    <row r="409" spans="2:41" s="82" customFormat="1" ht="35.25" customHeight="1" x14ac:dyDescent="0.2">
      <c r="B409" s="171"/>
      <c r="C409" s="170"/>
      <c r="D409" s="88"/>
      <c r="E409" s="113"/>
      <c r="F409" s="95"/>
      <c r="G409" s="105"/>
      <c r="H409" s="106"/>
      <c r="I409" s="105"/>
      <c r="J409" s="107"/>
      <c r="K409" s="99"/>
      <c r="L409" s="117"/>
      <c r="M409" s="118"/>
      <c r="N409" s="95"/>
      <c r="O409" s="88"/>
      <c r="P409" s="96"/>
      <c r="Q409" s="95"/>
      <c r="R409" s="88"/>
      <c r="S409" s="96"/>
      <c r="T409" s="122"/>
      <c r="U409" s="160"/>
      <c r="V409" s="168"/>
      <c r="W409" s="133"/>
      <c r="X409" s="133"/>
      <c r="Y409" s="134"/>
      <c r="Z409" s="515"/>
      <c r="AA409" s="138"/>
      <c r="AB409" s="139"/>
      <c r="AC409" s="140"/>
      <c r="AD409" s="148"/>
      <c r="AE409" s="149"/>
      <c r="AF409" s="150"/>
      <c r="AG409" s="151"/>
      <c r="AH409" s="151"/>
      <c r="AI409" s="151"/>
      <c r="AJ409" s="151"/>
      <c r="AK409" s="152"/>
      <c r="AL409" s="135"/>
      <c r="AM409" s="172"/>
      <c r="AN409" s="172"/>
      <c r="AO409" s="173"/>
    </row>
    <row r="410" spans="2:41" s="82" customFormat="1" ht="35.25" customHeight="1" x14ac:dyDescent="0.2">
      <c r="B410" s="171"/>
      <c r="C410" s="170"/>
      <c r="D410" s="88"/>
      <c r="E410" s="113"/>
      <c r="F410" s="95"/>
      <c r="G410" s="105"/>
      <c r="H410" s="106"/>
      <c r="I410" s="105"/>
      <c r="J410" s="107"/>
      <c r="K410" s="99"/>
      <c r="L410" s="117"/>
      <c r="M410" s="118"/>
      <c r="N410" s="95"/>
      <c r="O410" s="88"/>
      <c r="P410" s="96"/>
      <c r="Q410" s="95"/>
      <c r="R410" s="88"/>
      <c r="S410" s="96"/>
      <c r="T410" s="122"/>
      <c r="U410" s="160"/>
      <c r="V410" s="168"/>
      <c r="W410" s="133"/>
      <c r="X410" s="133"/>
      <c r="Y410" s="134"/>
      <c r="Z410" s="515"/>
      <c r="AA410" s="138"/>
      <c r="AB410" s="139"/>
      <c r="AC410" s="140"/>
      <c r="AD410" s="148"/>
      <c r="AE410" s="149"/>
      <c r="AF410" s="150"/>
      <c r="AG410" s="151"/>
      <c r="AH410" s="151"/>
      <c r="AI410" s="151"/>
      <c r="AJ410" s="151"/>
      <c r="AK410" s="152"/>
      <c r="AL410" s="135"/>
      <c r="AM410" s="172"/>
      <c r="AN410" s="172"/>
      <c r="AO410" s="173"/>
    </row>
    <row r="411" spans="2:41" s="82" customFormat="1" ht="35.25" customHeight="1" x14ac:dyDescent="0.2">
      <c r="B411" s="171"/>
      <c r="C411" s="170"/>
      <c r="D411" s="88"/>
      <c r="E411" s="113"/>
      <c r="F411" s="95"/>
      <c r="G411" s="105"/>
      <c r="H411" s="106"/>
      <c r="I411" s="105"/>
      <c r="J411" s="107"/>
      <c r="K411" s="99"/>
      <c r="L411" s="117"/>
      <c r="M411" s="118"/>
      <c r="N411" s="95"/>
      <c r="O411" s="88"/>
      <c r="P411" s="96"/>
      <c r="Q411" s="95"/>
      <c r="R411" s="88"/>
      <c r="S411" s="96"/>
      <c r="T411" s="122"/>
      <c r="U411" s="160"/>
      <c r="V411" s="168"/>
      <c r="W411" s="133"/>
      <c r="X411" s="133"/>
      <c r="Y411" s="134"/>
      <c r="Z411" s="515"/>
      <c r="AA411" s="138"/>
      <c r="AB411" s="139"/>
      <c r="AC411" s="140"/>
      <c r="AD411" s="148"/>
      <c r="AE411" s="149"/>
      <c r="AF411" s="150"/>
      <c r="AG411" s="151"/>
      <c r="AH411" s="151"/>
      <c r="AI411" s="151"/>
      <c r="AJ411" s="151"/>
      <c r="AK411" s="152"/>
      <c r="AL411" s="135"/>
      <c r="AM411" s="172"/>
      <c r="AN411" s="172"/>
      <c r="AO411" s="173"/>
    </row>
    <row r="412" spans="2:41" s="82" customFormat="1" ht="35.25" customHeight="1" x14ac:dyDescent="0.2">
      <c r="B412" s="171"/>
      <c r="C412" s="170"/>
      <c r="D412" s="88"/>
      <c r="E412" s="113"/>
      <c r="F412" s="95"/>
      <c r="G412" s="105"/>
      <c r="H412" s="106"/>
      <c r="I412" s="105"/>
      <c r="J412" s="107"/>
      <c r="K412" s="99"/>
      <c r="L412" s="117"/>
      <c r="M412" s="118"/>
      <c r="N412" s="95"/>
      <c r="O412" s="88"/>
      <c r="P412" s="96"/>
      <c r="Q412" s="95"/>
      <c r="R412" s="88"/>
      <c r="S412" s="96"/>
      <c r="T412" s="122"/>
      <c r="U412" s="160"/>
      <c r="V412" s="168"/>
      <c r="W412" s="133"/>
      <c r="X412" s="133"/>
      <c r="Y412" s="134"/>
      <c r="Z412" s="515"/>
      <c r="AA412" s="138"/>
      <c r="AB412" s="139"/>
      <c r="AC412" s="140"/>
      <c r="AD412" s="148"/>
      <c r="AE412" s="149"/>
      <c r="AF412" s="150"/>
      <c r="AG412" s="151"/>
      <c r="AH412" s="151"/>
      <c r="AI412" s="151"/>
      <c r="AJ412" s="151"/>
      <c r="AK412" s="152"/>
      <c r="AL412" s="135"/>
      <c r="AM412" s="172"/>
      <c r="AN412" s="172"/>
      <c r="AO412" s="173"/>
    </row>
    <row r="413" spans="2:41" s="82" customFormat="1" ht="35.25" customHeight="1" x14ac:dyDescent="0.2">
      <c r="B413" s="171"/>
      <c r="C413" s="170"/>
      <c r="D413" s="88"/>
      <c r="E413" s="113"/>
      <c r="F413" s="95"/>
      <c r="G413" s="105"/>
      <c r="H413" s="106"/>
      <c r="I413" s="105"/>
      <c r="J413" s="107"/>
      <c r="K413" s="99"/>
      <c r="L413" s="117"/>
      <c r="M413" s="118"/>
      <c r="N413" s="95"/>
      <c r="O413" s="88"/>
      <c r="P413" s="96"/>
      <c r="Q413" s="95"/>
      <c r="R413" s="88"/>
      <c r="S413" s="96"/>
      <c r="T413" s="122"/>
      <c r="U413" s="160"/>
      <c r="V413" s="168"/>
      <c r="W413" s="133"/>
      <c r="X413" s="133"/>
      <c r="Y413" s="134"/>
      <c r="Z413" s="515"/>
      <c r="AA413" s="138"/>
      <c r="AB413" s="139"/>
      <c r="AC413" s="140"/>
      <c r="AD413" s="148"/>
      <c r="AE413" s="149"/>
      <c r="AF413" s="150"/>
      <c r="AG413" s="151"/>
      <c r="AH413" s="151"/>
      <c r="AI413" s="151"/>
      <c r="AJ413" s="151"/>
      <c r="AK413" s="152"/>
      <c r="AL413" s="135"/>
      <c r="AM413" s="172"/>
      <c r="AN413" s="172"/>
      <c r="AO413" s="173"/>
    </row>
    <row r="414" spans="2:41" s="82" customFormat="1" ht="35.25" customHeight="1" x14ac:dyDescent="0.2">
      <c r="B414" s="171"/>
      <c r="C414" s="170"/>
      <c r="D414" s="88"/>
      <c r="E414" s="113"/>
      <c r="F414" s="95"/>
      <c r="G414" s="105"/>
      <c r="H414" s="106"/>
      <c r="I414" s="105"/>
      <c r="J414" s="107"/>
      <c r="K414" s="99"/>
      <c r="L414" s="117"/>
      <c r="M414" s="118"/>
      <c r="N414" s="95"/>
      <c r="O414" s="88"/>
      <c r="P414" s="96"/>
      <c r="Q414" s="95"/>
      <c r="R414" s="88"/>
      <c r="S414" s="96"/>
      <c r="T414" s="122"/>
      <c r="U414" s="160"/>
      <c r="V414" s="168"/>
      <c r="W414" s="133"/>
      <c r="X414" s="133"/>
      <c r="Y414" s="134"/>
      <c r="Z414" s="515"/>
      <c r="AA414" s="138"/>
      <c r="AB414" s="139"/>
      <c r="AC414" s="140"/>
      <c r="AD414" s="148"/>
      <c r="AE414" s="149"/>
      <c r="AF414" s="150"/>
      <c r="AG414" s="151"/>
      <c r="AH414" s="151"/>
      <c r="AI414" s="151"/>
      <c r="AJ414" s="151"/>
      <c r="AK414" s="152"/>
      <c r="AL414" s="135"/>
      <c r="AM414" s="172"/>
      <c r="AN414" s="172"/>
      <c r="AO414" s="173"/>
    </row>
    <row r="415" spans="2:41" s="82" customFormat="1" ht="35.25" customHeight="1" x14ac:dyDescent="0.2">
      <c r="B415" s="171"/>
      <c r="C415" s="170"/>
      <c r="D415" s="88"/>
      <c r="E415" s="113"/>
      <c r="F415" s="95"/>
      <c r="G415" s="105"/>
      <c r="H415" s="106"/>
      <c r="I415" s="105"/>
      <c r="J415" s="107"/>
      <c r="K415" s="99"/>
      <c r="L415" s="117"/>
      <c r="M415" s="118"/>
      <c r="N415" s="95"/>
      <c r="O415" s="88"/>
      <c r="P415" s="96"/>
      <c r="Q415" s="95"/>
      <c r="R415" s="88"/>
      <c r="S415" s="96"/>
      <c r="T415" s="122"/>
      <c r="U415" s="160"/>
      <c r="V415" s="168"/>
      <c r="W415" s="133"/>
      <c r="X415" s="133"/>
      <c r="Y415" s="134"/>
      <c r="Z415" s="515"/>
      <c r="AA415" s="138"/>
      <c r="AB415" s="139"/>
      <c r="AC415" s="140"/>
      <c r="AD415" s="148"/>
      <c r="AE415" s="149"/>
      <c r="AF415" s="150"/>
      <c r="AG415" s="151"/>
      <c r="AH415" s="151"/>
      <c r="AI415" s="151"/>
      <c r="AJ415" s="151"/>
      <c r="AK415" s="152"/>
      <c r="AL415" s="135"/>
      <c r="AM415" s="172"/>
      <c r="AN415" s="172"/>
      <c r="AO415" s="173"/>
    </row>
    <row r="416" spans="2:41" s="82" customFormat="1" ht="35.25" customHeight="1" x14ac:dyDescent="0.2">
      <c r="B416" s="171"/>
      <c r="C416" s="170"/>
      <c r="D416" s="88"/>
      <c r="E416" s="113"/>
      <c r="F416" s="95"/>
      <c r="G416" s="105"/>
      <c r="H416" s="106"/>
      <c r="I416" s="105"/>
      <c r="J416" s="107"/>
      <c r="K416" s="99"/>
      <c r="L416" s="117"/>
      <c r="M416" s="118"/>
      <c r="N416" s="95"/>
      <c r="O416" s="88"/>
      <c r="P416" s="96"/>
      <c r="Q416" s="95"/>
      <c r="R416" s="88"/>
      <c r="S416" s="96"/>
      <c r="T416" s="122"/>
      <c r="U416" s="160"/>
      <c r="V416" s="168"/>
      <c r="W416" s="133"/>
      <c r="X416" s="133"/>
      <c r="Y416" s="134"/>
      <c r="Z416" s="515"/>
      <c r="AA416" s="138"/>
      <c r="AB416" s="139"/>
      <c r="AC416" s="140"/>
      <c r="AD416" s="148"/>
      <c r="AE416" s="149"/>
      <c r="AF416" s="150"/>
      <c r="AG416" s="151"/>
      <c r="AH416" s="151"/>
      <c r="AI416" s="151"/>
      <c r="AJ416" s="151"/>
      <c r="AK416" s="152"/>
      <c r="AL416" s="135"/>
      <c r="AM416" s="172"/>
      <c r="AN416" s="172"/>
      <c r="AO416" s="173"/>
    </row>
    <row r="417" spans="2:41" s="82" customFormat="1" ht="35.25" customHeight="1" x14ac:dyDescent="0.2">
      <c r="B417" s="171"/>
      <c r="C417" s="170"/>
      <c r="D417" s="88"/>
      <c r="E417" s="113"/>
      <c r="F417" s="95"/>
      <c r="G417" s="105"/>
      <c r="H417" s="106"/>
      <c r="I417" s="105"/>
      <c r="J417" s="107"/>
      <c r="K417" s="99"/>
      <c r="L417" s="117"/>
      <c r="M417" s="118"/>
      <c r="N417" s="95"/>
      <c r="O417" s="88"/>
      <c r="P417" s="96"/>
      <c r="Q417" s="95"/>
      <c r="R417" s="88"/>
      <c r="S417" s="96"/>
      <c r="T417" s="122"/>
      <c r="U417" s="160"/>
      <c r="V417" s="168"/>
      <c r="W417" s="133"/>
      <c r="X417" s="133"/>
      <c r="Y417" s="134"/>
      <c r="Z417" s="515"/>
      <c r="AA417" s="138"/>
      <c r="AB417" s="139"/>
      <c r="AC417" s="140"/>
      <c r="AD417" s="148"/>
      <c r="AE417" s="149"/>
      <c r="AF417" s="150"/>
      <c r="AG417" s="151"/>
      <c r="AH417" s="151"/>
      <c r="AI417" s="151"/>
      <c r="AJ417" s="151"/>
      <c r="AK417" s="152"/>
      <c r="AL417" s="135"/>
      <c r="AM417" s="172"/>
      <c r="AN417" s="172"/>
      <c r="AO417" s="173"/>
    </row>
    <row r="418" spans="2:41" s="82" customFormat="1" ht="35.25" customHeight="1" x14ac:dyDescent="0.2">
      <c r="B418" s="171"/>
      <c r="C418" s="170"/>
      <c r="D418" s="88"/>
      <c r="E418" s="113"/>
      <c r="F418" s="95"/>
      <c r="G418" s="105"/>
      <c r="H418" s="106"/>
      <c r="I418" s="105"/>
      <c r="J418" s="107"/>
      <c r="K418" s="99"/>
      <c r="L418" s="117"/>
      <c r="M418" s="118"/>
      <c r="N418" s="95"/>
      <c r="O418" s="88"/>
      <c r="P418" s="96"/>
      <c r="Q418" s="95"/>
      <c r="R418" s="88"/>
      <c r="S418" s="96"/>
      <c r="T418" s="122"/>
      <c r="U418" s="160"/>
      <c r="V418" s="168"/>
      <c r="W418" s="133"/>
      <c r="X418" s="133"/>
      <c r="Y418" s="134"/>
      <c r="Z418" s="515"/>
      <c r="AA418" s="138"/>
      <c r="AB418" s="139"/>
      <c r="AC418" s="140"/>
      <c r="AD418" s="148"/>
      <c r="AE418" s="149"/>
      <c r="AF418" s="150"/>
      <c r="AG418" s="151"/>
      <c r="AH418" s="151"/>
      <c r="AI418" s="151"/>
      <c r="AJ418" s="151"/>
      <c r="AK418" s="152"/>
      <c r="AL418" s="135"/>
      <c r="AM418" s="172"/>
      <c r="AN418" s="172"/>
      <c r="AO418" s="173"/>
    </row>
    <row r="419" spans="2:41" s="82" customFormat="1" ht="35.25" customHeight="1" x14ac:dyDescent="0.2">
      <c r="B419" s="171"/>
      <c r="C419" s="170"/>
      <c r="D419" s="88"/>
      <c r="E419" s="113"/>
      <c r="F419" s="95"/>
      <c r="G419" s="105"/>
      <c r="H419" s="106"/>
      <c r="I419" s="105"/>
      <c r="J419" s="107"/>
      <c r="K419" s="99"/>
      <c r="L419" s="117"/>
      <c r="M419" s="118"/>
      <c r="N419" s="95"/>
      <c r="O419" s="88"/>
      <c r="P419" s="96"/>
      <c r="Q419" s="95"/>
      <c r="R419" s="88"/>
      <c r="S419" s="96"/>
      <c r="T419" s="122"/>
      <c r="U419" s="160"/>
      <c r="V419" s="168"/>
      <c r="W419" s="133"/>
      <c r="X419" s="133"/>
      <c r="Y419" s="134"/>
      <c r="Z419" s="515"/>
      <c r="AA419" s="138"/>
      <c r="AB419" s="139"/>
      <c r="AC419" s="140"/>
      <c r="AD419" s="148"/>
      <c r="AE419" s="149"/>
      <c r="AF419" s="150"/>
      <c r="AG419" s="151"/>
      <c r="AH419" s="151"/>
      <c r="AI419" s="151"/>
      <c r="AJ419" s="151"/>
      <c r="AK419" s="152"/>
      <c r="AL419" s="135"/>
      <c r="AM419" s="172"/>
      <c r="AN419" s="172"/>
      <c r="AO419" s="173"/>
    </row>
    <row r="420" spans="2:41" s="82" customFormat="1" ht="35.25" customHeight="1" x14ac:dyDescent="0.2">
      <c r="B420" s="171"/>
      <c r="C420" s="170"/>
      <c r="D420" s="88"/>
      <c r="E420" s="113"/>
      <c r="F420" s="95"/>
      <c r="G420" s="105"/>
      <c r="H420" s="106"/>
      <c r="I420" s="105"/>
      <c r="J420" s="107"/>
      <c r="K420" s="99"/>
      <c r="L420" s="117"/>
      <c r="M420" s="118"/>
      <c r="N420" s="95"/>
      <c r="O420" s="88"/>
      <c r="P420" s="96"/>
      <c r="Q420" s="95"/>
      <c r="R420" s="88"/>
      <c r="S420" s="96"/>
      <c r="T420" s="122"/>
      <c r="U420" s="160"/>
      <c r="V420" s="168"/>
      <c r="W420" s="133"/>
      <c r="X420" s="133"/>
      <c r="Y420" s="134"/>
      <c r="Z420" s="515"/>
      <c r="AA420" s="138"/>
      <c r="AB420" s="139"/>
      <c r="AC420" s="140"/>
      <c r="AD420" s="148"/>
      <c r="AE420" s="149"/>
      <c r="AF420" s="150"/>
      <c r="AG420" s="151"/>
      <c r="AH420" s="151"/>
      <c r="AI420" s="151"/>
      <c r="AJ420" s="151"/>
      <c r="AK420" s="152"/>
      <c r="AL420" s="135"/>
      <c r="AM420" s="172"/>
      <c r="AN420" s="172"/>
      <c r="AO420" s="173"/>
    </row>
    <row r="421" spans="2:41" s="82" customFormat="1" ht="35.25" customHeight="1" x14ac:dyDescent="0.2">
      <c r="B421" s="171"/>
      <c r="C421" s="170"/>
      <c r="D421" s="88"/>
      <c r="E421" s="113"/>
      <c r="F421" s="95"/>
      <c r="G421" s="105"/>
      <c r="H421" s="106"/>
      <c r="I421" s="105"/>
      <c r="J421" s="107"/>
      <c r="K421" s="99"/>
      <c r="L421" s="117"/>
      <c r="M421" s="118"/>
      <c r="N421" s="95"/>
      <c r="O421" s="88"/>
      <c r="P421" s="96"/>
      <c r="Q421" s="95"/>
      <c r="R421" s="88"/>
      <c r="S421" s="96"/>
      <c r="T421" s="122"/>
      <c r="U421" s="160"/>
      <c r="V421" s="168"/>
      <c r="W421" s="133"/>
      <c r="X421" s="133"/>
      <c r="Y421" s="134"/>
      <c r="Z421" s="515"/>
      <c r="AA421" s="138"/>
      <c r="AB421" s="139"/>
      <c r="AC421" s="140"/>
      <c r="AD421" s="148"/>
      <c r="AE421" s="149"/>
      <c r="AF421" s="150"/>
      <c r="AG421" s="151"/>
      <c r="AH421" s="151"/>
      <c r="AI421" s="151"/>
      <c r="AJ421" s="151"/>
      <c r="AK421" s="152"/>
      <c r="AL421" s="135"/>
      <c r="AM421" s="172"/>
      <c r="AN421" s="172"/>
      <c r="AO421" s="173"/>
    </row>
    <row r="422" spans="2:41" s="82" customFormat="1" ht="35.25" customHeight="1" x14ac:dyDescent="0.2">
      <c r="B422" s="171"/>
      <c r="C422" s="170"/>
      <c r="D422" s="88"/>
      <c r="E422" s="113"/>
      <c r="F422" s="95"/>
      <c r="G422" s="105"/>
      <c r="H422" s="106"/>
      <c r="I422" s="105"/>
      <c r="J422" s="107"/>
      <c r="K422" s="99"/>
      <c r="L422" s="117"/>
      <c r="M422" s="118"/>
      <c r="N422" s="95"/>
      <c r="O422" s="88"/>
      <c r="P422" s="96"/>
      <c r="Q422" s="95"/>
      <c r="R422" s="88"/>
      <c r="S422" s="96"/>
      <c r="T422" s="122"/>
      <c r="U422" s="160"/>
      <c r="V422" s="168"/>
      <c r="W422" s="133"/>
      <c r="X422" s="133"/>
      <c r="Y422" s="134"/>
      <c r="Z422" s="515"/>
      <c r="AA422" s="138"/>
      <c r="AB422" s="139"/>
      <c r="AC422" s="140"/>
      <c r="AD422" s="148"/>
      <c r="AE422" s="149"/>
      <c r="AF422" s="150"/>
      <c r="AG422" s="151"/>
      <c r="AH422" s="151"/>
      <c r="AI422" s="151"/>
      <c r="AJ422" s="151"/>
      <c r="AK422" s="152"/>
      <c r="AL422" s="135"/>
      <c r="AM422" s="172"/>
      <c r="AN422" s="172"/>
      <c r="AO422" s="173"/>
    </row>
    <row r="423" spans="2:41" s="82" customFormat="1" ht="35.25" customHeight="1" x14ac:dyDescent="0.2">
      <c r="B423" s="171"/>
      <c r="C423" s="170"/>
      <c r="D423" s="88"/>
      <c r="E423" s="113"/>
      <c r="F423" s="95"/>
      <c r="G423" s="105"/>
      <c r="H423" s="106"/>
      <c r="I423" s="105"/>
      <c r="J423" s="107"/>
      <c r="K423" s="99"/>
      <c r="L423" s="117"/>
      <c r="M423" s="118"/>
      <c r="N423" s="95"/>
      <c r="O423" s="88"/>
      <c r="P423" s="96"/>
      <c r="Q423" s="95"/>
      <c r="R423" s="88"/>
      <c r="S423" s="96"/>
      <c r="T423" s="122"/>
      <c r="U423" s="160"/>
      <c r="V423" s="168"/>
      <c r="W423" s="133"/>
      <c r="X423" s="133"/>
      <c r="Y423" s="134"/>
      <c r="Z423" s="515"/>
      <c r="AA423" s="138"/>
      <c r="AB423" s="139"/>
      <c r="AC423" s="140"/>
      <c r="AD423" s="148"/>
      <c r="AE423" s="149"/>
      <c r="AF423" s="150"/>
      <c r="AG423" s="151"/>
      <c r="AH423" s="151"/>
      <c r="AI423" s="151"/>
      <c r="AJ423" s="151"/>
      <c r="AK423" s="152"/>
      <c r="AL423" s="135"/>
      <c r="AM423" s="172"/>
      <c r="AN423" s="172"/>
      <c r="AO423" s="173"/>
    </row>
    <row r="424" spans="2:41" s="82" customFormat="1" ht="35.25" customHeight="1" x14ac:dyDescent="0.2">
      <c r="B424" s="171"/>
      <c r="C424" s="170"/>
      <c r="D424" s="88"/>
      <c r="E424" s="113"/>
      <c r="F424" s="95"/>
      <c r="G424" s="105"/>
      <c r="H424" s="106"/>
      <c r="I424" s="105"/>
      <c r="J424" s="107"/>
      <c r="K424" s="99"/>
      <c r="L424" s="117"/>
      <c r="M424" s="118"/>
      <c r="N424" s="95"/>
      <c r="O424" s="88"/>
      <c r="P424" s="96"/>
      <c r="Q424" s="95"/>
      <c r="R424" s="88"/>
      <c r="S424" s="96"/>
      <c r="T424" s="122"/>
      <c r="U424" s="160"/>
      <c r="V424" s="168"/>
      <c r="W424" s="133"/>
      <c r="X424" s="133"/>
      <c r="Y424" s="134"/>
      <c r="Z424" s="515"/>
      <c r="AA424" s="138"/>
      <c r="AB424" s="139"/>
      <c r="AC424" s="140"/>
      <c r="AD424" s="148"/>
      <c r="AE424" s="149"/>
      <c r="AF424" s="150"/>
      <c r="AG424" s="151"/>
      <c r="AH424" s="151"/>
      <c r="AI424" s="151"/>
      <c r="AJ424" s="151"/>
      <c r="AK424" s="152"/>
      <c r="AL424" s="135"/>
      <c r="AM424" s="172"/>
      <c r="AN424" s="172"/>
      <c r="AO424" s="173"/>
    </row>
    <row r="425" spans="2:41" s="82" customFormat="1" ht="35.25" customHeight="1" x14ac:dyDescent="0.2">
      <c r="B425" s="171"/>
      <c r="C425" s="170"/>
      <c r="D425" s="88"/>
      <c r="E425" s="113"/>
      <c r="F425" s="95"/>
      <c r="G425" s="105"/>
      <c r="H425" s="106"/>
      <c r="I425" s="105"/>
      <c r="J425" s="107"/>
      <c r="K425" s="99"/>
      <c r="L425" s="117"/>
      <c r="M425" s="118"/>
      <c r="N425" s="95"/>
      <c r="O425" s="88"/>
      <c r="P425" s="96"/>
      <c r="Q425" s="95"/>
      <c r="R425" s="88"/>
      <c r="S425" s="96"/>
      <c r="T425" s="122"/>
      <c r="U425" s="160"/>
      <c r="V425" s="168"/>
      <c r="W425" s="133"/>
      <c r="X425" s="133"/>
      <c r="Y425" s="134"/>
      <c r="Z425" s="515"/>
      <c r="AA425" s="138"/>
      <c r="AB425" s="139"/>
      <c r="AC425" s="140"/>
      <c r="AD425" s="148"/>
      <c r="AE425" s="149"/>
      <c r="AF425" s="150"/>
      <c r="AG425" s="151"/>
      <c r="AH425" s="151"/>
      <c r="AI425" s="151"/>
      <c r="AJ425" s="151"/>
      <c r="AK425" s="152"/>
      <c r="AL425" s="135"/>
      <c r="AM425" s="172"/>
      <c r="AN425" s="172"/>
      <c r="AO425" s="173"/>
    </row>
    <row r="426" spans="2:41" s="82" customFormat="1" ht="35.25" customHeight="1" x14ac:dyDescent="0.2">
      <c r="B426" s="171"/>
      <c r="C426" s="170"/>
      <c r="D426" s="88"/>
      <c r="E426" s="113"/>
      <c r="F426" s="95"/>
      <c r="G426" s="105"/>
      <c r="H426" s="106"/>
      <c r="I426" s="105"/>
      <c r="J426" s="107"/>
      <c r="K426" s="99"/>
      <c r="L426" s="117"/>
      <c r="M426" s="118"/>
      <c r="N426" s="95"/>
      <c r="O426" s="88"/>
      <c r="P426" s="96"/>
      <c r="Q426" s="95"/>
      <c r="R426" s="88"/>
      <c r="S426" s="96"/>
      <c r="T426" s="122"/>
      <c r="U426" s="160"/>
      <c r="V426" s="168"/>
      <c r="W426" s="133"/>
      <c r="X426" s="133"/>
      <c r="Y426" s="134"/>
      <c r="Z426" s="515"/>
      <c r="AA426" s="138"/>
      <c r="AB426" s="139"/>
      <c r="AC426" s="140"/>
      <c r="AD426" s="148"/>
      <c r="AE426" s="149"/>
      <c r="AF426" s="150"/>
      <c r="AG426" s="151"/>
      <c r="AH426" s="151"/>
      <c r="AI426" s="151"/>
      <c r="AJ426" s="151"/>
      <c r="AK426" s="152"/>
      <c r="AL426" s="135"/>
      <c r="AM426" s="172"/>
      <c r="AN426" s="172"/>
      <c r="AO426" s="173"/>
    </row>
    <row r="427" spans="2:41" s="82" customFormat="1" ht="35.25" customHeight="1" x14ac:dyDescent="0.2">
      <c r="B427" s="171"/>
      <c r="C427" s="170"/>
      <c r="D427" s="88"/>
      <c r="E427" s="113"/>
      <c r="F427" s="95"/>
      <c r="G427" s="105"/>
      <c r="H427" s="106"/>
      <c r="I427" s="105"/>
      <c r="J427" s="107"/>
      <c r="K427" s="99"/>
      <c r="L427" s="117"/>
      <c r="M427" s="118"/>
      <c r="N427" s="95"/>
      <c r="O427" s="88"/>
      <c r="P427" s="96"/>
      <c r="Q427" s="95"/>
      <c r="R427" s="88"/>
      <c r="S427" s="96"/>
      <c r="T427" s="122"/>
      <c r="U427" s="160"/>
      <c r="V427" s="168"/>
      <c r="W427" s="133"/>
      <c r="X427" s="133"/>
      <c r="Y427" s="134"/>
      <c r="Z427" s="515"/>
      <c r="AA427" s="138"/>
      <c r="AB427" s="139"/>
      <c r="AC427" s="140"/>
      <c r="AD427" s="148"/>
      <c r="AE427" s="149"/>
      <c r="AF427" s="150"/>
      <c r="AG427" s="151"/>
      <c r="AH427" s="151"/>
      <c r="AI427" s="151"/>
      <c r="AJ427" s="151"/>
      <c r="AK427" s="152"/>
      <c r="AL427" s="135"/>
      <c r="AM427" s="172"/>
      <c r="AN427" s="172"/>
      <c r="AO427" s="173"/>
    </row>
    <row r="428" spans="2:41" s="82" customFormat="1" ht="35.25" customHeight="1" x14ac:dyDescent="0.2">
      <c r="B428" s="171"/>
      <c r="C428" s="170"/>
      <c r="D428" s="88"/>
      <c r="E428" s="113"/>
      <c r="F428" s="95"/>
      <c r="G428" s="105"/>
      <c r="H428" s="106"/>
      <c r="I428" s="105"/>
      <c r="J428" s="107"/>
      <c r="K428" s="99"/>
      <c r="L428" s="117"/>
      <c r="M428" s="118"/>
      <c r="N428" s="95"/>
      <c r="O428" s="88"/>
      <c r="P428" s="96"/>
      <c r="Q428" s="95"/>
      <c r="R428" s="88"/>
      <c r="S428" s="96"/>
      <c r="T428" s="122"/>
      <c r="U428" s="160"/>
      <c r="V428" s="168"/>
      <c r="W428" s="133"/>
      <c r="X428" s="133"/>
      <c r="Y428" s="134"/>
      <c r="Z428" s="515"/>
      <c r="AA428" s="138"/>
      <c r="AB428" s="139"/>
      <c r="AC428" s="140"/>
      <c r="AD428" s="148"/>
      <c r="AE428" s="149"/>
      <c r="AF428" s="150"/>
      <c r="AG428" s="151"/>
      <c r="AH428" s="151"/>
      <c r="AI428" s="151"/>
      <c r="AJ428" s="151"/>
      <c r="AK428" s="152"/>
      <c r="AL428" s="135"/>
      <c r="AM428" s="172"/>
      <c r="AN428" s="172"/>
      <c r="AO428" s="173"/>
    </row>
    <row r="429" spans="2:41" s="82" customFormat="1" ht="35.25" customHeight="1" x14ac:dyDescent="0.2">
      <c r="B429" s="171"/>
      <c r="C429" s="170"/>
      <c r="D429" s="88"/>
      <c r="E429" s="113"/>
      <c r="F429" s="95"/>
      <c r="G429" s="105"/>
      <c r="H429" s="106"/>
      <c r="I429" s="105"/>
      <c r="J429" s="107"/>
      <c r="K429" s="99"/>
      <c r="L429" s="117"/>
      <c r="M429" s="118"/>
      <c r="N429" s="95"/>
      <c r="O429" s="88"/>
      <c r="P429" s="96"/>
      <c r="Q429" s="95"/>
      <c r="R429" s="88"/>
      <c r="S429" s="96"/>
      <c r="T429" s="122"/>
      <c r="U429" s="160"/>
      <c r="V429" s="168"/>
      <c r="W429" s="133"/>
      <c r="X429" s="133"/>
      <c r="Y429" s="134"/>
      <c r="Z429" s="515"/>
      <c r="AA429" s="138"/>
      <c r="AB429" s="139"/>
      <c r="AC429" s="140"/>
      <c r="AD429" s="148"/>
      <c r="AE429" s="149"/>
      <c r="AF429" s="150"/>
      <c r="AG429" s="151"/>
      <c r="AH429" s="151"/>
      <c r="AI429" s="151"/>
      <c r="AJ429" s="151"/>
      <c r="AK429" s="152"/>
      <c r="AL429" s="135"/>
      <c r="AM429" s="172"/>
      <c r="AN429" s="172"/>
      <c r="AO429" s="173"/>
    </row>
    <row r="430" spans="2:41" s="82" customFormat="1" ht="35.25" customHeight="1" x14ac:dyDescent="0.2">
      <c r="B430" s="171"/>
      <c r="C430" s="170"/>
      <c r="D430" s="88"/>
      <c r="E430" s="113"/>
      <c r="F430" s="95"/>
      <c r="G430" s="105"/>
      <c r="H430" s="106"/>
      <c r="I430" s="105"/>
      <c r="J430" s="107"/>
      <c r="K430" s="99"/>
      <c r="L430" s="117"/>
      <c r="M430" s="118"/>
      <c r="N430" s="95"/>
      <c r="O430" s="88"/>
      <c r="P430" s="96"/>
      <c r="Q430" s="95"/>
      <c r="R430" s="88"/>
      <c r="S430" s="96"/>
      <c r="T430" s="122"/>
      <c r="U430" s="160"/>
      <c r="V430" s="168"/>
      <c r="W430" s="133"/>
      <c r="X430" s="133"/>
      <c r="Y430" s="134"/>
      <c r="Z430" s="515"/>
      <c r="AA430" s="138"/>
      <c r="AB430" s="139"/>
      <c r="AC430" s="140"/>
      <c r="AD430" s="148"/>
      <c r="AE430" s="149"/>
      <c r="AF430" s="150"/>
      <c r="AG430" s="151"/>
      <c r="AH430" s="151"/>
      <c r="AI430" s="151"/>
      <c r="AJ430" s="151"/>
      <c r="AK430" s="152"/>
      <c r="AL430" s="135"/>
      <c r="AM430" s="172"/>
      <c r="AN430" s="172"/>
      <c r="AO430" s="173"/>
    </row>
    <row r="431" spans="2:41" s="82" customFormat="1" ht="35.25" customHeight="1" x14ac:dyDescent="0.2">
      <c r="B431" s="171"/>
      <c r="C431" s="170"/>
      <c r="D431" s="88"/>
      <c r="E431" s="113"/>
      <c r="F431" s="95"/>
      <c r="G431" s="105"/>
      <c r="H431" s="106"/>
      <c r="I431" s="105"/>
      <c r="J431" s="107"/>
      <c r="K431" s="99"/>
      <c r="L431" s="117"/>
      <c r="M431" s="118"/>
      <c r="N431" s="95"/>
      <c r="O431" s="88"/>
      <c r="P431" s="96"/>
      <c r="Q431" s="95"/>
      <c r="R431" s="88"/>
      <c r="S431" s="96"/>
      <c r="T431" s="122"/>
      <c r="U431" s="160"/>
      <c r="V431" s="168"/>
      <c r="W431" s="133"/>
      <c r="X431" s="133"/>
      <c r="Y431" s="134"/>
      <c r="Z431" s="515"/>
      <c r="AA431" s="138"/>
      <c r="AB431" s="139"/>
      <c r="AC431" s="140"/>
      <c r="AD431" s="148"/>
      <c r="AE431" s="149"/>
      <c r="AF431" s="150"/>
      <c r="AG431" s="151"/>
      <c r="AH431" s="151"/>
      <c r="AI431" s="151"/>
      <c r="AJ431" s="151"/>
      <c r="AK431" s="152"/>
      <c r="AL431" s="135"/>
      <c r="AM431" s="172"/>
      <c r="AN431" s="172"/>
      <c r="AO431" s="173"/>
    </row>
    <row r="432" spans="2:41" s="82" customFormat="1" ht="35.25" customHeight="1" x14ac:dyDescent="0.2">
      <c r="B432" s="171"/>
      <c r="C432" s="170"/>
      <c r="D432" s="88"/>
      <c r="E432" s="113"/>
      <c r="F432" s="95"/>
      <c r="G432" s="105"/>
      <c r="H432" s="106"/>
      <c r="I432" s="105"/>
      <c r="J432" s="107"/>
      <c r="K432" s="99"/>
      <c r="L432" s="117"/>
      <c r="M432" s="118"/>
      <c r="N432" s="95"/>
      <c r="O432" s="88"/>
      <c r="P432" s="96"/>
      <c r="Q432" s="95"/>
      <c r="R432" s="88"/>
      <c r="S432" s="96"/>
      <c r="T432" s="122"/>
      <c r="U432" s="160"/>
      <c r="V432" s="168"/>
      <c r="W432" s="133"/>
      <c r="X432" s="133"/>
      <c r="Y432" s="134"/>
      <c r="Z432" s="515"/>
      <c r="AA432" s="138"/>
      <c r="AB432" s="139"/>
      <c r="AC432" s="140"/>
      <c r="AD432" s="148"/>
      <c r="AE432" s="149"/>
      <c r="AF432" s="150"/>
      <c r="AG432" s="151"/>
      <c r="AH432" s="151"/>
      <c r="AI432" s="151"/>
      <c r="AJ432" s="151"/>
      <c r="AK432" s="152"/>
      <c r="AL432" s="135"/>
      <c r="AM432" s="172"/>
      <c r="AN432" s="172"/>
      <c r="AO432" s="173"/>
    </row>
    <row r="433" spans="2:41" s="82" customFormat="1" ht="35.25" customHeight="1" x14ac:dyDescent="0.2">
      <c r="B433" s="171"/>
      <c r="C433" s="170"/>
      <c r="D433" s="88"/>
      <c r="E433" s="113"/>
      <c r="F433" s="95"/>
      <c r="G433" s="105"/>
      <c r="H433" s="106"/>
      <c r="I433" s="105"/>
      <c r="J433" s="107"/>
      <c r="K433" s="99"/>
      <c r="L433" s="117"/>
      <c r="M433" s="118"/>
      <c r="N433" s="95"/>
      <c r="O433" s="88"/>
      <c r="P433" s="96"/>
      <c r="Q433" s="95"/>
      <c r="R433" s="88"/>
      <c r="S433" s="96"/>
      <c r="T433" s="122"/>
      <c r="U433" s="160"/>
      <c r="V433" s="168"/>
      <c r="W433" s="133"/>
      <c r="X433" s="133"/>
      <c r="Y433" s="134"/>
      <c r="Z433" s="515"/>
      <c r="AA433" s="138"/>
      <c r="AB433" s="139"/>
      <c r="AC433" s="140"/>
      <c r="AD433" s="148"/>
      <c r="AE433" s="149"/>
      <c r="AF433" s="150"/>
      <c r="AG433" s="151"/>
      <c r="AH433" s="151"/>
      <c r="AI433" s="151"/>
      <c r="AJ433" s="151"/>
      <c r="AK433" s="152"/>
      <c r="AL433" s="135"/>
      <c r="AM433" s="172"/>
      <c r="AN433" s="172"/>
      <c r="AO433" s="173"/>
    </row>
    <row r="434" spans="2:41" s="82" customFormat="1" ht="35.25" customHeight="1" x14ac:dyDescent="0.2">
      <c r="B434" s="171"/>
      <c r="C434" s="170"/>
      <c r="D434" s="88"/>
      <c r="E434" s="113"/>
      <c r="F434" s="95"/>
      <c r="G434" s="105"/>
      <c r="H434" s="106"/>
      <c r="I434" s="105"/>
      <c r="J434" s="107"/>
      <c r="K434" s="99"/>
      <c r="L434" s="117"/>
      <c r="M434" s="118"/>
      <c r="N434" s="95"/>
      <c r="O434" s="88"/>
      <c r="P434" s="96"/>
      <c r="Q434" s="95"/>
      <c r="R434" s="88"/>
      <c r="S434" s="96"/>
      <c r="T434" s="122"/>
      <c r="U434" s="160"/>
      <c r="V434" s="168"/>
      <c r="W434" s="133"/>
      <c r="X434" s="133"/>
      <c r="Y434" s="134"/>
      <c r="Z434" s="515"/>
      <c r="AA434" s="138"/>
      <c r="AB434" s="139"/>
      <c r="AC434" s="140"/>
      <c r="AD434" s="148"/>
      <c r="AE434" s="149"/>
      <c r="AF434" s="150"/>
      <c r="AG434" s="151"/>
      <c r="AH434" s="151"/>
      <c r="AI434" s="151"/>
      <c r="AJ434" s="151"/>
      <c r="AK434" s="152"/>
      <c r="AL434" s="135"/>
      <c r="AM434" s="172"/>
      <c r="AN434" s="172"/>
      <c r="AO434" s="173"/>
    </row>
    <row r="435" spans="2:41" s="82" customFormat="1" ht="35.25" customHeight="1" x14ac:dyDescent="0.2">
      <c r="B435" s="171"/>
      <c r="C435" s="170"/>
      <c r="D435" s="88"/>
      <c r="E435" s="113"/>
      <c r="F435" s="95"/>
      <c r="G435" s="105"/>
      <c r="H435" s="106"/>
      <c r="I435" s="105"/>
      <c r="J435" s="107"/>
      <c r="K435" s="99"/>
      <c r="L435" s="117"/>
      <c r="M435" s="118"/>
      <c r="N435" s="95"/>
      <c r="O435" s="88"/>
      <c r="P435" s="96"/>
      <c r="Q435" s="95"/>
      <c r="R435" s="88"/>
      <c r="S435" s="96"/>
      <c r="T435" s="122"/>
      <c r="U435" s="160"/>
      <c r="V435" s="168"/>
      <c r="W435" s="133"/>
      <c r="X435" s="133"/>
      <c r="Y435" s="134"/>
      <c r="Z435" s="515"/>
      <c r="AA435" s="138"/>
      <c r="AB435" s="139"/>
      <c r="AC435" s="140"/>
      <c r="AD435" s="148"/>
      <c r="AE435" s="149"/>
      <c r="AF435" s="150"/>
      <c r="AG435" s="151"/>
      <c r="AH435" s="151"/>
      <c r="AI435" s="151"/>
      <c r="AJ435" s="151"/>
      <c r="AK435" s="152"/>
      <c r="AL435" s="135"/>
      <c r="AM435" s="172"/>
      <c r="AN435" s="172"/>
      <c r="AO435" s="173"/>
    </row>
    <row r="436" spans="2:41" s="82" customFormat="1" ht="35.25" customHeight="1" x14ac:dyDescent="0.2">
      <c r="B436" s="171"/>
      <c r="C436" s="170"/>
      <c r="D436" s="88"/>
      <c r="E436" s="113"/>
      <c r="F436" s="95"/>
      <c r="G436" s="105"/>
      <c r="H436" s="106"/>
      <c r="I436" s="105"/>
      <c r="J436" s="107"/>
      <c r="K436" s="99"/>
      <c r="L436" s="117"/>
      <c r="M436" s="118"/>
      <c r="N436" s="95"/>
      <c r="O436" s="88"/>
      <c r="P436" s="96"/>
      <c r="Q436" s="95"/>
      <c r="R436" s="88"/>
      <c r="S436" s="96"/>
      <c r="T436" s="122"/>
      <c r="U436" s="160"/>
      <c r="V436" s="168"/>
      <c r="W436" s="133"/>
      <c r="X436" s="133"/>
      <c r="Y436" s="134"/>
      <c r="Z436" s="515"/>
      <c r="AA436" s="138"/>
      <c r="AB436" s="139"/>
      <c r="AC436" s="140"/>
      <c r="AD436" s="148"/>
      <c r="AE436" s="149"/>
      <c r="AF436" s="150"/>
      <c r="AG436" s="151"/>
      <c r="AH436" s="151"/>
      <c r="AI436" s="151"/>
      <c r="AJ436" s="151"/>
      <c r="AK436" s="152"/>
      <c r="AL436" s="135"/>
      <c r="AM436" s="172"/>
      <c r="AN436" s="172"/>
      <c r="AO436" s="173"/>
    </row>
    <row r="437" spans="2:41" s="82" customFormat="1" ht="35.25" customHeight="1" x14ac:dyDescent="0.2">
      <c r="B437" s="171"/>
      <c r="C437" s="170"/>
      <c r="D437" s="88"/>
      <c r="E437" s="113"/>
      <c r="F437" s="95"/>
      <c r="G437" s="105"/>
      <c r="H437" s="106"/>
      <c r="I437" s="105"/>
      <c r="J437" s="107"/>
      <c r="K437" s="99"/>
      <c r="L437" s="117"/>
      <c r="M437" s="118"/>
      <c r="N437" s="95"/>
      <c r="O437" s="88"/>
      <c r="P437" s="96"/>
      <c r="Q437" s="95"/>
      <c r="R437" s="88"/>
      <c r="S437" s="96"/>
      <c r="T437" s="122"/>
      <c r="U437" s="160"/>
      <c r="V437" s="168"/>
      <c r="W437" s="133"/>
      <c r="X437" s="133"/>
      <c r="Y437" s="134"/>
      <c r="Z437" s="515"/>
      <c r="AA437" s="138"/>
      <c r="AB437" s="139"/>
      <c r="AC437" s="140"/>
      <c r="AD437" s="148"/>
      <c r="AE437" s="149"/>
      <c r="AF437" s="150"/>
      <c r="AG437" s="151"/>
      <c r="AH437" s="151"/>
      <c r="AI437" s="151"/>
      <c r="AJ437" s="151"/>
      <c r="AK437" s="152"/>
      <c r="AL437" s="135"/>
      <c r="AM437" s="172"/>
      <c r="AN437" s="172"/>
      <c r="AO437" s="173"/>
    </row>
    <row r="438" spans="2:41" s="82" customFormat="1" ht="35.25" customHeight="1" x14ac:dyDescent="0.2">
      <c r="B438" s="171"/>
      <c r="C438" s="170"/>
      <c r="D438" s="88"/>
      <c r="E438" s="113"/>
      <c r="F438" s="95"/>
      <c r="G438" s="105"/>
      <c r="H438" s="106"/>
      <c r="I438" s="105"/>
      <c r="J438" s="107"/>
      <c r="K438" s="99"/>
      <c r="L438" s="117"/>
      <c r="M438" s="118"/>
      <c r="N438" s="95"/>
      <c r="O438" s="88"/>
      <c r="P438" s="96"/>
      <c r="Q438" s="95"/>
      <c r="R438" s="88"/>
      <c r="S438" s="96"/>
      <c r="T438" s="122"/>
      <c r="U438" s="160"/>
      <c r="V438" s="168"/>
      <c r="W438" s="133"/>
      <c r="X438" s="133"/>
      <c r="Y438" s="134"/>
      <c r="Z438" s="515"/>
      <c r="AA438" s="138"/>
      <c r="AB438" s="139"/>
      <c r="AC438" s="140"/>
      <c r="AD438" s="148"/>
      <c r="AE438" s="149"/>
      <c r="AF438" s="150"/>
      <c r="AG438" s="151"/>
      <c r="AH438" s="151"/>
      <c r="AI438" s="151"/>
      <c r="AJ438" s="151"/>
      <c r="AK438" s="152"/>
      <c r="AL438" s="135"/>
      <c r="AM438" s="172"/>
      <c r="AN438" s="172"/>
      <c r="AO438" s="173"/>
    </row>
    <row r="439" spans="2:41" s="82" customFormat="1" ht="35.25" customHeight="1" x14ac:dyDescent="0.2">
      <c r="B439" s="171"/>
      <c r="C439" s="170"/>
      <c r="D439" s="88"/>
      <c r="E439" s="113"/>
      <c r="F439" s="95"/>
      <c r="G439" s="105"/>
      <c r="H439" s="106"/>
      <c r="I439" s="105"/>
      <c r="J439" s="107"/>
      <c r="K439" s="99"/>
      <c r="L439" s="117"/>
      <c r="M439" s="118"/>
      <c r="N439" s="95"/>
      <c r="O439" s="88"/>
      <c r="P439" s="96"/>
      <c r="Q439" s="95"/>
      <c r="R439" s="88"/>
      <c r="S439" s="96"/>
      <c r="T439" s="122"/>
      <c r="U439" s="160"/>
      <c r="V439" s="168"/>
      <c r="W439" s="133"/>
      <c r="X439" s="133"/>
      <c r="Y439" s="134"/>
      <c r="Z439" s="515"/>
      <c r="AA439" s="138"/>
      <c r="AB439" s="139"/>
      <c r="AC439" s="140"/>
      <c r="AD439" s="148"/>
      <c r="AE439" s="149"/>
      <c r="AF439" s="150"/>
      <c r="AG439" s="151"/>
      <c r="AH439" s="151"/>
      <c r="AI439" s="151"/>
      <c r="AJ439" s="151"/>
      <c r="AK439" s="152"/>
      <c r="AL439" s="135"/>
      <c r="AM439" s="172"/>
      <c r="AN439" s="172"/>
      <c r="AO439" s="173"/>
    </row>
    <row r="440" spans="2:41" s="82" customFormat="1" ht="35.25" customHeight="1" x14ac:dyDescent="0.2">
      <c r="B440" s="171"/>
      <c r="C440" s="170"/>
      <c r="D440" s="88"/>
      <c r="E440" s="113"/>
      <c r="F440" s="95"/>
      <c r="G440" s="105"/>
      <c r="H440" s="106"/>
      <c r="I440" s="105"/>
      <c r="J440" s="107"/>
      <c r="K440" s="99"/>
      <c r="L440" s="117"/>
      <c r="M440" s="118"/>
      <c r="N440" s="95"/>
      <c r="O440" s="88"/>
      <c r="P440" s="96"/>
      <c r="Q440" s="95"/>
      <c r="R440" s="88"/>
      <c r="S440" s="96"/>
      <c r="T440" s="122"/>
      <c r="U440" s="160"/>
      <c r="V440" s="168"/>
      <c r="W440" s="133"/>
      <c r="X440" s="133"/>
      <c r="Y440" s="134"/>
      <c r="Z440" s="515"/>
      <c r="AA440" s="138"/>
      <c r="AB440" s="139"/>
      <c r="AC440" s="140"/>
      <c r="AD440" s="148"/>
      <c r="AE440" s="149"/>
      <c r="AF440" s="150"/>
      <c r="AG440" s="151"/>
      <c r="AH440" s="151"/>
      <c r="AI440" s="151"/>
      <c r="AJ440" s="151"/>
      <c r="AK440" s="152"/>
      <c r="AL440" s="135"/>
      <c r="AM440" s="172"/>
      <c r="AN440" s="172"/>
      <c r="AO440" s="173"/>
    </row>
    <row r="441" spans="2:41" s="82" customFormat="1" ht="35.25" customHeight="1" x14ac:dyDescent="0.2">
      <c r="B441" s="171"/>
      <c r="C441" s="170"/>
      <c r="D441" s="88"/>
      <c r="E441" s="113"/>
      <c r="F441" s="95"/>
      <c r="G441" s="105"/>
      <c r="H441" s="106"/>
      <c r="I441" s="105"/>
      <c r="J441" s="107"/>
      <c r="K441" s="99"/>
      <c r="L441" s="117"/>
      <c r="M441" s="118"/>
      <c r="N441" s="95"/>
      <c r="O441" s="88"/>
      <c r="P441" s="96"/>
      <c r="Q441" s="95"/>
      <c r="R441" s="88"/>
      <c r="S441" s="96"/>
      <c r="T441" s="122"/>
      <c r="U441" s="160"/>
      <c r="V441" s="168"/>
      <c r="W441" s="133"/>
      <c r="X441" s="133"/>
      <c r="Y441" s="134"/>
      <c r="Z441" s="515"/>
      <c r="AA441" s="138"/>
      <c r="AB441" s="139"/>
      <c r="AC441" s="140"/>
      <c r="AD441" s="148"/>
      <c r="AE441" s="149"/>
      <c r="AF441" s="150"/>
      <c r="AG441" s="151"/>
      <c r="AH441" s="151"/>
      <c r="AI441" s="151"/>
      <c r="AJ441" s="151"/>
      <c r="AK441" s="152"/>
      <c r="AL441" s="135"/>
      <c r="AM441" s="172"/>
      <c r="AN441" s="172"/>
      <c r="AO441" s="173"/>
    </row>
    <row r="442" spans="2:41" s="82" customFormat="1" ht="35.25" customHeight="1" x14ac:dyDescent="0.2">
      <c r="B442" s="171"/>
      <c r="C442" s="170"/>
      <c r="D442" s="88"/>
      <c r="E442" s="113"/>
      <c r="F442" s="95"/>
      <c r="G442" s="105"/>
      <c r="H442" s="106"/>
      <c r="I442" s="105"/>
      <c r="J442" s="107"/>
      <c r="K442" s="99"/>
      <c r="L442" s="117"/>
      <c r="M442" s="118"/>
      <c r="N442" s="95"/>
      <c r="O442" s="88"/>
      <c r="P442" s="96"/>
      <c r="Q442" s="95"/>
      <c r="R442" s="88"/>
      <c r="S442" s="96"/>
      <c r="T442" s="122"/>
      <c r="U442" s="160"/>
      <c r="V442" s="168"/>
      <c r="W442" s="133"/>
      <c r="X442" s="133"/>
      <c r="Y442" s="134"/>
      <c r="Z442" s="515"/>
      <c r="AA442" s="138"/>
      <c r="AB442" s="139"/>
      <c r="AC442" s="140"/>
      <c r="AD442" s="148"/>
      <c r="AE442" s="149"/>
      <c r="AF442" s="150"/>
      <c r="AG442" s="151"/>
      <c r="AH442" s="151"/>
      <c r="AI442" s="151"/>
      <c r="AJ442" s="151"/>
      <c r="AK442" s="152"/>
      <c r="AL442" s="135"/>
      <c r="AM442" s="172"/>
      <c r="AN442" s="172"/>
      <c r="AO442" s="173"/>
    </row>
    <row r="443" spans="2:41" s="82" customFormat="1" ht="35.25" customHeight="1" x14ac:dyDescent="0.2">
      <c r="B443" s="171"/>
      <c r="C443" s="170"/>
      <c r="D443" s="88"/>
      <c r="E443" s="113"/>
      <c r="F443" s="95"/>
      <c r="G443" s="105"/>
      <c r="H443" s="106"/>
      <c r="I443" s="105"/>
      <c r="J443" s="107"/>
      <c r="K443" s="99"/>
      <c r="L443" s="117"/>
      <c r="M443" s="118"/>
      <c r="N443" s="95"/>
      <c r="O443" s="88"/>
      <c r="P443" s="96"/>
      <c r="Q443" s="95"/>
      <c r="R443" s="88"/>
      <c r="S443" s="96"/>
      <c r="T443" s="122"/>
      <c r="U443" s="160"/>
      <c r="V443" s="168"/>
      <c r="W443" s="133"/>
      <c r="X443" s="133"/>
      <c r="Y443" s="134"/>
      <c r="Z443" s="515"/>
      <c r="AA443" s="138"/>
      <c r="AB443" s="139"/>
      <c r="AC443" s="140"/>
      <c r="AD443" s="148"/>
      <c r="AE443" s="149"/>
      <c r="AF443" s="150"/>
      <c r="AG443" s="151"/>
      <c r="AH443" s="151"/>
      <c r="AI443" s="151"/>
      <c r="AJ443" s="151"/>
      <c r="AK443" s="152"/>
      <c r="AL443" s="135"/>
      <c r="AM443" s="172"/>
      <c r="AN443" s="172"/>
      <c r="AO443" s="173"/>
    </row>
    <row r="444" spans="2:41" s="82" customFormat="1" ht="35.25" customHeight="1" x14ac:dyDescent="0.2">
      <c r="B444" s="171"/>
      <c r="C444" s="170"/>
      <c r="D444" s="88"/>
      <c r="E444" s="113"/>
      <c r="F444" s="95"/>
      <c r="G444" s="105"/>
      <c r="H444" s="106"/>
      <c r="I444" s="105"/>
      <c r="J444" s="107"/>
      <c r="K444" s="99"/>
      <c r="L444" s="117"/>
      <c r="M444" s="118"/>
      <c r="N444" s="95"/>
      <c r="O444" s="88"/>
      <c r="P444" s="96"/>
      <c r="Q444" s="95"/>
      <c r="R444" s="88"/>
      <c r="S444" s="96"/>
      <c r="T444" s="122"/>
      <c r="U444" s="160"/>
      <c r="V444" s="168"/>
      <c r="W444" s="133"/>
      <c r="X444" s="133"/>
      <c r="Y444" s="134"/>
      <c r="Z444" s="515"/>
      <c r="AA444" s="138"/>
      <c r="AB444" s="139"/>
      <c r="AC444" s="140"/>
      <c r="AD444" s="148"/>
      <c r="AE444" s="149"/>
      <c r="AF444" s="150"/>
      <c r="AG444" s="151"/>
      <c r="AH444" s="151"/>
      <c r="AI444" s="151"/>
      <c r="AJ444" s="151"/>
      <c r="AK444" s="152"/>
      <c r="AL444" s="135"/>
      <c r="AM444" s="172"/>
      <c r="AN444" s="172"/>
      <c r="AO444" s="173"/>
    </row>
    <row r="445" spans="2:41" s="82" customFormat="1" ht="35.25" customHeight="1" x14ac:dyDescent="0.2">
      <c r="B445" s="171"/>
      <c r="C445" s="170"/>
      <c r="D445" s="88"/>
      <c r="E445" s="113"/>
      <c r="F445" s="95"/>
      <c r="G445" s="105"/>
      <c r="H445" s="106"/>
      <c r="I445" s="105"/>
      <c r="J445" s="107"/>
      <c r="K445" s="99"/>
      <c r="L445" s="117"/>
      <c r="M445" s="118"/>
      <c r="N445" s="95"/>
      <c r="O445" s="88"/>
      <c r="P445" s="96"/>
      <c r="Q445" s="95"/>
      <c r="R445" s="88"/>
      <c r="S445" s="96"/>
      <c r="T445" s="122"/>
      <c r="U445" s="160"/>
      <c r="V445" s="168"/>
      <c r="W445" s="133"/>
      <c r="X445" s="133"/>
      <c r="Y445" s="134"/>
      <c r="Z445" s="515"/>
      <c r="AA445" s="138"/>
      <c r="AB445" s="139"/>
      <c r="AC445" s="140"/>
      <c r="AD445" s="148"/>
      <c r="AE445" s="149"/>
      <c r="AF445" s="150"/>
      <c r="AG445" s="151"/>
      <c r="AH445" s="151"/>
      <c r="AI445" s="151"/>
      <c r="AJ445" s="151"/>
      <c r="AK445" s="152"/>
      <c r="AL445" s="135"/>
      <c r="AM445" s="172"/>
      <c r="AN445" s="172"/>
      <c r="AO445" s="173"/>
    </row>
    <row r="446" spans="2:41" s="82" customFormat="1" ht="35.25" customHeight="1" x14ac:dyDescent="0.2">
      <c r="B446" s="171"/>
      <c r="C446" s="170"/>
      <c r="D446" s="88"/>
      <c r="E446" s="113"/>
      <c r="F446" s="95"/>
      <c r="G446" s="105"/>
      <c r="H446" s="106"/>
      <c r="I446" s="105"/>
      <c r="J446" s="107"/>
      <c r="K446" s="99"/>
      <c r="L446" s="117"/>
      <c r="M446" s="118"/>
      <c r="N446" s="95"/>
      <c r="O446" s="88"/>
      <c r="P446" s="96"/>
      <c r="Q446" s="95"/>
      <c r="R446" s="88"/>
      <c r="S446" s="96"/>
      <c r="T446" s="122"/>
      <c r="U446" s="160"/>
      <c r="V446" s="168"/>
      <c r="W446" s="133"/>
      <c r="X446" s="133"/>
      <c r="Y446" s="134"/>
      <c r="Z446" s="515"/>
      <c r="AA446" s="138"/>
      <c r="AB446" s="139"/>
      <c r="AC446" s="140"/>
      <c r="AD446" s="148"/>
      <c r="AE446" s="149"/>
      <c r="AF446" s="150"/>
      <c r="AG446" s="151"/>
      <c r="AH446" s="151"/>
      <c r="AI446" s="151"/>
      <c r="AJ446" s="151"/>
      <c r="AK446" s="152"/>
      <c r="AL446" s="135"/>
      <c r="AM446" s="172"/>
      <c r="AN446" s="172"/>
      <c r="AO446" s="173"/>
    </row>
    <row r="447" spans="2:41" s="82" customFormat="1" ht="35.25" customHeight="1" x14ac:dyDescent="0.2">
      <c r="B447" s="171"/>
      <c r="C447" s="170"/>
      <c r="D447" s="88"/>
      <c r="E447" s="113"/>
      <c r="F447" s="95"/>
      <c r="G447" s="105"/>
      <c r="H447" s="106"/>
      <c r="I447" s="105"/>
      <c r="J447" s="107"/>
      <c r="K447" s="99"/>
      <c r="L447" s="117"/>
      <c r="M447" s="118"/>
      <c r="N447" s="95"/>
      <c r="O447" s="88"/>
      <c r="P447" s="96"/>
      <c r="Q447" s="95"/>
      <c r="R447" s="88"/>
      <c r="S447" s="96"/>
      <c r="T447" s="122"/>
      <c r="U447" s="160"/>
      <c r="V447" s="168"/>
      <c r="W447" s="133"/>
      <c r="X447" s="133"/>
      <c r="Y447" s="134"/>
      <c r="Z447" s="515"/>
      <c r="AA447" s="138"/>
      <c r="AB447" s="139"/>
      <c r="AC447" s="140"/>
      <c r="AD447" s="148"/>
      <c r="AE447" s="149"/>
      <c r="AF447" s="150"/>
      <c r="AG447" s="151"/>
      <c r="AH447" s="151"/>
      <c r="AI447" s="151"/>
      <c r="AJ447" s="151"/>
      <c r="AK447" s="152"/>
      <c r="AL447" s="135"/>
      <c r="AM447" s="172"/>
      <c r="AN447" s="172"/>
      <c r="AO447" s="173"/>
    </row>
    <row r="448" spans="2:41" s="82" customFormat="1" ht="35.25" customHeight="1" x14ac:dyDescent="0.2">
      <c r="B448" s="171"/>
      <c r="C448" s="170"/>
      <c r="D448" s="88"/>
      <c r="E448" s="113"/>
      <c r="F448" s="95"/>
      <c r="G448" s="105"/>
      <c r="H448" s="106"/>
      <c r="I448" s="105"/>
      <c r="J448" s="107"/>
      <c r="K448" s="99"/>
      <c r="L448" s="117"/>
      <c r="M448" s="118"/>
      <c r="N448" s="95"/>
      <c r="O448" s="88"/>
      <c r="P448" s="96"/>
      <c r="Q448" s="95"/>
      <c r="R448" s="88"/>
      <c r="S448" s="96"/>
      <c r="T448" s="122"/>
      <c r="U448" s="160"/>
      <c r="V448" s="168"/>
      <c r="W448" s="133"/>
      <c r="X448" s="133"/>
      <c r="Y448" s="134"/>
      <c r="Z448" s="515"/>
      <c r="AA448" s="138"/>
      <c r="AB448" s="139"/>
      <c r="AC448" s="140"/>
      <c r="AD448" s="148"/>
      <c r="AE448" s="149"/>
      <c r="AF448" s="150"/>
      <c r="AG448" s="151"/>
      <c r="AH448" s="151"/>
      <c r="AI448" s="151"/>
      <c r="AJ448" s="151"/>
      <c r="AK448" s="152"/>
      <c r="AL448" s="135"/>
      <c r="AM448" s="172"/>
      <c r="AN448" s="172"/>
      <c r="AO448" s="173"/>
    </row>
    <row r="449" spans="2:41" s="82" customFormat="1" ht="35.25" customHeight="1" x14ac:dyDescent="0.2">
      <c r="B449" s="171"/>
      <c r="C449" s="170"/>
      <c r="D449" s="88"/>
      <c r="E449" s="113"/>
      <c r="F449" s="95"/>
      <c r="G449" s="105"/>
      <c r="H449" s="106"/>
      <c r="I449" s="105"/>
      <c r="J449" s="107"/>
      <c r="K449" s="99"/>
      <c r="L449" s="117"/>
      <c r="M449" s="118"/>
      <c r="N449" s="95"/>
      <c r="O449" s="88"/>
      <c r="P449" s="96"/>
      <c r="Q449" s="95"/>
      <c r="R449" s="88"/>
      <c r="S449" s="96"/>
      <c r="T449" s="122"/>
      <c r="U449" s="160"/>
      <c r="V449" s="168"/>
      <c r="W449" s="133"/>
      <c r="X449" s="133"/>
      <c r="Y449" s="134"/>
      <c r="Z449" s="515"/>
      <c r="AA449" s="138"/>
      <c r="AB449" s="139"/>
      <c r="AC449" s="140"/>
      <c r="AD449" s="148"/>
      <c r="AE449" s="149"/>
      <c r="AF449" s="150"/>
      <c r="AG449" s="151"/>
      <c r="AH449" s="151"/>
      <c r="AI449" s="151"/>
      <c r="AJ449" s="151"/>
      <c r="AK449" s="152"/>
      <c r="AL449" s="135"/>
      <c r="AM449" s="172"/>
      <c r="AN449" s="172"/>
      <c r="AO449" s="173"/>
    </row>
    <row r="450" spans="2:41" s="82" customFormat="1" ht="35.25" customHeight="1" x14ac:dyDescent="0.2">
      <c r="B450" s="171"/>
      <c r="C450" s="170"/>
      <c r="D450" s="88"/>
      <c r="E450" s="113"/>
      <c r="F450" s="95"/>
      <c r="G450" s="105"/>
      <c r="H450" s="106"/>
      <c r="I450" s="105"/>
      <c r="J450" s="107"/>
      <c r="K450" s="99"/>
      <c r="L450" s="117"/>
      <c r="M450" s="118"/>
      <c r="N450" s="95"/>
      <c r="O450" s="88"/>
      <c r="P450" s="96"/>
      <c r="Q450" s="95"/>
      <c r="R450" s="88"/>
      <c r="S450" s="96"/>
      <c r="T450" s="122"/>
      <c r="U450" s="160"/>
      <c r="V450" s="168"/>
      <c r="W450" s="133"/>
      <c r="X450" s="133"/>
      <c r="Y450" s="134"/>
      <c r="Z450" s="515"/>
      <c r="AA450" s="138"/>
      <c r="AB450" s="139"/>
      <c r="AC450" s="140"/>
      <c r="AD450" s="148"/>
      <c r="AE450" s="149"/>
      <c r="AF450" s="150"/>
      <c r="AG450" s="151"/>
      <c r="AH450" s="151"/>
      <c r="AI450" s="151"/>
      <c r="AJ450" s="151"/>
      <c r="AK450" s="152"/>
      <c r="AL450" s="135"/>
      <c r="AM450" s="172"/>
      <c r="AN450" s="172"/>
      <c r="AO450" s="173"/>
    </row>
    <row r="451" spans="2:41" s="82" customFormat="1" ht="35.25" customHeight="1" x14ac:dyDescent="0.2">
      <c r="B451" s="171"/>
      <c r="C451" s="170"/>
      <c r="D451" s="88"/>
      <c r="E451" s="113"/>
      <c r="F451" s="95"/>
      <c r="G451" s="105"/>
      <c r="H451" s="106"/>
      <c r="I451" s="105"/>
      <c r="J451" s="107"/>
      <c r="K451" s="99"/>
      <c r="L451" s="117"/>
      <c r="M451" s="118"/>
      <c r="N451" s="95"/>
      <c r="O451" s="88"/>
      <c r="P451" s="96"/>
      <c r="Q451" s="95"/>
      <c r="R451" s="88"/>
      <c r="S451" s="96"/>
      <c r="T451" s="122"/>
      <c r="U451" s="160"/>
      <c r="V451" s="168"/>
      <c r="W451" s="133"/>
      <c r="X451" s="133"/>
      <c r="Y451" s="134"/>
      <c r="Z451" s="515"/>
      <c r="AA451" s="138"/>
      <c r="AB451" s="139"/>
      <c r="AC451" s="140"/>
      <c r="AD451" s="148"/>
      <c r="AE451" s="149"/>
      <c r="AF451" s="150"/>
      <c r="AG451" s="151"/>
      <c r="AH451" s="151"/>
      <c r="AI451" s="151"/>
      <c r="AJ451" s="151"/>
      <c r="AK451" s="152"/>
      <c r="AL451" s="135"/>
      <c r="AM451" s="172"/>
      <c r="AN451" s="172"/>
      <c r="AO451" s="173"/>
    </row>
    <row r="452" spans="2:41" s="82" customFormat="1" ht="35.25" customHeight="1" x14ac:dyDescent="0.2">
      <c r="B452" s="171"/>
      <c r="C452" s="170"/>
      <c r="D452" s="88"/>
      <c r="E452" s="113"/>
      <c r="F452" s="95"/>
      <c r="G452" s="105"/>
      <c r="H452" s="106"/>
      <c r="I452" s="105"/>
      <c r="J452" s="107"/>
      <c r="K452" s="99"/>
      <c r="L452" s="117"/>
      <c r="M452" s="118"/>
      <c r="N452" s="95"/>
      <c r="O452" s="88"/>
      <c r="P452" s="96"/>
      <c r="Q452" s="95"/>
      <c r="R452" s="88"/>
      <c r="S452" s="96"/>
      <c r="T452" s="122"/>
      <c r="U452" s="160"/>
      <c r="V452" s="168"/>
      <c r="W452" s="133"/>
      <c r="X452" s="133"/>
      <c r="Y452" s="134"/>
      <c r="Z452" s="515"/>
      <c r="AA452" s="138"/>
      <c r="AB452" s="139"/>
      <c r="AC452" s="140"/>
      <c r="AD452" s="148"/>
      <c r="AE452" s="149"/>
      <c r="AF452" s="150"/>
      <c r="AG452" s="151"/>
      <c r="AH452" s="151"/>
      <c r="AI452" s="151"/>
      <c r="AJ452" s="151"/>
      <c r="AK452" s="152"/>
      <c r="AL452" s="135"/>
      <c r="AM452" s="172"/>
      <c r="AN452" s="172"/>
      <c r="AO452" s="173"/>
    </row>
    <row r="453" spans="2:41" s="82" customFormat="1" ht="35.25" customHeight="1" x14ac:dyDescent="0.2">
      <c r="B453" s="171"/>
      <c r="C453" s="170"/>
      <c r="D453" s="88"/>
      <c r="E453" s="113"/>
      <c r="F453" s="95"/>
      <c r="G453" s="105"/>
      <c r="H453" s="106"/>
      <c r="I453" s="105"/>
      <c r="J453" s="107"/>
      <c r="K453" s="99"/>
      <c r="L453" s="117"/>
      <c r="M453" s="118"/>
      <c r="N453" s="95"/>
      <c r="O453" s="88"/>
      <c r="P453" s="96"/>
      <c r="Q453" s="95"/>
      <c r="R453" s="88"/>
      <c r="S453" s="96"/>
      <c r="T453" s="122"/>
      <c r="U453" s="160"/>
      <c r="V453" s="168"/>
      <c r="W453" s="133"/>
      <c r="X453" s="133"/>
      <c r="Y453" s="134"/>
      <c r="Z453" s="515"/>
      <c r="AA453" s="138"/>
      <c r="AB453" s="139"/>
      <c r="AC453" s="140"/>
      <c r="AD453" s="148"/>
      <c r="AE453" s="149"/>
      <c r="AF453" s="150"/>
      <c r="AG453" s="151"/>
      <c r="AH453" s="151"/>
      <c r="AI453" s="151"/>
      <c r="AJ453" s="151"/>
      <c r="AK453" s="152"/>
      <c r="AL453" s="135"/>
      <c r="AM453" s="172"/>
      <c r="AN453" s="172"/>
      <c r="AO453" s="173"/>
    </row>
    <row r="454" spans="2:41" s="82" customFormat="1" ht="35.25" customHeight="1" x14ac:dyDescent="0.2">
      <c r="B454" s="171"/>
      <c r="C454" s="170"/>
      <c r="D454" s="88"/>
      <c r="E454" s="113"/>
      <c r="F454" s="95"/>
      <c r="G454" s="105"/>
      <c r="H454" s="106"/>
      <c r="I454" s="105"/>
      <c r="J454" s="107"/>
      <c r="K454" s="99"/>
      <c r="L454" s="117"/>
      <c r="M454" s="118"/>
      <c r="N454" s="95"/>
      <c r="O454" s="88"/>
      <c r="P454" s="96"/>
      <c r="Q454" s="95"/>
      <c r="R454" s="88"/>
      <c r="S454" s="96"/>
      <c r="T454" s="122"/>
      <c r="U454" s="160"/>
      <c r="V454" s="168"/>
      <c r="W454" s="133"/>
      <c r="X454" s="133"/>
      <c r="Y454" s="134"/>
      <c r="Z454" s="515"/>
      <c r="AA454" s="138"/>
      <c r="AB454" s="139"/>
      <c r="AC454" s="140"/>
      <c r="AD454" s="148"/>
      <c r="AE454" s="149"/>
      <c r="AF454" s="150"/>
      <c r="AG454" s="151"/>
      <c r="AH454" s="151"/>
      <c r="AI454" s="151"/>
      <c r="AJ454" s="151"/>
      <c r="AK454" s="152"/>
      <c r="AL454" s="135"/>
      <c r="AM454" s="172"/>
      <c r="AN454" s="172"/>
      <c r="AO454" s="173"/>
    </row>
    <row r="455" spans="2:41" s="82" customFormat="1" ht="35.25" customHeight="1" x14ac:dyDescent="0.2">
      <c r="B455" s="171"/>
      <c r="C455" s="170"/>
      <c r="D455" s="88"/>
      <c r="E455" s="113"/>
      <c r="F455" s="95"/>
      <c r="G455" s="105"/>
      <c r="H455" s="106"/>
      <c r="I455" s="105"/>
      <c r="J455" s="107"/>
      <c r="K455" s="99"/>
      <c r="L455" s="117"/>
      <c r="M455" s="118"/>
      <c r="N455" s="95"/>
      <c r="O455" s="88"/>
      <c r="P455" s="96"/>
      <c r="Q455" s="95"/>
      <c r="R455" s="88"/>
      <c r="S455" s="96"/>
      <c r="T455" s="122"/>
      <c r="U455" s="160"/>
      <c r="V455" s="168"/>
      <c r="W455" s="133"/>
      <c r="X455" s="133"/>
      <c r="Y455" s="134"/>
      <c r="Z455" s="515"/>
      <c r="AA455" s="138"/>
      <c r="AB455" s="139"/>
      <c r="AC455" s="140"/>
      <c r="AD455" s="148"/>
      <c r="AE455" s="149"/>
      <c r="AF455" s="150"/>
      <c r="AG455" s="151"/>
      <c r="AH455" s="151"/>
      <c r="AI455" s="151"/>
      <c r="AJ455" s="151"/>
      <c r="AK455" s="152"/>
      <c r="AL455" s="135"/>
      <c r="AM455" s="172"/>
      <c r="AN455" s="172"/>
      <c r="AO455" s="173"/>
    </row>
    <row r="456" spans="2:41" s="82" customFormat="1" ht="35.25" customHeight="1" x14ac:dyDescent="0.2">
      <c r="B456" s="171"/>
      <c r="C456" s="170"/>
      <c r="D456" s="88"/>
      <c r="E456" s="113"/>
      <c r="F456" s="95"/>
      <c r="G456" s="105"/>
      <c r="H456" s="106"/>
      <c r="I456" s="105"/>
      <c r="J456" s="107"/>
      <c r="K456" s="99"/>
      <c r="L456" s="117"/>
      <c r="M456" s="118"/>
      <c r="N456" s="95"/>
      <c r="O456" s="88"/>
      <c r="P456" s="96"/>
      <c r="Q456" s="95"/>
      <c r="R456" s="88"/>
      <c r="S456" s="96"/>
      <c r="T456" s="122"/>
      <c r="U456" s="160"/>
      <c r="V456" s="168"/>
      <c r="W456" s="133"/>
      <c r="X456" s="133"/>
      <c r="Y456" s="134"/>
      <c r="Z456" s="515"/>
      <c r="AA456" s="138"/>
      <c r="AB456" s="139"/>
      <c r="AC456" s="140"/>
      <c r="AD456" s="148"/>
      <c r="AE456" s="149"/>
      <c r="AF456" s="150"/>
      <c r="AG456" s="151"/>
      <c r="AH456" s="151"/>
      <c r="AI456" s="151"/>
      <c r="AJ456" s="151"/>
      <c r="AK456" s="152"/>
      <c r="AL456" s="135"/>
      <c r="AM456" s="172"/>
      <c r="AN456" s="172"/>
      <c r="AO456" s="173"/>
    </row>
    <row r="457" spans="2:41" s="82" customFormat="1" ht="35.25" customHeight="1" x14ac:dyDescent="0.2">
      <c r="B457" s="171"/>
      <c r="C457" s="170"/>
      <c r="D457" s="88"/>
      <c r="E457" s="113"/>
      <c r="F457" s="95"/>
      <c r="G457" s="105"/>
      <c r="H457" s="106"/>
      <c r="I457" s="105"/>
      <c r="J457" s="107"/>
      <c r="K457" s="99"/>
      <c r="L457" s="117"/>
      <c r="M457" s="118"/>
      <c r="N457" s="95"/>
      <c r="O457" s="88"/>
      <c r="P457" s="96"/>
      <c r="Q457" s="95"/>
      <c r="R457" s="88"/>
      <c r="S457" s="96"/>
      <c r="T457" s="122"/>
      <c r="U457" s="160"/>
      <c r="V457" s="168"/>
      <c r="W457" s="133"/>
      <c r="X457" s="133"/>
      <c r="Y457" s="134"/>
      <c r="Z457" s="515"/>
      <c r="AA457" s="138"/>
      <c r="AB457" s="139"/>
      <c r="AC457" s="140"/>
      <c r="AD457" s="148"/>
      <c r="AE457" s="149"/>
      <c r="AF457" s="150"/>
      <c r="AG457" s="151"/>
      <c r="AH457" s="151"/>
      <c r="AI457" s="151"/>
      <c r="AJ457" s="151"/>
      <c r="AK457" s="152"/>
      <c r="AL457" s="135"/>
      <c r="AM457" s="172"/>
      <c r="AN457" s="172"/>
      <c r="AO457" s="173"/>
    </row>
    <row r="458" spans="2:41" s="82" customFormat="1" ht="35.25" customHeight="1" x14ac:dyDescent="0.2">
      <c r="B458" s="171"/>
      <c r="C458" s="170"/>
      <c r="D458" s="88"/>
      <c r="E458" s="113"/>
      <c r="F458" s="95"/>
      <c r="G458" s="105"/>
      <c r="H458" s="106"/>
      <c r="I458" s="105"/>
      <c r="J458" s="107"/>
      <c r="K458" s="99"/>
      <c r="L458" s="117"/>
      <c r="M458" s="118"/>
      <c r="N458" s="95"/>
      <c r="O458" s="88"/>
      <c r="P458" s="96"/>
      <c r="Q458" s="95"/>
      <c r="R458" s="88"/>
      <c r="S458" s="96"/>
      <c r="T458" s="122"/>
      <c r="U458" s="160"/>
      <c r="V458" s="168"/>
      <c r="W458" s="133"/>
      <c r="X458" s="133"/>
      <c r="Y458" s="134"/>
      <c r="Z458" s="515"/>
      <c r="AA458" s="138"/>
      <c r="AB458" s="139"/>
      <c r="AC458" s="140"/>
      <c r="AD458" s="148"/>
      <c r="AE458" s="149"/>
      <c r="AF458" s="150"/>
      <c r="AG458" s="151"/>
      <c r="AH458" s="151"/>
      <c r="AI458" s="151"/>
      <c r="AJ458" s="151"/>
      <c r="AK458" s="152"/>
      <c r="AL458" s="135"/>
      <c r="AM458" s="172"/>
      <c r="AN458" s="172"/>
      <c r="AO458" s="173"/>
    </row>
    <row r="459" spans="2:41" s="82" customFormat="1" ht="35.25" customHeight="1" x14ac:dyDescent="0.2">
      <c r="B459" s="171"/>
      <c r="C459" s="170"/>
      <c r="D459" s="88"/>
      <c r="E459" s="113"/>
      <c r="F459" s="95"/>
      <c r="G459" s="105"/>
      <c r="H459" s="106"/>
      <c r="I459" s="105"/>
      <c r="J459" s="107"/>
      <c r="K459" s="99"/>
      <c r="L459" s="117"/>
      <c r="M459" s="118"/>
      <c r="N459" s="95"/>
      <c r="O459" s="88"/>
      <c r="P459" s="96"/>
      <c r="Q459" s="95"/>
      <c r="R459" s="88"/>
      <c r="S459" s="96"/>
      <c r="T459" s="122"/>
      <c r="U459" s="160"/>
      <c r="V459" s="168"/>
      <c r="W459" s="133"/>
      <c r="X459" s="133"/>
      <c r="Y459" s="134"/>
      <c r="Z459" s="515"/>
      <c r="AA459" s="138"/>
      <c r="AB459" s="139"/>
      <c r="AC459" s="140"/>
      <c r="AD459" s="148"/>
      <c r="AE459" s="149"/>
      <c r="AF459" s="150"/>
      <c r="AG459" s="151"/>
      <c r="AH459" s="151"/>
      <c r="AI459" s="151"/>
      <c r="AJ459" s="151"/>
      <c r="AK459" s="152"/>
      <c r="AL459" s="135"/>
      <c r="AM459" s="172"/>
      <c r="AN459" s="172"/>
      <c r="AO459" s="173"/>
    </row>
    <row r="460" spans="2:41" s="82" customFormat="1" ht="35.25" customHeight="1" x14ac:dyDescent="0.2">
      <c r="B460" s="171"/>
      <c r="C460" s="170"/>
      <c r="D460" s="88"/>
      <c r="E460" s="113"/>
      <c r="F460" s="95"/>
      <c r="G460" s="105"/>
      <c r="H460" s="106"/>
      <c r="I460" s="105"/>
      <c r="J460" s="107"/>
      <c r="K460" s="99"/>
      <c r="L460" s="117"/>
      <c r="M460" s="118"/>
      <c r="N460" s="95"/>
      <c r="O460" s="88"/>
      <c r="P460" s="96"/>
      <c r="Q460" s="95"/>
      <c r="R460" s="88"/>
      <c r="S460" s="96"/>
      <c r="T460" s="122"/>
      <c r="U460" s="160"/>
      <c r="V460" s="168"/>
      <c r="W460" s="133"/>
      <c r="X460" s="133"/>
      <c r="Y460" s="134"/>
      <c r="Z460" s="515"/>
      <c r="AA460" s="138"/>
      <c r="AB460" s="139"/>
      <c r="AC460" s="140"/>
      <c r="AD460" s="148"/>
      <c r="AE460" s="149"/>
      <c r="AF460" s="150"/>
      <c r="AG460" s="151"/>
      <c r="AH460" s="151"/>
      <c r="AI460" s="151"/>
      <c r="AJ460" s="151"/>
      <c r="AK460" s="152"/>
      <c r="AL460" s="135"/>
      <c r="AM460" s="172"/>
      <c r="AN460" s="172"/>
      <c r="AO460" s="173"/>
    </row>
    <row r="461" spans="2:41" s="82" customFormat="1" ht="35.25" customHeight="1" x14ac:dyDescent="0.2">
      <c r="B461" s="171"/>
      <c r="C461" s="170"/>
      <c r="D461" s="88"/>
      <c r="E461" s="113"/>
      <c r="F461" s="95"/>
      <c r="G461" s="105"/>
      <c r="H461" s="106"/>
      <c r="I461" s="105"/>
      <c r="J461" s="107"/>
      <c r="K461" s="99"/>
      <c r="L461" s="117"/>
      <c r="M461" s="118"/>
      <c r="N461" s="95"/>
      <c r="O461" s="88"/>
      <c r="P461" s="96"/>
      <c r="Q461" s="95"/>
      <c r="R461" s="88"/>
      <c r="S461" s="96"/>
      <c r="T461" s="122"/>
      <c r="U461" s="160"/>
      <c r="V461" s="168"/>
      <c r="W461" s="133"/>
      <c r="X461" s="133"/>
      <c r="Y461" s="134"/>
      <c r="Z461" s="515"/>
      <c r="AA461" s="138"/>
      <c r="AB461" s="139"/>
      <c r="AC461" s="140"/>
      <c r="AD461" s="148"/>
      <c r="AE461" s="149"/>
      <c r="AF461" s="150"/>
      <c r="AG461" s="151"/>
      <c r="AH461" s="151"/>
      <c r="AI461" s="151"/>
      <c r="AJ461" s="151"/>
      <c r="AK461" s="152"/>
      <c r="AL461" s="135"/>
      <c r="AM461" s="172"/>
      <c r="AN461" s="172"/>
      <c r="AO461" s="173"/>
    </row>
    <row r="462" spans="2:41" s="82" customFormat="1" ht="35.25" customHeight="1" x14ac:dyDescent="0.2">
      <c r="B462" s="171"/>
      <c r="C462" s="170"/>
      <c r="D462" s="88"/>
      <c r="E462" s="113"/>
      <c r="F462" s="95"/>
      <c r="G462" s="105"/>
      <c r="H462" s="106"/>
      <c r="I462" s="105"/>
      <c r="J462" s="107"/>
      <c r="K462" s="99"/>
      <c r="L462" s="117"/>
      <c r="M462" s="118"/>
      <c r="N462" s="95"/>
      <c r="O462" s="88"/>
      <c r="P462" s="96"/>
      <c r="Q462" s="95"/>
      <c r="R462" s="88"/>
      <c r="S462" s="96"/>
      <c r="T462" s="122"/>
      <c r="U462" s="160"/>
      <c r="V462" s="168"/>
      <c r="W462" s="133"/>
      <c r="X462" s="133"/>
      <c r="Y462" s="134"/>
      <c r="Z462" s="515"/>
      <c r="AA462" s="138"/>
      <c r="AB462" s="139"/>
      <c r="AC462" s="140"/>
      <c r="AD462" s="148"/>
      <c r="AE462" s="149"/>
      <c r="AF462" s="150"/>
      <c r="AG462" s="151"/>
      <c r="AH462" s="151"/>
      <c r="AI462" s="151"/>
      <c r="AJ462" s="151"/>
      <c r="AK462" s="152"/>
      <c r="AL462" s="135"/>
      <c r="AM462" s="172"/>
      <c r="AN462" s="172"/>
      <c r="AO462" s="173"/>
    </row>
    <row r="463" spans="2:41" s="82" customFormat="1" ht="35.25" customHeight="1" x14ac:dyDescent="0.2">
      <c r="B463" s="171"/>
      <c r="C463" s="170"/>
      <c r="D463" s="88"/>
      <c r="E463" s="113"/>
      <c r="F463" s="95"/>
      <c r="G463" s="105"/>
      <c r="H463" s="106"/>
      <c r="I463" s="105"/>
      <c r="J463" s="107"/>
      <c r="K463" s="99"/>
      <c r="L463" s="117"/>
      <c r="M463" s="118"/>
      <c r="N463" s="95"/>
      <c r="O463" s="88"/>
      <c r="P463" s="96"/>
      <c r="Q463" s="95"/>
      <c r="R463" s="88"/>
      <c r="S463" s="96"/>
      <c r="T463" s="122"/>
      <c r="U463" s="160"/>
      <c r="V463" s="168"/>
      <c r="W463" s="133"/>
      <c r="X463" s="133"/>
      <c r="Y463" s="134"/>
      <c r="Z463" s="515"/>
      <c r="AA463" s="138"/>
      <c r="AB463" s="139"/>
      <c r="AC463" s="140"/>
      <c r="AD463" s="148"/>
      <c r="AE463" s="149"/>
      <c r="AF463" s="150"/>
      <c r="AG463" s="151"/>
      <c r="AH463" s="151"/>
      <c r="AI463" s="151"/>
      <c r="AJ463" s="151"/>
      <c r="AK463" s="152"/>
      <c r="AL463" s="135"/>
      <c r="AM463" s="172"/>
      <c r="AN463" s="172"/>
      <c r="AO463" s="173"/>
    </row>
    <row r="464" spans="2:41" s="82" customFormat="1" ht="35.25" customHeight="1" x14ac:dyDescent="0.2">
      <c r="B464" s="171"/>
      <c r="C464" s="170"/>
      <c r="D464" s="88"/>
      <c r="E464" s="113"/>
      <c r="F464" s="95"/>
      <c r="G464" s="105"/>
      <c r="H464" s="106"/>
      <c r="I464" s="105"/>
      <c r="J464" s="107"/>
      <c r="K464" s="99"/>
      <c r="L464" s="117"/>
      <c r="M464" s="118"/>
      <c r="N464" s="95"/>
      <c r="O464" s="88"/>
      <c r="P464" s="96"/>
      <c r="Q464" s="95"/>
      <c r="R464" s="88"/>
      <c r="S464" s="96"/>
      <c r="T464" s="122"/>
      <c r="U464" s="160"/>
      <c r="V464" s="168"/>
      <c r="W464" s="133"/>
      <c r="X464" s="133"/>
      <c r="Y464" s="134"/>
      <c r="Z464" s="515"/>
      <c r="AA464" s="138"/>
      <c r="AB464" s="139"/>
      <c r="AC464" s="140"/>
      <c r="AD464" s="148"/>
      <c r="AE464" s="149"/>
      <c r="AF464" s="150"/>
      <c r="AG464" s="151"/>
      <c r="AH464" s="151"/>
      <c r="AI464" s="151"/>
      <c r="AJ464" s="151"/>
      <c r="AK464" s="152"/>
      <c r="AL464" s="135"/>
      <c r="AM464" s="172"/>
      <c r="AN464" s="172"/>
      <c r="AO464" s="173"/>
    </row>
    <row r="465" spans="2:41" s="82" customFormat="1" ht="35.25" customHeight="1" x14ac:dyDescent="0.2">
      <c r="B465" s="171"/>
      <c r="C465" s="170"/>
      <c r="D465" s="88"/>
      <c r="E465" s="113"/>
      <c r="F465" s="95"/>
      <c r="G465" s="105"/>
      <c r="H465" s="106"/>
      <c r="I465" s="105"/>
      <c r="J465" s="107"/>
      <c r="K465" s="99"/>
      <c r="L465" s="117"/>
      <c r="M465" s="118"/>
      <c r="N465" s="95"/>
      <c r="O465" s="88"/>
      <c r="P465" s="96"/>
      <c r="Q465" s="95"/>
      <c r="R465" s="88"/>
      <c r="S465" s="96"/>
      <c r="T465" s="122"/>
      <c r="U465" s="160"/>
      <c r="V465" s="168"/>
      <c r="W465" s="133"/>
      <c r="X465" s="133"/>
      <c r="Y465" s="134"/>
      <c r="Z465" s="515"/>
      <c r="AA465" s="138"/>
      <c r="AB465" s="139"/>
      <c r="AC465" s="140"/>
      <c r="AD465" s="148"/>
      <c r="AE465" s="149"/>
      <c r="AF465" s="150"/>
      <c r="AG465" s="151"/>
      <c r="AH465" s="151"/>
      <c r="AI465" s="151"/>
      <c r="AJ465" s="151"/>
      <c r="AK465" s="152"/>
      <c r="AL465" s="135"/>
      <c r="AM465" s="172"/>
      <c r="AN465" s="172"/>
      <c r="AO465" s="173"/>
    </row>
    <row r="466" spans="2:41" s="82" customFormat="1" ht="35.25" customHeight="1" x14ac:dyDescent="0.2">
      <c r="B466" s="171"/>
      <c r="C466" s="170"/>
      <c r="D466" s="88"/>
      <c r="E466" s="113"/>
      <c r="F466" s="95"/>
      <c r="G466" s="105"/>
      <c r="H466" s="106"/>
      <c r="I466" s="105"/>
      <c r="J466" s="107"/>
      <c r="K466" s="99"/>
      <c r="L466" s="117"/>
      <c r="M466" s="118"/>
      <c r="N466" s="95"/>
      <c r="O466" s="88"/>
      <c r="P466" s="96"/>
      <c r="Q466" s="95"/>
      <c r="R466" s="88"/>
      <c r="S466" s="96"/>
      <c r="T466" s="122"/>
      <c r="U466" s="160"/>
      <c r="V466" s="168"/>
      <c r="W466" s="133"/>
      <c r="X466" s="133"/>
      <c r="Y466" s="134"/>
      <c r="Z466" s="515"/>
      <c r="AA466" s="138"/>
      <c r="AB466" s="139"/>
      <c r="AC466" s="140"/>
      <c r="AD466" s="148"/>
      <c r="AE466" s="149"/>
      <c r="AF466" s="150"/>
      <c r="AG466" s="151"/>
      <c r="AH466" s="151"/>
      <c r="AI466" s="151"/>
      <c r="AJ466" s="151"/>
      <c r="AK466" s="152"/>
      <c r="AL466" s="135"/>
      <c r="AM466" s="172"/>
      <c r="AN466" s="172"/>
      <c r="AO466" s="173"/>
    </row>
    <row r="467" spans="2:41" s="82" customFormat="1" ht="35.25" customHeight="1" x14ac:dyDescent="0.2">
      <c r="B467" s="171"/>
      <c r="C467" s="170"/>
      <c r="D467" s="88"/>
      <c r="E467" s="113"/>
      <c r="F467" s="95"/>
      <c r="G467" s="105"/>
      <c r="H467" s="106"/>
      <c r="I467" s="105"/>
      <c r="J467" s="107"/>
      <c r="K467" s="99"/>
      <c r="L467" s="117"/>
      <c r="M467" s="118"/>
      <c r="N467" s="95"/>
      <c r="O467" s="88"/>
      <c r="P467" s="96"/>
      <c r="Q467" s="95"/>
      <c r="R467" s="88"/>
      <c r="S467" s="96"/>
      <c r="T467" s="122"/>
      <c r="U467" s="160"/>
      <c r="V467" s="168"/>
      <c r="W467" s="133"/>
      <c r="X467" s="133"/>
      <c r="Y467" s="134"/>
      <c r="Z467" s="515"/>
      <c r="AA467" s="138"/>
      <c r="AB467" s="139"/>
      <c r="AC467" s="140"/>
      <c r="AD467" s="148"/>
      <c r="AE467" s="149"/>
      <c r="AF467" s="150"/>
      <c r="AG467" s="151"/>
      <c r="AH467" s="151"/>
      <c r="AI467" s="151"/>
      <c r="AJ467" s="151"/>
      <c r="AK467" s="152"/>
      <c r="AL467" s="135"/>
      <c r="AM467" s="172"/>
      <c r="AN467" s="172"/>
      <c r="AO467" s="173"/>
    </row>
    <row r="468" spans="2:41" s="82" customFormat="1" ht="35.25" customHeight="1" x14ac:dyDescent="0.2">
      <c r="B468" s="171"/>
      <c r="C468" s="170"/>
      <c r="D468" s="88"/>
      <c r="E468" s="113"/>
      <c r="F468" s="95"/>
      <c r="G468" s="105"/>
      <c r="H468" s="106"/>
      <c r="I468" s="105"/>
      <c r="J468" s="107"/>
      <c r="K468" s="99"/>
      <c r="L468" s="117"/>
      <c r="M468" s="118"/>
      <c r="N468" s="95"/>
      <c r="O468" s="88"/>
      <c r="P468" s="96"/>
      <c r="Q468" s="95"/>
      <c r="R468" s="88"/>
      <c r="S468" s="96"/>
      <c r="T468" s="122"/>
      <c r="U468" s="160"/>
      <c r="V468" s="168"/>
      <c r="W468" s="133"/>
      <c r="X468" s="133"/>
      <c r="Y468" s="134"/>
      <c r="Z468" s="515"/>
      <c r="AA468" s="138"/>
      <c r="AB468" s="139"/>
      <c r="AC468" s="140"/>
      <c r="AD468" s="148"/>
      <c r="AE468" s="149"/>
      <c r="AF468" s="150"/>
      <c r="AG468" s="151"/>
      <c r="AH468" s="151"/>
      <c r="AI468" s="151"/>
      <c r="AJ468" s="151"/>
      <c r="AK468" s="152"/>
      <c r="AL468" s="135"/>
      <c r="AM468" s="172"/>
      <c r="AN468" s="172"/>
      <c r="AO468" s="173"/>
    </row>
    <row r="469" spans="2:41" s="82" customFormat="1" ht="35.25" customHeight="1" x14ac:dyDescent="0.2">
      <c r="B469" s="171"/>
      <c r="C469" s="170"/>
      <c r="D469" s="88"/>
      <c r="E469" s="113"/>
      <c r="F469" s="95"/>
      <c r="G469" s="105"/>
      <c r="H469" s="106"/>
      <c r="I469" s="105"/>
      <c r="J469" s="107"/>
      <c r="K469" s="99"/>
      <c r="L469" s="117"/>
      <c r="M469" s="118"/>
      <c r="N469" s="95"/>
      <c r="O469" s="88"/>
      <c r="P469" s="96"/>
      <c r="Q469" s="95"/>
      <c r="R469" s="88"/>
      <c r="S469" s="96"/>
      <c r="T469" s="122"/>
      <c r="U469" s="160"/>
      <c r="V469" s="168"/>
      <c r="W469" s="133"/>
      <c r="X469" s="133"/>
      <c r="Y469" s="134"/>
      <c r="Z469" s="515"/>
      <c r="AA469" s="138"/>
      <c r="AB469" s="139"/>
      <c r="AC469" s="140"/>
      <c r="AD469" s="148"/>
      <c r="AE469" s="149"/>
      <c r="AF469" s="150"/>
      <c r="AG469" s="151"/>
      <c r="AH469" s="151"/>
      <c r="AI469" s="151"/>
      <c r="AJ469" s="151"/>
      <c r="AK469" s="152"/>
      <c r="AL469" s="135"/>
      <c r="AM469" s="172"/>
      <c r="AN469" s="172"/>
      <c r="AO469" s="173"/>
    </row>
    <row r="470" spans="2:41" s="82" customFormat="1" ht="35.25" customHeight="1" x14ac:dyDescent="0.2">
      <c r="B470" s="171"/>
      <c r="C470" s="170"/>
      <c r="D470" s="88"/>
      <c r="E470" s="113"/>
      <c r="F470" s="95"/>
      <c r="G470" s="105"/>
      <c r="H470" s="106"/>
      <c r="I470" s="105"/>
      <c r="J470" s="107"/>
      <c r="K470" s="99"/>
      <c r="L470" s="117"/>
      <c r="M470" s="118"/>
      <c r="N470" s="95"/>
      <c r="O470" s="88"/>
      <c r="P470" s="96"/>
      <c r="Q470" s="95"/>
      <c r="R470" s="88"/>
      <c r="S470" s="96"/>
      <c r="T470" s="122"/>
      <c r="U470" s="160"/>
      <c r="V470" s="168"/>
      <c r="W470" s="133"/>
      <c r="X470" s="133"/>
      <c r="Y470" s="134"/>
      <c r="Z470" s="515"/>
      <c r="AA470" s="138"/>
      <c r="AB470" s="139"/>
      <c r="AC470" s="140"/>
      <c r="AD470" s="148"/>
      <c r="AE470" s="149"/>
      <c r="AF470" s="150"/>
      <c r="AG470" s="151"/>
      <c r="AH470" s="151"/>
      <c r="AI470" s="151"/>
      <c r="AJ470" s="151"/>
      <c r="AK470" s="152"/>
      <c r="AL470" s="135"/>
      <c r="AM470" s="172"/>
      <c r="AN470" s="172"/>
      <c r="AO470" s="173"/>
    </row>
    <row r="471" spans="2:41" s="82" customFormat="1" ht="35.25" customHeight="1" x14ac:dyDescent="0.2">
      <c r="B471" s="171"/>
      <c r="C471" s="170"/>
      <c r="D471" s="88"/>
      <c r="E471" s="113"/>
      <c r="F471" s="95"/>
      <c r="G471" s="105"/>
      <c r="H471" s="106"/>
      <c r="I471" s="105"/>
      <c r="J471" s="107"/>
      <c r="K471" s="99"/>
      <c r="L471" s="117"/>
      <c r="M471" s="118"/>
      <c r="N471" s="95"/>
      <c r="O471" s="88"/>
      <c r="P471" s="96"/>
      <c r="Q471" s="95"/>
      <c r="R471" s="88"/>
      <c r="S471" s="96"/>
      <c r="T471" s="122"/>
      <c r="U471" s="160"/>
      <c r="V471" s="168"/>
      <c r="W471" s="133"/>
      <c r="X471" s="133"/>
      <c r="Y471" s="134"/>
      <c r="Z471" s="515"/>
      <c r="AA471" s="138"/>
      <c r="AB471" s="139"/>
      <c r="AC471" s="140"/>
      <c r="AD471" s="148"/>
      <c r="AE471" s="149"/>
      <c r="AF471" s="150"/>
      <c r="AG471" s="151"/>
      <c r="AH471" s="151"/>
      <c r="AI471" s="151"/>
      <c r="AJ471" s="151"/>
      <c r="AK471" s="152"/>
      <c r="AL471" s="135"/>
      <c r="AM471" s="172"/>
      <c r="AN471" s="172"/>
      <c r="AO471" s="173"/>
    </row>
    <row r="472" spans="2:41" s="82" customFormat="1" ht="35.25" customHeight="1" x14ac:dyDescent="0.2">
      <c r="B472" s="171"/>
      <c r="C472" s="170"/>
      <c r="D472" s="88"/>
      <c r="E472" s="113"/>
      <c r="F472" s="95"/>
      <c r="G472" s="105"/>
      <c r="H472" s="106"/>
      <c r="I472" s="105"/>
      <c r="J472" s="107"/>
      <c r="K472" s="99"/>
      <c r="L472" s="117"/>
      <c r="M472" s="118"/>
      <c r="N472" s="95"/>
      <c r="O472" s="88"/>
      <c r="P472" s="96"/>
      <c r="Q472" s="95"/>
      <c r="R472" s="88"/>
      <c r="S472" s="96"/>
      <c r="T472" s="122"/>
      <c r="U472" s="160"/>
      <c r="V472" s="168"/>
      <c r="W472" s="133"/>
      <c r="X472" s="133"/>
      <c r="Y472" s="134"/>
      <c r="Z472" s="515"/>
      <c r="AA472" s="138"/>
      <c r="AB472" s="139"/>
      <c r="AC472" s="140"/>
      <c r="AD472" s="148"/>
      <c r="AE472" s="149"/>
      <c r="AF472" s="150"/>
      <c r="AG472" s="151"/>
      <c r="AH472" s="151"/>
      <c r="AI472" s="151"/>
      <c r="AJ472" s="151"/>
      <c r="AK472" s="152"/>
      <c r="AL472" s="135"/>
      <c r="AM472" s="172"/>
      <c r="AN472" s="172"/>
      <c r="AO472" s="173"/>
    </row>
    <row r="473" spans="2:41" s="82" customFormat="1" ht="35.25" customHeight="1" x14ac:dyDescent="0.2">
      <c r="B473" s="171"/>
      <c r="C473" s="170"/>
      <c r="D473" s="88"/>
      <c r="E473" s="113"/>
      <c r="F473" s="95"/>
      <c r="G473" s="105"/>
      <c r="H473" s="106"/>
      <c r="I473" s="105"/>
      <c r="J473" s="107"/>
      <c r="K473" s="99"/>
      <c r="L473" s="117"/>
      <c r="M473" s="118"/>
      <c r="N473" s="95"/>
      <c r="O473" s="88"/>
      <c r="P473" s="96"/>
      <c r="Q473" s="95"/>
      <c r="R473" s="88"/>
      <c r="S473" s="96"/>
      <c r="T473" s="122"/>
      <c r="U473" s="160"/>
      <c r="V473" s="168"/>
      <c r="W473" s="133"/>
      <c r="X473" s="133"/>
      <c r="Y473" s="134"/>
      <c r="Z473" s="515"/>
      <c r="AA473" s="138"/>
      <c r="AB473" s="139"/>
      <c r="AC473" s="140"/>
      <c r="AD473" s="148"/>
      <c r="AE473" s="149"/>
      <c r="AF473" s="150"/>
      <c r="AG473" s="151"/>
      <c r="AH473" s="151"/>
      <c r="AI473" s="151"/>
      <c r="AJ473" s="151"/>
      <c r="AK473" s="152"/>
      <c r="AL473" s="135"/>
      <c r="AM473" s="172"/>
      <c r="AN473" s="172"/>
      <c r="AO473" s="173"/>
    </row>
    <row r="474" spans="2:41" s="82" customFormat="1" ht="35.25" customHeight="1" x14ac:dyDescent="0.2">
      <c r="B474" s="171"/>
      <c r="C474" s="170"/>
      <c r="D474" s="88"/>
      <c r="E474" s="113"/>
      <c r="F474" s="95"/>
      <c r="G474" s="105"/>
      <c r="H474" s="106"/>
      <c r="I474" s="105"/>
      <c r="J474" s="107"/>
      <c r="K474" s="99"/>
      <c r="L474" s="117"/>
      <c r="M474" s="118"/>
      <c r="N474" s="95"/>
      <c r="O474" s="88"/>
      <c r="P474" s="96"/>
      <c r="Q474" s="95"/>
      <c r="R474" s="88"/>
      <c r="S474" s="96"/>
      <c r="T474" s="122"/>
      <c r="U474" s="160"/>
      <c r="V474" s="168"/>
      <c r="W474" s="133"/>
      <c r="X474" s="133"/>
      <c r="Y474" s="134"/>
      <c r="Z474" s="515"/>
      <c r="AA474" s="138"/>
      <c r="AB474" s="139"/>
      <c r="AC474" s="140"/>
      <c r="AD474" s="148"/>
      <c r="AE474" s="149"/>
      <c r="AF474" s="150"/>
      <c r="AG474" s="151"/>
      <c r="AH474" s="151"/>
      <c r="AI474" s="151"/>
      <c r="AJ474" s="151"/>
      <c r="AK474" s="152"/>
      <c r="AL474" s="135"/>
      <c r="AM474" s="172"/>
      <c r="AN474" s="172"/>
      <c r="AO474" s="173"/>
    </row>
    <row r="475" spans="2:41" s="82" customFormat="1" ht="35.25" customHeight="1" x14ac:dyDescent="0.2">
      <c r="B475" s="171"/>
      <c r="C475" s="170"/>
      <c r="D475" s="88"/>
      <c r="E475" s="113"/>
      <c r="F475" s="95"/>
      <c r="G475" s="105"/>
      <c r="H475" s="106"/>
      <c r="I475" s="105"/>
      <c r="J475" s="107"/>
      <c r="K475" s="99"/>
      <c r="L475" s="117"/>
      <c r="M475" s="118"/>
      <c r="N475" s="95"/>
      <c r="O475" s="88"/>
      <c r="P475" s="96"/>
      <c r="Q475" s="95"/>
      <c r="R475" s="88"/>
      <c r="S475" s="96"/>
      <c r="T475" s="122"/>
      <c r="U475" s="160"/>
      <c r="V475" s="168"/>
      <c r="W475" s="133"/>
      <c r="X475" s="133"/>
      <c r="Y475" s="134"/>
      <c r="Z475" s="515"/>
      <c r="AA475" s="138"/>
      <c r="AB475" s="139"/>
      <c r="AC475" s="140"/>
      <c r="AD475" s="148"/>
      <c r="AE475" s="149"/>
      <c r="AF475" s="150"/>
      <c r="AG475" s="151"/>
      <c r="AH475" s="151"/>
      <c r="AI475" s="151"/>
      <c r="AJ475" s="151"/>
      <c r="AK475" s="152"/>
      <c r="AL475" s="135"/>
      <c r="AM475" s="172"/>
      <c r="AN475" s="172"/>
      <c r="AO475" s="173"/>
    </row>
    <row r="476" spans="2:41" s="82" customFormat="1" ht="35.25" customHeight="1" x14ac:dyDescent="0.2">
      <c r="B476" s="171"/>
      <c r="C476" s="170"/>
      <c r="D476" s="88"/>
      <c r="E476" s="113"/>
      <c r="F476" s="95"/>
      <c r="G476" s="105"/>
      <c r="H476" s="106"/>
      <c r="I476" s="105"/>
      <c r="J476" s="107"/>
      <c r="K476" s="99"/>
      <c r="L476" s="117"/>
      <c r="M476" s="118"/>
      <c r="N476" s="95"/>
      <c r="O476" s="88"/>
      <c r="P476" s="96"/>
      <c r="Q476" s="95"/>
      <c r="R476" s="88"/>
      <c r="S476" s="96"/>
      <c r="T476" s="122"/>
      <c r="U476" s="160"/>
      <c r="V476" s="168"/>
      <c r="W476" s="133"/>
      <c r="X476" s="133"/>
      <c r="Y476" s="134"/>
      <c r="Z476" s="515"/>
      <c r="AA476" s="138"/>
      <c r="AB476" s="139"/>
      <c r="AC476" s="140"/>
      <c r="AD476" s="148"/>
      <c r="AE476" s="149"/>
      <c r="AF476" s="150"/>
      <c r="AG476" s="151"/>
      <c r="AH476" s="151"/>
      <c r="AI476" s="151"/>
      <c r="AJ476" s="151"/>
      <c r="AK476" s="152"/>
      <c r="AL476" s="135"/>
      <c r="AM476" s="172"/>
      <c r="AN476" s="172"/>
      <c r="AO476" s="173"/>
    </row>
    <row r="477" spans="2:41" s="82" customFormat="1" ht="35.25" customHeight="1" x14ac:dyDescent="0.2">
      <c r="B477" s="171"/>
      <c r="C477" s="170"/>
      <c r="D477" s="88"/>
      <c r="E477" s="113"/>
      <c r="F477" s="95"/>
      <c r="G477" s="105"/>
      <c r="H477" s="106"/>
      <c r="I477" s="105"/>
      <c r="J477" s="107"/>
      <c r="K477" s="99"/>
      <c r="L477" s="117"/>
      <c r="M477" s="118"/>
      <c r="N477" s="95"/>
      <c r="O477" s="88"/>
      <c r="P477" s="96"/>
      <c r="Q477" s="95"/>
      <c r="R477" s="88"/>
      <c r="S477" s="96"/>
      <c r="T477" s="122"/>
      <c r="U477" s="160"/>
      <c r="V477" s="168"/>
      <c r="W477" s="133"/>
      <c r="X477" s="133"/>
      <c r="Y477" s="134"/>
      <c r="Z477" s="515"/>
      <c r="AA477" s="138"/>
      <c r="AB477" s="139"/>
      <c r="AC477" s="140"/>
      <c r="AD477" s="148"/>
      <c r="AE477" s="149"/>
      <c r="AF477" s="150"/>
      <c r="AG477" s="151"/>
      <c r="AH477" s="151"/>
      <c r="AI477" s="151"/>
      <c r="AJ477" s="151"/>
      <c r="AK477" s="152"/>
      <c r="AL477" s="135"/>
      <c r="AM477" s="172"/>
      <c r="AN477" s="172"/>
      <c r="AO477" s="173"/>
    </row>
    <row r="478" spans="2:41" s="82" customFormat="1" ht="35.25" customHeight="1" x14ac:dyDescent="0.2">
      <c r="B478" s="171"/>
      <c r="C478" s="170"/>
      <c r="D478" s="88"/>
      <c r="E478" s="113"/>
      <c r="F478" s="95"/>
      <c r="G478" s="105"/>
      <c r="H478" s="106"/>
      <c r="I478" s="105"/>
      <c r="J478" s="107"/>
      <c r="K478" s="99"/>
      <c r="L478" s="117"/>
      <c r="M478" s="118"/>
      <c r="N478" s="95"/>
      <c r="O478" s="88"/>
      <c r="P478" s="96"/>
      <c r="Q478" s="95"/>
      <c r="R478" s="88"/>
      <c r="S478" s="96"/>
      <c r="T478" s="122"/>
      <c r="U478" s="160"/>
      <c r="V478" s="168"/>
      <c r="W478" s="133"/>
      <c r="X478" s="133"/>
      <c r="Y478" s="134"/>
      <c r="Z478" s="515"/>
      <c r="AA478" s="138"/>
      <c r="AB478" s="139"/>
      <c r="AC478" s="140"/>
      <c r="AD478" s="148"/>
      <c r="AE478" s="149"/>
      <c r="AF478" s="150"/>
      <c r="AG478" s="151"/>
      <c r="AH478" s="151"/>
      <c r="AI478" s="151"/>
      <c r="AJ478" s="151"/>
      <c r="AK478" s="152"/>
      <c r="AL478" s="135"/>
      <c r="AM478" s="172"/>
      <c r="AN478" s="172"/>
      <c r="AO478" s="173"/>
    </row>
    <row r="479" spans="2:41" s="82" customFormat="1" ht="35.25" customHeight="1" x14ac:dyDescent="0.2">
      <c r="B479" s="171"/>
      <c r="C479" s="170"/>
      <c r="D479" s="88"/>
      <c r="E479" s="113"/>
      <c r="F479" s="95"/>
      <c r="G479" s="105"/>
      <c r="H479" s="106"/>
      <c r="I479" s="105"/>
      <c r="J479" s="107"/>
      <c r="K479" s="99"/>
      <c r="L479" s="117"/>
      <c r="M479" s="118"/>
      <c r="N479" s="95"/>
      <c r="O479" s="88"/>
      <c r="P479" s="96"/>
      <c r="Q479" s="95"/>
      <c r="R479" s="88"/>
      <c r="S479" s="96"/>
      <c r="T479" s="122"/>
      <c r="U479" s="160"/>
      <c r="V479" s="168"/>
      <c r="W479" s="133"/>
      <c r="X479" s="133"/>
      <c r="Y479" s="134"/>
      <c r="Z479" s="515"/>
      <c r="AA479" s="138"/>
      <c r="AB479" s="139"/>
      <c r="AC479" s="140"/>
      <c r="AD479" s="148"/>
      <c r="AE479" s="149"/>
      <c r="AF479" s="150"/>
      <c r="AG479" s="151"/>
      <c r="AH479" s="151"/>
      <c r="AI479" s="151"/>
      <c r="AJ479" s="151"/>
      <c r="AK479" s="152"/>
      <c r="AL479" s="135"/>
      <c r="AM479" s="172"/>
      <c r="AN479" s="172"/>
      <c r="AO479" s="173"/>
    </row>
    <row r="480" spans="2:41" s="82" customFormat="1" ht="35.25" customHeight="1" x14ac:dyDescent="0.2">
      <c r="B480" s="171"/>
      <c r="C480" s="170"/>
      <c r="D480" s="88"/>
      <c r="E480" s="113"/>
      <c r="F480" s="95"/>
      <c r="G480" s="105"/>
      <c r="H480" s="106"/>
      <c r="I480" s="105"/>
      <c r="J480" s="107"/>
      <c r="K480" s="99"/>
      <c r="L480" s="117"/>
      <c r="M480" s="118"/>
      <c r="N480" s="95"/>
      <c r="O480" s="88"/>
      <c r="P480" s="96"/>
      <c r="Q480" s="95"/>
      <c r="R480" s="88"/>
      <c r="S480" s="96"/>
      <c r="T480" s="122"/>
      <c r="U480" s="160"/>
      <c r="V480" s="168"/>
      <c r="W480" s="133"/>
      <c r="X480" s="133"/>
      <c r="Y480" s="134"/>
      <c r="Z480" s="515"/>
      <c r="AA480" s="138"/>
      <c r="AB480" s="139"/>
      <c r="AC480" s="140"/>
      <c r="AD480" s="148"/>
      <c r="AE480" s="149"/>
      <c r="AF480" s="150"/>
      <c r="AG480" s="151"/>
      <c r="AH480" s="151"/>
      <c r="AI480" s="151"/>
      <c r="AJ480" s="151"/>
      <c r="AK480" s="152"/>
      <c r="AL480" s="135"/>
      <c r="AM480" s="172"/>
      <c r="AN480" s="172"/>
      <c r="AO480" s="173"/>
    </row>
    <row r="481" spans="2:41" s="82" customFormat="1" ht="35.25" customHeight="1" x14ac:dyDescent="0.2">
      <c r="B481" s="171"/>
      <c r="C481" s="170"/>
      <c r="D481" s="88"/>
      <c r="E481" s="113"/>
      <c r="F481" s="95"/>
      <c r="G481" s="105"/>
      <c r="H481" s="106"/>
      <c r="I481" s="105"/>
      <c r="J481" s="107"/>
      <c r="K481" s="99"/>
      <c r="L481" s="117"/>
      <c r="M481" s="118"/>
      <c r="N481" s="95"/>
      <c r="O481" s="88"/>
      <c r="P481" s="96"/>
      <c r="Q481" s="95"/>
      <c r="R481" s="88"/>
      <c r="S481" s="96"/>
      <c r="T481" s="122"/>
      <c r="U481" s="160"/>
      <c r="V481" s="168"/>
      <c r="W481" s="133"/>
      <c r="X481" s="133"/>
      <c r="Y481" s="134"/>
      <c r="Z481" s="515"/>
      <c r="AA481" s="138"/>
      <c r="AB481" s="139"/>
      <c r="AC481" s="140"/>
      <c r="AD481" s="148"/>
      <c r="AE481" s="149"/>
      <c r="AF481" s="150"/>
      <c r="AG481" s="151"/>
      <c r="AH481" s="151"/>
      <c r="AI481" s="151"/>
      <c r="AJ481" s="151"/>
      <c r="AK481" s="152"/>
      <c r="AL481" s="135"/>
      <c r="AM481" s="172"/>
      <c r="AN481" s="172"/>
      <c r="AO481" s="173"/>
    </row>
    <row r="482" spans="2:41" s="82" customFormat="1" ht="35.25" customHeight="1" x14ac:dyDescent="0.2">
      <c r="B482" s="171"/>
      <c r="C482" s="170"/>
      <c r="D482" s="88"/>
      <c r="E482" s="113"/>
      <c r="F482" s="95"/>
      <c r="G482" s="105"/>
      <c r="H482" s="106"/>
      <c r="I482" s="105"/>
      <c r="J482" s="107"/>
      <c r="K482" s="99"/>
      <c r="L482" s="117"/>
      <c r="M482" s="118"/>
      <c r="N482" s="95"/>
      <c r="O482" s="88"/>
      <c r="P482" s="96"/>
      <c r="Q482" s="95"/>
      <c r="R482" s="88"/>
      <c r="S482" s="96"/>
      <c r="T482" s="122"/>
      <c r="U482" s="160"/>
      <c r="V482" s="168"/>
      <c r="W482" s="133"/>
      <c r="X482" s="133"/>
      <c r="Y482" s="134"/>
      <c r="Z482" s="515"/>
      <c r="AA482" s="138"/>
      <c r="AB482" s="139"/>
      <c r="AC482" s="140"/>
      <c r="AD482" s="148"/>
      <c r="AE482" s="149"/>
      <c r="AF482" s="150"/>
      <c r="AG482" s="151"/>
      <c r="AH482" s="151"/>
      <c r="AI482" s="151"/>
      <c r="AJ482" s="151"/>
      <c r="AK482" s="152"/>
      <c r="AL482" s="135"/>
      <c r="AM482" s="172"/>
      <c r="AN482" s="172"/>
      <c r="AO482" s="173"/>
    </row>
    <row r="483" spans="2:41" s="82" customFormat="1" ht="35.25" customHeight="1" x14ac:dyDescent="0.2">
      <c r="B483" s="171"/>
      <c r="C483" s="170"/>
      <c r="D483" s="88"/>
      <c r="E483" s="113"/>
      <c r="F483" s="95"/>
      <c r="G483" s="105"/>
      <c r="H483" s="106"/>
      <c r="I483" s="105"/>
      <c r="J483" s="107"/>
      <c r="K483" s="99"/>
      <c r="L483" s="117"/>
      <c r="M483" s="118"/>
      <c r="N483" s="95"/>
      <c r="O483" s="88"/>
      <c r="P483" s="96"/>
      <c r="Q483" s="95"/>
      <c r="R483" s="88"/>
      <c r="S483" s="96"/>
      <c r="T483" s="122"/>
      <c r="U483" s="160"/>
      <c r="V483" s="168"/>
      <c r="W483" s="133"/>
      <c r="X483" s="133"/>
      <c r="Y483" s="134"/>
      <c r="Z483" s="515"/>
      <c r="AA483" s="138"/>
      <c r="AB483" s="139"/>
      <c r="AC483" s="140"/>
      <c r="AD483" s="148"/>
      <c r="AE483" s="149"/>
      <c r="AF483" s="150"/>
      <c r="AG483" s="151"/>
      <c r="AH483" s="151"/>
      <c r="AI483" s="151"/>
      <c r="AJ483" s="151"/>
      <c r="AK483" s="152"/>
      <c r="AL483" s="135"/>
      <c r="AM483" s="172"/>
      <c r="AN483" s="172"/>
      <c r="AO483" s="173"/>
    </row>
    <row r="484" spans="2:41" s="82" customFormat="1" ht="35.25" customHeight="1" x14ac:dyDescent="0.2">
      <c r="B484" s="171"/>
      <c r="C484" s="170"/>
      <c r="D484" s="88"/>
      <c r="E484" s="113"/>
      <c r="F484" s="95"/>
      <c r="G484" s="105"/>
      <c r="H484" s="106"/>
      <c r="I484" s="105"/>
      <c r="J484" s="107"/>
      <c r="K484" s="99"/>
      <c r="L484" s="117"/>
      <c r="M484" s="118"/>
      <c r="N484" s="95"/>
      <c r="O484" s="88"/>
      <c r="P484" s="96"/>
      <c r="Q484" s="95"/>
      <c r="R484" s="88"/>
      <c r="S484" s="96"/>
      <c r="T484" s="122"/>
      <c r="U484" s="160"/>
      <c r="V484" s="168"/>
      <c r="W484" s="133"/>
      <c r="X484" s="133"/>
      <c r="Y484" s="134"/>
      <c r="Z484" s="515"/>
      <c r="AA484" s="138"/>
      <c r="AB484" s="139"/>
      <c r="AC484" s="140"/>
      <c r="AD484" s="148"/>
      <c r="AE484" s="149"/>
      <c r="AF484" s="150"/>
      <c r="AG484" s="151"/>
      <c r="AH484" s="151"/>
      <c r="AI484" s="151"/>
      <c r="AJ484" s="151"/>
      <c r="AK484" s="152"/>
      <c r="AL484" s="135"/>
      <c r="AM484" s="172"/>
      <c r="AN484" s="172"/>
      <c r="AO484" s="173"/>
    </row>
    <row r="485" spans="2:41" s="82" customFormat="1" ht="35.25" customHeight="1" x14ac:dyDescent="0.2">
      <c r="B485" s="171"/>
      <c r="C485" s="170"/>
      <c r="D485" s="88"/>
      <c r="E485" s="113"/>
      <c r="F485" s="95"/>
      <c r="G485" s="105"/>
      <c r="H485" s="106"/>
      <c r="I485" s="105"/>
      <c r="J485" s="107"/>
      <c r="K485" s="99"/>
      <c r="L485" s="117"/>
      <c r="M485" s="118"/>
      <c r="N485" s="95"/>
      <c r="O485" s="88"/>
      <c r="P485" s="96"/>
      <c r="Q485" s="95"/>
      <c r="R485" s="88"/>
      <c r="S485" s="96"/>
      <c r="T485" s="122"/>
      <c r="U485" s="160"/>
      <c r="V485" s="168"/>
      <c r="W485" s="133"/>
      <c r="X485" s="133"/>
      <c r="Y485" s="134"/>
      <c r="Z485" s="515"/>
      <c r="AA485" s="138"/>
      <c r="AB485" s="139"/>
      <c r="AC485" s="140"/>
      <c r="AD485" s="148"/>
      <c r="AE485" s="149"/>
      <c r="AF485" s="150"/>
      <c r="AG485" s="151"/>
      <c r="AH485" s="151"/>
      <c r="AI485" s="151"/>
      <c r="AJ485" s="151"/>
      <c r="AK485" s="152"/>
      <c r="AL485" s="135"/>
      <c r="AM485" s="172"/>
      <c r="AN485" s="172"/>
      <c r="AO485" s="173"/>
    </row>
    <row r="486" spans="2:41" s="82" customFormat="1" ht="35.25" customHeight="1" x14ac:dyDescent="0.2">
      <c r="B486" s="171"/>
      <c r="C486" s="170"/>
      <c r="D486" s="88"/>
      <c r="E486" s="113"/>
      <c r="F486" s="95"/>
      <c r="G486" s="105"/>
      <c r="H486" s="106"/>
      <c r="I486" s="105"/>
      <c r="J486" s="107"/>
      <c r="K486" s="99"/>
      <c r="L486" s="117"/>
      <c r="M486" s="118"/>
      <c r="N486" s="95"/>
      <c r="O486" s="88"/>
      <c r="P486" s="96"/>
      <c r="Q486" s="95"/>
      <c r="R486" s="88"/>
      <c r="S486" s="96"/>
      <c r="T486" s="122"/>
      <c r="U486" s="160"/>
      <c r="V486" s="168"/>
      <c r="W486" s="133"/>
      <c r="X486" s="133"/>
      <c r="Y486" s="134"/>
      <c r="Z486" s="515"/>
      <c r="AA486" s="138"/>
      <c r="AB486" s="139"/>
      <c r="AC486" s="140"/>
      <c r="AD486" s="148"/>
      <c r="AE486" s="149"/>
      <c r="AF486" s="150"/>
      <c r="AG486" s="151"/>
      <c r="AH486" s="151"/>
      <c r="AI486" s="151"/>
      <c r="AJ486" s="151"/>
      <c r="AK486" s="152"/>
      <c r="AL486" s="135"/>
      <c r="AM486" s="172"/>
      <c r="AN486" s="172"/>
      <c r="AO486" s="173"/>
    </row>
    <row r="487" spans="2:41" s="82" customFormat="1" ht="35.25" customHeight="1" x14ac:dyDescent="0.2">
      <c r="B487" s="171"/>
      <c r="C487" s="170"/>
      <c r="D487" s="88"/>
      <c r="E487" s="113"/>
      <c r="F487" s="95"/>
      <c r="G487" s="105"/>
      <c r="H487" s="106"/>
      <c r="I487" s="105"/>
      <c r="J487" s="107"/>
      <c r="K487" s="99"/>
      <c r="L487" s="117"/>
      <c r="M487" s="118"/>
      <c r="N487" s="95"/>
      <c r="O487" s="88"/>
      <c r="P487" s="96"/>
      <c r="Q487" s="95"/>
      <c r="R487" s="88"/>
      <c r="S487" s="96"/>
      <c r="T487" s="122"/>
      <c r="U487" s="160"/>
      <c r="V487" s="168"/>
      <c r="W487" s="133"/>
      <c r="X487" s="133"/>
      <c r="Y487" s="134"/>
      <c r="Z487" s="515"/>
      <c r="AA487" s="138"/>
      <c r="AB487" s="139"/>
      <c r="AC487" s="140"/>
      <c r="AD487" s="148"/>
      <c r="AE487" s="149"/>
      <c r="AF487" s="150"/>
      <c r="AG487" s="151"/>
      <c r="AH487" s="151"/>
      <c r="AI487" s="151"/>
      <c r="AJ487" s="151"/>
      <c r="AK487" s="152"/>
      <c r="AL487" s="135"/>
      <c r="AM487" s="172"/>
      <c r="AN487" s="172"/>
      <c r="AO487" s="173"/>
    </row>
    <row r="488" spans="2:41" s="82" customFormat="1" ht="35.25" customHeight="1" x14ac:dyDescent="0.2">
      <c r="B488" s="171"/>
      <c r="C488" s="170"/>
      <c r="D488" s="88"/>
      <c r="E488" s="113"/>
      <c r="F488" s="95"/>
      <c r="G488" s="105"/>
      <c r="H488" s="106"/>
      <c r="I488" s="105"/>
      <c r="J488" s="107"/>
      <c r="K488" s="99"/>
      <c r="L488" s="117"/>
      <c r="M488" s="118"/>
      <c r="N488" s="95"/>
      <c r="O488" s="88"/>
      <c r="P488" s="96"/>
      <c r="Q488" s="95"/>
      <c r="R488" s="88"/>
      <c r="S488" s="96"/>
      <c r="T488" s="122"/>
      <c r="U488" s="160"/>
      <c r="V488" s="168"/>
      <c r="W488" s="133"/>
      <c r="X488" s="133"/>
      <c r="Y488" s="134"/>
      <c r="Z488" s="515"/>
      <c r="AA488" s="138"/>
      <c r="AB488" s="139"/>
      <c r="AC488" s="140"/>
      <c r="AD488" s="148"/>
      <c r="AE488" s="149"/>
      <c r="AF488" s="150"/>
      <c r="AG488" s="151"/>
      <c r="AH488" s="151"/>
      <c r="AI488" s="151"/>
      <c r="AJ488" s="151"/>
      <c r="AK488" s="152"/>
      <c r="AL488" s="135"/>
      <c r="AM488" s="172"/>
      <c r="AN488" s="172"/>
      <c r="AO488" s="173"/>
    </row>
    <row r="489" spans="2:41" s="82" customFormat="1" ht="35.25" customHeight="1" x14ac:dyDescent="0.2">
      <c r="B489" s="171"/>
      <c r="C489" s="170"/>
      <c r="D489" s="88"/>
      <c r="E489" s="113"/>
      <c r="F489" s="95"/>
      <c r="G489" s="105"/>
      <c r="H489" s="106"/>
      <c r="I489" s="105"/>
      <c r="J489" s="107"/>
      <c r="K489" s="99"/>
      <c r="L489" s="117"/>
      <c r="M489" s="118"/>
      <c r="N489" s="95"/>
      <c r="O489" s="88"/>
      <c r="P489" s="96"/>
      <c r="Q489" s="95"/>
      <c r="R489" s="88"/>
      <c r="S489" s="96"/>
      <c r="T489" s="122"/>
      <c r="U489" s="160"/>
      <c r="V489" s="168"/>
      <c r="W489" s="133"/>
      <c r="X489" s="133"/>
      <c r="Y489" s="134"/>
      <c r="Z489" s="515"/>
      <c r="AA489" s="138"/>
      <c r="AB489" s="139"/>
      <c r="AC489" s="140"/>
      <c r="AD489" s="148"/>
      <c r="AE489" s="149"/>
      <c r="AF489" s="150"/>
      <c r="AG489" s="151"/>
      <c r="AH489" s="151"/>
      <c r="AI489" s="151"/>
      <c r="AJ489" s="151"/>
      <c r="AK489" s="152"/>
      <c r="AL489" s="135"/>
      <c r="AM489" s="172"/>
      <c r="AN489" s="172"/>
      <c r="AO489" s="173"/>
    </row>
    <row r="490" spans="2:41" s="82" customFormat="1" ht="35.25" customHeight="1" x14ac:dyDescent="0.2">
      <c r="B490" s="171"/>
      <c r="C490" s="170"/>
      <c r="D490" s="88"/>
      <c r="E490" s="113"/>
      <c r="F490" s="95"/>
      <c r="G490" s="105"/>
      <c r="H490" s="106"/>
      <c r="I490" s="105"/>
      <c r="J490" s="107"/>
      <c r="K490" s="99"/>
      <c r="L490" s="117"/>
      <c r="M490" s="118"/>
      <c r="N490" s="95"/>
      <c r="O490" s="88"/>
      <c r="P490" s="96"/>
      <c r="Q490" s="95"/>
      <c r="R490" s="88"/>
      <c r="S490" s="96"/>
      <c r="T490" s="122"/>
      <c r="U490" s="160"/>
      <c r="V490" s="168"/>
      <c r="W490" s="133"/>
      <c r="X490" s="133"/>
      <c r="Y490" s="134"/>
      <c r="Z490" s="515"/>
      <c r="AA490" s="138"/>
      <c r="AB490" s="139"/>
      <c r="AC490" s="140"/>
      <c r="AD490" s="148"/>
      <c r="AE490" s="149"/>
      <c r="AF490" s="150"/>
      <c r="AG490" s="151"/>
      <c r="AH490" s="151"/>
      <c r="AI490" s="151"/>
      <c r="AJ490" s="151"/>
      <c r="AK490" s="152"/>
      <c r="AL490" s="135"/>
      <c r="AM490" s="172"/>
      <c r="AN490" s="172"/>
      <c r="AO490" s="173"/>
    </row>
    <row r="491" spans="2:41" s="82" customFormat="1" ht="35.25" customHeight="1" x14ac:dyDescent="0.2">
      <c r="B491" s="171"/>
      <c r="C491" s="170"/>
      <c r="D491" s="88"/>
      <c r="E491" s="113"/>
      <c r="F491" s="95"/>
      <c r="G491" s="105"/>
      <c r="H491" s="106"/>
      <c r="I491" s="105"/>
      <c r="J491" s="107"/>
      <c r="K491" s="99"/>
      <c r="L491" s="117"/>
      <c r="M491" s="118"/>
      <c r="N491" s="95"/>
      <c r="O491" s="88"/>
      <c r="P491" s="96"/>
      <c r="Q491" s="95"/>
      <c r="R491" s="88"/>
      <c r="S491" s="96"/>
      <c r="T491" s="122"/>
      <c r="U491" s="160"/>
      <c r="V491" s="168"/>
      <c r="W491" s="133"/>
      <c r="X491" s="133"/>
      <c r="Y491" s="134"/>
      <c r="Z491" s="515"/>
      <c r="AA491" s="138"/>
      <c r="AB491" s="139"/>
      <c r="AC491" s="140"/>
      <c r="AD491" s="148"/>
      <c r="AE491" s="149"/>
      <c r="AF491" s="150"/>
      <c r="AG491" s="151"/>
      <c r="AH491" s="151"/>
      <c r="AI491" s="151"/>
      <c r="AJ491" s="151"/>
      <c r="AK491" s="152"/>
      <c r="AL491" s="135"/>
      <c r="AM491" s="172"/>
      <c r="AN491" s="172"/>
      <c r="AO491" s="173"/>
    </row>
    <row r="492" spans="2:41" s="82" customFormat="1" ht="35.25" customHeight="1" x14ac:dyDescent="0.2">
      <c r="B492" s="171"/>
      <c r="C492" s="170"/>
      <c r="D492" s="88"/>
      <c r="E492" s="113"/>
      <c r="F492" s="95"/>
      <c r="G492" s="105"/>
      <c r="H492" s="106"/>
      <c r="I492" s="105"/>
      <c r="J492" s="107"/>
      <c r="K492" s="99"/>
      <c r="L492" s="117"/>
      <c r="M492" s="118"/>
      <c r="N492" s="95"/>
      <c r="O492" s="88"/>
      <c r="P492" s="96"/>
      <c r="Q492" s="95"/>
      <c r="R492" s="88"/>
      <c r="S492" s="96"/>
      <c r="T492" s="122"/>
      <c r="U492" s="160"/>
      <c r="V492" s="168"/>
      <c r="W492" s="133"/>
      <c r="X492" s="133"/>
      <c r="Y492" s="134"/>
      <c r="Z492" s="515"/>
      <c r="AA492" s="138"/>
      <c r="AB492" s="139"/>
      <c r="AC492" s="140"/>
      <c r="AD492" s="148"/>
      <c r="AE492" s="149"/>
      <c r="AF492" s="150"/>
      <c r="AG492" s="151"/>
      <c r="AH492" s="151"/>
      <c r="AI492" s="151"/>
      <c r="AJ492" s="151"/>
      <c r="AK492" s="152"/>
      <c r="AL492" s="135"/>
      <c r="AM492" s="172"/>
      <c r="AN492" s="172"/>
      <c r="AO492" s="173"/>
    </row>
    <row r="493" spans="2:41" s="82" customFormat="1" ht="35.25" customHeight="1" x14ac:dyDescent="0.2">
      <c r="B493" s="171"/>
      <c r="C493" s="170"/>
      <c r="D493" s="88"/>
      <c r="E493" s="113"/>
      <c r="F493" s="95"/>
      <c r="G493" s="105"/>
      <c r="H493" s="106"/>
      <c r="I493" s="105"/>
      <c r="J493" s="107"/>
      <c r="K493" s="99"/>
      <c r="L493" s="117"/>
      <c r="M493" s="118"/>
      <c r="N493" s="95"/>
      <c r="O493" s="88"/>
      <c r="P493" s="96"/>
      <c r="Q493" s="95"/>
      <c r="R493" s="88"/>
      <c r="S493" s="96"/>
      <c r="T493" s="122"/>
      <c r="U493" s="160"/>
      <c r="V493" s="168"/>
      <c r="W493" s="133"/>
      <c r="X493" s="133"/>
      <c r="Y493" s="134"/>
      <c r="Z493" s="515"/>
      <c r="AA493" s="138"/>
      <c r="AB493" s="139"/>
      <c r="AC493" s="140"/>
      <c r="AD493" s="148"/>
      <c r="AE493" s="149"/>
      <c r="AF493" s="150"/>
      <c r="AG493" s="151"/>
      <c r="AH493" s="151"/>
      <c r="AI493" s="151"/>
      <c r="AJ493" s="151"/>
      <c r="AK493" s="152"/>
      <c r="AL493" s="135"/>
      <c r="AM493" s="172"/>
      <c r="AN493" s="172"/>
      <c r="AO493" s="173"/>
    </row>
    <row r="494" spans="2:41" s="82" customFormat="1" ht="35.25" customHeight="1" x14ac:dyDescent="0.2">
      <c r="B494" s="171"/>
      <c r="C494" s="170"/>
      <c r="D494" s="88"/>
      <c r="E494" s="113"/>
      <c r="F494" s="95"/>
      <c r="G494" s="105"/>
      <c r="H494" s="106"/>
      <c r="I494" s="105"/>
      <c r="J494" s="107"/>
      <c r="K494" s="99"/>
      <c r="L494" s="117"/>
      <c r="M494" s="118"/>
      <c r="N494" s="95"/>
      <c r="O494" s="88"/>
      <c r="P494" s="96"/>
      <c r="Q494" s="95"/>
      <c r="R494" s="88"/>
      <c r="S494" s="96"/>
      <c r="T494" s="122"/>
      <c r="U494" s="160"/>
      <c r="V494" s="168"/>
      <c r="W494" s="133"/>
      <c r="X494" s="133"/>
      <c r="Y494" s="134"/>
      <c r="Z494" s="515"/>
      <c r="AA494" s="138"/>
      <c r="AB494" s="139"/>
      <c r="AC494" s="140"/>
      <c r="AD494" s="148"/>
      <c r="AE494" s="149"/>
      <c r="AF494" s="150"/>
      <c r="AG494" s="151"/>
      <c r="AH494" s="151"/>
      <c r="AI494" s="151"/>
      <c r="AJ494" s="151"/>
      <c r="AK494" s="152"/>
      <c r="AL494" s="135"/>
      <c r="AM494" s="172"/>
      <c r="AN494" s="172"/>
      <c r="AO494" s="173"/>
    </row>
    <row r="495" spans="2:41" s="82" customFormat="1" ht="35.25" customHeight="1" x14ac:dyDescent="0.2">
      <c r="B495" s="171"/>
      <c r="C495" s="170"/>
      <c r="D495" s="88"/>
      <c r="E495" s="113"/>
      <c r="F495" s="95"/>
      <c r="G495" s="105"/>
      <c r="H495" s="106"/>
      <c r="I495" s="105"/>
      <c r="J495" s="107"/>
      <c r="K495" s="99"/>
      <c r="L495" s="117"/>
      <c r="M495" s="118"/>
      <c r="N495" s="95"/>
      <c r="O495" s="88"/>
      <c r="P495" s="96"/>
      <c r="Q495" s="95"/>
      <c r="R495" s="88"/>
      <c r="S495" s="96"/>
      <c r="T495" s="122"/>
      <c r="U495" s="160"/>
      <c r="V495" s="168"/>
      <c r="W495" s="133"/>
      <c r="X495" s="133"/>
      <c r="Y495" s="134"/>
      <c r="Z495" s="515"/>
      <c r="AA495" s="138"/>
      <c r="AB495" s="139"/>
      <c r="AC495" s="140"/>
      <c r="AD495" s="148"/>
      <c r="AE495" s="149"/>
      <c r="AF495" s="150"/>
      <c r="AG495" s="151"/>
      <c r="AH495" s="151"/>
      <c r="AI495" s="151"/>
      <c r="AJ495" s="151"/>
      <c r="AK495" s="152"/>
      <c r="AL495" s="135"/>
      <c r="AM495" s="172"/>
      <c r="AN495" s="172"/>
      <c r="AO495" s="173"/>
    </row>
    <row r="496" spans="2:41" s="82" customFormat="1" ht="35.25" customHeight="1" x14ac:dyDescent="0.2">
      <c r="B496" s="171"/>
      <c r="C496" s="170"/>
      <c r="D496" s="88"/>
      <c r="E496" s="113"/>
      <c r="F496" s="95"/>
      <c r="G496" s="105"/>
      <c r="H496" s="106"/>
      <c r="I496" s="105"/>
      <c r="J496" s="107"/>
      <c r="K496" s="99"/>
      <c r="L496" s="117"/>
      <c r="M496" s="118"/>
      <c r="N496" s="95"/>
      <c r="O496" s="88"/>
      <c r="P496" s="96"/>
      <c r="Q496" s="95"/>
      <c r="R496" s="88"/>
      <c r="S496" s="96"/>
      <c r="T496" s="122"/>
      <c r="U496" s="160"/>
      <c r="V496" s="168"/>
      <c r="W496" s="133"/>
      <c r="X496" s="133"/>
      <c r="Y496" s="134"/>
      <c r="Z496" s="515"/>
      <c r="AA496" s="138"/>
      <c r="AB496" s="139"/>
      <c r="AC496" s="140"/>
      <c r="AD496" s="148"/>
      <c r="AE496" s="149"/>
      <c r="AF496" s="150"/>
      <c r="AG496" s="151"/>
      <c r="AH496" s="151"/>
      <c r="AI496" s="151"/>
      <c r="AJ496" s="151"/>
      <c r="AK496" s="152"/>
      <c r="AL496" s="135"/>
      <c r="AM496" s="172"/>
      <c r="AN496" s="172"/>
      <c r="AO496" s="173"/>
    </row>
    <row r="497" spans="2:41" s="82" customFormat="1" ht="35.25" customHeight="1" x14ac:dyDescent="0.2">
      <c r="B497" s="171"/>
      <c r="C497" s="170"/>
      <c r="D497" s="88"/>
      <c r="E497" s="113"/>
      <c r="F497" s="95"/>
      <c r="G497" s="105"/>
      <c r="H497" s="106"/>
      <c r="I497" s="105"/>
      <c r="J497" s="107"/>
      <c r="K497" s="99"/>
      <c r="L497" s="117"/>
      <c r="M497" s="118"/>
      <c r="N497" s="95"/>
      <c r="O497" s="88"/>
      <c r="P497" s="96"/>
      <c r="Q497" s="95"/>
      <c r="R497" s="88"/>
      <c r="S497" s="96"/>
      <c r="T497" s="122"/>
      <c r="U497" s="160"/>
      <c r="V497" s="168"/>
      <c r="W497" s="133"/>
      <c r="X497" s="133"/>
      <c r="Y497" s="134"/>
      <c r="Z497" s="515"/>
      <c r="AA497" s="138"/>
      <c r="AB497" s="139"/>
      <c r="AC497" s="140"/>
      <c r="AD497" s="148"/>
      <c r="AE497" s="149"/>
      <c r="AF497" s="150"/>
      <c r="AG497" s="151"/>
      <c r="AH497" s="151"/>
      <c r="AI497" s="151"/>
      <c r="AJ497" s="151"/>
      <c r="AK497" s="152"/>
      <c r="AL497" s="135"/>
      <c r="AM497" s="172"/>
      <c r="AN497" s="172"/>
      <c r="AO497" s="173"/>
    </row>
    <row r="498" spans="2:41" s="82" customFormat="1" ht="35.25" customHeight="1" x14ac:dyDescent="0.2">
      <c r="B498" s="171"/>
      <c r="C498" s="170"/>
      <c r="D498" s="88"/>
      <c r="E498" s="113"/>
      <c r="F498" s="95"/>
      <c r="G498" s="105"/>
      <c r="H498" s="106"/>
      <c r="I498" s="105"/>
      <c r="J498" s="107"/>
      <c r="K498" s="99"/>
      <c r="L498" s="117"/>
      <c r="M498" s="118"/>
      <c r="N498" s="95"/>
      <c r="O498" s="88"/>
      <c r="P498" s="96"/>
      <c r="Q498" s="95"/>
      <c r="R498" s="88"/>
      <c r="S498" s="96"/>
      <c r="T498" s="122"/>
      <c r="U498" s="160"/>
      <c r="V498" s="168"/>
      <c r="W498" s="133"/>
      <c r="X498" s="133"/>
      <c r="Y498" s="134"/>
      <c r="Z498" s="515"/>
      <c r="AA498" s="138"/>
      <c r="AB498" s="139"/>
      <c r="AC498" s="140"/>
      <c r="AD498" s="148"/>
      <c r="AE498" s="149"/>
      <c r="AF498" s="150"/>
      <c r="AG498" s="151"/>
      <c r="AH498" s="151"/>
      <c r="AI498" s="151"/>
      <c r="AJ498" s="151"/>
      <c r="AK498" s="152"/>
      <c r="AL498" s="135"/>
      <c r="AM498" s="172"/>
      <c r="AN498" s="172"/>
      <c r="AO498" s="173"/>
    </row>
    <row r="499" spans="2:41" s="82" customFormat="1" ht="35.25" customHeight="1" x14ac:dyDescent="0.2">
      <c r="B499" s="171"/>
      <c r="C499" s="170"/>
      <c r="D499" s="88"/>
      <c r="E499" s="113"/>
      <c r="F499" s="95"/>
      <c r="G499" s="105"/>
      <c r="H499" s="106"/>
      <c r="I499" s="105"/>
      <c r="J499" s="107"/>
      <c r="K499" s="99"/>
      <c r="L499" s="117"/>
      <c r="M499" s="118"/>
      <c r="N499" s="95"/>
      <c r="O499" s="88"/>
      <c r="P499" s="96"/>
      <c r="Q499" s="95"/>
      <c r="R499" s="88"/>
      <c r="S499" s="96"/>
      <c r="T499" s="122"/>
      <c r="U499" s="160"/>
      <c r="V499" s="168"/>
      <c r="W499" s="133"/>
      <c r="X499" s="133"/>
      <c r="Y499" s="134"/>
      <c r="Z499" s="515"/>
      <c r="AA499" s="138"/>
      <c r="AB499" s="139"/>
      <c r="AC499" s="140"/>
      <c r="AD499" s="148"/>
      <c r="AE499" s="149"/>
      <c r="AF499" s="150"/>
      <c r="AG499" s="151"/>
      <c r="AH499" s="151"/>
      <c r="AI499" s="151"/>
      <c r="AJ499" s="151"/>
      <c r="AK499" s="152"/>
      <c r="AL499" s="135"/>
      <c r="AM499" s="172"/>
      <c r="AN499" s="172"/>
      <c r="AO499" s="173"/>
    </row>
    <row r="500" spans="2:41" s="82" customFormat="1" ht="35.25" customHeight="1" x14ac:dyDescent="0.2">
      <c r="B500" s="171"/>
      <c r="C500" s="170"/>
      <c r="D500" s="88"/>
      <c r="E500" s="113"/>
      <c r="F500" s="95"/>
      <c r="G500" s="105"/>
      <c r="H500" s="106"/>
      <c r="I500" s="105"/>
      <c r="J500" s="107"/>
      <c r="K500" s="99"/>
      <c r="L500" s="117"/>
      <c r="M500" s="118"/>
      <c r="N500" s="95"/>
      <c r="O500" s="88"/>
      <c r="P500" s="96"/>
      <c r="Q500" s="95"/>
      <c r="R500" s="88"/>
      <c r="S500" s="96"/>
      <c r="T500" s="122"/>
      <c r="U500" s="160"/>
      <c r="V500" s="168"/>
      <c r="W500" s="133"/>
      <c r="X500" s="133"/>
      <c r="Y500" s="134"/>
      <c r="Z500" s="515"/>
      <c r="AA500" s="138"/>
      <c r="AB500" s="139"/>
      <c r="AC500" s="140"/>
      <c r="AD500" s="148"/>
      <c r="AE500" s="149"/>
      <c r="AF500" s="150"/>
      <c r="AG500" s="151"/>
      <c r="AH500" s="151"/>
      <c r="AI500" s="151"/>
      <c r="AJ500" s="151"/>
      <c r="AK500" s="152"/>
      <c r="AL500" s="135"/>
      <c r="AM500" s="172"/>
      <c r="AN500" s="172"/>
      <c r="AO500" s="173"/>
    </row>
    <row r="501" spans="2:41" s="82" customFormat="1" ht="35.25" customHeight="1" x14ac:dyDescent="0.2">
      <c r="B501" s="171"/>
      <c r="C501" s="170"/>
      <c r="D501" s="88"/>
      <c r="E501" s="113"/>
      <c r="F501" s="95"/>
      <c r="G501" s="105"/>
      <c r="H501" s="106"/>
      <c r="I501" s="105"/>
      <c r="J501" s="107"/>
      <c r="K501" s="99"/>
      <c r="L501" s="117"/>
      <c r="M501" s="118"/>
      <c r="N501" s="95"/>
      <c r="O501" s="88"/>
      <c r="P501" s="96"/>
      <c r="Q501" s="95"/>
      <c r="R501" s="88"/>
      <c r="S501" s="96"/>
      <c r="T501" s="122"/>
      <c r="U501" s="160"/>
      <c r="V501" s="168"/>
      <c r="W501" s="133"/>
      <c r="X501" s="133"/>
      <c r="Y501" s="134"/>
      <c r="Z501" s="515"/>
      <c r="AA501" s="138"/>
      <c r="AB501" s="139"/>
      <c r="AC501" s="140"/>
      <c r="AD501" s="148"/>
      <c r="AE501" s="149"/>
      <c r="AF501" s="150"/>
      <c r="AG501" s="151"/>
      <c r="AH501" s="151"/>
      <c r="AI501" s="151"/>
      <c r="AJ501" s="151"/>
      <c r="AK501" s="152"/>
      <c r="AL501" s="135"/>
      <c r="AM501" s="172"/>
      <c r="AN501" s="172"/>
      <c r="AO501" s="173"/>
    </row>
    <row r="502" spans="2:41" s="82" customFormat="1" ht="35.25" customHeight="1" x14ac:dyDescent="0.2">
      <c r="B502" s="171"/>
      <c r="C502" s="170"/>
      <c r="D502" s="88"/>
      <c r="E502" s="113"/>
      <c r="F502" s="95"/>
      <c r="G502" s="105"/>
      <c r="H502" s="106"/>
      <c r="I502" s="105"/>
      <c r="J502" s="107"/>
      <c r="K502" s="99"/>
      <c r="L502" s="117"/>
      <c r="M502" s="118"/>
      <c r="N502" s="95"/>
      <c r="O502" s="88"/>
      <c r="P502" s="96"/>
      <c r="Q502" s="95"/>
      <c r="R502" s="88"/>
      <c r="S502" s="96"/>
      <c r="T502" s="122"/>
      <c r="U502" s="160"/>
      <c r="V502" s="168"/>
      <c r="W502" s="133"/>
      <c r="X502" s="133"/>
      <c r="Y502" s="134"/>
      <c r="Z502" s="515"/>
      <c r="AA502" s="138"/>
      <c r="AB502" s="139"/>
      <c r="AC502" s="140"/>
      <c r="AD502" s="148"/>
      <c r="AE502" s="149"/>
      <c r="AF502" s="150"/>
      <c r="AG502" s="151"/>
      <c r="AH502" s="151"/>
      <c r="AI502" s="151"/>
      <c r="AJ502" s="151"/>
      <c r="AK502" s="152"/>
      <c r="AL502" s="135"/>
      <c r="AM502" s="172"/>
      <c r="AN502" s="172"/>
      <c r="AO502" s="173"/>
    </row>
    <row r="503" spans="2:41" s="82" customFormat="1" ht="35.25" customHeight="1" x14ac:dyDescent="0.2">
      <c r="B503" s="171"/>
      <c r="C503" s="170"/>
      <c r="D503" s="88"/>
      <c r="E503" s="113"/>
      <c r="F503" s="95"/>
      <c r="G503" s="105"/>
      <c r="H503" s="106"/>
      <c r="I503" s="105"/>
      <c r="J503" s="107"/>
      <c r="K503" s="99"/>
      <c r="L503" s="117"/>
      <c r="M503" s="118"/>
      <c r="N503" s="95"/>
      <c r="O503" s="88"/>
      <c r="P503" s="96"/>
      <c r="Q503" s="95"/>
      <c r="R503" s="88"/>
      <c r="S503" s="96"/>
      <c r="T503" s="122"/>
      <c r="U503" s="160"/>
      <c r="V503" s="168"/>
      <c r="W503" s="133"/>
      <c r="X503" s="133"/>
      <c r="Y503" s="134"/>
      <c r="Z503" s="515"/>
      <c r="AA503" s="138"/>
      <c r="AB503" s="139"/>
      <c r="AC503" s="140"/>
      <c r="AD503" s="148"/>
      <c r="AE503" s="149"/>
      <c r="AF503" s="150"/>
      <c r="AG503" s="151"/>
      <c r="AH503" s="151"/>
      <c r="AI503" s="151"/>
      <c r="AJ503" s="151"/>
      <c r="AK503" s="152"/>
      <c r="AL503" s="135"/>
      <c r="AM503" s="172"/>
      <c r="AN503" s="172"/>
      <c r="AO503" s="173"/>
    </row>
    <row r="504" spans="2:41" s="82" customFormat="1" ht="35.25" customHeight="1" x14ac:dyDescent="0.2">
      <c r="B504" s="171"/>
      <c r="C504" s="170"/>
      <c r="D504" s="88"/>
      <c r="E504" s="113"/>
      <c r="F504" s="95"/>
      <c r="G504" s="105"/>
      <c r="H504" s="106"/>
      <c r="I504" s="105"/>
      <c r="J504" s="107"/>
      <c r="K504" s="99"/>
      <c r="L504" s="117"/>
      <c r="M504" s="118"/>
      <c r="N504" s="95"/>
      <c r="O504" s="88"/>
      <c r="P504" s="96"/>
      <c r="Q504" s="95"/>
      <c r="R504" s="88"/>
      <c r="S504" s="96"/>
      <c r="T504" s="122"/>
      <c r="U504" s="160"/>
      <c r="V504" s="168"/>
      <c r="W504" s="133"/>
      <c r="X504" s="133"/>
      <c r="Y504" s="134"/>
      <c r="Z504" s="515"/>
      <c r="AA504" s="138"/>
      <c r="AB504" s="139"/>
      <c r="AC504" s="140"/>
      <c r="AD504" s="148"/>
      <c r="AE504" s="149"/>
      <c r="AF504" s="150"/>
      <c r="AG504" s="151"/>
      <c r="AH504" s="151"/>
      <c r="AI504" s="151"/>
      <c r="AJ504" s="151"/>
      <c r="AK504" s="152"/>
      <c r="AL504" s="135"/>
      <c r="AM504" s="172"/>
      <c r="AN504" s="172"/>
      <c r="AO504" s="173"/>
    </row>
    <row r="505" spans="2:41" s="82" customFormat="1" ht="35.25" customHeight="1" x14ac:dyDescent="0.2">
      <c r="B505" s="171"/>
      <c r="C505" s="170"/>
      <c r="D505" s="88"/>
      <c r="E505" s="113"/>
      <c r="F505" s="95"/>
      <c r="G505" s="105"/>
      <c r="H505" s="106"/>
      <c r="I505" s="105"/>
      <c r="J505" s="107"/>
      <c r="K505" s="99"/>
      <c r="L505" s="117"/>
      <c r="M505" s="118"/>
      <c r="N505" s="95"/>
      <c r="O505" s="88"/>
      <c r="P505" s="96"/>
      <c r="Q505" s="95"/>
      <c r="R505" s="88"/>
      <c r="S505" s="96"/>
      <c r="T505" s="122"/>
      <c r="U505" s="160"/>
      <c r="V505" s="168"/>
      <c r="W505" s="133"/>
      <c r="X505" s="133"/>
      <c r="Y505" s="134"/>
      <c r="Z505" s="515"/>
      <c r="AA505" s="138"/>
      <c r="AB505" s="139"/>
      <c r="AC505" s="140"/>
      <c r="AD505" s="148"/>
      <c r="AE505" s="149"/>
      <c r="AF505" s="150"/>
      <c r="AG505" s="151"/>
      <c r="AH505" s="151"/>
      <c r="AI505" s="151"/>
      <c r="AJ505" s="151"/>
      <c r="AK505" s="152"/>
      <c r="AL505" s="135"/>
      <c r="AM505" s="172"/>
      <c r="AN505" s="172"/>
      <c r="AO505" s="173"/>
    </row>
    <row r="506" spans="2:41" s="82" customFormat="1" ht="35.25" customHeight="1" x14ac:dyDescent="0.2">
      <c r="B506" s="171"/>
      <c r="C506" s="170"/>
      <c r="D506" s="88"/>
      <c r="E506" s="113"/>
      <c r="F506" s="95"/>
      <c r="G506" s="105"/>
      <c r="H506" s="106"/>
      <c r="I506" s="105"/>
      <c r="J506" s="107"/>
      <c r="K506" s="99"/>
      <c r="L506" s="117"/>
      <c r="M506" s="118"/>
      <c r="N506" s="95"/>
      <c r="O506" s="88"/>
      <c r="P506" s="96"/>
      <c r="Q506" s="95"/>
      <c r="R506" s="88"/>
      <c r="S506" s="96"/>
      <c r="T506" s="122"/>
      <c r="U506" s="160"/>
      <c r="V506" s="168"/>
      <c r="W506" s="133"/>
      <c r="X506" s="133"/>
      <c r="Y506" s="134"/>
      <c r="Z506" s="515"/>
      <c r="AA506" s="138"/>
      <c r="AB506" s="139"/>
      <c r="AC506" s="140"/>
      <c r="AD506" s="148"/>
      <c r="AE506" s="149"/>
      <c r="AF506" s="150"/>
      <c r="AG506" s="151"/>
      <c r="AH506" s="151"/>
      <c r="AI506" s="151"/>
      <c r="AJ506" s="151"/>
      <c r="AK506" s="152"/>
      <c r="AL506" s="135"/>
      <c r="AM506" s="172"/>
      <c r="AN506" s="172"/>
      <c r="AO506" s="173"/>
    </row>
    <row r="507" spans="2:41" s="82" customFormat="1" ht="35.25" customHeight="1" x14ac:dyDescent="0.2">
      <c r="B507" s="171"/>
      <c r="C507" s="170"/>
      <c r="D507" s="88"/>
      <c r="E507" s="113"/>
      <c r="F507" s="95"/>
      <c r="G507" s="105"/>
      <c r="H507" s="106"/>
      <c r="I507" s="105"/>
      <c r="J507" s="107"/>
      <c r="K507" s="99"/>
      <c r="L507" s="117"/>
      <c r="M507" s="118"/>
      <c r="N507" s="95"/>
      <c r="O507" s="88"/>
      <c r="P507" s="96"/>
      <c r="Q507" s="95"/>
      <c r="R507" s="88"/>
      <c r="S507" s="96"/>
      <c r="T507" s="122"/>
      <c r="U507" s="160"/>
      <c r="V507" s="168"/>
      <c r="W507" s="133"/>
      <c r="X507" s="133"/>
      <c r="Y507" s="134"/>
      <c r="Z507" s="515"/>
      <c r="AA507" s="138"/>
      <c r="AB507" s="139"/>
      <c r="AC507" s="140"/>
      <c r="AD507" s="148"/>
      <c r="AE507" s="149"/>
      <c r="AF507" s="150"/>
      <c r="AG507" s="151"/>
      <c r="AH507" s="151"/>
      <c r="AI507" s="151"/>
      <c r="AJ507" s="151"/>
      <c r="AK507" s="152"/>
      <c r="AL507" s="135"/>
      <c r="AM507" s="172"/>
      <c r="AN507" s="172"/>
      <c r="AO507" s="173"/>
    </row>
    <row r="508" spans="2:41" s="82" customFormat="1" ht="35.25" customHeight="1" x14ac:dyDescent="0.2">
      <c r="B508" s="171"/>
      <c r="C508" s="170"/>
      <c r="D508" s="88"/>
      <c r="E508" s="113"/>
      <c r="F508" s="95"/>
      <c r="G508" s="105"/>
      <c r="H508" s="106"/>
      <c r="I508" s="105"/>
      <c r="J508" s="107"/>
      <c r="K508" s="99"/>
      <c r="L508" s="117"/>
      <c r="M508" s="118"/>
      <c r="N508" s="95"/>
      <c r="O508" s="88"/>
      <c r="P508" s="96"/>
      <c r="Q508" s="95"/>
      <c r="R508" s="88"/>
      <c r="S508" s="96"/>
      <c r="T508" s="122"/>
      <c r="U508" s="160"/>
      <c r="V508" s="168"/>
      <c r="W508" s="133"/>
      <c r="X508" s="133"/>
      <c r="Y508" s="134"/>
      <c r="Z508" s="515"/>
      <c r="AA508" s="138"/>
      <c r="AB508" s="139"/>
      <c r="AC508" s="140"/>
      <c r="AD508" s="148"/>
      <c r="AE508" s="149"/>
      <c r="AF508" s="150"/>
      <c r="AG508" s="151"/>
      <c r="AH508" s="151"/>
      <c r="AI508" s="151"/>
      <c r="AJ508" s="151"/>
      <c r="AK508" s="152"/>
      <c r="AL508" s="135"/>
      <c r="AM508" s="172"/>
      <c r="AN508" s="172"/>
      <c r="AO508" s="173"/>
    </row>
    <row r="509" spans="2:41" s="82" customFormat="1" ht="35.25" customHeight="1" x14ac:dyDescent="0.2">
      <c r="B509" s="171"/>
      <c r="C509" s="170"/>
      <c r="D509" s="88"/>
      <c r="E509" s="113"/>
      <c r="F509" s="95"/>
      <c r="G509" s="105"/>
      <c r="H509" s="106"/>
      <c r="I509" s="105"/>
      <c r="J509" s="107"/>
      <c r="K509" s="99"/>
      <c r="L509" s="117"/>
      <c r="M509" s="118"/>
      <c r="N509" s="95"/>
      <c r="O509" s="88"/>
      <c r="P509" s="96"/>
      <c r="Q509" s="95"/>
      <c r="R509" s="88"/>
      <c r="S509" s="96"/>
      <c r="T509" s="122"/>
      <c r="U509" s="160"/>
      <c r="V509" s="168"/>
      <c r="W509" s="133"/>
      <c r="X509" s="133"/>
      <c r="Y509" s="134"/>
      <c r="Z509" s="515"/>
      <c r="AA509" s="138"/>
      <c r="AB509" s="139"/>
      <c r="AC509" s="140"/>
      <c r="AD509" s="148"/>
      <c r="AE509" s="149"/>
      <c r="AF509" s="150"/>
      <c r="AG509" s="151"/>
      <c r="AH509" s="151"/>
      <c r="AI509" s="151"/>
      <c r="AJ509" s="151"/>
      <c r="AK509" s="152"/>
      <c r="AL509" s="135"/>
      <c r="AM509" s="172"/>
      <c r="AN509" s="172"/>
      <c r="AO509" s="173"/>
    </row>
    <row r="510" spans="2:41" s="82" customFormat="1" ht="35.25" customHeight="1" x14ac:dyDescent="0.2">
      <c r="B510" s="171"/>
      <c r="C510" s="170"/>
      <c r="D510" s="88"/>
      <c r="E510" s="113"/>
      <c r="F510" s="95"/>
      <c r="G510" s="105"/>
      <c r="H510" s="106"/>
      <c r="I510" s="105"/>
      <c r="J510" s="107"/>
      <c r="K510" s="99"/>
      <c r="L510" s="117"/>
      <c r="M510" s="118"/>
      <c r="N510" s="95"/>
      <c r="O510" s="88"/>
      <c r="P510" s="96"/>
      <c r="Q510" s="95"/>
      <c r="R510" s="88"/>
      <c r="S510" s="96"/>
      <c r="T510" s="122"/>
      <c r="U510" s="160"/>
      <c r="V510" s="168"/>
      <c r="W510" s="133"/>
      <c r="X510" s="133"/>
      <c r="Y510" s="134"/>
      <c r="Z510" s="515"/>
      <c r="AA510" s="138"/>
      <c r="AB510" s="139"/>
      <c r="AC510" s="140"/>
      <c r="AD510" s="148"/>
      <c r="AE510" s="149"/>
      <c r="AF510" s="150"/>
      <c r="AG510" s="151"/>
      <c r="AH510" s="151"/>
      <c r="AI510" s="151"/>
      <c r="AJ510" s="151"/>
      <c r="AK510" s="152"/>
      <c r="AL510" s="135"/>
      <c r="AM510" s="172"/>
      <c r="AN510" s="172"/>
      <c r="AO510" s="173"/>
    </row>
    <row r="511" spans="2:41" s="82" customFormat="1" ht="35.25" customHeight="1" x14ac:dyDescent="0.2">
      <c r="B511" s="171"/>
      <c r="C511" s="170"/>
      <c r="D511" s="88"/>
      <c r="E511" s="113"/>
      <c r="F511" s="95"/>
      <c r="G511" s="105"/>
      <c r="H511" s="106"/>
      <c r="I511" s="105"/>
      <c r="J511" s="107"/>
      <c r="K511" s="99"/>
      <c r="L511" s="117"/>
      <c r="M511" s="118"/>
      <c r="N511" s="95"/>
      <c r="O511" s="88"/>
      <c r="P511" s="96"/>
      <c r="Q511" s="95"/>
      <c r="R511" s="88"/>
      <c r="S511" s="96"/>
      <c r="T511" s="122"/>
      <c r="U511" s="160"/>
      <c r="V511" s="168"/>
      <c r="W511" s="133"/>
      <c r="X511" s="133"/>
      <c r="Y511" s="134"/>
      <c r="Z511" s="515"/>
      <c r="AA511" s="138"/>
      <c r="AB511" s="139"/>
      <c r="AC511" s="140"/>
      <c r="AD511" s="148"/>
      <c r="AE511" s="149"/>
      <c r="AF511" s="150"/>
      <c r="AG511" s="151"/>
      <c r="AH511" s="151"/>
      <c r="AI511" s="151"/>
      <c r="AJ511" s="151"/>
      <c r="AK511" s="152"/>
      <c r="AL511" s="135"/>
      <c r="AM511" s="172"/>
      <c r="AN511" s="172"/>
      <c r="AO511" s="173"/>
    </row>
    <row r="512" spans="2:41" s="82" customFormat="1" ht="35.25" customHeight="1" x14ac:dyDescent="0.2">
      <c r="B512" s="171"/>
      <c r="C512" s="170"/>
      <c r="D512" s="88"/>
      <c r="E512" s="113"/>
      <c r="F512" s="95"/>
      <c r="G512" s="105"/>
      <c r="H512" s="106"/>
      <c r="I512" s="105"/>
      <c r="J512" s="107"/>
      <c r="K512" s="99"/>
      <c r="L512" s="117"/>
      <c r="M512" s="118"/>
      <c r="N512" s="95"/>
      <c r="O512" s="88"/>
      <c r="P512" s="96"/>
      <c r="Q512" s="95"/>
      <c r="R512" s="88"/>
      <c r="S512" s="96"/>
      <c r="T512" s="122"/>
      <c r="U512" s="160"/>
      <c r="V512" s="168"/>
      <c r="W512" s="133"/>
      <c r="X512" s="133"/>
      <c r="Y512" s="134"/>
      <c r="Z512" s="515"/>
      <c r="AA512" s="138"/>
      <c r="AB512" s="139"/>
      <c r="AC512" s="140"/>
      <c r="AD512" s="148"/>
      <c r="AE512" s="149"/>
      <c r="AF512" s="150"/>
      <c r="AG512" s="151"/>
      <c r="AH512" s="151"/>
      <c r="AI512" s="151"/>
      <c r="AJ512" s="151"/>
      <c r="AK512" s="152"/>
      <c r="AL512" s="135"/>
      <c r="AM512" s="172"/>
      <c r="AN512" s="172"/>
      <c r="AO512" s="173"/>
    </row>
    <row r="513" spans="2:41" s="82" customFormat="1" ht="35.25" customHeight="1" x14ac:dyDescent="0.2">
      <c r="B513" s="171"/>
      <c r="C513" s="170"/>
      <c r="D513" s="88"/>
      <c r="E513" s="113"/>
      <c r="F513" s="95"/>
      <c r="G513" s="105"/>
      <c r="H513" s="106"/>
      <c r="I513" s="105"/>
      <c r="J513" s="107"/>
      <c r="K513" s="99"/>
      <c r="L513" s="117"/>
      <c r="M513" s="118"/>
      <c r="N513" s="95"/>
      <c r="O513" s="88"/>
      <c r="P513" s="96"/>
      <c r="Q513" s="95"/>
      <c r="R513" s="88"/>
      <c r="S513" s="96"/>
      <c r="T513" s="122"/>
      <c r="U513" s="160"/>
      <c r="V513" s="168"/>
      <c r="W513" s="133"/>
      <c r="X513" s="133"/>
      <c r="Y513" s="134"/>
      <c r="Z513" s="515"/>
      <c r="AA513" s="138"/>
      <c r="AB513" s="139"/>
      <c r="AC513" s="140"/>
      <c r="AD513" s="148"/>
      <c r="AE513" s="149"/>
      <c r="AF513" s="150"/>
      <c r="AG513" s="151"/>
      <c r="AH513" s="151"/>
      <c r="AI513" s="151"/>
      <c r="AJ513" s="151"/>
      <c r="AK513" s="152"/>
      <c r="AL513" s="135"/>
      <c r="AM513" s="172"/>
      <c r="AN513" s="172"/>
      <c r="AO513" s="173"/>
    </row>
    <row r="514" spans="2:41" s="82" customFormat="1" ht="35.25" customHeight="1" x14ac:dyDescent="0.2">
      <c r="B514" s="171"/>
      <c r="C514" s="170"/>
      <c r="D514" s="88"/>
      <c r="E514" s="113"/>
      <c r="F514" s="95"/>
      <c r="G514" s="105"/>
      <c r="H514" s="106"/>
      <c r="I514" s="105"/>
      <c r="J514" s="107"/>
      <c r="K514" s="99"/>
      <c r="L514" s="117"/>
      <c r="M514" s="118"/>
      <c r="N514" s="95"/>
      <c r="O514" s="88"/>
      <c r="P514" s="96"/>
      <c r="Q514" s="95"/>
      <c r="R514" s="88"/>
      <c r="S514" s="96"/>
      <c r="T514" s="122"/>
      <c r="U514" s="160"/>
      <c r="V514" s="168"/>
      <c r="W514" s="133"/>
      <c r="X514" s="133"/>
      <c r="Y514" s="134"/>
      <c r="Z514" s="515"/>
      <c r="AA514" s="138"/>
      <c r="AB514" s="139"/>
      <c r="AC514" s="140"/>
      <c r="AD514" s="148"/>
      <c r="AE514" s="149"/>
      <c r="AF514" s="150"/>
      <c r="AG514" s="151"/>
      <c r="AH514" s="151"/>
      <c r="AI514" s="151"/>
      <c r="AJ514" s="151"/>
      <c r="AK514" s="152"/>
      <c r="AL514" s="135"/>
      <c r="AM514" s="172"/>
      <c r="AN514" s="172"/>
      <c r="AO514" s="173"/>
    </row>
    <row r="515" spans="2:41" s="82" customFormat="1" ht="35.25" customHeight="1" x14ac:dyDescent="0.2">
      <c r="B515" s="171"/>
      <c r="C515" s="170"/>
      <c r="D515" s="88"/>
      <c r="E515" s="113"/>
      <c r="F515" s="95"/>
      <c r="G515" s="105"/>
      <c r="H515" s="106"/>
      <c r="I515" s="105"/>
      <c r="J515" s="107"/>
      <c r="K515" s="99"/>
      <c r="L515" s="117"/>
      <c r="M515" s="118"/>
      <c r="N515" s="95"/>
      <c r="O515" s="88"/>
      <c r="P515" s="96"/>
      <c r="Q515" s="95"/>
      <c r="R515" s="88"/>
      <c r="S515" s="96"/>
      <c r="T515" s="122"/>
      <c r="U515" s="160"/>
      <c r="V515" s="168"/>
      <c r="W515" s="133"/>
      <c r="X515" s="133"/>
      <c r="Y515" s="134"/>
      <c r="Z515" s="515"/>
      <c r="AA515" s="138"/>
      <c r="AB515" s="139"/>
      <c r="AC515" s="140"/>
      <c r="AD515" s="148"/>
      <c r="AE515" s="149"/>
      <c r="AF515" s="150"/>
      <c r="AG515" s="151"/>
      <c r="AH515" s="151"/>
      <c r="AI515" s="151"/>
      <c r="AJ515" s="151"/>
      <c r="AK515" s="152"/>
      <c r="AL515" s="135"/>
      <c r="AM515" s="172"/>
      <c r="AN515" s="172"/>
      <c r="AO515" s="173"/>
    </row>
    <row r="516" spans="2:41" s="82" customFormat="1" ht="35.25" customHeight="1" x14ac:dyDescent="0.2">
      <c r="B516" s="171"/>
      <c r="C516" s="170"/>
      <c r="D516" s="88"/>
      <c r="E516" s="113"/>
      <c r="F516" s="95"/>
      <c r="G516" s="105"/>
      <c r="H516" s="106"/>
      <c r="I516" s="105"/>
      <c r="J516" s="107"/>
      <c r="K516" s="99"/>
      <c r="L516" s="117"/>
      <c r="M516" s="118"/>
      <c r="N516" s="95"/>
      <c r="O516" s="88"/>
      <c r="P516" s="96"/>
      <c r="Q516" s="95"/>
      <c r="R516" s="88"/>
      <c r="S516" s="96"/>
      <c r="T516" s="122"/>
      <c r="U516" s="160"/>
      <c r="V516" s="168"/>
      <c r="W516" s="133"/>
      <c r="X516" s="133"/>
      <c r="Y516" s="134"/>
      <c r="Z516" s="515"/>
      <c r="AA516" s="138"/>
      <c r="AB516" s="139"/>
      <c r="AC516" s="140"/>
      <c r="AD516" s="148"/>
      <c r="AE516" s="149"/>
      <c r="AF516" s="150"/>
      <c r="AG516" s="151"/>
      <c r="AH516" s="151"/>
      <c r="AI516" s="151"/>
      <c r="AJ516" s="151"/>
      <c r="AK516" s="152"/>
      <c r="AL516" s="135"/>
      <c r="AM516" s="172"/>
      <c r="AN516" s="172"/>
      <c r="AO516" s="173"/>
    </row>
    <row r="517" spans="2:41" s="82" customFormat="1" ht="35.25" customHeight="1" x14ac:dyDescent="0.2">
      <c r="B517" s="171"/>
      <c r="C517" s="170"/>
      <c r="D517" s="88"/>
      <c r="E517" s="113"/>
      <c r="F517" s="95"/>
      <c r="G517" s="105"/>
      <c r="H517" s="106"/>
      <c r="I517" s="105"/>
      <c r="J517" s="107"/>
      <c r="K517" s="99"/>
      <c r="L517" s="117"/>
      <c r="M517" s="118"/>
      <c r="N517" s="95"/>
      <c r="O517" s="88"/>
      <c r="P517" s="96"/>
      <c r="Q517" s="95"/>
      <c r="R517" s="88"/>
      <c r="S517" s="96"/>
      <c r="T517" s="122"/>
      <c r="U517" s="160"/>
      <c r="V517" s="168"/>
      <c r="W517" s="133"/>
      <c r="X517" s="133"/>
      <c r="Y517" s="134"/>
      <c r="Z517" s="515"/>
      <c r="AA517" s="138"/>
      <c r="AB517" s="139"/>
      <c r="AC517" s="140"/>
      <c r="AD517" s="148"/>
      <c r="AE517" s="149"/>
      <c r="AF517" s="150"/>
      <c r="AG517" s="151"/>
      <c r="AH517" s="151"/>
      <c r="AI517" s="151"/>
      <c r="AJ517" s="151"/>
      <c r="AK517" s="152"/>
      <c r="AL517" s="135"/>
      <c r="AM517" s="172"/>
      <c r="AN517" s="172"/>
      <c r="AO517" s="173"/>
    </row>
    <row r="518" spans="2:41" s="82" customFormat="1" ht="35.25" customHeight="1" x14ac:dyDescent="0.2">
      <c r="B518" s="171"/>
      <c r="C518" s="170"/>
      <c r="D518" s="88"/>
      <c r="E518" s="113"/>
      <c r="F518" s="95"/>
      <c r="G518" s="105"/>
      <c r="H518" s="106"/>
      <c r="I518" s="105"/>
      <c r="J518" s="107"/>
      <c r="K518" s="99"/>
      <c r="L518" s="117"/>
      <c r="M518" s="118"/>
      <c r="N518" s="95"/>
      <c r="O518" s="88"/>
      <c r="P518" s="96"/>
      <c r="Q518" s="95"/>
      <c r="R518" s="88"/>
      <c r="S518" s="96"/>
      <c r="T518" s="122"/>
      <c r="U518" s="160"/>
      <c r="V518" s="168"/>
      <c r="W518" s="133"/>
      <c r="X518" s="133"/>
      <c r="Y518" s="134"/>
      <c r="Z518" s="515"/>
      <c r="AA518" s="138"/>
      <c r="AB518" s="139"/>
      <c r="AC518" s="140"/>
      <c r="AD518" s="148"/>
      <c r="AE518" s="149"/>
      <c r="AF518" s="150"/>
      <c r="AG518" s="151"/>
      <c r="AH518" s="151"/>
      <c r="AI518" s="151"/>
      <c r="AJ518" s="151"/>
      <c r="AK518" s="152"/>
      <c r="AL518" s="135"/>
      <c r="AM518" s="172"/>
      <c r="AN518" s="172"/>
      <c r="AO518" s="173"/>
    </row>
    <row r="519" spans="2:41" s="82" customFormat="1" ht="35.25" customHeight="1" x14ac:dyDescent="0.2">
      <c r="B519" s="171"/>
      <c r="C519" s="170"/>
      <c r="D519" s="88"/>
      <c r="E519" s="113"/>
      <c r="F519" s="95"/>
      <c r="G519" s="105"/>
      <c r="H519" s="106"/>
      <c r="I519" s="105"/>
      <c r="J519" s="107"/>
      <c r="K519" s="99"/>
      <c r="L519" s="117"/>
      <c r="M519" s="118"/>
      <c r="N519" s="95"/>
      <c r="O519" s="88"/>
      <c r="P519" s="96"/>
      <c r="Q519" s="95"/>
      <c r="R519" s="88"/>
      <c r="S519" s="96"/>
      <c r="T519" s="122"/>
      <c r="U519" s="160"/>
      <c r="V519" s="168"/>
      <c r="W519" s="133"/>
      <c r="X519" s="133"/>
      <c r="Y519" s="134"/>
      <c r="Z519" s="515"/>
      <c r="AA519" s="138"/>
      <c r="AB519" s="139"/>
      <c r="AC519" s="140"/>
      <c r="AD519" s="148"/>
      <c r="AE519" s="149"/>
      <c r="AF519" s="150"/>
      <c r="AG519" s="151"/>
      <c r="AH519" s="151"/>
      <c r="AI519" s="151"/>
      <c r="AJ519" s="151"/>
      <c r="AK519" s="152"/>
      <c r="AL519" s="135"/>
      <c r="AM519" s="172"/>
      <c r="AN519" s="172"/>
      <c r="AO519" s="173"/>
    </row>
    <row r="520" spans="2:41" s="82" customFormat="1" ht="35.25" customHeight="1" x14ac:dyDescent="0.2">
      <c r="B520" s="171"/>
      <c r="C520" s="170"/>
      <c r="D520" s="88"/>
      <c r="E520" s="113"/>
      <c r="F520" s="95"/>
      <c r="G520" s="105"/>
      <c r="H520" s="106"/>
      <c r="I520" s="105"/>
      <c r="J520" s="107"/>
      <c r="K520" s="99"/>
      <c r="L520" s="117"/>
      <c r="M520" s="118"/>
      <c r="N520" s="95"/>
      <c r="O520" s="88"/>
      <c r="P520" s="96"/>
      <c r="Q520" s="95"/>
      <c r="R520" s="88"/>
      <c r="S520" s="96"/>
      <c r="T520" s="122"/>
      <c r="U520" s="160"/>
      <c r="V520" s="168"/>
      <c r="W520" s="133"/>
      <c r="X520" s="133"/>
      <c r="Y520" s="134"/>
      <c r="Z520" s="515"/>
      <c r="AA520" s="138"/>
      <c r="AB520" s="139"/>
      <c r="AC520" s="140"/>
      <c r="AD520" s="148"/>
      <c r="AE520" s="149"/>
      <c r="AF520" s="150"/>
      <c r="AG520" s="151"/>
      <c r="AH520" s="151"/>
      <c r="AI520" s="151"/>
      <c r="AJ520" s="151"/>
      <c r="AK520" s="152"/>
      <c r="AL520" s="135"/>
      <c r="AM520" s="172"/>
      <c r="AN520" s="172"/>
      <c r="AO520" s="173"/>
    </row>
    <row r="521" spans="2:41" s="82" customFormat="1" ht="35.25" customHeight="1" x14ac:dyDescent="0.2">
      <c r="B521" s="171"/>
      <c r="C521" s="170"/>
      <c r="D521" s="88"/>
      <c r="E521" s="113"/>
      <c r="F521" s="95"/>
      <c r="G521" s="105"/>
      <c r="H521" s="106"/>
      <c r="I521" s="105"/>
      <c r="J521" s="107"/>
      <c r="K521" s="99"/>
      <c r="L521" s="117"/>
      <c r="M521" s="118"/>
      <c r="N521" s="95"/>
      <c r="O521" s="88"/>
      <c r="P521" s="96"/>
      <c r="Q521" s="95"/>
      <c r="R521" s="88"/>
      <c r="S521" s="96"/>
      <c r="T521" s="122"/>
      <c r="U521" s="160"/>
      <c r="V521" s="168"/>
      <c r="W521" s="133"/>
      <c r="X521" s="133"/>
      <c r="Y521" s="134"/>
      <c r="Z521" s="515"/>
      <c r="AA521" s="138"/>
      <c r="AB521" s="139"/>
      <c r="AC521" s="140"/>
      <c r="AD521" s="148"/>
      <c r="AE521" s="149"/>
      <c r="AF521" s="150"/>
      <c r="AG521" s="151"/>
      <c r="AH521" s="151"/>
      <c r="AI521" s="151"/>
      <c r="AJ521" s="151"/>
      <c r="AK521" s="152"/>
      <c r="AL521" s="135"/>
      <c r="AM521" s="172"/>
      <c r="AN521" s="172"/>
      <c r="AO521" s="173"/>
    </row>
    <row r="522" spans="2:41" s="82" customFormat="1" ht="35.25" customHeight="1" x14ac:dyDescent="0.2">
      <c r="B522" s="171"/>
      <c r="C522" s="170"/>
      <c r="D522" s="88"/>
      <c r="E522" s="113"/>
      <c r="F522" s="95"/>
      <c r="G522" s="105"/>
      <c r="H522" s="106"/>
      <c r="I522" s="105"/>
      <c r="J522" s="107"/>
      <c r="K522" s="99"/>
      <c r="L522" s="117"/>
      <c r="M522" s="118"/>
      <c r="N522" s="95"/>
      <c r="O522" s="88"/>
      <c r="P522" s="96"/>
      <c r="Q522" s="95"/>
      <c r="R522" s="88"/>
      <c r="S522" s="96"/>
      <c r="T522" s="122"/>
      <c r="U522" s="160"/>
      <c r="V522" s="168"/>
      <c r="W522" s="133"/>
      <c r="X522" s="133"/>
      <c r="Y522" s="134"/>
      <c r="Z522" s="515"/>
      <c r="AA522" s="138"/>
      <c r="AB522" s="139"/>
      <c r="AC522" s="140"/>
      <c r="AD522" s="148"/>
      <c r="AE522" s="149"/>
      <c r="AF522" s="150"/>
      <c r="AG522" s="151"/>
      <c r="AH522" s="151"/>
      <c r="AI522" s="151"/>
      <c r="AJ522" s="151"/>
      <c r="AK522" s="152"/>
      <c r="AL522" s="135"/>
      <c r="AM522" s="172"/>
      <c r="AN522" s="172"/>
      <c r="AO522" s="173"/>
    </row>
    <row r="523" spans="2:41" s="82" customFormat="1" ht="35.25" customHeight="1" x14ac:dyDescent="0.2">
      <c r="B523" s="171"/>
      <c r="C523" s="170"/>
      <c r="D523" s="88"/>
      <c r="E523" s="113"/>
      <c r="F523" s="95"/>
      <c r="G523" s="105"/>
      <c r="H523" s="106"/>
      <c r="I523" s="105"/>
      <c r="J523" s="107"/>
      <c r="K523" s="99"/>
      <c r="L523" s="117"/>
      <c r="M523" s="118"/>
      <c r="N523" s="95"/>
      <c r="O523" s="88"/>
      <c r="P523" s="96"/>
      <c r="Q523" s="95"/>
      <c r="R523" s="88"/>
      <c r="S523" s="96"/>
      <c r="T523" s="122"/>
      <c r="U523" s="160"/>
      <c r="V523" s="168"/>
      <c r="W523" s="133"/>
      <c r="X523" s="133"/>
      <c r="Y523" s="134"/>
      <c r="Z523" s="515"/>
      <c r="AA523" s="138"/>
      <c r="AB523" s="139"/>
      <c r="AC523" s="140"/>
      <c r="AD523" s="148"/>
      <c r="AE523" s="149"/>
      <c r="AF523" s="150"/>
      <c r="AG523" s="151"/>
      <c r="AH523" s="151"/>
      <c r="AI523" s="151"/>
      <c r="AJ523" s="151"/>
      <c r="AK523" s="152"/>
      <c r="AL523" s="135"/>
      <c r="AM523" s="172"/>
      <c r="AN523" s="172"/>
      <c r="AO523" s="173"/>
    </row>
    <row r="524" spans="2:41" s="82" customFormat="1" ht="35.25" customHeight="1" x14ac:dyDescent="0.2">
      <c r="B524" s="171"/>
      <c r="C524" s="170"/>
      <c r="D524" s="88"/>
      <c r="E524" s="113"/>
      <c r="F524" s="95"/>
      <c r="G524" s="105"/>
      <c r="H524" s="106"/>
      <c r="I524" s="105"/>
      <c r="J524" s="107"/>
      <c r="K524" s="99"/>
      <c r="L524" s="117"/>
      <c r="M524" s="118"/>
      <c r="N524" s="95"/>
      <c r="O524" s="88"/>
      <c r="P524" s="96"/>
      <c r="Q524" s="95"/>
      <c r="R524" s="88"/>
      <c r="S524" s="96"/>
      <c r="T524" s="122"/>
      <c r="U524" s="160"/>
      <c r="V524" s="168"/>
      <c r="W524" s="133"/>
      <c r="X524" s="133"/>
      <c r="Y524" s="134"/>
      <c r="Z524" s="515"/>
      <c r="AA524" s="138"/>
      <c r="AB524" s="139"/>
      <c r="AC524" s="140"/>
      <c r="AD524" s="148"/>
      <c r="AE524" s="149"/>
      <c r="AF524" s="150"/>
      <c r="AG524" s="151"/>
      <c r="AH524" s="151"/>
      <c r="AI524" s="151"/>
      <c r="AJ524" s="151"/>
      <c r="AK524" s="152"/>
      <c r="AL524" s="135"/>
      <c r="AM524" s="172"/>
      <c r="AN524" s="172"/>
      <c r="AO524" s="173"/>
    </row>
    <row r="525" spans="2:41" s="82" customFormat="1" ht="35.25" customHeight="1" x14ac:dyDescent="0.2">
      <c r="B525" s="171"/>
      <c r="C525" s="170"/>
      <c r="D525" s="88"/>
      <c r="E525" s="113"/>
      <c r="F525" s="95"/>
      <c r="G525" s="105"/>
      <c r="H525" s="106"/>
      <c r="I525" s="105"/>
      <c r="J525" s="107"/>
      <c r="K525" s="99"/>
      <c r="L525" s="117"/>
      <c r="M525" s="118"/>
      <c r="N525" s="95"/>
      <c r="O525" s="88"/>
      <c r="P525" s="96"/>
      <c r="Q525" s="95"/>
      <c r="R525" s="88"/>
      <c r="S525" s="96"/>
      <c r="T525" s="122"/>
      <c r="U525" s="160"/>
      <c r="V525" s="168"/>
      <c r="W525" s="133"/>
      <c r="X525" s="133"/>
      <c r="Y525" s="134"/>
      <c r="Z525" s="515"/>
      <c r="AA525" s="138"/>
      <c r="AB525" s="139"/>
      <c r="AC525" s="140"/>
      <c r="AD525" s="148"/>
      <c r="AE525" s="149"/>
      <c r="AF525" s="150"/>
      <c r="AG525" s="151"/>
      <c r="AH525" s="151"/>
      <c r="AI525" s="151"/>
      <c r="AJ525" s="151"/>
      <c r="AK525" s="152"/>
      <c r="AL525" s="135"/>
      <c r="AM525" s="172"/>
      <c r="AN525" s="172"/>
      <c r="AO525" s="173"/>
    </row>
    <row r="526" spans="2:41" s="82" customFormat="1" ht="35.25" customHeight="1" x14ac:dyDescent="0.2">
      <c r="B526" s="171"/>
      <c r="C526" s="170"/>
      <c r="D526" s="88"/>
      <c r="E526" s="113"/>
      <c r="F526" s="95"/>
      <c r="G526" s="105"/>
      <c r="H526" s="106"/>
      <c r="I526" s="105"/>
      <c r="J526" s="107"/>
      <c r="K526" s="99"/>
      <c r="L526" s="117"/>
      <c r="M526" s="118"/>
      <c r="N526" s="95"/>
      <c r="O526" s="88"/>
      <c r="P526" s="96"/>
      <c r="Q526" s="95"/>
      <c r="R526" s="88"/>
      <c r="S526" s="96"/>
      <c r="T526" s="122"/>
      <c r="U526" s="160"/>
      <c r="V526" s="168"/>
      <c r="W526" s="133"/>
      <c r="X526" s="133"/>
      <c r="Y526" s="134"/>
      <c r="Z526" s="515"/>
      <c r="AA526" s="138"/>
      <c r="AB526" s="139"/>
      <c r="AC526" s="140"/>
      <c r="AD526" s="148"/>
      <c r="AE526" s="149"/>
      <c r="AF526" s="150"/>
      <c r="AG526" s="151"/>
      <c r="AH526" s="151"/>
      <c r="AI526" s="151"/>
      <c r="AJ526" s="151"/>
      <c r="AK526" s="152"/>
      <c r="AL526" s="135"/>
      <c r="AM526" s="172"/>
      <c r="AN526" s="172"/>
      <c r="AO526" s="173"/>
    </row>
    <row r="527" spans="2:41" s="82" customFormat="1" ht="35.25" customHeight="1" x14ac:dyDescent="0.2">
      <c r="B527" s="171"/>
      <c r="C527" s="170"/>
      <c r="D527" s="88"/>
      <c r="E527" s="113"/>
      <c r="F527" s="95"/>
      <c r="G527" s="105"/>
      <c r="H527" s="106"/>
      <c r="I527" s="105"/>
      <c r="J527" s="107"/>
      <c r="K527" s="99"/>
      <c r="L527" s="117"/>
      <c r="M527" s="118"/>
      <c r="N527" s="95"/>
      <c r="O527" s="88"/>
      <c r="P527" s="96"/>
      <c r="Q527" s="95"/>
      <c r="R527" s="88"/>
      <c r="S527" s="96"/>
      <c r="T527" s="122"/>
      <c r="U527" s="160"/>
      <c r="V527" s="168"/>
      <c r="W527" s="133"/>
      <c r="X527" s="133"/>
      <c r="Y527" s="134"/>
      <c r="Z527" s="515"/>
      <c r="AA527" s="138"/>
      <c r="AB527" s="139"/>
      <c r="AC527" s="140"/>
      <c r="AD527" s="148"/>
      <c r="AE527" s="149"/>
      <c r="AF527" s="150"/>
      <c r="AG527" s="151"/>
      <c r="AH527" s="151"/>
      <c r="AI527" s="151"/>
      <c r="AJ527" s="151"/>
      <c r="AK527" s="152"/>
      <c r="AL527" s="135"/>
      <c r="AM527" s="172"/>
      <c r="AN527" s="172"/>
      <c r="AO527" s="173"/>
    </row>
    <row r="528" spans="2:41" s="82" customFormat="1" ht="35.25" customHeight="1" x14ac:dyDescent="0.2">
      <c r="B528" s="171"/>
      <c r="C528" s="170"/>
      <c r="D528" s="88"/>
      <c r="E528" s="113"/>
      <c r="F528" s="95"/>
      <c r="G528" s="105"/>
      <c r="H528" s="106"/>
      <c r="I528" s="105"/>
      <c r="J528" s="107"/>
      <c r="K528" s="99"/>
      <c r="L528" s="117"/>
      <c r="M528" s="118"/>
      <c r="N528" s="95"/>
      <c r="O528" s="88"/>
      <c r="P528" s="96"/>
      <c r="Q528" s="95"/>
      <c r="R528" s="88"/>
      <c r="S528" s="96"/>
      <c r="T528" s="122"/>
      <c r="U528" s="160"/>
      <c r="V528" s="168"/>
      <c r="W528" s="133"/>
      <c r="X528" s="133"/>
      <c r="Y528" s="134"/>
      <c r="Z528" s="515"/>
      <c r="AA528" s="138"/>
      <c r="AB528" s="139"/>
      <c r="AC528" s="140"/>
      <c r="AD528" s="148"/>
      <c r="AE528" s="149"/>
      <c r="AF528" s="150"/>
      <c r="AG528" s="151"/>
      <c r="AH528" s="151"/>
      <c r="AI528" s="151"/>
      <c r="AJ528" s="151"/>
      <c r="AK528" s="152"/>
      <c r="AL528" s="135"/>
      <c r="AM528" s="172"/>
      <c r="AN528" s="172"/>
      <c r="AO528" s="173"/>
    </row>
    <row r="529" spans="2:41" s="82" customFormat="1" ht="35.25" customHeight="1" x14ac:dyDescent="0.2">
      <c r="B529" s="171"/>
      <c r="C529" s="170"/>
      <c r="D529" s="88"/>
      <c r="E529" s="113"/>
      <c r="F529" s="95"/>
      <c r="G529" s="105"/>
      <c r="H529" s="106"/>
      <c r="I529" s="105"/>
      <c r="J529" s="107"/>
      <c r="K529" s="99"/>
      <c r="L529" s="117"/>
      <c r="M529" s="118"/>
      <c r="N529" s="95"/>
      <c r="O529" s="88"/>
      <c r="P529" s="96"/>
      <c r="Q529" s="95"/>
      <c r="R529" s="88"/>
      <c r="S529" s="96"/>
      <c r="T529" s="122"/>
      <c r="U529" s="160"/>
      <c r="V529" s="168"/>
      <c r="W529" s="133"/>
      <c r="X529" s="133"/>
      <c r="Y529" s="134"/>
      <c r="Z529" s="515"/>
      <c r="AA529" s="138"/>
      <c r="AB529" s="139"/>
      <c r="AC529" s="140"/>
      <c r="AD529" s="148"/>
      <c r="AE529" s="149"/>
      <c r="AF529" s="150"/>
      <c r="AG529" s="151"/>
      <c r="AH529" s="151"/>
      <c r="AI529" s="151"/>
      <c r="AJ529" s="151"/>
      <c r="AK529" s="152"/>
      <c r="AL529" s="135"/>
      <c r="AM529" s="172"/>
      <c r="AN529" s="172"/>
      <c r="AO529" s="173"/>
    </row>
    <row r="530" spans="2:41" s="82" customFormat="1" ht="35.25" customHeight="1" x14ac:dyDescent="0.2">
      <c r="B530" s="171"/>
      <c r="C530" s="170"/>
      <c r="D530" s="88"/>
      <c r="E530" s="113"/>
      <c r="F530" s="95"/>
      <c r="G530" s="105"/>
      <c r="H530" s="106"/>
      <c r="I530" s="105"/>
      <c r="J530" s="107"/>
      <c r="K530" s="99"/>
      <c r="L530" s="117"/>
      <c r="M530" s="118"/>
      <c r="N530" s="95"/>
      <c r="O530" s="88"/>
      <c r="P530" s="96"/>
      <c r="Q530" s="95"/>
      <c r="R530" s="88"/>
      <c r="S530" s="96"/>
      <c r="T530" s="122"/>
      <c r="U530" s="160"/>
      <c r="V530" s="168"/>
      <c r="W530" s="133"/>
      <c r="X530" s="133"/>
      <c r="Y530" s="134"/>
      <c r="Z530" s="515"/>
      <c r="AA530" s="138"/>
      <c r="AB530" s="139"/>
      <c r="AC530" s="140"/>
      <c r="AD530" s="148"/>
      <c r="AE530" s="149"/>
      <c r="AF530" s="150"/>
      <c r="AG530" s="151"/>
      <c r="AH530" s="151"/>
      <c r="AI530" s="151"/>
      <c r="AJ530" s="151"/>
      <c r="AK530" s="152"/>
      <c r="AL530" s="135"/>
      <c r="AM530" s="172"/>
      <c r="AN530" s="172"/>
      <c r="AO530" s="173"/>
    </row>
    <row r="531" spans="2:41" s="82" customFormat="1" ht="35.25" customHeight="1" x14ac:dyDescent="0.2">
      <c r="B531" s="171"/>
      <c r="C531" s="170"/>
      <c r="D531" s="88"/>
      <c r="E531" s="113"/>
      <c r="F531" s="95"/>
      <c r="G531" s="105"/>
      <c r="H531" s="106"/>
      <c r="I531" s="105"/>
      <c r="J531" s="107"/>
      <c r="K531" s="99"/>
      <c r="L531" s="117"/>
      <c r="M531" s="118"/>
      <c r="N531" s="95"/>
      <c r="O531" s="88"/>
      <c r="P531" s="96"/>
      <c r="Q531" s="95"/>
      <c r="R531" s="88"/>
      <c r="S531" s="96"/>
      <c r="T531" s="122"/>
      <c r="U531" s="160"/>
      <c r="V531" s="168"/>
      <c r="W531" s="133"/>
      <c r="X531" s="133"/>
      <c r="Y531" s="134"/>
      <c r="Z531" s="515"/>
      <c r="AA531" s="138"/>
      <c r="AB531" s="139"/>
      <c r="AC531" s="140"/>
      <c r="AD531" s="148"/>
      <c r="AE531" s="149"/>
      <c r="AF531" s="150"/>
      <c r="AG531" s="151"/>
      <c r="AH531" s="151"/>
      <c r="AI531" s="151"/>
      <c r="AJ531" s="151"/>
      <c r="AK531" s="152"/>
      <c r="AL531" s="135"/>
      <c r="AM531" s="172"/>
      <c r="AN531" s="172"/>
      <c r="AO531" s="173"/>
    </row>
    <row r="532" spans="2:41" s="82" customFormat="1" ht="35.25" customHeight="1" x14ac:dyDescent="0.2">
      <c r="B532" s="171"/>
      <c r="C532" s="170"/>
      <c r="D532" s="88"/>
      <c r="E532" s="113"/>
      <c r="F532" s="95"/>
      <c r="G532" s="105"/>
      <c r="H532" s="106"/>
      <c r="I532" s="105"/>
      <c r="J532" s="107"/>
      <c r="K532" s="99"/>
      <c r="L532" s="117"/>
      <c r="M532" s="118"/>
      <c r="N532" s="95"/>
      <c r="O532" s="88"/>
      <c r="P532" s="96"/>
      <c r="Q532" s="95"/>
      <c r="R532" s="88"/>
      <c r="S532" s="96"/>
      <c r="T532" s="122"/>
      <c r="U532" s="160"/>
      <c r="V532" s="168"/>
      <c r="W532" s="133"/>
      <c r="X532" s="133"/>
      <c r="Y532" s="134"/>
      <c r="Z532" s="515"/>
      <c r="AA532" s="138"/>
      <c r="AB532" s="139"/>
      <c r="AC532" s="140"/>
      <c r="AD532" s="148"/>
      <c r="AE532" s="149"/>
      <c r="AF532" s="150"/>
      <c r="AG532" s="151"/>
      <c r="AH532" s="151"/>
      <c r="AI532" s="151"/>
      <c r="AJ532" s="151"/>
      <c r="AK532" s="152"/>
      <c r="AL532" s="135"/>
      <c r="AM532" s="172"/>
      <c r="AN532" s="172"/>
      <c r="AO532" s="173"/>
    </row>
    <row r="533" spans="2:41" s="82" customFormat="1" ht="35.25" customHeight="1" x14ac:dyDescent="0.2">
      <c r="B533" s="171"/>
      <c r="C533" s="170"/>
      <c r="D533" s="88"/>
      <c r="E533" s="113"/>
      <c r="F533" s="95"/>
      <c r="G533" s="105"/>
      <c r="H533" s="106"/>
      <c r="I533" s="105"/>
      <c r="J533" s="107"/>
      <c r="K533" s="99"/>
      <c r="L533" s="117"/>
      <c r="M533" s="118"/>
      <c r="N533" s="95"/>
      <c r="O533" s="88"/>
      <c r="P533" s="96"/>
      <c r="Q533" s="95"/>
      <c r="R533" s="88"/>
      <c r="S533" s="96"/>
      <c r="T533" s="122"/>
      <c r="U533" s="160"/>
      <c r="V533" s="168"/>
      <c r="W533" s="133"/>
      <c r="X533" s="133"/>
      <c r="Y533" s="134"/>
      <c r="Z533" s="515"/>
      <c r="AA533" s="138"/>
      <c r="AB533" s="139"/>
      <c r="AC533" s="140"/>
      <c r="AD533" s="148"/>
      <c r="AE533" s="149"/>
      <c r="AF533" s="150"/>
      <c r="AG533" s="151"/>
      <c r="AH533" s="151"/>
      <c r="AI533" s="151"/>
      <c r="AJ533" s="151"/>
      <c r="AK533" s="152"/>
      <c r="AL533" s="135"/>
      <c r="AM533" s="172"/>
      <c r="AN533" s="172"/>
      <c r="AO533" s="173"/>
    </row>
    <row r="534" spans="2:41" s="82" customFormat="1" ht="35.25" customHeight="1" x14ac:dyDescent="0.2">
      <c r="B534" s="171"/>
      <c r="C534" s="170"/>
      <c r="D534" s="88"/>
      <c r="E534" s="113"/>
      <c r="F534" s="95"/>
      <c r="G534" s="105"/>
      <c r="H534" s="106"/>
      <c r="I534" s="105"/>
      <c r="J534" s="107"/>
      <c r="K534" s="99"/>
      <c r="L534" s="117"/>
      <c r="M534" s="118"/>
      <c r="N534" s="95"/>
      <c r="O534" s="88"/>
      <c r="P534" s="96"/>
      <c r="Q534" s="95"/>
      <c r="R534" s="88"/>
      <c r="S534" s="96"/>
      <c r="T534" s="122"/>
      <c r="U534" s="160"/>
      <c r="V534" s="168"/>
      <c r="W534" s="133"/>
      <c r="X534" s="133"/>
      <c r="Y534" s="134"/>
      <c r="Z534" s="515"/>
      <c r="AA534" s="138"/>
      <c r="AB534" s="139"/>
      <c r="AC534" s="140"/>
      <c r="AD534" s="148"/>
      <c r="AE534" s="149"/>
      <c r="AF534" s="150"/>
      <c r="AG534" s="151"/>
      <c r="AH534" s="151"/>
      <c r="AI534" s="151"/>
      <c r="AJ534" s="151"/>
      <c r="AK534" s="152"/>
      <c r="AL534" s="135"/>
      <c r="AM534" s="172"/>
      <c r="AN534" s="172"/>
      <c r="AO534" s="173"/>
    </row>
    <row r="535" spans="2:41" s="82" customFormat="1" ht="35.25" customHeight="1" x14ac:dyDescent="0.2">
      <c r="B535" s="171"/>
      <c r="C535" s="170"/>
      <c r="D535" s="88"/>
      <c r="E535" s="113"/>
      <c r="F535" s="95"/>
      <c r="G535" s="105"/>
      <c r="H535" s="106"/>
      <c r="I535" s="105"/>
      <c r="J535" s="107"/>
      <c r="K535" s="99"/>
      <c r="L535" s="117"/>
      <c r="M535" s="118"/>
      <c r="N535" s="95"/>
      <c r="O535" s="88"/>
      <c r="P535" s="96"/>
      <c r="Q535" s="95"/>
      <c r="R535" s="88"/>
      <c r="S535" s="96"/>
      <c r="T535" s="122"/>
      <c r="U535" s="160"/>
      <c r="V535" s="168"/>
      <c r="W535" s="133"/>
      <c r="X535" s="133"/>
      <c r="Y535" s="134"/>
      <c r="Z535" s="515"/>
      <c r="AA535" s="138"/>
      <c r="AB535" s="139"/>
      <c r="AC535" s="140"/>
      <c r="AD535" s="148"/>
      <c r="AE535" s="149"/>
      <c r="AF535" s="150"/>
      <c r="AG535" s="151"/>
      <c r="AH535" s="151"/>
      <c r="AI535" s="151"/>
      <c r="AJ535" s="151"/>
      <c r="AK535" s="152"/>
      <c r="AL535" s="135"/>
      <c r="AM535" s="172"/>
      <c r="AN535" s="172"/>
      <c r="AO535" s="173"/>
    </row>
    <row r="536" spans="2:41" s="82" customFormat="1" ht="35.25" customHeight="1" x14ac:dyDescent="0.2">
      <c r="B536" s="171"/>
      <c r="C536" s="170"/>
      <c r="D536" s="88"/>
      <c r="E536" s="113"/>
      <c r="F536" s="95"/>
      <c r="G536" s="105"/>
      <c r="H536" s="106"/>
      <c r="I536" s="105"/>
      <c r="J536" s="107"/>
      <c r="K536" s="99"/>
      <c r="L536" s="117"/>
      <c r="M536" s="118"/>
      <c r="N536" s="95"/>
      <c r="O536" s="88"/>
      <c r="P536" s="96"/>
      <c r="Q536" s="95"/>
      <c r="R536" s="88"/>
      <c r="S536" s="96"/>
      <c r="T536" s="122"/>
      <c r="U536" s="160"/>
      <c r="V536" s="168"/>
      <c r="W536" s="133"/>
      <c r="X536" s="133"/>
      <c r="Y536" s="134"/>
      <c r="Z536" s="515"/>
      <c r="AA536" s="138"/>
      <c r="AB536" s="139"/>
      <c r="AC536" s="140"/>
      <c r="AD536" s="148"/>
      <c r="AE536" s="149"/>
      <c r="AF536" s="150"/>
      <c r="AG536" s="151"/>
      <c r="AH536" s="151"/>
      <c r="AI536" s="151"/>
      <c r="AJ536" s="151"/>
      <c r="AK536" s="152"/>
      <c r="AL536" s="135"/>
      <c r="AM536" s="172"/>
      <c r="AN536" s="172"/>
      <c r="AO536" s="173"/>
    </row>
    <row r="537" spans="2:41" s="82" customFormat="1" ht="35.25" customHeight="1" x14ac:dyDescent="0.2">
      <c r="B537" s="171"/>
      <c r="C537" s="170"/>
      <c r="D537" s="88"/>
      <c r="E537" s="113"/>
      <c r="F537" s="95"/>
      <c r="G537" s="105"/>
      <c r="H537" s="106"/>
      <c r="I537" s="105"/>
      <c r="J537" s="107"/>
      <c r="K537" s="99"/>
      <c r="L537" s="117"/>
      <c r="M537" s="118"/>
      <c r="N537" s="95"/>
      <c r="O537" s="88"/>
      <c r="P537" s="96"/>
      <c r="Q537" s="95"/>
      <c r="R537" s="88"/>
      <c r="S537" s="96"/>
      <c r="T537" s="122"/>
      <c r="U537" s="160"/>
      <c r="V537" s="168"/>
      <c r="W537" s="133"/>
      <c r="X537" s="133"/>
      <c r="Y537" s="134"/>
      <c r="Z537" s="515"/>
      <c r="AA537" s="138"/>
      <c r="AB537" s="139"/>
      <c r="AC537" s="140"/>
      <c r="AD537" s="148"/>
      <c r="AE537" s="149"/>
      <c r="AF537" s="150"/>
      <c r="AG537" s="151"/>
      <c r="AH537" s="151"/>
      <c r="AI537" s="151"/>
      <c r="AJ537" s="151"/>
      <c r="AK537" s="152"/>
      <c r="AL537" s="135"/>
      <c r="AM537" s="172"/>
      <c r="AN537" s="172"/>
      <c r="AO537" s="173"/>
    </row>
    <row r="538" spans="2:41" s="82" customFormat="1" ht="35.25" customHeight="1" x14ac:dyDescent="0.2">
      <c r="B538" s="171"/>
      <c r="C538" s="170"/>
      <c r="D538" s="88"/>
      <c r="E538" s="113"/>
      <c r="F538" s="95"/>
      <c r="G538" s="105"/>
      <c r="H538" s="106"/>
      <c r="I538" s="105"/>
      <c r="J538" s="107"/>
      <c r="K538" s="99"/>
      <c r="L538" s="117"/>
      <c r="M538" s="118"/>
      <c r="N538" s="95"/>
      <c r="O538" s="88"/>
      <c r="P538" s="96"/>
      <c r="Q538" s="95"/>
      <c r="R538" s="88"/>
      <c r="S538" s="96"/>
      <c r="T538" s="122"/>
      <c r="U538" s="160"/>
      <c r="V538" s="168"/>
      <c r="W538" s="133"/>
      <c r="X538" s="133"/>
      <c r="Y538" s="134"/>
      <c r="Z538" s="515"/>
      <c r="AA538" s="138"/>
      <c r="AB538" s="139"/>
      <c r="AC538" s="140"/>
      <c r="AD538" s="148"/>
      <c r="AE538" s="149"/>
      <c r="AF538" s="150"/>
      <c r="AG538" s="151"/>
      <c r="AH538" s="151"/>
      <c r="AI538" s="151"/>
      <c r="AJ538" s="151"/>
      <c r="AK538" s="152"/>
      <c r="AL538" s="135"/>
      <c r="AM538" s="172"/>
      <c r="AN538" s="172"/>
      <c r="AO538" s="173"/>
    </row>
    <row r="539" spans="2:41" s="82" customFormat="1" ht="35.25" customHeight="1" x14ac:dyDescent="0.2">
      <c r="B539" s="171"/>
      <c r="C539" s="170"/>
      <c r="D539" s="88"/>
      <c r="E539" s="113"/>
      <c r="F539" s="95"/>
      <c r="G539" s="105"/>
      <c r="H539" s="106"/>
      <c r="I539" s="105"/>
      <c r="J539" s="107"/>
      <c r="K539" s="99"/>
      <c r="L539" s="117"/>
      <c r="M539" s="118"/>
      <c r="N539" s="95"/>
      <c r="O539" s="88"/>
      <c r="P539" s="96"/>
      <c r="Q539" s="95"/>
      <c r="R539" s="88"/>
      <c r="S539" s="96"/>
      <c r="T539" s="122"/>
      <c r="U539" s="160"/>
      <c r="V539" s="168"/>
      <c r="W539" s="133"/>
      <c r="X539" s="133"/>
      <c r="Y539" s="134"/>
      <c r="Z539" s="515"/>
      <c r="AA539" s="138"/>
      <c r="AB539" s="139"/>
      <c r="AC539" s="140"/>
      <c r="AD539" s="148"/>
      <c r="AE539" s="149"/>
      <c r="AF539" s="150"/>
      <c r="AG539" s="151"/>
      <c r="AH539" s="151"/>
      <c r="AI539" s="151"/>
      <c r="AJ539" s="151"/>
      <c r="AK539" s="152"/>
      <c r="AL539" s="135"/>
      <c r="AM539" s="172"/>
      <c r="AN539" s="172"/>
      <c r="AO539" s="173"/>
    </row>
    <row r="540" spans="2:41" s="82" customFormat="1" ht="35.25" customHeight="1" x14ac:dyDescent="0.2">
      <c r="B540" s="171"/>
      <c r="C540" s="170"/>
      <c r="D540" s="88"/>
      <c r="E540" s="113"/>
      <c r="F540" s="95"/>
      <c r="G540" s="105"/>
      <c r="H540" s="106"/>
      <c r="I540" s="105"/>
      <c r="J540" s="107"/>
      <c r="K540" s="99"/>
      <c r="L540" s="117"/>
      <c r="M540" s="118"/>
      <c r="N540" s="95"/>
      <c r="O540" s="88"/>
      <c r="P540" s="96"/>
      <c r="Q540" s="95"/>
      <c r="R540" s="88"/>
      <c r="S540" s="96"/>
      <c r="T540" s="122"/>
      <c r="U540" s="160"/>
      <c r="V540" s="168"/>
      <c r="W540" s="133"/>
      <c r="X540" s="133"/>
      <c r="Y540" s="134"/>
      <c r="Z540" s="515"/>
      <c r="AA540" s="138"/>
      <c r="AB540" s="139"/>
      <c r="AC540" s="140"/>
      <c r="AD540" s="148"/>
      <c r="AE540" s="149"/>
      <c r="AF540" s="150"/>
      <c r="AG540" s="151"/>
      <c r="AH540" s="151"/>
      <c r="AI540" s="151"/>
      <c r="AJ540" s="151"/>
      <c r="AK540" s="152"/>
      <c r="AL540" s="135"/>
      <c r="AM540" s="172"/>
      <c r="AN540" s="172"/>
      <c r="AO540" s="173"/>
    </row>
    <row r="541" spans="2:41" s="82" customFormat="1" ht="35.25" customHeight="1" x14ac:dyDescent="0.2">
      <c r="B541" s="171"/>
      <c r="C541" s="170"/>
      <c r="D541" s="88"/>
      <c r="E541" s="113"/>
      <c r="F541" s="95"/>
      <c r="G541" s="105"/>
      <c r="H541" s="106"/>
      <c r="I541" s="105"/>
      <c r="J541" s="107"/>
      <c r="K541" s="99"/>
      <c r="L541" s="117"/>
      <c r="M541" s="118"/>
      <c r="N541" s="95"/>
      <c r="O541" s="88"/>
      <c r="P541" s="96"/>
      <c r="Q541" s="95"/>
      <c r="R541" s="88"/>
      <c r="S541" s="96"/>
      <c r="T541" s="122"/>
      <c r="U541" s="160"/>
      <c r="V541" s="168"/>
      <c r="W541" s="133"/>
      <c r="X541" s="133"/>
      <c r="Y541" s="134"/>
      <c r="Z541" s="515"/>
      <c r="AA541" s="138"/>
      <c r="AB541" s="139"/>
      <c r="AC541" s="140"/>
      <c r="AD541" s="148"/>
      <c r="AE541" s="149"/>
      <c r="AF541" s="150"/>
      <c r="AG541" s="151"/>
      <c r="AH541" s="151"/>
      <c r="AI541" s="151"/>
      <c r="AJ541" s="151"/>
      <c r="AK541" s="152"/>
      <c r="AL541" s="135"/>
      <c r="AM541" s="172"/>
      <c r="AN541" s="172"/>
      <c r="AO541" s="173"/>
    </row>
    <row r="542" spans="2:41" s="82" customFormat="1" ht="35.25" customHeight="1" x14ac:dyDescent="0.2">
      <c r="B542" s="171"/>
      <c r="C542" s="170"/>
      <c r="D542" s="88"/>
      <c r="E542" s="113"/>
      <c r="F542" s="95"/>
      <c r="G542" s="105"/>
      <c r="H542" s="106"/>
      <c r="I542" s="105"/>
      <c r="J542" s="107"/>
      <c r="K542" s="99"/>
      <c r="L542" s="117"/>
      <c r="M542" s="118"/>
      <c r="N542" s="95"/>
      <c r="O542" s="88"/>
      <c r="P542" s="96"/>
      <c r="Q542" s="95"/>
      <c r="R542" s="88"/>
      <c r="S542" s="96"/>
      <c r="T542" s="122"/>
      <c r="U542" s="160"/>
      <c r="V542" s="168"/>
      <c r="W542" s="133"/>
      <c r="X542" s="133"/>
      <c r="Y542" s="134"/>
      <c r="Z542" s="515"/>
      <c r="AA542" s="138"/>
      <c r="AB542" s="139"/>
      <c r="AC542" s="140"/>
      <c r="AD542" s="148"/>
      <c r="AE542" s="149"/>
      <c r="AF542" s="150"/>
      <c r="AG542" s="151"/>
      <c r="AH542" s="151"/>
      <c r="AI542" s="151"/>
      <c r="AJ542" s="151"/>
      <c r="AK542" s="152"/>
      <c r="AL542" s="135"/>
      <c r="AM542" s="172"/>
      <c r="AN542" s="172"/>
      <c r="AO542" s="173"/>
    </row>
    <row r="543" spans="2:41" s="82" customFormat="1" ht="35.25" customHeight="1" x14ac:dyDescent="0.2">
      <c r="B543" s="171"/>
      <c r="C543" s="170"/>
      <c r="D543" s="88"/>
      <c r="E543" s="113"/>
      <c r="F543" s="95"/>
      <c r="G543" s="105"/>
      <c r="H543" s="106"/>
      <c r="I543" s="105"/>
      <c r="J543" s="107"/>
      <c r="K543" s="99"/>
      <c r="L543" s="117"/>
      <c r="M543" s="118"/>
      <c r="N543" s="95"/>
      <c r="O543" s="88"/>
      <c r="P543" s="96"/>
      <c r="Q543" s="95"/>
      <c r="R543" s="88"/>
      <c r="S543" s="96"/>
      <c r="T543" s="122"/>
      <c r="U543" s="160"/>
      <c r="V543" s="168"/>
      <c r="W543" s="133"/>
      <c r="X543" s="133"/>
      <c r="Y543" s="134"/>
      <c r="Z543" s="515"/>
      <c r="AA543" s="138"/>
      <c r="AB543" s="139"/>
      <c r="AC543" s="140"/>
      <c r="AD543" s="148"/>
      <c r="AE543" s="149"/>
      <c r="AF543" s="150"/>
      <c r="AG543" s="151"/>
      <c r="AH543" s="151"/>
      <c r="AI543" s="151"/>
      <c r="AJ543" s="151"/>
      <c r="AK543" s="152"/>
      <c r="AL543" s="135"/>
      <c r="AM543" s="172"/>
      <c r="AN543" s="172"/>
      <c r="AO543" s="173"/>
    </row>
    <row r="544" spans="2:41" s="82" customFormat="1" ht="35.25" customHeight="1" x14ac:dyDescent="0.2">
      <c r="B544" s="171"/>
      <c r="C544" s="170"/>
      <c r="D544" s="88"/>
      <c r="E544" s="113"/>
      <c r="F544" s="95"/>
      <c r="G544" s="105"/>
      <c r="H544" s="106"/>
      <c r="I544" s="105"/>
      <c r="J544" s="107"/>
      <c r="K544" s="99"/>
      <c r="L544" s="117"/>
      <c r="M544" s="118"/>
      <c r="N544" s="95"/>
      <c r="O544" s="88"/>
      <c r="P544" s="96"/>
      <c r="Q544" s="95"/>
      <c r="R544" s="88"/>
      <c r="S544" s="96"/>
      <c r="T544" s="122"/>
      <c r="U544" s="160"/>
      <c r="V544" s="168"/>
      <c r="W544" s="133"/>
      <c r="X544" s="133"/>
      <c r="Y544" s="134"/>
      <c r="Z544" s="515"/>
      <c r="AA544" s="138"/>
      <c r="AB544" s="139"/>
      <c r="AC544" s="140"/>
      <c r="AD544" s="148"/>
      <c r="AE544" s="149"/>
      <c r="AF544" s="150"/>
      <c r="AG544" s="151"/>
      <c r="AH544" s="151"/>
      <c r="AI544" s="151"/>
      <c r="AJ544" s="151"/>
      <c r="AK544" s="152"/>
      <c r="AL544" s="135"/>
      <c r="AM544" s="172"/>
      <c r="AN544" s="172"/>
      <c r="AO544" s="173"/>
    </row>
    <row r="545" spans="2:41" s="82" customFormat="1" ht="35.25" customHeight="1" x14ac:dyDescent="0.2">
      <c r="B545" s="171"/>
      <c r="C545" s="170"/>
      <c r="D545" s="88"/>
      <c r="E545" s="113"/>
      <c r="F545" s="95"/>
      <c r="G545" s="105"/>
      <c r="H545" s="106"/>
      <c r="I545" s="105"/>
      <c r="J545" s="107"/>
      <c r="K545" s="99"/>
      <c r="L545" s="117"/>
      <c r="M545" s="118"/>
      <c r="N545" s="95"/>
      <c r="O545" s="88"/>
      <c r="P545" s="96"/>
      <c r="Q545" s="95"/>
      <c r="R545" s="88"/>
      <c r="S545" s="96"/>
      <c r="T545" s="122"/>
      <c r="U545" s="160"/>
      <c r="V545" s="168"/>
      <c r="W545" s="133"/>
      <c r="X545" s="133"/>
      <c r="Y545" s="134"/>
      <c r="Z545" s="515"/>
      <c r="AA545" s="138"/>
      <c r="AB545" s="139"/>
      <c r="AC545" s="140"/>
      <c r="AD545" s="148"/>
      <c r="AE545" s="149"/>
      <c r="AF545" s="150"/>
      <c r="AG545" s="151"/>
      <c r="AH545" s="151"/>
      <c r="AI545" s="151"/>
      <c r="AJ545" s="151"/>
      <c r="AK545" s="152"/>
      <c r="AL545" s="135"/>
      <c r="AM545" s="172"/>
      <c r="AN545" s="172"/>
      <c r="AO545" s="173"/>
    </row>
    <row r="546" spans="2:41" s="82" customFormat="1" ht="35.25" customHeight="1" x14ac:dyDescent="0.2">
      <c r="B546" s="171"/>
      <c r="C546" s="170"/>
      <c r="D546" s="88"/>
      <c r="E546" s="113"/>
      <c r="F546" s="95"/>
      <c r="G546" s="105"/>
      <c r="H546" s="106"/>
      <c r="I546" s="105"/>
      <c r="J546" s="107"/>
      <c r="K546" s="99"/>
      <c r="L546" s="117"/>
      <c r="M546" s="118"/>
      <c r="N546" s="95"/>
      <c r="O546" s="88"/>
      <c r="P546" s="96"/>
      <c r="Q546" s="95"/>
      <c r="R546" s="88"/>
      <c r="S546" s="96"/>
      <c r="T546" s="122"/>
      <c r="U546" s="160"/>
      <c r="V546" s="168"/>
      <c r="W546" s="133"/>
      <c r="X546" s="133"/>
      <c r="Y546" s="134"/>
      <c r="Z546" s="515"/>
      <c r="AA546" s="138"/>
      <c r="AB546" s="139"/>
      <c r="AC546" s="140"/>
      <c r="AD546" s="148"/>
      <c r="AE546" s="149"/>
      <c r="AF546" s="150"/>
      <c r="AG546" s="151"/>
      <c r="AH546" s="151"/>
      <c r="AI546" s="151"/>
      <c r="AJ546" s="151"/>
      <c r="AK546" s="152"/>
      <c r="AL546" s="135"/>
      <c r="AM546" s="172"/>
      <c r="AN546" s="172"/>
      <c r="AO546" s="173"/>
    </row>
    <row r="547" spans="2:41" s="82" customFormat="1" ht="35.25" customHeight="1" x14ac:dyDescent="0.2">
      <c r="B547" s="171"/>
      <c r="C547" s="170"/>
      <c r="D547" s="88"/>
      <c r="E547" s="113"/>
      <c r="F547" s="95"/>
      <c r="G547" s="105"/>
      <c r="H547" s="106"/>
      <c r="I547" s="105"/>
      <c r="J547" s="107"/>
      <c r="K547" s="99"/>
      <c r="L547" s="117"/>
      <c r="M547" s="118"/>
      <c r="N547" s="95"/>
      <c r="O547" s="88"/>
      <c r="P547" s="96"/>
      <c r="Q547" s="95"/>
      <c r="R547" s="88"/>
      <c r="S547" s="96"/>
      <c r="T547" s="122"/>
      <c r="U547" s="160"/>
      <c r="V547" s="168"/>
      <c r="W547" s="133"/>
      <c r="X547" s="133"/>
      <c r="Y547" s="134"/>
      <c r="Z547" s="515"/>
      <c r="AA547" s="138"/>
      <c r="AB547" s="139"/>
      <c r="AC547" s="140"/>
      <c r="AD547" s="148"/>
      <c r="AE547" s="149"/>
      <c r="AF547" s="150"/>
      <c r="AG547" s="151"/>
      <c r="AH547" s="151"/>
      <c r="AI547" s="151"/>
      <c r="AJ547" s="151"/>
      <c r="AK547" s="152"/>
      <c r="AL547" s="135"/>
      <c r="AM547" s="172"/>
      <c r="AN547" s="172"/>
      <c r="AO547" s="173"/>
    </row>
    <row r="548" spans="2:41" s="82" customFormat="1" ht="35.25" customHeight="1" x14ac:dyDescent="0.2">
      <c r="B548" s="171"/>
      <c r="C548" s="170"/>
      <c r="D548" s="88"/>
      <c r="E548" s="113"/>
      <c r="F548" s="95"/>
      <c r="G548" s="105"/>
      <c r="H548" s="106"/>
      <c r="I548" s="105"/>
      <c r="J548" s="107"/>
      <c r="K548" s="99"/>
      <c r="L548" s="117"/>
      <c r="M548" s="118"/>
      <c r="N548" s="95"/>
      <c r="O548" s="88"/>
      <c r="P548" s="96"/>
      <c r="Q548" s="95"/>
      <c r="R548" s="88"/>
      <c r="S548" s="96"/>
      <c r="T548" s="122"/>
      <c r="U548" s="160"/>
      <c r="V548" s="168"/>
      <c r="W548" s="133"/>
      <c r="X548" s="133"/>
      <c r="Y548" s="134"/>
      <c r="Z548" s="515"/>
      <c r="AA548" s="138"/>
      <c r="AB548" s="139"/>
      <c r="AC548" s="140"/>
      <c r="AD548" s="148"/>
      <c r="AE548" s="149"/>
      <c r="AF548" s="150"/>
      <c r="AG548" s="151"/>
      <c r="AH548" s="151"/>
      <c r="AI548" s="151"/>
      <c r="AJ548" s="151"/>
      <c r="AK548" s="152"/>
      <c r="AL548" s="135"/>
      <c r="AM548" s="172"/>
      <c r="AN548" s="172"/>
      <c r="AO548" s="173"/>
    </row>
    <row r="549" spans="2:41" s="82" customFormat="1" ht="35.25" customHeight="1" x14ac:dyDescent="0.2">
      <c r="B549" s="171"/>
      <c r="C549" s="170"/>
      <c r="D549" s="88"/>
      <c r="E549" s="113"/>
      <c r="F549" s="95"/>
      <c r="G549" s="105"/>
      <c r="H549" s="106"/>
      <c r="I549" s="105"/>
      <c r="J549" s="107"/>
      <c r="K549" s="99"/>
      <c r="L549" s="117"/>
      <c r="M549" s="118"/>
      <c r="N549" s="95"/>
      <c r="O549" s="88"/>
      <c r="P549" s="96"/>
      <c r="Q549" s="95"/>
      <c r="R549" s="88"/>
      <c r="S549" s="96"/>
      <c r="T549" s="122"/>
      <c r="U549" s="160"/>
      <c r="V549" s="168"/>
      <c r="W549" s="133"/>
      <c r="X549" s="133"/>
      <c r="Y549" s="134"/>
      <c r="Z549" s="515"/>
      <c r="AA549" s="138"/>
      <c r="AB549" s="139"/>
      <c r="AC549" s="140"/>
      <c r="AD549" s="148"/>
      <c r="AE549" s="149"/>
      <c r="AF549" s="150"/>
      <c r="AG549" s="151"/>
      <c r="AH549" s="151"/>
      <c r="AI549" s="151"/>
      <c r="AJ549" s="151"/>
      <c r="AK549" s="152"/>
      <c r="AL549" s="135"/>
      <c r="AM549" s="172"/>
      <c r="AN549" s="172"/>
      <c r="AO549" s="173"/>
    </row>
    <row r="550" spans="2:41" s="82" customFormat="1" ht="35.25" customHeight="1" x14ac:dyDescent="0.2">
      <c r="B550" s="171"/>
      <c r="C550" s="170"/>
      <c r="D550" s="88"/>
      <c r="E550" s="113"/>
      <c r="F550" s="95"/>
      <c r="G550" s="105"/>
      <c r="H550" s="106"/>
      <c r="I550" s="105"/>
      <c r="J550" s="107"/>
      <c r="K550" s="99"/>
      <c r="L550" s="117"/>
      <c r="M550" s="118"/>
      <c r="N550" s="95"/>
      <c r="O550" s="88"/>
      <c r="P550" s="96"/>
      <c r="Q550" s="95"/>
      <c r="R550" s="88"/>
      <c r="S550" s="96"/>
      <c r="T550" s="122"/>
      <c r="U550" s="160"/>
      <c r="V550" s="168"/>
      <c r="W550" s="133"/>
      <c r="X550" s="133"/>
      <c r="Y550" s="134"/>
      <c r="Z550" s="515"/>
      <c r="AA550" s="138"/>
      <c r="AB550" s="139"/>
      <c r="AC550" s="140"/>
      <c r="AD550" s="148"/>
      <c r="AE550" s="149"/>
      <c r="AF550" s="150"/>
      <c r="AG550" s="151"/>
      <c r="AH550" s="151"/>
      <c r="AI550" s="151"/>
      <c r="AJ550" s="151"/>
      <c r="AK550" s="152"/>
      <c r="AL550" s="135"/>
      <c r="AM550" s="172"/>
      <c r="AN550" s="172"/>
      <c r="AO550" s="173"/>
    </row>
    <row r="551" spans="2:41" s="82" customFormat="1" ht="35.25" customHeight="1" x14ac:dyDescent="0.2">
      <c r="B551" s="171"/>
      <c r="C551" s="170"/>
      <c r="D551" s="88"/>
      <c r="E551" s="113"/>
      <c r="F551" s="95"/>
      <c r="G551" s="105"/>
      <c r="H551" s="106"/>
      <c r="I551" s="105"/>
      <c r="J551" s="107"/>
      <c r="K551" s="99"/>
      <c r="L551" s="117"/>
      <c r="M551" s="118"/>
      <c r="N551" s="95"/>
      <c r="O551" s="88"/>
      <c r="P551" s="96"/>
      <c r="Q551" s="95"/>
      <c r="R551" s="88"/>
      <c r="S551" s="96"/>
      <c r="T551" s="122"/>
      <c r="U551" s="160"/>
      <c r="V551" s="168"/>
      <c r="W551" s="133"/>
      <c r="X551" s="133"/>
      <c r="Y551" s="134"/>
      <c r="Z551" s="515"/>
      <c r="AA551" s="138"/>
      <c r="AB551" s="139"/>
      <c r="AC551" s="140"/>
      <c r="AD551" s="148"/>
      <c r="AE551" s="149"/>
      <c r="AF551" s="150"/>
      <c r="AG551" s="151"/>
      <c r="AH551" s="151"/>
      <c r="AI551" s="151"/>
      <c r="AJ551" s="151"/>
      <c r="AK551" s="152"/>
      <c r="AL551" s="135"/>
      <c r="AM551" s="172"/>
      <c r="AN551" s="172"/>
      <c r="AO551" s="173"/>
    </row>
    <row r="552" spans="2:41" s="82" customFormat="1" ht="35.25" customHeight="1" x14ac:dyDescent="0.2">
      <c r="B552" s="171"/>
      <c r="C552" s="170"/>
      <c r="D552" s="88"/>
      <c r="E552" s="113"/>
      <c r="F552" s="95"/>
      <c r="G552" s="105"/>
      <c r="H552" s="106"/>
      <c r="I552" s="105"/>
      <c r="J552" s="107"/>
      <c r="K552" s="99"/>
      <c r="L552" s="117"/>
      <c r="M552" s="118"/>
      <c r="N552" s="95"/>
      <c r="O552" s="88"/>
      <c r="P552" s="96"/>
      <c r="Q552" s="95"/>
      <c r="R552" s="88"/>
      <c r="S552" s="96"/>
      <c r="T552" s="122"/>
      <c r="U552" s="160"/>
      <c r="V552" s="168"/>
      <c r="W552" s="133"/>
      <c r="X552" s="133"/>
      <c r="Y552" s="134"/>
      <c r="Z552" s="515"/>
      <c r="AA552" s="138"/>
      <c r="AB552" s="139"/>
      <c r="AC552" s="140"/>
      <c r="AD552" s="148"/>
      <c r="AE552" s="149"/>
      <c r="AF552" s="150"/>
      <c r="AG552" s="151"/>
      <c r="AH552" s="151"/>
      <c r="AI552" s="151"/>
      <c r="AJ552" s="151"/>
      <c r="AK552" s="152"/>
      <c r="AL552" s="135"/>
      <c r="AM552" s="172"/>
      <c r="AN552" s="172"/>
      <c r="AO552" s="173"/>
    </row>
    <row r="553" spans="2:41" s="82" customFormat="1" ht="35.25" customHeight="1" x14ac:dyDescent="0.2">
      <c r="B553" s="171"/>
      <c r="C553" s="170"/>
      <c r="D553" s="88"/>
      <c r="E553" s="113"/>
      <c r="F553" s="95"/>
      <c r="G553" s="105"/>
      <c r="H553" s="106"/>
      <c r="I553" s="105"/>
      <c r="J553" s="107"/>
      <c r="K553" s="99"/>
      <c r="L553" s="117"/>
      <c r="M553" s="118"/>
      <c r="N553" s="95"/>
      <c r="O553" s="88"/>
      <c r="P553" s="96"/>
      <c r="Q553" s="95"/>
      <c r="R553" s="88"/>
      <c r="S553" s="96"/>
      <c r="T553" s="122"/>
      <c r="U553" s="160"/>
      <c r="V553" s="168"/>
      <c r="W553" s="133"/>
      <c r="X553" s="133"/>
      <c r="Y553" s="134"/>
      <c r="Z553" s="515"/>
      <c r="AA553" s="138"/>
      <c r="AB553" s="139"/>
      <c r="AC553" s="140"/>
      <c r="AD553" s="148"/>
      <c r="AE553" s="149"/>
      <c r="AF553" s="150"/>
      <c r="AG553" s="151"/>
      <c r="AH553" s="151"/>
      <c r="AI553" s="151"/>
      <c r="AJ553" s="151"/>
      <c r="AK553" s="152"/>
      <c r="AL553" s="135"/>
      <c r="AM553" s="172"/>
      <c r="AN553" s="172"/>
      <c r="AO553" s="173"/>
    </row>
    <row r="554" spans="2:41" s="82" customFormat="1" ht="35.25" customHeight="1" x14ac:dyDescent="0.2">
      <c r="B554" s="171"/>
      <c r="C554" s="170"/>
      <c r="D554" s="88"/>
      <c r="E554" s="113"/>
      <c r="F554" s="95"/>
      <c r="G554" s="105"/>
      <c r="H554" s="106"/>
      <c r="I554" s="105"/>
      <c r="J554" s="107"/>
      <c r="K554" s="99"/>
      <c r="L554" s="117"/>
      <c r="M554" s="118"/>
      <c r="N554" s="95"/>
      <c r="O554" s="88"/>
      <c r="P554" s="96"/>
      <c r="Q554" s="95"/>
      <c r="R554" s="88"/>
      <c r="S554" s="96"/>
      <c r="T554" s="122"/>
      <c r="U554" s="160"/>
      <c r="V554" s="168"/>
      <c r="W554" s="133"/>
      <c r="X554" s="133"/>
      <c r="Y554" s="134"/>
      <c r="Z554" s="515"/>
      <c r="AA554" s="138"/>
      <c r="AB554" s="139"/>
      <c r="AC554" s="140"/>
      <c r="AD554" s="148"/>
      <c r="AE554" s="149"/>
      <c r="AF554" s="150"/>
      <c r="AG554" s="151"/>
      <c r="AH554" s="151"/>
      <c r="AI554" s="151"/>
      <c r="AJ554" s="151"/>
      <c r="AK554" s="152"/>
      <c r="AL554" s="135"/>
      <c r="AM554" s="172"/>
      <c r="AN554" s="172"/>
      <c r="AO554" s="173"/>
    </row>
    <row r="555" spans="2:41" s="82" customFormat="1" ht="35.25" customHeight="1" x14ac:dyDescent="0.2">
      <c r="B555" s="171"/>
      <c r="C555" s="170"/>
      <c r="D555" s="88"/>
      <c r="E555" s="113"/>
      <c r="F555" s="95"/>
      <c r="G555" s="105"/>
      <c r="H555" s="106"/>
      <c r="I555" s="105"/>
      <c r="J555" s="107"/>
      <c r="K555" s="99"/>
      <c r="L555" s="117"/>
      <c r="M555" s="118"/>
      <c r="N555" s="95"/>
      <c r="O555" s="88"/>
      <c r="P555" s="96"/>
      <c r="Q555" s="95"/>
      <c r="R555" s="88"/>
      <c r="S555" s="96"/>
      <c r="T555" s="122"/>
      <c r="U555" s="160"/>
      <c r="V555" s="168"/>
      <c r="W555" s="133"/>
      <c r="X555" s="133"/>
      <c r="Y555" s="134"/>
      <c r="Z555" s="515"/>
      <c r="AA555" s="138"/>
      <c r="AB555" s="139"/>
      <c r="AC555" s="140"/>
      <c r="AD555" s="148"/>
      <c r="AE555" s="149"/>
      <c r="AF555" s="150"/>
      <c r="AG555" s="151"/>
      <c r="AH555" s="151"/>
      <c r="AI555" s="151"/>
      <c r="AJ555" s="151"/>
      <c r="AK555" s="152"/>
      <c r="AL555" s="135"/>
      <c r="AM555" s="172"/>
      <c r="AN555" s="172"/>
      <c r="AO555" s="173"/>
    </row>
    <row r="556" spans="2:41" s="82" customFormat="1" ht="35.25" customHeight="1" x14ac:dyDescent="0.2">
      <c r="B556" s="171"/>
      <c r="C556" s="170"/>
      <c r="D556" s="88"/>
      <c r="E556" s="113"/>
      <c r="F556" s="95"/>
      <c r="G556" s="105"/>
      <c r="H556" s="106"/>
      <c r="I556" s="105"/>
      <c r="J556" s="107"/>
      <c r="K556" s="99"/>
      <c r="L556" s="117"/>
      <c r="M556" s="118"/>
      <c r="N556" s="95"/>
      <c r="O556" s="88"/>
      <c r="P556" s="96"/>
      <c r="Q556" s="95"/>
      <c r="R556" s="88"/>
      <c r="S556" s="96"/>
      <c r="T556" s="122"/>
      <c r="U556" s="160"/>
      <c r="V556" s="168"/>
      <c r="W556" s="133"/>
      <c r="X556" s="133"/>
      <c r="Y556" s="134"/>
      <c r="Z556" s="515"/>
      <c r="AA556" s="138"/>
      <c r="AB556" s="139"/>
      <c r="AC556" s="140"/>
      <c r="AD556" s="148"/>
      <c r="AE556" s="149"/>
      <c r="AF556" s="150"/>
      <c r="AG556" s="151"/>
      <c r="AH556" s="151"/>
      <c r="AI556" s="151"/>
      <c r="AJ556" s="151"/>
      <c r="AK556" s="152"/>
      <c r="AL556" s="135"/>
      <c r="AM556" s="172"/>
      <c r="AN556" s="172"/>
      <c r="AO556" s="173"/>
    </row>
    <row r="557" spans="2:41" s="82" customFormat="1" ht="35.25" customHeight="1" x14ac:dyDescent="0.2">
      <c r="B557" s="171"/>
      <c r="C557" s="170"/>
      <c r="D557" s="88"/>
      <c r="E557" s="113"/>
      <c r="F557" s="95"/>
      <c r="G557" s="105"/>
      <c r="H557" s="106"/>
      <c r="I557" s="105"/>
      <c r="J557" s="107"/>
      <c r="K557" s="99"/>
      <c r="L557" s="117"/>
      <c r="M557" s="118"/>
      <c r="N557" s="95"/>
      <c r="O557" s="88"/>
      <c r="P557" s="96"/>
      <c r="Q557" s="95"/>
      <c r="R557" s="88"/>
      <c r="S557" s="96"/>
      <c r="T557" s="122"/>
      <c r="U557" s="160"/>
      <c r="V557" s="168"/>
      <c r="W557" s="133"/>
      <c r="X557" s="133"/>
      <c r="Y557" s="134"/>
      <c r="Z557" s="515"/>
      <c r="AA557" s="138"/>
      <c r="AB557" s="139"/>
      <c r="AC557" s="140"/>
      <c r="AD557" s="148"/>
      <c r="AE557" s="149"/>
      <c r="AF557" s="150"/>
      <c r="AG557" s="151"/>
      <c r="AH557" s="151"/>
      <c r="AI557" s="151"/>
      <c r="AJ557" s="151"/>
      <c r="AK557" s="152"/>
      <c r="AL557" s="135"/>
      <c r="AM557" s="172"/>
      <c r="AN557" s="172"/>
      <c r="AO557" s="173"/>
    </row>
    <row r="558" spans="2:41" s="82" customFormat="1" ht="35.25" customHeight="1" x14ac:dyDescent="0.2">
      <c r="B558" s="171"/>
      <c r="C558" s="170"/>
      <c r="D558" s="88"/>
      <c r="E558" s="113"/>
      <c r="F558" s="95"/>
      <c r="G558" s="105"/>
      <c r="H558" s="106"/>
      <c r="I558" s="105"/>
      <c r="J558" s="107"/>
      <c r="K558" s="99"/>
      <c r="L558" s="117"/>
      <c r="M558" s="118"/>
      <c r="N558" s="95"/>
      <c r="O558" s="88"/>
      <c r="P558" s="96"/>
      <c r="Q558" s="95"/>
      <c r="R558" s="88"/>
      <c r="S558" s="96"/>
      <c r="T558" s="122"/>
      <c r="U558" s="160"/>
      <c r="V558" s="168"/>
      <c r="W558" s="133"/>
      <c r="X558" s="133"/>
      <c r="Y558" s="134"/>
      <c r="Z558" s="515"/>
      <c r="AA558" s="138"/>
      <c r="AB558" s="139"/>
      <c r="AC558" s="140"/>
      <c r="AD558" s="148"/>
      <c r="AE558" s="149"/>
      <c r="AF558" s="150"/>
      <c r="AG558" s="151"/>
      <c r="AH558" s="151"/>
      <c r="AI558" s="151"/>
      <c r="AJ558" s="151"/>
      <c r="AK558" s="152"/>
      <c r="AL558" s="135"/>
      <c r="AM558" s="172"/>
      <c r="AN558" s="172"/>
      <c r="AO558" s="173"/>
    </row>
    <row r="559" spans="2:41" s="82" customFormat="1" ht="35.25" customHeight="1" x14ac:dyDescent="0.2">
      <c r="B559" s="171"/>
      <c r="C559" s="170"/>
      <c r="D559" s="88"/>
      <c r="E559" s="113"/>
      <c r="F559" s="95"/>
      <c r="G559" s="105"/>
      <c r="H559" s="106"/>
      <c r="I559" s="105"/>
      <c r="J559" s="107"/>
      <c r="K559" s="99"/>
      <c r="L559" s="117"/>
      <c r="M559" s="118"/>
      <c r="N559" s="95"/>
      <c r="O559" s="88"/>
      <c r="P559" s="96"/>
      <c r="Q559" s="95"/>
      <c r="R559" s="88"/>
      <c r="S559" s="96"/>
      <c r="T559" s="122"/>
      <c r="U559" s="160"/>
      <c r="V559" s="168"/>
      <c r="W559" s="133"/>
      <c r="X559" s="133"/>
      <c r="Y559" s="134"/>
      <c r="Z559" s="515"/>
      <c r="AA559" s="138"/>
      <c r="AB559" s="139"/>
      <c r="AC559" s="140"/>
      <c r="AD559" s="148"/>
      <c r="AE559" s="149"/>
      <c r="AF559" s="150"/>
      <c r="AG559" s="151"/>
      <c r="AH559" s="151"/>
      <c r="AI559" s="151"/>
      <c r="AJ559" s="151"/>
      <c r="AK559" s="152"/>
      <c r="AL559" s="135"/>
      <c r="AM559" s="172"/>
      <c r="AN559" s="172"/>
      <c r="AO559" s="173"/>
    </row>
    <row r="560" spans="2:41" s="82" customFormat="1" ht="35.25" customHeight="1" x14ac:dyDescent="0.2">
      <c r="B560" s="171"/>
      <c r="C560" s="170"/>
      <c r="D560" s="88"/>
      <c r="E560" s="113"/>
      <c r="F560" s="95"/>
      <c r="G560" s="105"/>
      <c r="H560" s="106"/>
      <c r="I560" s="105"/>
      <c r="J560" s="107"/>
      <c r="K560" s="99"/>
      <c r="L560" s="117"/>
      <c r="M560" s="118"/>
      <c r="N560" s="95"/>
      <c r="O560" s="88"/>
      <c r="P560" s="96"/>
      <c r="Q560" s="95"/>
      <c r="R560" s="88"/>
      <c r="S560" s="96"/>
      <c r="T560" s="122"/>
      <c r="U560" s="160"/>
      <c r="V560" s="168"/>
      <c r="W560" s="133"/>
      <c r="X560" s="133"/>
      <c r="Y560" s="134"/>
      <c r="Z560" s="515"/>
      <c r="AA560" s="138"/>
      <c r="AB560" s="139"/>
      <c r="AC560" s="140"/>
      <c r="AD560" s="148"/>
      <c r="AE560" s="149"/>
      <c r="AF560" s="150"/>
      <c r="AG560" s="151"/>
      <c r="AH560" s="151"/>
      <c r="AI560" s="151"/>
      <c r="AJ560" s="151"/>
      <c r="AK560" s="152"/>
      <c r="AL560" s="135"/>
      <c r="AM560" s="172"/>
      <c r="AN560" s="172"/>
      <c r="AO560" s="173"/>
    </row>
    <row r="561" spans="2:41" s="82" customFormat="1" ht="35.25" customHeight="1" x14ac:dyDescent="0.2">
      <c r="B561" s="171"/>
      <c r="C561" s="170"/>
      <c r="D561" s="88"/>
      <c r="E561" s="113"/>
      <c r="F561" s="95"/>
      <c r="G561" s="105"/>
      <c r="H561" s="106"/>
      <c r="I561" s="105"/>
      <c r="J561" s="107"/>
      <c r="K561" s="99"/>
      <c r="L561" s="117"/>
      <c r="M561" s="118"/>
      <c r="N561" s="95"/>
      <c r="O561" s="88"/>
      <c r="P561" s="96"/>
      <c r="Q561" s="95"/>
      <c r="R561" s="88"/>
      <c r="S561" s="96"/>
      <c r="T561" s="122"/>
      <c r="U561" s="160"/>
      <c r="V561" s="168"/>
      <c r="W561" s="133"/>
      <c r="X561" s="133"/>
      <c r="Y561" s="134"/>
      <c r="Z561" s="515"/>
      <c r="AA561" s="138"/>
      <c r="AB561" s="139"/>
      <c r="AC561" s="140"/>
      <c r="AD561" s="148"/>
      <c r="AE561" s="149"/>
      <c r="AF561" s="150"/>
      <c r="AG561" s="151"/>
      <c r="AH561" s="151"/>
      <c r="AI561" s="151"/>
      <c r="AJ561" s="151"/>
      <c r="AK561" s="152"/>
      <c r="AL561" s="135"/>
      <c r="AM561" s="172"/>
      <c r="AN561" s="172"/>
      <c r="AO561" s="173"/>
    </row>
    <row r="562" spans="2:41" s="82" customFormat="1" ht="35.25" customHeight="1" x14ac:dyDescent="0.2">
      <c r="B562" s="171"/>
      <c r="C562" s="170"/>
      <c r="D562" s="88"/>
      <c r="E562" s="113"/>
      <c r="F562" s="95"/>
      <c r="G562" s="105"/>
      <c r="H562" s="106"/>
      <c r="I562" s="105"/>
      <c r="J562" s="107"/>
      <c r="K562" s="99"/>
      <c r="L562" s="117"/>
      <c r="M562" s="118"/>
      <c r="N562" s="95"/>
      <c r="O562" s="88"/>
      <c r="P562" s="96"/>
      <c r="Q562" s="95"/>
      <c r="R562" s="88"/>
      <c r="S562" s="96"/>
      <c r="T562" s="122"/>
      <c r="U562" s="160"/>
      <c r="V562" s="168"/>
      <c r="W562" s="133"/>
      <c r="X562" s="133"/>
      <c r="Y562" s="134"/>
      <c r="Z562" s="515"/>
      <c r="AA562" s="138"/>
      <c r="AB562" s="139"/>
      <c r="AC562" s="140"/>
      <c r="AD562" s="148"/>
      <c r="AE562" s="149"/>
      <c r="AF562" s="150"/>
      <c r="AG562" s="151"/>
      <c r="AH562" s="151"/>
      <c r="AI562" s="151"/>
      <c r="AJ562" s="151"/>
      <c r="AK562" s="152"/>
      <c r="AL562" s="135"/>
      <c r="AM562" s="172"/>
      <c r="AN562" s="172"/>
      <c r="AO562" s="173"/>
    </row>
    <row r="563" spans="2:41" s="82" customFormat="1" ht="35.25" customHeight="1" x14ac:dyDescent="0.2">
      <c r="B563" s="171"/>
      <c r="C563" s="170"/>
      <c r="D563" s="88"/>
      <c r="E563" s="113"/>
      <c r="F563" s="95"/>
      <c r="G563" s="105"/>
      <c r="H563" s="106"/>
      <c r="I563" s="105"/>
      <c r="J563" s="107"/>
      <c r="K563" s="99"/>
      <c r="L563" s="117"/>
      <c r="M563" s="118"/>
      <c r="N563" s="95"/>
      <c r="O563" s="88"/>
      <c r="P563" s="96"/>
      <c r="Q563" s="95"/>
      <c r="R563" s="88"/>
      <c r="S563" s="96"/>
      <c r="T563" s="122"/>
      <c r="U563" s="160"/>
      <c r="V563" s="168"/>
      <c r="W563" s="133"/>
      <c r="X563" s="133"/>
      <c r="Y563" s="134"/>
      <c r="Z563" s="515"/>
      <c r="AA563" s="138"/>
      <c r="AB563" s="139"/>
      <c r="AC563" s="140"/>
      <c r="AD563" s="148"/>
      <c r="AE563" s="149"/>
      <c r="AF563" s="150"/>
      <c r="AG563" s="151"/>
      <c r="AH563" s="151"/>
      <c r="AI563" s="151"/>
      <c r="AJ563" s="151"/>
      <c r="AK563" s="152"/>
      <c r="AL563" s="135"/>
      <c r="AM563" s="172"/>
      <c r="AN563" s="172"/>
      <c r="AO563" s="173"/>
    </row>
    <row r="564" spans="2:41" s="82" customFormat="1" ht="35.25" customHeight="1" x14ac:dyDescent="0.2">
      <c r="B564" s="171"/>
      <c r="C564" s="170"/>
      <c r="D564" s="88"/>
      <c r="E564" s="113"/>
      <c r="F564" s="95"/>
      <c r="G564" s="105"/>
      <c r="H564" s="106"/>
      <c r="I564" s="105"/>
      <c r="J564" s="107"/>
      <c r="K564" s="99"/>
      <c r="L564" s="117"/>
      <c r="M564" s="118"/>
      <c r="N564" s="95"/>
      <c r="O564" s="88"/>
      <c r="P564" s="96"/>
      <c r="Q564" s="95"/>
      <c r="R564" s="88"/>
      <c r="S564" s="96"/>
      <c r="T564" s="122"/>
      <c r="U564" s="160"/>
      <c r="V564" s="168"/>
      <c r="W564" s="133"/>
      <c r="X564" s="133"/>
      <c r="Y564" s="134"/>
      <c r="Z564" s="515"/>
      <c r="AA564" s="138"/>
      <c r="AB564" s="139"/>
      <c r="AC564" s="140"/>
      <c r="AD564" s="148"/>
      <c r="AE564" s="149"/>
      <c r="AF564" s="150"/>
      <c r="AG564" s="151"/>
      <c r="AH564" s="151"/>
      <c r="AI564" s="151"/>
      <c r="AJ564" s="151"/>
      <c r="AK564" s="152"/>
      <c r="AL564" s="135"/>
      <c r="AM564" s="172"/>
      <c r="AN564" s="172"/>
      <c r="AO564" s="173"/>
    </row>
    <row r="565" spans="2:41" s="82" customFormat="1" ht="35.25" customHeight="1" x14ac:dyDescent="0.2">
      <c r="B565" s="171"/>
      <c r="C565" s="170"/>
      <c r="D565" s="88"/>
      <c r="E565" s="113"/>
      <c r="F565" s="95"/>
      <c r="G565" s="105"/>
      <c r="H565" s="106"/>
      <c r="I565" s="105"/>
      <c r="J565" s="107"/>
      <c r="K565" s="99"/>
      <c r="L565" s="117"/>
      <c r="M565" s="118"/>
      <c r="N565" s="95"/>
      <c r="O565" s="88"/>
      <c r="P565" s="96"/>
      <c r="Q565" s="95"/>
      <c r="R565" s="88"/>
      <c r="S565" s="96"/>
      <c r="T565" s="122"/>
      <c r="U565" s="160"/>
      <c r="V565" s="168"/>
      <c r="W565" s="133"/>
      <c r="X565" s="133"/>
      <c r="Y565" s="134"/>
      <c r="Z565" s="515"/>
      <c r="AA565" s="138"/>
      <c r="AB565" s="139"/>
      <c r="AC565" s="140"/>
      <c r="AD565" s="148"/>
      <c r="AE565" s="149"/>
      <c r="AF565" s="150"/>
      <c r="AG565" s="151"/>
      <c r="AH565" s="151"/>
      <c r="AI565" s="151"/>
      <c r="AJ565" s="151"/>
      <c r="AK565" s="152"/>
      <c r="AL565" s="135"/>
      <c r="AM565" s="172"/>
      <c r="AN565" s="172"/>
      <c r="AO565" s="173"/>
    </row>
    <row r="566" spans="2:41" s="82" customFormat="1" ht="35.25" customHeight="1" x14ac:dyDescent="0.2">
      <c r="B566" s="171"/>
      <c r="C566" s="170"/>
      <c r="D566" s="88"/>
      <c r="E566" s="113"/>
      <c r="F566" s="95"/>
      <c r="G566" s="105"/>
      <c r="H566" s="106"/>
      <c r="I566" s="105"/>
      <c r="J566" s="107"/>
      <c r="K566" s="99"/>
      <c r="L566" s="117"/>
      <c r="M566" s="118"/>
      <c r="N566" s="95"/>
      <c r="O566" s="88"/>
      <c r="P566" s="96"/>
      <c r="Q566" s="95"/>
      <c r="R566" s="88"/>
      <c r="S566" s="96"/>
      <c r="T566" s="122"/>
      <c r="U566" s="160"/>
      <c r="V566" s="168"/>
      <c r="W566" s="133"/>
      <c r="X566" s="133"/>
      <c r="Y566" s="134"/>
      <c r="Z566" s="515"/>
      <c r="AA566" s="138"/>
      <c r="AB566" s="139"/>
      <c r="AC566" s="140"/>
      <c r="AD566" s="148"/>
      <c r="AE566" s="149"/>
      <c r="AF566" s="150"/>
      <c r="AG566" s="151"/>
      <c r="AH566" s="151"/>
      <c r="AI566" s="151"/>
      <c r="AJ566" s="151"/>
      <c r="AK566" s="152"/>
      <c r="AL566" s="135"/>
      <c r="AM566" s="172"/>
      <c r="AN566" s="172"/>
      <c r="AO566" s="173"/>
    </row>
    <row r="567" spans="2:41" s="82" customFormat="1" ht="35.25" customHeight="1" x14ac:dyDescent="0.2">
      <c r="B567" s="171"/>
      <c r="C567" s="170"/>
      <c r="D567" s="88"/>
      <c r="E567" s="113"/>
      <c r="F567" s="95"/>
      <c r="G567" s="105"/>
      <c r="H567" s="106"/>
      <c r="I567" s="105"/>
      <c r="J567" s="107"/>
      <c r="K567" s="99"/>
      <c r="L567" s="117"/>
      <c r="M567" s="118"/>
      <c r="N567" s="95"/>
      <c r="O567" s="88"/>
      <c r="P567" s="96"/>
      <c r="Q567" s="95"/>
      <c r="R567" s="88"/>
      <c r="S567" s="96"/>
      <c r="T567" s="122"/>
      <c r="U567" s="160"/>
      <c r="V567" s="168"/>
      <c r="W567" s="133"/>
      <c r="X567" s="133"/>
      <c r="Y567" s="134"/>
      <c r="Z567" s="515"/>
      <c r="AA567" s="138"/>
      <c r="AB567" s="139"/>
      <c r="AC567" s="140"/>
      <c r="AD567" s="148"/>
      <c r="AE567" s="149"/>
      <c r="AF567" s="150"/>
      <c r="AG567" s="151"/>
      <c r="AH567" s="151"/>
      <c r="AI567" s="151"/>
      <c r="AJ567" s="151"/>
      <c r="AK567" s="152"/>
      <c r="AL567" s="135"/>
      <c r="AM567" s="172"/>
      <c r="AN567" s="172"/>
      <c r="AO567" s="173"/>
    </row>
    <row r="568" spans="2:41" s="82" customFormat="1" ht="35.25" customHeight="1" x14ac:dyDescent="0.2">
      <c r="B568" s="171"/>
      <c r="C568" s="170"/>
      <c r="D568" s="88"/>
      <c r="E568" s="113"/>
      <c r="F568" s="95"/>
      <c r="G568" s="105"/>
      <c r="H568" s="106"/>
      <c r="I568" s="105"/>
      <c r="J568" s="107"/>
      <c r="K568" s="99"/>
      <c r="L568" s="117"/>
      <c r="M568" s="118"/>
      <c r="N568" s="95"/>
      <c r="O568" s="88"/>
      <c r="P568" s="96"/>
      <c r="Q568" s="95"/>
      <c r="R568" s="88"/>
      <c r="S568" s="96"/>
      <c r="T568" s="122"/>
      <c r="U568" s="160"/>
      <c r="V568" s="168"/>
      <c r="W568" s="133"/>
      <c r="X568" s="133"/>
      <c r="Y568" s="134"/>
      <c r="Z568" s="515"/>
      <c r="AA568" s="138"/>
      <c r="AB568" s="139"/>
      <c r="AC568" s="140"/>
      <c r="AD568" s="148"/>
      <c r="AE568" s="149"/>
      <c r="AF568" s="150"/>
      <c r="AG568" s="151"/>
      <c r="AH568" s="151"/>
      <c r="AI568" s="151"/>
      <c r="AJ568" s="151"/>
      <c r="AK568" s="152"/>
      <c r="AL568" s="135"/>
      <c r="AM568" s="172"/>
      <c r="AN568" s="172"/>
      <c r="AO568" s="173"/>
    </row>
    <row r="569" spans="2:41" s="82" customFormat="1" ht="35.25" customHeight="1" x14ac:dyDescent="0.2">
      <c r="B569" s="171"/>
      <c r="C569" s="170"/>
      <c r="D569" s="88"/>
      <c r="E569" s="113"/>
      <c r="F569" s="95"/>
      <c r="G569" s="105"/>
      <c r="H569" s="106"/>
      <c r="I569" s="105"/>
      <c r="J569" s="107"/>
      <c r="K569" s="99"/>
      <c r="L569" s="117"/>
      <c r="M569" s="118"/>
      <c r="N569" s="95"/>
      <c r="O569" s="88"/>
      <c r="P569" s="96"/>
      <c r="Q569" s="95"/>
      <c r="R569" s="88"/>
      <c r="S569" s="96"/>
      <c r="T569" s="122"/>
      <c r="U569" s="160"/>
      <c r="V569" s="168"/>
      <c r="W569" s="133"/>
      <c r="X569" s="133"/>
      <c r="Y569" s="134"/>
      <c r="Z569" s="515"/>
      <c r="AA569" s="138"/>
      <c r="AB569" s="139"/>
      <c r="AC569" s="140"/>
      <c r="AD569" s="148"/>
      <c r="AE569" s="149"/>
      <c r="AF569" s="150"/>
      <c r="AG569" s="151"/>
      <c r="AH569" s="151"/>
      <c r="AI569" s="151"/>
      <c r="AJ569" s="151"/>
      <c r="AK569" s="152"/>
      <c r="AL569" s="135"/>
      <c r="AM569" s="172"/>
      <c r="AN569" s="172"/>
      <c r="AO569" s="173"/>
    </row>
    <row r="570" spans="2:41" s="82" customFormat="1" ht="35.25" customHeight="1" x14ac:dyDescent="0.2">
      <c r="B570" s="171"/>
      <c r="C570" s="170"/>
      <c r="D570" s="88"/>
      <c r="E570" s="113"/>
      <c r="F570" s="95"/>
      <c r="G570" s="105"/>
      <c r="H570" s="106"/>
      <c r="I570" s="105"/>
      <c r="J570" s="107"/>
      <c r="K570" s="99"/>
      <c r="L570" s="117"/>
      <c r="M570" s="118"/>
      <c r="N570" s="95"/>
      <c r="O570" s="88"/>
      <c r="P570" s="96"/>
      <c r="Q570" s="95"/>
      <c r="R570" s="88"/>
      <c r="S570" s="96"/>
      <c r="T570" s="122"/>
      <c r="U570" s="160"/>
      <c r="V570" s="168"/>
      <c r="W570" s="133"/>
      <c r="X570" s="133"/>
      <c r="Y570" s="134"/>
      <c r="Z570" s="515"/>
      <c r="AA570" s="138"/>
      <c r="AB570" s="139"/>
      <c r="AC570" s="140"/>
      <c r="AD570" s="148"/>
      <c r="AE570" s="149"/>
      <c r="AF570" s="150"/>
      <c r="AG570" s="151"/>
      <c r="AH570" s="151"/>
      <c r="AI570" s="151"/>
      <c r="AJ570" s="151"/>
      <c r="AK570" s="152"/>
      <c r="AL570" s="135"/>
      <c r="AM570" s="172"/>
      <c r="AN570" s="172"/>
      <c r="AO570" s="173"/>
    </row>
    <row r="571" spans="2:41" s="82" customFormat="1" ht="35.25" customHeight="1" x14ac:dyDescent="0.2">
      <c r="B571" s="171"/>
      <c r="C571" s="170"/>
      <c r="D571" s="88"/>
      <c r="E571" s="113"/>
      <c r="F571" s="95"/>
      <c r="G571" s="105"/>
      <c r="H571" s="106"/>
      <c r="I571" s="105"/>
      <c r="J571" s="107"/>
      <c r="K571" s="99"/>
      <c r="L571" s="117"/>
      <c r="M571" s="118"/>
      <c r="N571" s="95"/>
      <c r="O571" s="88"/>
      <c r="P571" s="96"/>
      <c r="Q571" s="95"/>
      <c r="R571" s="88"/>
      <c r="S571" s="96"/>
      <c r="T571" s="122"/>
      <c r="U571" s="160"/>
      <c r="V571" s="168"/>
      <c r="W571" s="133"/>
      <c r="X571" s="133"/>
      <c r="Y571" s="134"/>
      <c r="Z571" s="515"/>
      <c r="AA571" s="138"/>
      <c r="AB571" s="139"/>
      <c r="AC571" s="140"/>
      <c r="AD571" s="148"/>
      <c r="AE571" s="149"/>
      <c r="AF571" s="150"/>
      <c r="AG571" s="151"/>
      <c r="AH571" s="151"/>
      <c r="AI571" s="151"/>
      <c r="AJ571" s="151"/>
      <c r="AK571" s="152"/>
      <c r="AL571" s="135"/>
      <c r="AM571" s="172"/>
      <c r="AN571" s="172"/>
      <c r="AO571" s="173"/>
    </row>
    <row r="572" spans="2:41" s="82" customFormat="1" ht="35.25" customHeight="1" x14ac:dyDescent="0.2">
      <c r="B572" s="171"/>
      <c r="C572" s="170"/>
      <c r="D572" s="88"/>
      <c r="E572" s="113"/>
      <c r="F572" s="95"/>
      <c r="G572" s="105"/>
      <c r="H572" s="106"/>
      <c r="I572" s="105"/>
      <c r="J572" s="107"/>
      <c r="K572" s="99"/>
      <c r="L572" s="117"/>
      <c r="M572" s="118"/>
      <c r="N572" s="95"/>
      <c r="O572" s="88"/>
      <c r="P572" s="96"/>
      <c r="Q572" s="95"/>
      <c r="R572" s="88"/>
      <c r="S572" s="96"/>
      <c r="T572" s="122"/>
      <c r="U572" s="160"/>
      <c r="V572" s="168"/>
      <c r="W572" s="133"/>
      <c r="X572" s="133"/>
      <c r="Y572" s="134"/>
      <c r="Z572" s="515"/>
      <c r="AA572" s="138"/>
      <c r="AB572" s="139"/>
      <c r="AC572" s="140"/>
      <c r="AD572" s="148"/>
      <c r="AE572" s="149"/>
      <c r="AF572" s="150"/>
      <c r="AG572" s="151"/>
      <c r="AH572" s="151"/>
      <c r="AI572" s="151"/>
      <c r="AJ572" s="151"/>
      <c r="AK572" s="152"/>
      <c r="AL572" s="135"/>
      <c r="AM572" s="172"/>
      <c r="AN572" s="172"/>
      <c r="AO572" s="173"/>
    </row>
    <row r="573" spans="2:41" s="82" customFormat="1" ht="35.25" customHeight="1" x14ac:dyDescent="0.2">
      <c r="B573" s="171"/>
      <c r="C573" s="170"/>
      <c r="D573" s="88"/>
      <c r="E573" s="113"/>
      <c r="F573" s="95"/>
      <c r="G573" s="105"/>
      <c r="H573" s="106"/>
      <c r="I573" s="105"/>
      <c r="J573" s="107"/>
      <c r="K573" s="99"/>
      <c r="L573" s="117"/>
      <c r="M573" s="118"/>
      <c r="N573" s="95"/>
      <c r="O573" s="88"/>
      <c r="P573" s="96"/>
      <c r="Q573" s="95"/>
      <c r="R573" s="88"/>
      <c r="S573" s="96"/>
      <c r="T573" s="122"/>
      <c r="U573" s="160"/>
      <c r="V573" s="168"/>
      <c r="W573" s="133"/>
      <c r="X573" s="133"/>
      <c r="Y573" s="134"/>
      <c r="Z573" s="515"/>
      <c r="AA573" s="138"/>
      <c r="AB573" s="139"/>
      <c r="AC573" s="140"/>
      <c r="AD573" s="148"/>
      <c r="AE573" s="149"/>
      <c r="AF573" s="150"/>
      <c r="AG573" s="151"/>
      <c r="AH573" s="151"/>
      <c r="AI573" s="151"/>
      <c r="AJ573" s="151"/>
      <c r="AK573" s="152"/>
      <c r="AL573" s="135"/>
      <c r="AM573" s="172"/>
      <c r="AN573" s="172"/>
      <c r="AO573" s="173"/>
    </row>
    <row r="574" spans="2:41" s="82" customFormat="1" ht="35.25" customHeight="1" x14ac:dyDescent="0.2">
      <c r="B574" s="171"/>
      <c r="C574" s="170"/>
      <c r="D574" s="88"/>
      <c r="E574" s="113"/>
      <c r="F574" s="95"/>
      <c r="G574" s="105"/>
      <c r="H574" s="106"/>
      <c r="I574" s="105"/>
      <c r="J574" s="107"/>
      <c r="K574" s="99"/>
      <c r="L574" s="117"/>
      <c r="M574" s="118"/>
      <c r="N574" s="95"/>
      <c r="O574" s="88"/>
      <c r="P574" s="96"/>
      <c r="Q574" s="95"/>
      <c r="R574" s="88"/>
      <c r="S574" s="96"/>
      <c r="T574" s="122"/>
      <c r="U574" s="160"/>
      <c r="V574" s="168"/>
      <c r="W574" s="133"/>
      <c r="X574" s="133"/>
      <c r="Y574" s="134"/>
      <c r="Z574" s="515"/>
      <c r="AA574" s="138"/>
      <c r="AB574" s="139"/>
      <c r="AC574" s="140"/>
      <c r="AD574" s="148"/>
      <c r="AE574" s="149"/>
      <c r="AF574" s="150"/>
      <c r="AG574" s="151"/>
      <c r="AH574" s="151"/>
      <c r="AI574" s="151"/>
      <c r="AJ574" s="151"/>
      <c r="AK574" s="152"/>
      <c r="AL574" s="135"/>
      <c r="AM574" s="172"/>
      <c r="AN574" s="172"/>
      <c r="AO574" s="173"/>
    </row>
    <row r="575" spans="2:41" s="82" customFormat="1" ht="35.25" customHeight="1" x14ac:dyDescent="0.2">
      <c r="B575" s="171"/>
      <c r="C575" s="170"/>
      <c r="D575" s="88"/>
      <c r="E575" s="113"/>
      <c r="F575" s="95"/>
      <c r="G575" s="105"/>
      <c r="H575" s="106"/>
      <c r="I575" s="105"/>
      <c r="J575" s="107"/>
      <c r="K575" s="99"/>
      <c r="L575" s="117"/>
      <c r="M575" s="118"/>
      <c r="N575" s="95"/>
      <c r="O575" s="88"/>
      <c r="P575" s="96"/>
      <c r="Q575" s="95"/>
      <c r="R575" s="88"/>
      <c r="S575" s="96"/>
      <c r="T575" s="122"/>
      <c r="U575" s="160"/>
      <c r="V575" s="168"/>
      <c r="W575" s="133"/>
      <c r="X575" s="133"/>
      <c r="Y575" s="134"/>
      <c r="Z575" s="515"/>
      <c r="AA575" s="138"/>
      <c r="AB575" s="139"/>
      <c r="AC575" s="140"/>
      <c r="AD575" s="148"/>
      <c r="AE575" s="149"/>
      <c r="AF575" s="150"/>
      <c r="AG575" s="151"/>
      <c r="AH575" s="151"/>
      <c r="AI575" s="151"/>
      <c r="AJ575" s="151"/>
      <c r="AK575" s="152"/>
      <c r="AL575" s="135"/>
      <c r="AM575" s="172"/>
      <c r="AN575" s="172"/>
      <c r="AO575" s="173"/>
    </row>
    <row r="576" spans="2:41" s="82" customFormat="1" ht="35.25" customHeight="1" x14ac:dyDescent="0.2">
      <c r="B576" s="171"/>
      <c r="C576" s="170"/>
      <c r="D576" s="88"/>
      <c r="E576" s="113"/>
      <c r="F576" s="95"/>
      <c r="G576" s="105"/>
      <c r="H576" s="106"/>
      <c r="I576" s="105"/>
      <c r="J576" s="107"/>
      <c r="K576" s="99"/>
      <c r="L576" s="117"/>
      <c r="M576" s="118"/>
      <c r="N576" s="95"/>
      <c r="O576" s="88"/>
      <c r="P576" s="96"/>
      <c r="Q576" s="95"/>
      <c r="R576" s="88"/>
      <c r="S576" s="96"/>
      <c r="T576" s="122"/>
      <c r="U576" s="160"/>
      <c r="V576" s="168"/>
      <c r="W576" s="133"/>
      <c r="X576" s="133"/>
      <c r="Y576" s="134"/>
      <c r="Z576" s="515"/>
      <c r="AA576" s="138"/>
      <c r="AB576" s="139"/>
      <c r="AC576" s="140"/>
      <c r="AD576" s="148"/>
      <c r="AE576" s="149"/>
      <c r="AF576" s="150"/>
      <c r="AG576" s="151"/>
      <c r="AH576" s="151"/>
      <c r="AI576" s="151"/>
      <c r="AJ576" s="151"/>
      <c r="AK576" s="152"/>
      <c r="AL576" s="135"/>
      <c r="AM576" s="172"/>
      <c r="AN576" s="172"/>
      <c r="AO576" s="173"/>
    </row>
    <row r="577" spans="2:41" s="82" customFormat="1" ht="35.25" customHeight="1" x14ac:dyDescent="0.2">
      <c r="B577" s="171"/>
      <c r="C577" s="170"/>
      <c r="D577" s="88"/>
      <c r="E577" s="113"/>
      <c r="F577" s="95"/>
      <c r="G577" s="105"/>
      <c r="H577" s="106"/>
      <c r="I577" s="105"/>
      <c r="J577" s="107"/>
      <c r="K577" s="99"/>
      <c r="L577" s="117"/>
      <c r="M577" s="118"/>
      <c r="N577" s="95"/>
      <c r="O577" s="88"/>
      <c r="P577" s="96"/>
      <c r="Q577" s="95"/>
      <c r="R577" s="88"/>
      <c r="S577" s="96"/>
      <c r="T577" s="122"/>
      <c r="U577" s="160"/>
      <c r="V577" s="168"/>
      <c r="W577" s="133"/>
      <c r="X577" s="133"/>
      <c r="Y577" s="134"/>
      <c r="Z577" s="515"/>
      <c r="AA577" s="138"/>
      <c r="AB577" s="139"/>
      <c r="AC577" s="140"/>
      <c r="AD577" s="148"/>
      <c r="AE577" s="149"/>
      <c r="AF577" s="150"/>
      <c r="AG577" s="151"/>
      <c r="AH577" s="151"/>
      <c r="AI577" s="151"/>
      <c r="AJ577" s="151"/>
      <c r="AK577" s="152"/>
      <c r="AL577" s="135"/>
      <c r="AM577" s="172"/>
      <c r="AN577" s="172"/>
      <c r="AO577" s="173"/>
    </row>
    <row r="578" spans="2:41" s="82" customFormat="1" ht="35.25" customHeight="1" x14ac:dyDescent="0.2">
      <c r="B578" s="171"/>
      <c r="C578" s="170"/>
      <c r="D578" s="88"/>
      <c r="E578" s="113"/>
      <c r="F578" s="95"/>
      <c r="G578" s="105"/>
      <c r="H578" s="106"/>
      <c r="I578" s="105"/>
      <c r="J578" s="107"/>
      <c r="K578" s="99"/>
      <c r="L578" s="117"/>
      <c r="M578" s="118"/>
      <c r="N578" s="95"/>
      <c r="O578" s="88"/>
      <c r="P578" s="96"/>
      <c r="Q578" s="95"/>
      <c r="R578" s="88"/>
      <c r="S578" s="96"/>
      <c r="T578" s="122"/>
      <c r="U578" s="160"/>
      <c r="V578" s="168"/>
      <c r="W578" s="133"/>
      <c r="X578" s="133"/>
      <c r="Y578" s="134"/>
      <c r="Z578" s="515"/>
      <c r="AA578" s="138"/>
      <c r="AB578" s="139"/>
      <c r="AC578" s="140"/>
      <c r="AD578" s="148"/>
      <c r="AE578" s="149"/>
      <c r="AF578" s="150"/>
      <c r="AG578" s="151"/>
      <c r="AH578" s="151"/>
      <c r="AI578" s="151"/>
      <c r="AJ578" s="151"/>
      <c r="AK578" s="152"/>
      <c r="AL578" s="135"/>
      <c r="AM578" s="172"/>
      <c r="AN578" s="172"/>
      <c r="AO578" s="173"/>
    </row>
    <row r="579" spans="2:41" s="82" customFormat="1" ht="35.25" customHeight="1" x14ac:dyDescent="0.2">
      <c r="B579" s="171"/>
      <c r="C579" s="170"/>
      <c r="D579" s="88"/>
      <c r="E579" s="113"/>
      <c r="F579" s="95"/>
      <c r="G579" s="105"/>
      <c r="H579" s="106"/>
      <c r="I579" s="105"/>
      <c r="J579" s="107"/>
      <c r="K579" s="99"/>
      <c r="L579" s="117"/>
      <c r="M579" s="118"/>
      <c r="N579" s="95"/>
      <c r="O579" s="88"/>
      <c r="P579" s="96"/>
      <c r="Q579" s="95"/>
      <c r="R579" s="88"/>
      <c r="S579" s="96"/>
      <c r="T579" s="122"/>
      <c r="U579" s="160"/>
      <c r="V579" s="168"/>
      <c r="W579" s="133"/>
      <c r="X579" s="133"/>
      <c r="Y579" s="134"/>
      <c r="Z579" s="515"/>
      <c r="AA579" s="138"/>
      <c r="AB579" s="139"/>
      <c r="AC579" s="140"/>
      <c r="AD579" s="148"/>
      <c r="AE579" s="149"/>
      <c r="AF579" s="150"/>
      <c r="AG579" s="151"/>
      <c r="AH579" s="151"/>
      <c r="AI579" s="151"/>
      <c r="AJ579" s="151"/>
      <c r="AK579" s="152"/>
      <c r="AL579" s="135"/>
      <c r="AM579" s="172"/>
      <c r="AN579" s="172"/>
      <c r="AO579" s="173"/>
    </row>
    <row r="580" spans="2:41" s="82" customFormat="1" ht="35.25" customHeight="1" x14ac:dyDescent="0.2">
      <c r="B580" s="171"/>
      <c r="C580" s="170"/>
      <c r="D580" s="88"/>
      <c r="E580" s="113"/>
      <c r="F580" s="95"/>
      <c r="G580" s="105"/>
      <c r="H580" s="106"/>
      <c r="I580" s="105"/>
      <c r="J580" s="107"/>
      <c r="K580" s="99"/>
      <c r="L580" s="117"/>
      <c r="M580" s="118"/>
      <c r="N580" s="95"/>
      <c r="O580" s="88"/>
      <c r="P580" s="96"/>
      <c r="Q580" s="95"/>
      <c r="R580" s="88"/>
      <c r="S580" s="96"/>
      <c r="T580" s="122"/>
      <c r="U580" s="160"/>
      <c r="V580" s="168"/>
      <c r="W580" s="133"/>
      <c r="X580" s="133"/>
      <c r="Y580" s="134"/>
      <c r="Z580" s="515"/>
      <c r="AA580" s="138"/>
      <c r="AB580" s="139"/>
      <c r="AC580" s="140"/>
      <c r="AD580" s="148"/>
      <c r="AE580" s="149"/>
      <c r="AF580" s="150"/>
      <c r="AG580" s="151"/>
      <c r="AH580" s="151"/>
      <c r="AI580" s="151"/>
      <c r="AJ580" s="151"/>
      <c r="AK580" s="152"/>
      <c r="AL580" s="135"/>
      <c r="AM580" s="172"/>
      <c r="AN580" s="172"/>
      <c r="AO580" s="173"/>
    </row>
    <row r="581" spans="2:41" s="82" customFormat="1" ht="35.25" customHeight="1" x14ac:dyDescent="0.2">
      <c r="B581" s="171"/>
      <c r="C581" s="170"/>
      <c r="D581" s="88"/>
      <c r="E581" s="113"/>
      <c r="F581" s="95"/>
      <c r="G581" s="105"/>
      <c r="H581" s="106"/>
      <c r="I581" s="105"/>
      <c r="J581" s="107"/>
      <c r="K581" s="99"/>
      <c r="L581" s="117"/>
      <c r="M581" s="118"/>
      <c r="N581" s="95"/>
      <c r="O581" s="88"/>
      <c r="P581" s="96"/>
      <c r="Q581" s="95"/>
      <c r="R581" s="88"/>
      <c r="S581" s="96"/>
      <c r="T581" s="122"/>
      <c r="U581" s="160"/>
      <c r="V581" s="168"/>
      <c r="W581" s="133"/>
      <c r="X581" s="133"/>
      <c r="Y581" s="134"/>
      <c r="Z581" s="515"/>
      <c r="AA581" s="138"/>
      <c r="AB581" s="139"/>
      <c r="AC581" s="140"/>
      <c r="AD581" s="148"/>
      <c r="AE581" s="149"/>
      <c r="AF581" s="150"/>
      <c r="AG581" s="151"/>
      <c r="AH581" s="151"/>
      <c r="AI581" s="151"/>
      <c r="AJ581" s="151"/>
      <c r="AK581" s="152"/>
      <c r="AL581" s="135"/>
      <c r="AM581" s="172"/>
      <c r="AN581" s="172"/>
      <c r="AO581" s="173"/>
    </row>
    <row r="582" spans="2:41" s="82" customFormat="1" ht="35.25" customHeight="1" x14ac:dyDescent="0.2">
      <c r="B582" s="171"/>
      <c r="C582" s="170"/>
      <c r="D582" s="88"/>
      <c r="E582" s="113"/>
      <c r="F582" s="95"/>
      <c r="G582" s="105"/>
      <c r="H582" s="106"/>
      <c r="I582" s="105"/>
      <c r="J582" s="107"/>
      <c r="K582" s="99"/>
      <c r="L582" s="117"/>
      <c r="M582" s="118"/>
      <c r="N582" s="95"/>
      <c r="O582" s="88"/>
      <c r="P582" s="96"/>
      <c r="Q582" s="95"/>
      <c r="R582" s="88"/>
      <c r="S582" s="96"/>
      <c r="T582" s="122"/>
      <c r="U582" s="160"/>
      <c r="V582" s="168"/>
      <c r="W582" s="133"/>
      <c r="X582" s="133"/>
      <c r="Y582" s="134"/>
      <c r="Z582" s="515"/>
      <c r="AA582" s="138"/>
      <c r="AB582" s="139"/>
      <c r="AC582" s="140"/>
      <c r="AD582" s="148"/>
      <c r="AE582" s="149"/>
      <c r="AF582" s="150"/>
      <c r="AG582" s="151"/>
      <c r="AH582" s="151"/>
      <c r="AI582" s="151"/>
      <c r="AJ582" s="151"/>
      <c r="AK582" s="152"/>
      <c r="AL582" s="135"/>
      <c r="AM582" s="172"/>
      <c r="AN582" s="172"/>
      <c r="AO582" s="173"/>
    </row>
    <row r="583" spans="2:41" s="82" customFormat="1" ht="35.25" customHeight="1" x14ac:dyDescent="0.2">
      <c r="B583" s="171"/>
      <c r="C583" s="170"/>
      <c r="D583" s="88"/>
      <c r="E583" s="113"/>
      <c r="F583" s="95"/>
      <c r="G583" s="105"/>
      <c r="H583" s="106"/>
      <c r="I583" s="105"/>
      <c r="J583" s="107"/>
      <c r="K583" s="99"/>
      <c r="L583" s="117"/>
      <c r="M583" s="118"/>
      <c r="N583" s="95"/>
      <c r="O583" s="88"/>
      <c r="P583" s="96"/>
      <c r="Q583" s="95"/>
      <c r="R583" s="88"/>
      <c r="S583" s="96"/>
      <c r="T583" s="122"/>
      <c r="U583" s="160"/>
      <c r="V583" s="168"/>
      <c r="W583" s="133"/>
      <c r="X583" s="133"/>
      <c r="Y583" s="134"/>
      <c r="Z583" s="515"/>
      <c r="AA583" s="138"/>
      <c r="AB583" s="139"/>
      <c r="AC583" s="140"/>
      <c r="AD583" s="148"/>
      <c r="AE583" s="149"/>
      <c r="AF583" s="150"/>
      <c r="AG583" s="151"/>
      <c r="AH583" s="151"/>
      <c r="AI583" s="151"/>
      <c r="AJ583" s="151"/>
      <c r="AK583" s="152"/>
      <c r="AL583" s="135"/>
      <c r="AM583" s="172"/>
      <c r="AN583" s="172"/>
      <c r="AO583" s="173"/>
    </row>
    <row r="584" spans="2:41" s="82" customFormat="1" ht="35.25" customHeight="1" x14ac:dyDescent="0.2">
      <c r="B584" s="171"/>
      <c r="C584" s="170"/>
      <c r="D584" s="88"/>
      <c r="E584" s="113"/>
      <c r="F584" s="95"/>
      <c r="G584" s="105"/>
      <c r="H584" s="106"/>
      <c r="I584" s="105"/>
      <c r="J584" s="107"/>
      <c r="K584" s="99"/>
      <c r="L584" s="117"/>
      <c r="M584" s="118"/>
      <c r="N584" s="95"/>
      <c r="O584" s="88"/>
      <c r="P584" s="96"/>
      <c r="Q584" s="95"/>
      <c r="R584" s="88"/>
      <c r="S584" s="96"/>
      <c r="T584" s="122"/>
      <c r="U584" s="160"/>
      <c r="V584" s="168"/>
      <c r="W584" s="133"/>
      <c r="X584" s="133"/>
      <c r="Y584" s="134"/>
      <c r="Z584" s="515"/>
      <c r="AA584" s="138"/>
      <c r="AB584" s="139"/>
      <c r="AC584" s="140"/>
      <c r="AD584" s="148"/>
      <c r="AE584" s="149"/>
      <c r="AF584" s="150"/>
      <c r="AG584" s="151"/>
      <c r="AH584" s="151"/>
      <c r="AI584" s="151"/>
      <c r="AJ584" s="151"/>
      <c r="AK584" s="152"/>
      <c r="AL584" s="135"/>
      <c r="AM584" s="172"/>
      <c r="AN584" s="172"/>
      <c r="AO584" s="173"/>
    </row>
    <row r="585" spans="2:41" s="82" customFormat="1" ht="35.25" customHeight="1" x14ac:dyDescent="0.2">
      <c r="B585" s="171"/>
      <c r="C585" s="170"/>
      <c r="D585" s="88"/>
      <c r="E585" s="113"/>
      <c r="F585" s="95"/>
      <c r="G585" s="105"/>
      <c r="H585" s="106"/>
      <c r="I585" s="105"/>
      <c r="J585" s="107"/>
      <c r="K585" s="99"/>
      <c r="L585" s="117"/>
      <c r="M585" s="118"/>
      <c r="N585" s="95"/>
      <c r="O585" s="88"/>
      <c r="P585" s="96"/>
      <c r="Q585" s="95"/>
      <c r="R585" s="88"/>
      <c r="S585" s="96"/>
      <c r="T585" s="122"/>
      <c r="U585" s="160"/>
      <c r="V585" s="168"/>
      <c r="W585" s="133"/>
      <c r="X585" s="133"/>
      <c r="Y585" s="134"/>
      <c r="Z585" s="515"/>
      <c r="AA585" s="138"/>
      <c r="AB585" s="139"/>
      <c r="AC585" s="140"/>
      <c r="AD585" s="148"/>
      <c r="AE585" s="149"/>
      <c r="AF585" s="150"/>
      <c r="AG585" s="151"/>
      <c r="AH585" s="151"/>
      <c r="AI585" s="151"/>
      <c r="AJ585" s="151"/>
      <c r="AK585" s="152"/>
      <c r="AL585" s="135"/>
      <c r="AM585" s="172"/>
      <c r="AN585" s="172"/>
      <c r="AO585" s="173"/>
    </row>
    <row r="586" spans="2:41" s="82" customFormat="1" ht="35.25" customHeight="1" x14ac:dyDescent="0.2">
      <c r="B586" s="171"/>
      <c r="C586" s="170"/>
      <c r="D586" s="88"/>
      <c r="E586" s="113"/>
      <c r="F586" s="95"/>
      <c r="G586" s="105"/>
      <c r="H586" s="106"/>
      <c r="I586" s="105"/>
      <c r="J586" s="107"/>
      <c r="K586" s="99"/>
      <c r="L586" s="117"/>
      <c r="M586" s="118"/>
      <c r="N586" s="95"/>
      <c r="O586" s="88"/>
      <c r="P586" s="96"/>
      <c r="Q586" s="95"/>
      <c r="R586" s="88"/>
      <c r="S586" s="96"/>
      <c r="T586" s="122"/>
      <c r="U586" s="160"/>
      <c r="V586" s="168"/>
      <c r="W586" s="133"/>
      <c r="X586" s="133"/>
      <c r="Y586" s="134"/>
      <c r="Z586" s="515"/>
      <c r="AA586" s="138"/>
      <c r="AB586" s="139"/>
      <c r="AC586" s="140"/>
      <c r="AD586" s="148"/>
      <c r="AE586" s="149"/>
      <c r="AF586" s="150"/>
      <c r="AG586" s="151"/>
      <c r="AH586" s="151"/>
      <c r="AI586" s="151"/>
      <c r="AJ586" s="151"/>
      <c r="AK586" s="152"/>
      <c r="AL586" s="135"/>
      <c r="AM586" s="172"/>
      <c r="AN586" s="172"/>
      <c r="AO586" s="173"/>
    </row>
    <row r="587" spans="2:41" s="82" customFormat="1" ht="35.25" customHeight="1" x14ac:dyDescent="0.2">
      <c r="B587" s="171"/>
      <c r="C587" s="170"/>
      <c r="D587" s="88"/>
      <c r="E587" s="113"/>
      <c r="F587" s="95"/>
      <c r="G587" s="105"/>
      <c r="H587" s="106"/>
      <c r="I587" s="105"/>
      <c r="J587" s="107"/>
      <c r="K587" s="99"/>
      <c r="L587" s="117"/>
      <c r="M587" s="118"/>
      <c r="N587" s="95"/>
      <c r="O587" s="88"/>
      <c r="P587" s="96"/>
      <c r="Q587" s="95"/>
      <c r="R587" s="88"/>
      <c r="S587" s="96"/>
      <c r="T587" s="122"/>
      <c r="U587" s="160"/>
      <c r="V587" s="168"/>
      <c r="W587" s="133"/>
      <c r="X587" s="133"/>
      <c r="Y587" s="134"/>
      <c r="Z587" s="515"/>
      <c r="AA587" s="138"/>
      <c r="AB587" s="139"/>
      <c r="AC587" s="140"/>
      <c r="AD587" s="148"/>
      <c r="AE587" s="149"/>
      <c r="AF587" s="150"/>
      <c r="AG587" s="151"/>
      <c r="AH587" s="151"/>
      <c r="AI587" s="151"/>
      <c r="AJ587" s="151"/>
      <c r="AK587" s="152"/>
      <c r="AL587" s="135"/>
      <c r="AM587" s="172"/>
      <c r="AN587" s="172"/>
      <c r="AO587" s="173"/>
    </row>
    <row r="588" spans="2:41" s="82" customFormat="1" ht="35.25" customHeight="1" x14ac:dyDescent="0.2">
      <c r="B588" s="171"/>
      <c r="C588" s="170"/>
      <c r="D588" s="88"/>
      <c r="E588" s="113"/>
      <c r="F588" s="95"/>
      <c r="G588" s="105"/>
      <c r="H588" s="106"/>
      <c r="I588" s="105"/>
      <c r="J588" s="107"/>
      <c r="K588" s="99"/>
      <c r="L588" s="117"/>
      <c r="M588" s="118"/>
      <c r="N588" s="95"/>
      <c r="O588" s="88"/>
      <c r="P588" s="96"/>
      <c r="Q588" s="95"/>
      <c r="R588" s="88"/>
      <c r="S588" s="96"/>
      <c r="T588" s="122"/>
      <c r="U588" s="160"/>
      <c r="V588" s="168"/>
      <c r="W588" s="133"/>
      <c r="X588" s="133"/>
      <c r="Y588" s="134"/>
      <c r="Z588" s="515"/>
      <c r="AA588" s="138"/>
      <c r="AB588" s="139"/>
      <c r="AC588" s="140"/>
      <c r="AD588" s="148"/>
      <c r="AE588" s="149"/>
      <c r="AF588" s="150"/>
      <c r="AG588" s="151"/>
      <c r="AH588" s="151"/>
      <c r="AI588" s="151"/>
      <c r="AJ588" s="151"/>
      <c r="AK588" s="152"/>
      <c r="AL588" s="135"/>
      <c r="AM588" s="172"/>
      <c r="AN588" s="172"/>
      <c r="AO588" s="173"/>
    </row>
    <row r="589" spans="2:41" s="82" customFormat="1" ht="35.25" customHeight="1" x14ac:dyDescent="0.2">
      <c r="B589" s="171"/>
      <c r="C589" s="170"/>
      <c r="D589" s="88"/>
      <c r="E589" s="113"/>
      <c r="F589" s="95"/>
      <c r="G589" s="105"/>
      <c r="H589" s="106"/>
      <c r="I589" s="105"/>
      <c r="J589" s="107"/>
      <c r="K589" s="99"/>
      <c r="L589" s="117"/>
      <c r="M589" s="118"/>
      <c r="N589" s="95"/>
      <c r="O589" s="88"/>
      <c r="P589" s="96"/>
      <c r="Q589" s="95"/>
      <c r="R589" s="88"/>
      <c r="S589" s="96"/>
      <c r="T589" s="122"/>
      <c r="U589" s="160"/>
      <c r="V589" s="168"/>
      <c r="W589" s="133"/>
      <c r="X589" s="133"/>
      <c r="Y589" s="134"/>
      <c r="Z589" s="515"/>
      <c r="AA589" s="138"/>
      <c r="AB589" s="139"/>
      <c r="AC589" s="140"/>
      <c r="AD589" s="148"/>
      <c r="AE589" s="149"/>
      <c r="AF589" s="150"/>
      <c r="AG589" s="151"/>
      <c r="AH589" s="151"/>
      <c r="AI589" s="151"/>
      <c r="AJ589" s="151"/>
      <c r="AK589" s="152"/>
      <c r="AL589" s="135"/>
      <c r="AM589" s="172"/>
      <c r="AN589" s="172"/>
      <c r="AO589" s="173"/>
    </row>
    <row r="590" spans="2:41" s="82" customFormat="1" ht="35.25" customHeight="1" x14ac:dyDescent="0.2">
      <c r="B590" s="171"/>
      <c r="C590" s="170"/>
      <c r="D590" s="88"/>
      <c r="E590" s="113"/>
      <c r="F590" s="95"/>
      <c r="G590" s="105"/>
      <c r="H590" s="106"/>
      <c r="I590" s="105"/>
      <c r="J590" s="107"/>
      <c r="K590" s="99"/>
      <c r="L590" s="117"/>
      <c r="M590" s="118"/>
      <c r="N590" s="95"/>
      <c r="O590" s="88"/>
      <c r="P590" s="96"/>
      <c r="Q590" s="95"/>
      <c r="R590" s="88"/>
      <c r="S590" s="96"/>
      <c r="T590" s="122"/>
      <c r="U590" s="160"/>
      <c r="V590" s="168"/>
      <c r="W590" s="133"/>
      <c r="X590" s="133"/>
      <c r="Y590" s="134"/>
      <c r="Z590" s="515"/>
      <c r="AA590" s="138"/>
      <c r="AB590" s="139"/>
      <c r="AC590" s="140"/>
      <c r="AD590" s="148"/>
      <c r="AE590" s="149"/>
      <c r="AF590" s="150"/>
      <c r="AG590" s="151"/>
      <c r="AH590" s="151"/>
      <c r="AI590" s="151"/>
      <c r="AJ590" s="151"/>
      <c r="AK590" s="152"/>
      <c r="AL590" s="135"/>
      <c r="AM590" s="172"/>
      <c r="AN590" s="172"/>
      <c r="AO590" s="173"/>
    </row>
    <row r="591" spans="2:41" s="82" customFormat="1" ht="35.25" customHeight="1" x14ac:dyDescent="0.2">
      <c r="B591" s="171"/>
      <c r="C591" s="170"/>
      <c r="D591" s="88"/>
      <c r="E591" s="113"/>
      <c r="F591" s="95"/>
      <c r="G591" s="105"/>
      <c r="H591" s="106"/>
      <c r="I591" s="105"/>
      <c r="J591" s="107"/>
      <c r="K591" s="99"/>
      <c r="L591" s="117"/>
      <c r="M591" s="118"/>
      <c r="N591" s="95"/>
      <c r="O591" s="88"/>
      <c r="P591" s="96"/>
      <c r="Q591" s="95"/>
      <c r="R591" s="88"/>
      <c r="S591" s="96"/>
      <c r="T591" s="122"/>
      <c r="U591" s="160"/>
      <c r="V591" s="168"/>
      <c r="W591" s="133"/>
      <c r="X591" s="133"/>
      <c r="Y591" s="134"/>
      <c r="Z591" s="515"/>
      <c r="AA591" s="138"/>
      <c r="AB591" s="139"/>
      <c r="AC591" s="140"/>
      <c r="AD591" s="148"/>
      <c r="AE591" s="149"/>
      <c r="AF591" s="150"/>
      <c r="AG591" s="151"/>
      <c r="AH591" s="151"/>
      <c r="AI591" s="151"/>
      <c r="AJ591" s="151"/>
      <c r="AK591" s="152"/>
      <c r="AL591" s="135"/>
      <c r="AM591" s="172"/>
      <c r="AN591" s="172"/>
      <c r="AO591" s="173"/>
    </row>
    <row r="592" spans="2:41" s="82" customFormat="1" ht="35.25" customHeight="1" x14ac:dyDescent="0.2">
      <c r="B592" s="171"/>
      <c r="C592" s="170"/>
      <c r="D592" s="88"/>
      <c r="E592" s="113"/>
      <c r="F592" s="95"/>
      <c r="G592" s="105"/>
      <c r="H592" s="106"/>
      <c r="I592" s="105"/>
      <c r="J592" s="107"/>
      <c r="K592" s="99"/>
      <c r="L592" s="117"/>
      <c r="M592" s="118"/>
      <c r="N592" s="95"/>
      <c r="O592" s="88"/>
      <c r="P592" s="96"/>
      <c r="Q592" s="95"/>
      <c r="R592" s="88"/>
      <c r="S592" s="96"/>
      <c r="T592" s="122"/>
      <c r="U592" s="160"/>
      <c r="V592" s="168"/>
      <c r="W592" s="133"/>
      <c r="X592" s="133"/>
      <c r="Y592" s="134"/>
      <c r="Z592" s="515"/>
      <c r="AA592" s="138"/>
      <c r="AB592" s="139"/>
      <c r="AC592" s="140"/>
      <c r="AD592" s="148"/>
      <c r="AE592" s="149"/>
      <c r="AF592" s="150"/>
      <c r="AG592" s="151"/>
      <c r="AH592" s="151"/>
      <c r="AI592" s="151"/>
      <c r="AJ592" s="151"/>
      <c r="AK592" s="152"/>
      <c r="AL592" s="135"/>
      <c r="AM592" s="172"/>
      <c r="AN592" s="172"/>
      <c r="AO592" s="173"/>
    </row>
    <row r="593" spans="2:41" s="82" customFormat="1" ht="35.25" customHeight="1" x14ac:dyDescent="0.2">
      <c r="B593" s="171"/>
      <c r="C593" s="170"/>
      <c r="D593" s="88"/>
      <c r="E593" s="113"/>
      <c r="F593" s="95"/>
      <c r="G593" s="105"/>
      <c r="H593" s="106"/>
      <c r="I593" s="105"/>
      <c r="J593" s="107"/>
      <c r="K593" s="99"/>
      <c r="L593" s="117"/>
      <c r="M593" s="118"/>
      <c r="N593" s="95"/>
      <c r="O593" s="88"/>
      <c r="P593" s="96"/>
      <c r="Q593" s="95"/>
      <c r="R593" s="88"/>
      <c r="S593" s="96"/>
      <c r="T593" s="122"/>
      <c r="U593" s="160"/>
      <c r="V593" s="168"/>
      <c r="W593" s="133"/>
      <c r="X593" s="133"/>
      <c r="Y593" s="134"/>
      <c r="Z593" s="515"/>
      <c r="AA593" s="138"/>
      <c r="AB593" s="139"/>
      <c r="AC593" s="140"/>
      <c r="AD593" s="148"/>
      <c r="AE593" s="149"/>
      <c r="AF593" s="150"/>
      <c r="AG593" s="151"/>
      <c r="AH593" s="151"/>
      <c r="AI593" s="151"/>
      <c r="AJ593" s="151"/>
      <c r="AK593" s="152"/>
      <c r="AL593" s="135"/>
      <c r="AM593" s="172"/>
      <c r="AN593" s="172"/>
      <c r="AO593" s="173"/>
    </row>
    <row r="594" spans="2:41" s="82" customFormat="1" ht="35.25" customHeight="1" x14ac:dyDescent="0.2">
      <c r="B594" s="171"/>
      <c r="C594" s="170"/>
      <c r="D594" s="88"/>
      <c r="E594" s="113"/>
      <c r="F594" s="95"/>
      <c r="G594" s="105"/>
      <c r="H594" s="106"/>
      <c r="I594" s="105"/>
      <c r="J594" s="107"/>
      <c r="K594" s="99"/>
      <c r="L594" s="117"/>
      <c r="M594" s="118"/>
      <c r="N594" s="95"/>
      <c r="O594" s="88"/>
      <c r="P594" s="96"/>
      <c r="Q594" s="95"/>
      <c r="R594" s="88"/>
      <c r="S594" s="96"/>
      <c r="T594" s="122"/>
      <c r="U594" s="160"/>
      <c r="V594" s="168"/>
      <c r="W594" s="133"/>
      <c r="X594" s="133"/>
      <c r="Y594" s="134"/>
      <c r="Z594" s="515"/>
      <c r="AA594" s="138"/>
      <c r="AB594" s="139"/>
      <c r="AC594" s="140"/>
      <c r="AD594" s="148"/>
      <c r="AE594" s="149"/>
      <c r="AF594" s="150"/>
      <c r="AG594" s="151"/>
      <c r="AH594" s="151"/>
      <c r="AI594" s="151"/>
      <c r="AJ594" s="151"/>
      <c r="AK594" s="152"/>
      <c r="AL594" s="135"/>
      <c r="AM594" s="172"/>
      <c r="AN594" s="172"/>
      <c r="AO594" s="173"/>
    </row>
    <row r="595" spans="2:41" s="82" customFormat="1" ht="35.25" customHeight="1" x14ac:dyDescent="0.2">
      <c r="B595" s="171"/>
      <c r="C595" s="170"/>
      <c r="D595" s="88"/>
      <c r="E595" s="113"/>
      <c r="F595" s="95"/>
      <c r="G595" s="105"/>
      <c r="H595" s="106"/>
      <c r="I595" s="105"/>
      <c r="J595" s="107"/>
      <c r="K595" s="99"/>
      <c r="L595" s="117"/>
      <c r="M595" s="118"/>
      <c r="N595" s="95"/>
      <c r="O595" s="88"/>
      <c r="P595" s="96"/>
      <c r="Q595" s="95"/>
      <c r="R595" s="88"/>
      <c r="S595" s="96"/>
      <c r="T595" s="122"/>
      <c r="U595" s="160"/>
      <c r="V595" s="168"/>
      <c r="W595" s="133"/>
      <c r="X595" s="133"/>
      <c r="Y595" s="134"/>
      <c r="Z595" s="515"/>
      <c r="AA595" s="138"/>
      <c r="AB595" s="139"/>
      <c r="AC595" s="140"/>
      <c r="AD595" s="148"/>
      <c r="AE595" s="149"/>
      <c r="AF595" s="150"/>
      <c r="AG595" s="151"/>
      <c r="AH595" s="151"/>
      <c r="AI595" s="151"/>
      <c r="AJ595" s="151"/>
      <c r="AK595" s="152"/>
      <c r="AL595" s="135"/>
      <c r="AM595" s="172"/>
      <c r="AN595" s="172"/>
      <c r="AO595" s="173"/>
    </row>
    <row r="596" spans="2:41" s="82" customFormat="1" ht="35.25" customHeight="1" x14ac:dyDescent="0.2">
      <c r="B596" s="171"/>
      <c r="C596" s="170"/>
      <c r="D596" s="88"/>
      <c r="E596" s="113"/>
      <c r="F596" s="95"/>
      <c r="G596" s="105"/>
      <c r="H596" s="106"/>
      <c r="I596" s="105"/>
      <c r="J596" s="107"/>
      <c r="K596" s="99"/>
      <c r="L596" s="117"/>
      <c r="M596" s="118"/>
      <c r="N596" s="95"/>
      <c r="O596" s="88"/>
      <c r="P596" s="96"/>
      <c r="Q596" s="95"/>
      <c r="R596" s="88"/>
      <c r="S596" s="96"/>
      <c r="T596" s="122"/>
      <c r="U596" s="160"/>
      <c r="V596" s="168"/>
      <c r="W596" s="133"/>
      <c r="X596" s="133"/>
      <c r="Y596" s="134"/>
      <c r="Z596" s="515"/>
      <c r="AA596" s="138"/>
      <c r="AB596" s="139"/>
      <c r="AC596" s="140"/>
      <c r="AD596" s="148"/>
      <c r="AE596" s="149"/>
      <c r="AF596" s="150"/>
      <c r="AG596" s="151"/>
      <c r="AH596" s="151"/>
      <c r="AI596" s="151"/>
      <c r="AJ596" s="151"/>
      <c r="AK596" s="152"/>
      <c r="AL596" s="135"/>
      <c r="AM596" s="172"/>
      <c r="AN596" s="172"/>
      <c r="AO596" s="173"/>
    </row>
    <row r="597" spans="2:41" s="82" customFormat="1" ht="35.25" customHeight="1" x14ac:dyDescent="0.2">
      <c r="B597" s="171"/>
      <c r="C597" s="170"/>
      <c r="D597" s="88"/>
      <c r="E597" s="113"/>
      <c r="F597" s="95"/>
      <c r="G597" s="105"/>
      <c r="H597" s="106"/>
      <c r="I597" s="105"/>
      <c r="J597" s="107"/>
      <c r="K597" s="99"/>
      <c r="L597" s="117"/>
      <c r="M597" s="118"/>
      <c r="N597" s="95"/>
      <c r="O597" s="88"/>
      <c r="P597" s="96"/>
      <c r="Q597" s="95"/>
      <c r="R597" s="88"/>
      <c r="S597" s="96"/>
      <c r="T597" s="122"/>
      <c r="U597" s="160"/>
      <c r="V597" s="168"/>
      <c r="W597" s="133"/>
      <c r="X597" s="133"/>
      <c r="Y597" s="134"/>
      <c r="Z597" s="515"/>
      <c r="AA597" s="138"/>
      <c r="AB597" s="139"/>
      <c r="AC597" s="140"/>
      <c r="AD597" s="148"/>
      <c r="AE597" s="149"/>
      <c r="AF597" s="150"/>
      <c r="AG597" s="151"/>
      <c r="AH597" s="151"/>
      <c r="AI597" s="151"/>
      <c r="AJ597" s="151"/>
      <c r="AK597" s="152"/>
      <c r="AL597" s="135"/>
      <c r="AM597" s="172"/>
      <c r="AN597" s="172"/>
      <c r="AO597" s="173"/>
    </row>
    <row r="598" spans="2:41" s="82" customFormat="1" ht="35.25" customHeight="1" x14ac:dyDescent="0.2">
      <c r="B598" s="171"/>
      <c r="C598" s="170"/>
      <c r="D598" s="88"/>
      <c r="E598" s="113"/>
      <c r="F598" s="95"/>
      <c r="G598" s="105"/>
      <c r="H598" s="106"/>
      <c r="I598" s="105"/>
      <c r="J598" s="107"/>
      <c r="K598" s="99"/>
      <c r="L598" s="117"/>
      <c r="M598" s="118"/>
      <c r="N598" s="95"/>
      <c r="O598" s="88"/>
      <c r="P598" s="96"/>
      <c r="Q598" s="95"/>
      <c r="R598" s="88"/>
      <c r="S598" s="96"/>
      <c r="T598" s="122"/>
      <c r="U598" s="160"/>
      <c r="V598" s="168"/>
      <c r="W598" s="133"/>
      <c r="X598" s="133"/>
      <c r="Y598" s="134"/>
      <c r="Z598" s="515"/>
      <c r="AA598" s="138"/>
      <c r="AB598" s="139"/>
      <c r="AC598" s="140"/>
      <c r="AD598" s="148"/>
      <c r="AE598" s="149"/>
      <c r="AF598" s="150"/>
      <c r="AG598" s="151"/>
      <c r="AH598" s="151"/>
      <c r="AI598" s="151"/>
      <c r="AJ598" s="151"/>
      <c r="AK598" s="152"/>
      <c r="AL598" s="135"/>
      <c r="AM598" s="172"/>
      <c r="AN598" s="172"/>
      <c r="AO598" s="173"/>
    </row>
    <row r="599" spans="2:41" s="82" customFormat="1" ht="35.25" customHeight="1" x14ac:dyDescent="0.2">
      <c r="B599" s="171"/>
      <c r="C599" s="170"/>
      <c r="D599" s="88"/>
      <c r="E599" s="113"/>
      <c r="F599" s="95"/>
      <c r="G599" s="105"/>
      <c r="H599" s="106"/>
      <c r="I599" s="105"/>
      <c r="J599" s="107"/>
      <c r="K599" s="99"/>
      <c r="L599" s="117"/>
      <c r="M599" s="118"/>
      <c r="N599" s="95"/>
      <c r="O599" s="88"/>
      <c r="P599" s="96"/>
      <c r="Q599" s="95"/>
      <c r="R599" s="88"/>
      <c r="S599" s="96"/>
      <c r="T599" s="122"/>
      <c r="U599" s="160"/>
      <c r="V599" s="168"/>
      <c r="W599" s="133"/>
      <c r="X599" s="133"/>
      <c r="Y599" s="134"/>
      <c r="Z599" s="515"/>
      <c r="AA599" s="138"/>
      <c r="AB599" s="139"/>
      <c r="AC599" s="140"/>
      <c r="AD599" s="148"/>
      <c r="AE599" s="149"/>
      <c r="AF599" s="150"/>
      <c r="AG599" s="151"/>
      <c r="AH599" s="151"/>
      <c r="AI599" s="151"/>
      <c r="AJ599" s="151"/>
      <c r="AK599" s="152"/>
      <c r="AL599" s="135"/>
      <c r="AM599" s="172"/>
      <c r="AN599" s="172"/>
      <c r="AO599" s="173"/>
    </row>
    <row r="600" spans="2:41" s="82" customFormat="1" ht="35.25" customHeight="1" x14ac:dyDescent="0.2">
      <c r="B600" s="171"/>
      <c r="C600" s="170"/>
      <c r="D600" s="88"/>
      <c r="E600" s="113"/>
      <c r="F600" s="95"/>
      <c r="G600" s="105"/>
      <c r="H600" s="106"/>
      <c r="I600" s="105"/>
      <c r="J600" s="107"/>
      <c r="K600" s="99"/>
      <c r="L600" s="117"/>
      <c r="M600" s="118"/>
      <c r="N600" s="95"/>
      <c r="O600" s="88"/>
      <c r="P600" s="96"/>
      <c r="Q600" s="95"/>
      <c r="R600" s="88"/>
      <c r="S600" s="96"/>
      <c r="T600" s="122"/>
      <c r="U600" s="160"/>
      <c r="V600" s="168"/>
      <c r="W600" s="133"/>
      <c r="X600" s="133"/>
      <c r="Y600" s="134"/>
      <c r="Z600" s="515"/>
      <c r="AA600" s="138"/>
      <c r="AB600" s="139"/>
      <c r="AC600" s="140"/>
      <c r="AD600" s="148"/>
      <c r="AE600" s="149"/>
      <c r="AF600" s="150"/>
      <c r="AG600" s="151"/>
      <c r="AH600" s="151"/>
      <c r="AI600" s="151"/>
      <c r="AJ600" s="151"/>
      <c r="AK600" s="152"/>
      <c r="AL600" s="135"/>
      <c r="AM600" s="172"/>
      <c r="AN600" s="172"/>
      <c r="AO600" s="173"/>
    </row>
    <row r="601" spans="2:41" s="82" customFormat="1" ht="35.25" customHeight="1" x14ac:dyDescent="0.2">
      <c r="B601" s="171"/>
      <c r="C601" s="170"/>
      <c r="D601" s="88"/>
      <c r="E601" s="113"/>
      <c r="F601" s="95"/>
      <c r="G601" s="105"/>
      <c r="H601" s="106"/>
      <c r="I601" s="105"/>
      <c r="J601" s="107"/>
      <c r="K601" s="99"/>
      <c r="L601" s="117"/>
      <c r="M601" s="118"/>
      <c r="N601" s="95"/>
      <c r="O601" s="88"/>
      <c r="P601" s="96"/>
      <c r="Q601" s="95"/>
      <c r="R601" s="88"/>
      <c r="S601" s="96"/>
      <c r="T601" s="122"/>
      <c r="U601" s="160"/>
      <c r="V601" s="168"/>
      <c r="W601" s="133"/>
      <c r="X601" s="133"/>
      <c r="Y601" s="134"/>
      <c r="Z601" s="515"/>
      <c r="AA601" s="138"/>
      <c r="AB601" s="139"/>
      <c r="AC601" s="140"/>
      <c r="AD601" s="148"/>
      <c r="AE601" s="149"/>
      <c r="AF601" s="150"/>
      <c r="AG601" s="151"/>
      <c r="AH601" s="151"/>
      <c r="AI601" s="151"/>
      <c r="AJ601" s="151"/>
      <c r="AK601" s="152"/>
      <c r="AL601" s="135"/>
      <c r="AM601" s="172"/>
      <c r="AN601" s="172"/>
      <c r="AO601" s="173"/>
    </row>
    <row r="602" spans="2:41" s="82" customFormat="1" ht="35.25" customHeight="1" x14ac:dyDescent="0.2">
      <c r="B602" s="171"/>
      <c r="C602" s="170"/>
      <c r="D602" s="88"/>
      <c r="E602" s="113"/>
      <c r="F602" s="95"/>
      <c r="G602" s="105"/>
      <c r="H602" s="106"/>
      <c r="I602" s="105"/>
      <c r="J602" s="107"/>
      <c r="K602" s="99"/>
      <c r="L602" s="117"/>
      <c r="M602" s="118"/>
      <c r="N602" s="95"/>
      <c r="O602" s="88"/>
      <c r="P602" s="96"/>
      <c r="Q602" s="95"/>
      <c r="R602" s="88"/>
      <c r="S602" s="96"/>
      <c r="T602" s="122"/>
      <c r="U602" s="160"/>
      <c r="V602" s="168"/>
      <c r="W602" s="133"/>
      <c r="X602" s="133"/>
      <c r="Y602" s="134"/>
      <c r="Z602" s="515"/>
      <c r="AA602" s="138"/>
      <c r="AB602" s="139"/>
      <c r="AC602" s="140"/>
      <c r="AD602" s="148"/>
      <c r="AE602" s="149"/>
      <c r="AF602" s="150"/>
      <c r="AG602" s="151"/>
      <c r="AH602" s="151"/>
      <c r="AI602" s="151"/>
      <c r="AJ602" s="151"/>
      <c r="AK602" s="152"/>
      <c r="AL602" s="135"/>
      <c r="AM602" s="172"/>
      <c r="AN602" s="172"/>
      <c r="AO602" s="173"/>
    </row>
    <row r="603" spans="2:41" s="82" customFormat="1" ht="35.25" customHeight="1" x14ac:dyDescent="0.2">
      <c r="B603" s="171"/>
      <c r="C603" s="170"/>
      <c r="D603" s="88"/>
      <c r="E603" s="113"/>
      <c r="F603" s="95"/>
      <c r="G603" s="105"/>
      <c r="H603" s="106"/>
      <c r="I603" s="105"/>
      <c r="J603" s="107"/>
      <c r="K603" s="99"/>
      <c r="L603" s="117"/>
      <c r="M603" s="118"/>
      <c r="N603" s="95"/>
      <c r="O603" s="88"/>
      <c r="P603" s="96"/>
      <c r="Q603" s="95"/>
      <c r="R603" s="88"/>
      <c r="S603" s="96"/>
      <c r="T603" s="122"/>
      <c r="U603" s="160"/>
      <c r="V603" s="168"/>
      <c r="W603" s="133"/>
      <c r="X603" s="133"/>
      <c r="Y603" s="134"/>
      <c r="Z603" s="515"/>
      <c r="AA603" s="138"/>
      <c r="AB603" s="139"/>
      <c r="AC603" s="140"/>
      <c r="AD603" s="148"/>
      <c r="AE603" s="149"/>
      <c r="AF603" s="150"/>
      <c r="AG603" s="151"/>
      <c r="AH603" s="151"/>
      <c r="AI603" s="151"/>
      <c r="AJ603" s="151"/>
      <c r="AK603" s="152"/>
      <c r="AL603" s="135"/>
      <c r="AM603" s="172"/>
      <c r="AN603" s="172"/>
      <c r="AO603" s="173"/>
    </row>
    <row r="604" spans="2:41" s="82" customFormat="1" ht="35.25" customHeight="1" x14ac:dyDescent="0.2">
      <c r="B604" s="171"/>
      <c r="C604" s="170"/>
      <c r="D604" s="88"/>
      <c r="E604" s="113"/>
      <c r="F604" s="95"/>
      <c r="G604" s="105"/>
      <c r="H604" s="106"/>
      <c r="I604" s="105"/>
      <c r="J604" s="107"/>
      <c r="K604" s="99"/>
      <c r="L604" s="117"/>
      <c r="M604" s="118"/>
      <c r="N604" s="95"/>
      <c r="O604" s="88"/>
      <c r="P604" s="96"/>
      <c r="Q604" s="95"/>
      <c r="R604" s="88"/>
      <c r="S604" s="96"/>
      <c r="T604" s="122"/>
      <c r="U604" s="160"/>
      <c r="V604" s="168"/>
      <c r="W604" s="133"/>
      <c r="X604" s="133"/>
      <c r="Y604" s="134"/>
      <c r="Z604" s="515"/>
      <c r="AA604" s="138"/>
      <c r="AB604" s="139"/>
      <c r="AC604" s="140"/>
      <c r="AD604" s="148"/>
      <c r="AE604" s="149"/>
      <c r="AF604" s="150"/>
      <c r="AG604" s="151"/>
      <c r="AH604" s="151"/>
      <c r="AI604" s="151"/>
      <c r="AJ604" s="151"/>
      <c r="AK604" s="152"/>
      <c r="AL604" s="135"/>
      <c r="AM604" s="172"/>
      <c r="AN604" s="172"/>
      <c r="AO604" s="173"/>
    </row>
    <row r="605" spans="2:41" s="82" customFormat="1" ht="35.25" customHeight="1" x14ac:dyDescent="0.2">
      <c r="B605" s="171"/>
      <c r="C605" s="170"/>
      <c r="D605" s="88"/>
      <c r="E605" s="113"/>
      <c r="F605" s="95"/>
      <c r="G605" s="105"/>
      <c r="H605" s="106"/>
      <c r="I605" s="105"/>
      <c r="J605" s="107"/>
      <c r="K605" s="99"/>
      <c r="L605" s="117"/>
      <c r="M605" s="118"/>
      <c r="N605" s="95"/>
      <c r="O605" s="88"/>
      <c r="P605" s="96"/>
      <c r="Q605" s="95"/>
      <c r="R605" s="88"/>
      <c r="S605" s="96"/>
      <c r="T605" s="122"/>
      <c r="U605" s="160"/>
      <c r="V605" s="168"/>
      <c r="W605" s="133"/>
      <c r="X605" s="133"/>
      <c r="Y605" s="134"/>
      <c r="Z605" s="515"/>
      <c r="AA605" s="138"/>
      <c r="AB605" s="139"/>
      <c r="AC605" s="140"/>
      <c r="AD605" s="148"/>
      <c r="AE605" s="149"/>
      <c r="AF605" s="150"/>
      <c r="AG605" s="151"/>
      <c r="AH605" s="151"/>
      <c r="AI605" s="151"/>
      <c r="AJ605" s="151"/>
      <c r="AK605" s="152"/>
      <c r="AL605" s="135"/>
      <c r="AM605" s="172"/>
      <c r="AN605" s="172"/>
      <c r="AO605" s="173"/>
    </row>
    <row r="606" spans="2:41" s="82" customFormat="1" ht="35.25" customHeight="1" x14ac:dyDescent="0.2">
      <c r="B606" s="171"/>
      <c r="C606" s="170"/>
      <c r="D606" s="88"/>
      <c r="E606" s="113"/>
      <c r="F606" s="95"/>
      <c r="G606" s="105"/>
      <c r="H606" s="106"/>
      <c r="I606" s="105"/>
      <c r="J606" s="107"/>
      <c r="K606" s="99"/>
      <c r="L606" s="117"/>
      <c r="M606" s="118"/>
      <c r="N606" s="95"/>
      <c r="O606" s="88"/>
      <c r="P606" s="96"/>
      <c r="Q606" s="95"/>
      <c r="R606" s="88"/>
      <c r="S606" s="96"/>
      <c r="T606" s="122"/>
      <c r="U606" s="160"/>
      <c r="V606" s="168"/>
      <c r="W606" s="133"/>
      <c r="X606" s="133"/>
      <c r="Y606" s="134"/>
      <c r="Z606" s="515"/>
      <c r="AA606" s="138"/>
      <c r="AB606" s="139"/>
      <c r="AC606" s="140"/>
      <c r="AD606" s="148"/>
      <c r="AE606" s="149"/>
      <c r="AF606" s="150"/>
      <c r="AG606" s="151"/>
      <c r="AH606" s="151"/>
      <c r="AI606" s="151"/>
      <c r="AJ606" s="151"/>
      <c r="AK606" s="152"/>
      <c r="AL606" s="135"/>
      <c r="AM606" s="172"/>
      <c r="AN606" s="172"/>
      <c r="AO606" s="173"/>
    </row>
    <row r="607" spans="2:41" s="82" customFormat="1" ht="35.25" customHeight="1" x14ac:dyDescent="0.2">
      <c r="B607" s="171"/>
      <c r="C607" s="170"/>
      <c r="D607" s="88"/>
      <c r="E607" s="113"/>
      <c r="F607" s="95"/>
      <c r="G607" s="105"/>
      <c r="H607" s="106"/>
      <c r="I607" s="105"/>
      <c r="J607" s="107"/>
      <c r="K607" s="99"/>
      <c r="L607" s="117"/>
      <c r="M607" s="118"/>
      <c r="N607" s="95"/>
      <c r="O607" s="88"/>
      <c r="P607" s="96"/>
      <c r="Q607" s="95"/>
      <c r="R607" s="88"/>
      <c r="S607" s="96"/>
      <c r="T607" s="122"/>
      <c r="U607" s="160"/>
      <c r="V607" s="168"/>
      <c r="W607" s="133"/>
      <c r="X607" s="133"/>
      <c r="Y607" s="134"/>
      <c r="Z607" s="515"/>
      <c r="AA607" s="138"/>
      <c r="AB607" s="139"/>
      <c r="AC607" s="140"/>
      <c r="AD607" s="148"/>
      <c r="AE607" s="149"/>
      <c r="AF607" s="150"/>
      <c r="AG607" s="151"/>
      <c r="AH607" s="151"/>
      <c r="AI607" s="151"/>
      <c r="AJ607" s="151"/>
      <c r="AK607" s="152"/>
      <c r="AL607" s="135"/>
      <c r="AM607" s="172"/>
      <c r="AN607" s="172"/>
      <c r="AO607" s="173"/>
    </row>
    <row r="608" spans="2:41" s="82" customFormat="1" ht="35.25" customHeight="1" x14ac:dyDescent="0.2">
      <c r="B608" s="171"/>
      <c r="C608" s="170"/>
      <c r="D608" s="88"/>
      <c r="E608" s="113"/>
      <c r="F608" s="95"/>
      <c r="G608" s="105"/>
      <c r="H608" s="106"/>
      <c r="I608" s="105"/>
      <c r="J608" s="107"/>
      <c r="K608" s="99"/>
      <c r="L608" s="117"/>
      <c r="M608" s="118"/>
      <c r="N608" s="95"/>
      <c r="O608" s="88"/>
      <c r="P608" s="96"/>
      <c r="Q608" s="95"/>
      <c r="R608" s="88"/>
      <c r="S608" s="96"/>
      <c r="T608" s="122"/>
      <c r="U608" s="160"/>
      <c r="V608" s="168"/>
      <c r="W608" s="133"/>
      <c r="X608" s="133"/>
      <c r="Y608" s="134"/>
      <c r="Z608" s="515"/>
      <c r="AA608" s="138"/>
      <c r="AB608" s="139"/>
      <c r="AC608" s="140"/>
      <c r="AD608" s="148"/>
      <c r="AE608" s="149"/>
      <c r="AF608" s="150"/>
      <c r="AG608" s="151"/>
      <c r="AH608" s="151"/>
      <c r="AI608" s="151"/>
      <c r="AJ608" s="151"/>
      <c r="AK608" s="152"/>
      <c r="AL608" s="135"/>
      <c r="AM608" s="172"/>
      <c r="AN608" s="172"/>
      <c r="AO608" s="173"/>
    </row>
    <row r="609" spans="2:41" s="82" customFormat="1" ht="35.25" customHeight="1" x14ac:dyDescent="0.2">
      <c r="B609" s="171"/>
      <c r="C609" s="170"/>
      <c r="D609" s="88"/>
      <c r="E609" s="113"/>
      <c r="F609" s="95"/>
      <c r="G609" s="105"/>
      <c r="H609" s="106"/>
      <c r="I609" s="105"/>
      <c r="J609" s="107"/>
      <c r="K609" s="99"/>
      <c r="L609" s="117"/>
      <c r="M609" s="118"/>
      <c r="N609" s="95"/>
      <c r="O609" s="88"/>
      <c r="P609" s="96"/>
      <c r="Q609" s="95"/>
      <c r="R609" s="88"/>
      <c r="S609" s="96"/>
      <c r="T609" s="122"/>
      <c r="U609" s="160"/>
      <c r="V609" s="168"/>
      <c r="W609" s="133"/>
      <c r="X609" s="133"/>
      <c r="Y609" s="134"/>
      <c r="Z609" s="515"/>
      <c r="AA609" s="138"/>
      <c r="AB609" s="139"/>
      <c r="AC609" s="140"/>
      <c r="AD609" s="148"/>
      <c r="AE609" s="149"/>
      <c r="AF609" s="150"/>
      <c r="AG609" s="151"/>
      <c r="AH609" s="151"/>
      <c r="AI609" s="151"/>
      <c r="AJ609" s="151"/>
      <c r="AK609" s="152"/>
      <c r="AL609" s="135"/>
      <c r="AM609" s="172"/>
      <c r="AN609" s="172"/>
      <c r="AO609" s="173"/>
    </row>
    <row r="610" spans="2:41" s="82" customFormat="1" ht="35.25" customHeight="1" x14ac:dyDescent="0.2">
      <c r="B610" s="171"/>
      <c r="C610" s="170"/>
      <c r="D610" s="88"/>
      <c r="E610" s="113"/>
      <c r="F610" s="95"/>
      <c r="G610" s="105"/>
      <c r="H610" s="106"/>
      <c r="I610" s="105"/>
      <c r="J610" s="107"/>
      <c r="K610" s="99"/>
      <c r="L610" s="117"/>
      <c r="M610" s="118"/>
      <c r="N610" s="95"/>
      <c r="O610" s="88"/>
      <c r="P610" s="96"/>
      <c r="Q610" s="95"/>
      <c r="R610" s="88"/>
      <c r="S610" s="96"/>
      <c r="T610" s="122"/>
      <c r="U610" s="160"/>
      <c r="V610" s="168"/>
      <c r="W610" s="133"/>
      <c r="X610" s="133"/>
      <c r="Y610" s="134"/>
      <c r="Z610" s="515"/>
      <c r="AA610" s="138"/>
      <c r="AB610" s="139"/>
      <c r="AC610" s="140"/>
      <c r="AD610" s="148"/>
      <c r="AE610" s="149"/>
      <c r="AF610" s="150"/>
      <c r="AG610" s="151"/>
      <c r="AH610" s="151"/>
      <c r="AI610" s="151"/>
      <c r="AJ610" s="151"/>
      <c r="AK610" s="152"/>
      <c r="AL610" s="135"/>
      <c r="AM610" s="172"/>
      <c r="AN610" s="172"/>
      <c r="AO610" s="173"/>
    </row>
    <row r="611" spans="2:41" s="82" customFormat="1" ht="35.25" customHeight="1" x14ac:dyDescent="0.2">
      <c r="B611" s="171"/>
      <c r="C611" s="170"/>
      <c r="D611" s="88"/>
      <c r="E611" s="113"/>
      <c r="F611" s="95"/>
      <c r="G611" s="105"/>
      <c r="H611" s="106"/>
      <c r="I611" s="105"/>
      <c r="J611" s="107"/>
      <c r="K611" s="99"/>
      <c r="L611" s="117"/>
      <c r="M611" s="118"/>
      <c r="N611" s="95"/>
      <c r="O611" s="88"/>
      <c r="P611" s="96"/>
      <c r="Q611" s="95"/>
      <c r="R611" s="88"/>
      <c r="S611" s="96"/>
      <c r="T611" s="122"/>
      <c r="U611" s="160"/>
      <c r="V611" s="168"/>
      <c r="W611" s="133"/>
      <c r="X611" s="133"/>
      <c r="Y611" s="134"/>
      <c r="Z611" s="515"/>
      <c r="AA611" s="138"/>
      <c r="AB611" s="139"/>
      <c r="AC611" s="140"/>
      <c r="AD611" s="148"/>
      <c r="AE611" s="149"/>
      <c r="AF611" s="150"/>
      <c r="AG611" s="151"/>
      <c r="AH611" s="151"/>
      <c r="AI611" s="151"/>
      <c r="AJ611" s="151"/>
      <c r="AK611" s="152"/>
      <c r="AL611" s="135"/>
      <c r="AM611" s="172"/>
      <c r="AN611" s="172"/>
      <c r="AO611" s="173"/>
    </row>
    <row r="612" spans="2:41" s="82" customFormat="1" ht="35.25" customHeight="1" x14ac:dyDescent="0.2">
      <c r="B612" s="171"/>
      <c r="C612" s="170"/>
      <c r="D612" s="88"/>
      <c r="E612" s="113"/>
      <c r="F612" s="95"/>
      <c r="G612" s="105"/>
      <c r="H612" s="106"/>
      <c r="I612" s="105"/>
      <c r="J612" s="107"/>
      <c r="K612" s="99"/>
      <c r="L612" s="117"/>
      <c r="M612" s="118"/>
      <c r="N612" s="95"/>
      <c r="O612" s="88"/>
      <c r="P612" s="96"/>
      <c r="Q612" s="95"/>
      <c r="R612" s="88"/>
      <c r="S612" s="96"/>
      <c r="T612" s="122"/>
      <c r="U612" s="160"/>
      <c r="V612" s="168"/>
      <c r="W612" s="133"/>
      <c r="X612" s="133"/>
      <c r="Y612" s="134"/>
      <c r="Z612" s="515"/>
      <c r="AA612" s="138"/>
      <c r="AB612" s="139"/>
      <c r="AC612" s="140"/>
      <c r="AD612" s="148"/>
      <c r="AE612" s="149"/>
      <c r="AF612" s="150"/>
      <c r="AG612" s="151"/>
      <c r="AH612" s="151"/>
      <c r="AI612" s="151"/>
      <c r="AJ612" s="151"/>
      <c r="AK612" s="152"/>
      <c r="AL612" s="135"/>
      <c r="AM612" s="172"/>
      <c r="AN612" s="172"/>
      <c r="AO612" s="173"/>
    </row>
    <row r="613" spans="2:41" s="82" customFormat="1" ht="35.25" customHeight="1" x14ac:dyDescent="0.2">
      <c r="B613" s="171"/>
      <c r="C613" s="170"/>
      <c r="D613" s="88"/>
      <c r="E613" s="113"/>
      <c r="F613" s="95"/>
      <c r="G613" s="105"/>
      <c r="H613" s="106"/>
      <c r="I613" s="105"/>
      <c r="J613" s="107"/>
      <c r="K613" s="99"/>
      <c r="L613" s="117"/>
      <c r="M613" s="118"/>
      <c r="N613" s="95"/>
      <c r="O613" s="88"/>
      <c r="P613" s="96"/>
      <c r="Q613" s="95"/>
      <c r="R613" s="88"/>
      <c r="S613" s="96"/>
      <c r="T613" s="122"/>
      <c r="U613" s="160"/>
      <c r="V613" s="168"/>
      <c r="W613" s="133"/>
      <c r="X613" s="133"/>
      <c r="Y613" s="134"/>
      <c r="Z613" s="515"/>
      <c r="AA613" s="138"/>
      <c r="AB613" s="139"/>
      <c r="AC613" s="140"/>
      <c r="AD613" s="148"/>
      <c r="AE613" s="149"/>
      <c r="AF613" s="150"/>
      <c r="AG613" s="151"/>
      <c r="AH613" s="151"/>
      <c r="AI613" s="151"/>
      <c r="AJ613" s="151"/>
      <c r="AK613" s="152"/>
      <c r="AL613" s="135"/>
      <c r="AM613" s="172"/>
      <c r="AN613" s="172"/>
      <c r="AO613" s="173"/>
    </row>
    <row r="614" spans="2:41" s="82" customFormat="1" ht="35.25" customHeight="1" x14ac:dyDescent="0.2">
      <c r="B614" s="171"/>
      <c r="C614" s="170"/>
      <c r="D614" s="88"/>
      <c r="E614" s="113"/>
      <c r="F614" s="95"/>
      <c r="G614" s="105"/>
      <c r="H614" s="106"/>
      <c r="I614" s="105"/>
      <c r="J614" s="107"/>
      <c r="K614" s="99"/>
      <c r="L614" s="117"/>
      <c r="M614" s="118"/>
      <c r="N614" s="95"/>
      <c r="O614" s="88"/>
      <c r="P614" s="96"/>
      <c r="Q614" s="95"/>
      <c r="R614" s="88"/>
      <c r="S614" s="96"/>
      <c r="T614" s="122"/>
      <c r="U614" s="160"/>
      <c r="V614" s="168"/>
      <c r="W614" s="133"/>
      <c r="X614" s="133"/>
      <c r="Y614" s="134"/>
      <c r="Z614" s="515"/>
      <c r="AA614" s="138"/>
      <c r="AB614" s="139"/>
      <c r="AC614" s="140"/>
      <c r="AD614" s="148"/>
      <c r="AE614" s="149"/>
      <c r="AF614" s="150"/>
      <c r="AG614" s="151"/>
      <c r="AH614" s="151"/>
      <c r="AI614" s="151"/>
      <c r="AJ614" s="151"/>
      <c r="AK614" s="152"/>
      <c r="AL614" s="135"/>
      <c r="AM614" s="172"/>
      <c r="AN614" s="172"/>
      <c r="AO614" s="173"/>
    </row>
    <row r="615" spans="2:41" s="82" customFormat="1" ht="35.25" customHeight="1" x14ac:dyDescent="0.2">
      <c r="B615" s="171"/>
      <c r="C615" s="170"/>
      <c r="D615" s="88"/>
      <c r="E615" s="113"/>
      <c r="F615" s="95"/>
      <c r="G615" s="105"/>
      <c r="H615" s="106"/>
      <c r="I615" s="105"/>
      <c r="J615" s="107"/>
      <c r="K615" s="99"/>
      <c r="L615" s="117"/>
      <c r="M615" s="118"/>
      <c r="N615" s="95"/>
      <c r="O615" s="88"/>
      <c r="P615" s="96"/>
      <c r="Q615" s="95"/>
      <c r="R615" s="88"/>
      <c r="S615" s="96"/>
      <c r="T615" s="122"/>
      <c r="U615" s="160"/>
      <c r="V615" s="168"/>
      <c r="W615" s="133"/>
      <c r="X615" s="133"/>
      <c r="Y615" s="134"/>
      <c r="Z615" s="515"/>
      <c r="AA615" s="138"/>
      <c r="AB615" s="139"/>
      <c r="AC615" s="140"/>
      <c r="AD615" s="148"/>
      <c r="AE615" s="149"/>
      <c r="AF615" s="150"/>
      <c r="AG615" s="151"/>
      <c r="AH615" s="151"/>
      <c r="AI615" s="151"/>
      <c r="AJ615" s="151"/>
      <c r="AK615" s="152"/>
      <c r="AL615" s="135"/>
      <c r="AM615" s="172"/>
      <c r="AN615" s="172"/>
      <c r="AO615" s="173"/>
    </row>
    <row r="616" spans="2:41" s="82" customFormat="1" ht="35.25" customHeight="1" x14ac:dyDescent="0.2">
      <c r="B616" s="171"/>
      <c r="C616" s="170"/>
      <c r="D616" s="88"/>
      <c r="E616" s="113"/>
      <c r="F616" s="95"/>
      <c r="G616" s="105"/>
      <c r="H616" s="106"/>
      <c r="I616" s="105"/>
      <c r="J616" s="107"/>
      <c r="K616" s="99"/>
      <c r="L616" s="117"/>
      <c r="M616" s="118"/>
      <c r="N616" s="95"/>
      <c r="O616" s="88"/>
      <c r="P616" s="96"/>
      <c r="Q616" s="95"/>
      <c r="R616" s="88"/>
      <c r="S616" s="96"/>
      <c r="T616" s="122"/>
      <c r="U616" s="160"/>
      <c r="V616" s="168"/>
      <c r="W616" s="133"/>
      <c r="X616" s="133"/>
      <c r="Y616" s="134"/>
      <c r="Z616" s="515"/>
      <c r="AA616" s="138"/>
      <c r="AB616" s="139"/>
      <c r="AC616" s="140"/>
      <c r="AD616" s="148"/>
      <c r="AE616" s="149"/>
      <c r="AF616" s="150"/>
      <c r="AG616" s="151"/>
      <c r="AH616" s="151"/>
      <c r="AI616" s="151"/>
      <c r="AJ616" s="151"/>
      <c r="AK616" s="152"/>
      <c r="AL616" s="135"/>
      <c r="AM616" s="172"/>
      <c r="AN616" s="172"/>
      <c r="AO616" s="173"/>
    </row>
    <row r="617" spans="2:41" s="82" customFormat="1" ht="35.25" customHeight="1" x14ac:dyDescent="0.2">
      <c r="B617" s="171"/>
      <c r="C617" s="170"/>
      <c r="D617" s="88"/>
      <c r="E617" s="113"/>
      <c r="F617" s="95"/>
      <c r="G617" s="105"/>
      <c r="H617" s="106"/>
      <c r="I617" s="105"/>
      <c r="J617" s="107"/>
      <c r="K617" s="99"/>
      <c r="L617" s="117"/>
      <c r="M617" s="118"/>
      <c r="N617" s="95"/>
      <c r="O617" s="88"/>
      <c r="P617" s="96"/>
      <c r="Q617" s="95"/>
      <c r="R617" s="88"/>
      <c r="S617" s="96"/>
      <c r="T617" s="122"/>
      <c r="U617" s="160"/>
      <c r="V617" s="168"/>
      <c r="W617" s="133"/>
      <c r="X617" s="133"/>
      <c r="Y617" s="134"/>
      <c r="Z617" s="515"/>
      <c r="AA617" s="138"/>
      <c r="AB617" s="139"/>
      <c r="AC617" s="140"/>
      <c r="AD617" s="148"/>
      <c r="AE617" s="149"/>
      <c r="AF617" s="150"/>
      <c r="AG617" s="151"/>
      <c r="AH617" s="151"/>
      <c r="AI617" s="151"/>
      <c r="AJ617" s="151"/>
      <c r="AK617" s="152"/>
      <c r="AL617" s="135"/>
      <c r="AM617" s="172"/>
      <c r="AN617" s="172"/>
      <c r="AO617" s="173"/>
    </row>
    <row r="618" spans="2:41" s="82" customFormat="1" ht="35.25" customHeight="1" x14ac:dyDescent="0.2">
      <c r="B618" s="171"/>
      <c r="C618" s="170"/>
      <c r="D618" s="88"/>
      <c r="E618" s="113"/>
      <c r="F618" s="95"/>
      <c r="G618" s="105"/>
      <c r="H618" s="106"/>
      <c r="I618" s="105"/>
      <c r="J618" s="107"/>
      <c r="K618" s="99"/>
      <c r="L618" s="117"/>
      <c r="M618" s="118"/>
      <c r="N618" s="95"/>
      <c r="O618" s="88"/>
      <c r="P618" s="96"/>
      <c r="Q618" s="95"/>
      <c r="R618" s="88"/>
      <c r="S618" s="96"/>
      <c r="T618" s="122"/>
      <c r="U618" s="160"/>
      <c r="V618" s="168"/>
      <c r="W618" s="133"/>
      <c r="X618" s="133"/>
      <c r="Y618" s="134"/>
      <c r="Z618" s="515"/>
      <c r="AA618" s="138"/>
      <c r="AB618" s="139"/>
      <c r="AC618" s="140"/>
      <c r="AD618" s="148"/>
      <c r="AE618" s="149"/>
      <c r="AF618" s="150"/>
      <c r="AG618" s="151"/>
      <c r="AH618" s="151"/>
      <c r="AI618" s="151"/>
      <c r="AJ618" s="151"/>
      <c r="AK618" s="152"/>
      <c r="AL618" s="135"/>
      <c r="AM618" s="172"/>
      <c r="AN618" s="172"/>
      <c r="AO618" s="173"/>
    </row>
    <row r="619" spans="2:41" s="82" customFormat="1" ht="35.25" customHeight="1" x14ac:dyDescent="0.2">
      <c r="B619" s="171"/>
      <c r="C619" s="170"/>
      <c r="D619" s="88"/>
      <c r="E619" s="113"/>
      <c r="F619" s="95"/>
      <c r="G619" s="105"/>
      <c r="H619" s="106"/>
      <c r="I619" s="105"/>
      <c r="J619" s="107"/>
      <c r="K619" s="99"/>
      <c r="L619" s="117"/>
      <c r="M619" s="118"/>
      <c r="N619" s="95"/>
      <c r="O619" s="88"/>
      <c r="P619" s="96"/>
      <c r="Q619" s="95"/>
      <c r="R619" s="88"/>
      <c r="S619" s="96"/>
      <c r="T619" s="122"/>
      <c r="U619" s="160"/>
      <c r="V619" s="168"/>
      <c r="W619" s="133"/>
      <c r="X619" s="133"/>
      <c r="Y619" s="134"/>
      <c r="Z619" s="515"/>
      <c r="AA619" s="138"/>
      <c r="AB619" s="139"/>
      <c r="AC619" s="140"/>
      <c r="AD619" s="148"/>
      <c r="AE619" s="149"/>
      <c r="AF619" s="150"/>
      <c r="AG619" s="151"/>
      <c r="AH619" s="151"/>
      <c r="AI619" s="151"/>
      <c r="AJ619" s="151"/>
      <c r="AK619" s="152"/>
      <c r="AL619" s="135"/>
      <c r="AM619" s="172"/>
      <c r="AN619" s="172"/>
      <c r="AO619" s="173"/>
    </row>
    <row r="620" spans="2:41" s="82" customFormat="1" ht="35.25" customHeight="1" x14ac:dyDescent="0.2">
      <c r="B620" s="171"/>
      <c r="C620" s="170"/>
      <c r="D620" s="88"/>
      <c r="E620" s="113"/>
      <c r="F620" s="95"/>
      <c r="G620" s="105"/>
      <c r="H620" s="106"/>
      <c r="I620" s="105"/>
      <c r="J620" s="107"/>
      <c r="K620" s="99"/>
      <c r="L620" s="117"/>
      <c r="M620" s="118"/>
      <c r="N620" s="95"/>
      <c r="O620" s="88"/>
      <c r="P620" s="96"/>
      <c r="Q620" s="95"/>
      <c r="R620" s="88"/>
      <c r="S620" s="96"/>
      <c r="T620" s="122"/>
      <c r="U620" s="160"/>
      <c r="V620" s="168"/>
      <c r="W620" s="133"/>
      <c r="X620" s="133"/>
      <c r="Y620" s="134"/>
      <c r="Z620" s="515"/>
      <c r="AA620" s="138"/>
      <c r="AB620" s="139"/>
      <c r="AC620" s="140"/>
      <c r="AD620" s="148"/>
      <c r="AE620" s="149"/>
      <c r="AF620" s="150"/>
      <c r="AG620" s="151"/>
      <c r="AH620" s="151"/>
      <c r="AI620" s="151"/>
      <c r="AJ620" s="151"/>
      <c r="AK620" s="152"/>
      <c r="AL620" s="135"/>
      <c r="AM620" s="172"/>
      <c r="AN620" s="172"/>
      <c r="AO620" s="173"/>
    </row>
    <row r="621" spans="2:41" s="82" customFormat="1" ht="35.25" customHeight="1" x14ac:dyDescent="0.2">
      <c r="B621" s="171"/>
      <c r="C621" s="170"/>
      <c r="D621" s="88"/>
      <c r="E621" s="113"/>
      <c r="F621" s="95"/>
      <c r="G621" s="105"/>
      <c r="H621" s="106"/>
      <c r="I621" s="105"/>
      <c r="J621" s="107"/>
      <c r="K621" s="99"/>
      <c r="L621" s="117"/>
      <c r="M621" s="118"/>
      <c r="N621" s="95"/>
      <c r="O621" s="88"/>
      <c r="P621" s="96"/>
      <c r="Q621" s="95"/>
      <c r="R621" s="88"/>
      <c r="S621" s="96"/>
      <c r="T621" s="122"/>
      <c r="U621" s="160"/>
      <c r="V621" s="168"/>
      <c r="W621" s="133"/>
      <c r="X621" s="133"/>
      <c r="Y621" s="134"/>
      <c r="Z621" s="515"/>
      <c r="AA621" s="138"/>
      <c r="AB621" s="139"/>
      <c r="AC621" s="140"/>
      <c r="AD621" s="148"/>
      <c r="AE621" s="149"/>
      <c r="AF621" s="150"/>
      <c r="AG621" s="151"/>
      <c r="AH621" s="151"/>
      <c r="AI621" s="151"/>
      <c r="AJ621" s="151"/>
      <c r="AK621" s="152"/>
      <c r="AL621" s="135"/>
      <c r="AM621" s="172"/>
      <c r="AN621" s="172"/>
      <c r="AO621" s="173"/>
    </row>
    <row r="622" spans="2:41" s="82" customFormat="1" ht="35.25" customHeight="1" x14ac:dyDescent="0.2">
      <c r="B622" s="171"/>
      <c r="C622" s="170"/>
      <c r="D622" s="88"/>
      <c r="E622" s="113"/>
      <c r="F622" s="95"/>
      <c r="G622" s="105"/>
      <c r="H622" s="106"/>
      <c r="I622" s="105"/>
      <c r="J622" s="107"/>
      <c r="K622" s="99"/>
      <c r="L622" s="117"/>
      <c r="M622" s="118"/>
      <c r="N622" s="95"/>
      <c r="O622" s="88"/>
      <c r="P622" s="96"/>
      <c r="Q622" s="95"/>
      <c r="R622" s="88"/>
      <c r="S622" s="96"/>
      <c r="T622" s="122"/>
      <c r="U622" s="160"/>
      <c r="V622" s="168"/>
      <c r="W622" s="133"/>
      <c r="X622" s="133"/>
      <c r="Y622" s="134"/>
      <c r="Z622" s="515"/>
      <c r="AA622" s="138"/>
      <c r="AB622" s="139"/>
      <c r="AC622" s="140"/>
      <c r="AD622" s="148"/>
      <c r="AE622" s="149"/>
      <c r="AF622" s="150"/>
      <c r="AG622" s="151"/>
      <c r="AH622" s="151"/>
      <c r="AI622" s="151"/>
      <c r="AJ622" s="151"/>
      <c r="AK622" s="152"/>
      <c r="AL622" s="135"/>
      <c r="AM622" s="172"/>
      <c r="AN622" s="172"/>
      <c r="AO622" s="173"/>
    </row>
    <row r="623" spans="2:41" s="82" customFormat="1" ht="35.25" customHeight="1" x14ac:dyDescent="0.2">
      <c r="B623" s="171"/>
      <c r="C623" s="170"/>
      <c r="D623" s="88"/>
      <c r="E623" s="113"/>
      <c r="F623" s="95"/>
      <c r="G623" s="105"/>
      <c r="H623" s="106"/>
      <c r="I623" s="105"/>
      <c r="J623" s="107"/>
      <c r="K623" s="99"/>
      <c r="L623" s="117"/>
      <c r="M623" s="118"/>
      <c r="N623" s="95"/>
      <c r="O623" s="88"/>
      <c r="P623" s="96"/>
      <c r="Q623" s="95"/>
      <c r="R623" s="88"/>
      <c r="S623" s="96"/>
      <c r="T623" s="122"/>
      <c r="U623" s="160"/>
      <c r="V623" s="168"/>
      <c r="W623" s="133"/>
      <c r="X623" s="133"/>
      <c r="Y623" s="134"/>
      <c r="Z623" s="515"/>
      <c r="AA623" s="138"/>
      <c r="AB623" s="139"/>
      <c r="AC623" s="140"/>
      <c r="AD623" s="148"/>
      <c r="AE623" s="149"/>
      <c r="AF623" s="150"/>
      <c r="AG623" s="151"/>
      <c r="AH623" s="151"/>
      <c r="AI623" s="151"/>
      <c r="AJ623" s="151"/>
      <c r="AK623" s="152"/>
      <c r="AL623" s="135"/>
      <c r="AM623" s="172"/>
      <c r="AN623" s="172"/>
      <c r="AO623" s="173"/>
    </row>
    <row r="624" spans="2:41" s="82" customFormat="1" ht="35.25" customHeight="1" x14ac:dyDescent="0.2">
      <c r="B624" s="171"/>
      <c r="C624" s="170"/>
      <c r="D624" s="88"/>
      <c r="E624" s="113"/>
      <c r="F624" s="95"/>
      <c r="G624" s="105"/>
      <c r="H624" s="106"/>
      <c r="I624" s="105"/>
      <c r="J624" s="107"/>
      <c r="K624" s="99"/>
      <c r="L624" s="117"/>
      <c r="M624" s="118"/>
      <c r="N624" s="95"/>
      <c r="O624" s="88"/>
      <c r="P624" s="96"/>
      <c r="Q624" s="95"/>
      <c r="R624" s="88"/>
      <c r="S624" s="96"/>
      <c r="T624" s="122"/>
      <c r="U624" s="160"/>
      <c r="V624" s="168"/>
      <c r="W624" s="133"/>
      <c r="X624" s="133"/>
      <c r="Y624" s="134"/>
      <c r="Z624" s="515"/>
      <c r="AA624" s="138"/>
      <c r="AB624" s="139"/>
      <c r="AC624" s="140"/>
      <c r="AD624" s="148"/>
      <c r="AE624" s="149"/>
      <c r="AF624" s="150"/>
      <c r="AG624" s="151"/>
      <c r="AH624" s="151"/>
      <c r="AI624" s="151"/>
      <c r="AJ624" s="151"/>
      <c r="AK624" s="152"/>
      <c r="AL624" s="135"/>
      <c r="AM624" s="172"/>
      <c r="AN624" s="172"/>
      <c r="AO624" s="173"/>
    </row>
    <row r="625" spans="2:41" s="82" customFormat="1" ht="35.25" customHeight="1" x14ac:dyDescent="0.2">
      <c r="B625" s="171"/>
      <c r="C625" s="170"/>
      <c r="D625" s="88"/>
      <c r="E625" s="113"/>
      <c r="F625" s="95"/>
      <c r="G625" s="105"/>
      <c r="H625" s="106"/>
      <c r="I625" s="105"/>
      <c r="J625" s="107"/>
      <c r="K625" s="99"/>
      <c r="L625" s="117"/>
      <c r="M625" s="118"/>
      <c r="N625" s="95"/>
      <c r="O625" s="88"/>
      <c r="P625" s="96"/>
      <c r="Q625" s="95"/>
      <c r="R625" s="88"/>
      <c r="S625" s="96"/>
      <c r="T625" s="122"/>
      <c r="U625" s="160"/>
      <c r="V625" s="168"/>
      <c r="W625" s="133"/>
      <c r="X625" s="133"/>
      <c r="Y625" s="134"/>
      <c r="Z625" s="515"/>
      <c r="AA625" s="138"/>
      <c r="AB625" s="139"/>
      <c r="AC625" s="140"/>
      <c r="AD625" s="148"/>
      <c r="AE625" s="149"/>
      <c r="AF625" s="150"/>
      <c r="AG625" s="151"/>
      <c r="AH625" s="151"/>
      <c r="AI625" s="151"/>
      <c r="AJ625" s="151"/>
      <c r="AK625" s="152"/>
      <c r="AL625" s="135"/>
      <c r="AM625" s="172"/>
      <c r="AN625" s="172"/>
      <c r="AO625" s="173"/>
    </row>
    <row r="626" spans="2:41" s="82" customFormat="1" ht="35.25" customHeight="1" x14ac:dyDescent="0.2">
      <c r="B626" s="171"/>
      <c r="C626" s="170"/>
      <c r="D626" s="88"/>
      <c r="E626" s="113"/>
      <c r="F626" s="95"/>
      <c r="G626" s="105"/>
      <c r="H626" s="106"/>
      <c r="I626" s="105"/>
      <c r="J626" s="107"/>
      <c r="K626" s="99"/>
      <c r="L626" s="117"/>
      <c r="M626" s="118"/>
      <c r="N626" s="95"/>
      <c r="O626" s="88"/>
      <c r="P626" s="96"/>
      <c r="Q626" s="95"/>
      <c r="R626" s="88"/>
      <c r="S626" s="96"/>
      <c r="T626" s="122"/>
      <c r="U626" s="160"/>
      <c r="V626" s="168"/>
      <c r="W626" s="133"/>
      <c r="X626" s="133"/>
      <c r="Y626" s="134"/>
      <c r="Z626" s="515"/>
      <c r="AA626" s="138"/>
      <c r="AB626" s="139"/>
      <c r="AC626" s="140"/>
      <c r="AD626" s="148"/>
      <c r="AE626" s="149"/>
      <c r="AF626" s="150"/>
      <c r="AG626" s="151"/>
      <c r="AH626" s="151"/>
      <c r="AI626" s="151"/>
      <c r="AJ626" s="151"/>
      <c r="AK626" s="152"/>
      <c r="AL626" s="135"/>
      <c r="AM626" s="172"/>
      <c r="AN626" s="172"/>
      <c r="AO626" s="173"/>
    </row>
    <row r="627" spans="2:41" s="82" customFormat="1" ht="35.25" customHeight="1" x14ac:dyDescent="0.2">
      <c r="B627" s="171"/>
      <c r="C627" s="170"/>
      <c r="D627" s="88"/>
      <c r="E627" s="113"/>
      <c r="F627" s="95"/>
      <c r="G627" s="105"/>
      <c r="H627" s="106"/>
      <c r="I627" s="105"/>
      <c r="J627" s="107"/>
      <c r="K627" s="99"/>
      <c r="L627" s="117"/>
      <c r="M627" s="118"/>
      <c r="N627" s="95"/>
      <c r="O627" s="88"/>
      <c r="P627" s="96"/>
      <c r="Q627" s="95"/>
      <c r="R627" s="88"/>
      <c r="S627" s="96"/>
      <c r="T627" s="122"/>
      <c r="U627" s="160"/>
      <c r="V627" s="168"/>
      <c r="W627" s="133"/>
      <c r="X627" s="133"/>
      <c r="Y627" s="134"/>
      <c r="Z627" s="515"/>
      <c r="AA627" s="138"/>
      <c r="AB627" s="139"/>
      <c r="AC627" s="140"/>
      <c r="AD627" s="148"/>
      <c r="AE627" s="149"/>
      <c r="AF627" s="150"/>
      <c r="AG627" s="151"/>
      <c r="AH627" s="151"/>
      <c r="AI627" s="151"/>
      <c r="AJ627" s="151"/>
      <c r="AK627" s="152"/>
      <c r="AL627" s="135"/>
      <c r="AM627" s="172"/>
      <c r="AN627" s="172"/>
      <c r="AO627" s="173"/>
    </row>
    <row r="628" spans="2:41" s="82" customFormat="1" ht="35.25" customHeight="1" x14ac:dyDescent="0.2">
      <c r="B628" s="171"/>
      <c r="C628" s="170"/>
      <c r="D628" s="88"/>
      <c r="E628" s="113"/>
      <c r="F628" s="95"/>
      <c r="G628" s="105"/>
      <c r="H628" s="106"/>
      <c r="I628" s="105"/>
      <c r="J628" s="107"/>
      <c r="K628" s="99"/>
      <c r="L628" s="117"/>
      <c r="M628" s="118"/>
      <c r="N628" s="95"/>
      <c r="O628" s="88"/>
      <c r="P628" s="96"/>
      <c r="Q628" s="95"/>
      <c r="R628" s="88"/>
      <c r="S628" s="96"/>
      <c r="T628" s="122"/>
      <c r="U628" s="160"/>
      <c r="V628" s="168"/>
      <c r="W628" s="133"/>
      <c r="X628" s="133"/>
      <c r="Y628" s="134"/>
      <c r="Z628" s="515"/>
      <c r="AA628" s="138"/>
      <c r="AB628" s="139"/>
      <c r="AC628" s="140"/>
      <c r="AD628" s="148"/>
      <c r="AE628" s="149"/>
      <c r="AF628" s="150"/>
      <c r="AG628" s="151"/>
      <c r="AH628" s="151"/>
      <c r="AI628" s="151"/>
      <c r="AJ628" s="151"/>
      <c r="AK628" s="152"/>
      <c r="AL628" s="135"/>
      <c r="AM628" s="172"/>
      <c r="AN628" s="172"/>
      <c r="AO628" s="173"/>
    </row>
    <row r="629" spans="2:41" s="82" customFormat="1" ht="35.25" customHeight="1" x14ac:dyDescent="0.2">
      <c r="B629" s="171"/>
      <c r="C629" s="170"/>
      <c r="D629" s="88"/>
      <c r="E629" s="113"/>
      <c r="F629" s="95"/>
      <c r="G629" s="105"/>
      <c r="H629" s="106"/>
      <c r="I629" s="105"/>
      <c r="J629" s="107"/>
      <c r="K629" s="99"/>
      <c r="L629" s="117"/>
      <c r="M629" s="118"/>
      <c r="N629" s="95"/>
      <c r="O629" s="88"/>
      <c r="P629" s="96"/>
      <c r="Q629" s="95"/>
      <c r="R629" s="88"/>
      <c r="S629" s="96"/>
      <c r="T629" s="122"/>
      <c r="U629" s="160"/>
      <c r="V629" s="168"/>
      <c r="W629" s="133"/>
      <c r="X629" s="133"/>
      <c r="Y629" s="134"/>
      <c r="Z629" s="515"/>
      <c r="AA629" s="138"/>
      <c r="AB629" s="139"/>
      <c r="AC629" s="140"/>
      <c r="AD629" s="148"/>
      <c r="AE629" s="149"/>
      <c r="AF629" s="150"/>
      <c r="AG629" s="151"/>
      <c r="AH629" s="151"/>
      <c r="AI629" s="151"/>
      <c r="AJ629" s="151"/>
      <c r="AK629" s="152"/>
      <c r="AL629" s="135"/>
      <c r="AM629" s="172"/>
      <c r="AN629" s="172"/>
      <c r="AO629" s="173"/>
    </row>
    <row r="630" spans="2:41" s="82" customFormat="1" ht="35.25" customHeight="1" x14ac:dyDescent="0.2">
      <c r="B630" s="171"/>
      <c r="C630" s="170"/>
      <c r="D630" s="88"/>
      <c r="E630" s="113"/>
      <c r="F630" s="95"/>
      <c r="G630" s="105"/>
      <c r="H630" s="106"/>
      <c r="I630" s="105"/>
      <c r="J630" s="107"/>
      <c r="K630" s="99"/>
      <c r="L630" s="117"/>
      <c r="M630" s="118"/>
      <c r="N630" s="95"/>
      <c r="O630" s="88"/>
      <c r="P630" s="96"/>
      <c r="Q630" s="95"/>
      <c r="R630" s="88"/>
      <c r="S630" s="96"/>
      <c r="T630" s="122"/>
      <c r="U630" s="160"/>
      <c r="V630" s="168"/>
      <c r="W630" s="133"/>
      <c r="X630" s="133"/>
      <c r="Y630" s="134"/>
      <c r="Z630" s="515"/>
      <c r="AA630" s="138"/>
      <c r="AB630" s="139"/>
      <c r="AC630" s="140"/>
      <c r="AD630" s="148"/>
      <c r="AE630" s="149"/>
      <c r="AF630" s="150"/>
      <c r="AG630" s="151"/>
      <c r="AH630" s="151"/>
      <c r="AI630" s="151"/>
      <c r="AJ630" s="151"/>
      <c r="AK630" s="152"/>
      <c r="AL630" s="135"/>
      <c r="AM630" s="172"/>
      <c r="AN630" s="172"/>
      <c r="AO630" s="173"/>
    </row>
    <row r="631" spans="2:41" s="82" customFormat="1" ht="35.25" customHeight="1" x14ac:dyDescent="0.2">
      <c r="B631" s="171"/>
      <c r="C631" s="170"/>
      <c r="D631" s="88"/>
      <c r="E631" s="113"/>
      <c r="F631" s="95"/>
      <c r="G631" s="105"/>
      <c r="H631" s="106"/>
      <c r="I631" s="105"/>
      <c r="J631" s="107"/>
      <c r="K631" s="99"/>
      <c r="L631" s="117"/>
      <c r="M631" s="118"/>
      <c r="N631" s="95"/>
      <c r="O631" s="88"/>
      <c r="P631" s="96"/>
      <c r="Q631" s="95"/>
      <c r="R631" s="88"/>
      <c r="S631" s="96"/>
      <c r="T631" s="122"/>
      <c r="U631" s="160"/>
      <c r="V631" s="168"/>
      <c r="W631" s="133"/>
      <c r="X631" s="133"/>
      <c r="Y631" s="134"/>
      <c r="Z631" s="515"/>
      <c r="AA631" s="138"/>
      <c r="AB631" s="139"/>
      <c r="AC631" s="140"/>
      <c r="AD631" s="148"/>
      <c r="AE631" s="149"/>
      <c r="AF631" s="150"/>
      <c r="AG631" s="151"/>
      <c r="AH631" s="151"/>
      <c r="AI631" s="151"/>
      <c r="AJ631" s="151"/>
      <c r="AK631" s="152"/>
      <c r="AL631" s="135"/>
      <c r="AM631" s="172"/>
      <c r="AN631" s="172"/>
      <c r="AO631" s="173"/>
    </row>
    <row r="632" spans="2:41" s="82" customFormat="1" ht="35.25" customHeight="1" x14ac:dyDescent="0.2">
      <c r="B632" s="171"/>
      <c r="C632" s="170"/>
      <c r="D632" s="88"/>
      <c r="E632" s="113"/>
      <c r="F632" s="95"/>
      <c r="G632" s="105"/>
      <c r="H632" s="106"/>
      <c r="I632" s="105"/>
      <c r="J632" s="107"/>
      <c r="K632" s="99"/>
      <c r="L632" s="117"/>
      <c r="M632" s="118"/>
      <c r="N632" s="95"/>
      <c r="O632" s="88"/>
      <c r="P632" s="96"/>
      <c r="Q632" s="95"/>
      <c r="R632" s="88"/>
      <c r="S632" s="96"/>
      <c r="T632" s="122"/>
      <c r="U632" s="160"/>
      <c r="V632" s="168"/>
      <c r="W632" s="133"/>
      <c r="X632" s="133"/>
      <c r="Y632" s="134"/>
      <c r="Z632" s="515"/>
      <c r="AA632" s="138"/>
      <c r="AB632" s="139"/>
      <c r="AC632" s="140"/>
      <c r="AD632" s="148"/>
      <c r="AE632" s="149"/>
      <c r="AF632" s="150"/>
      <c r="AG632" s="151"/>
      <c r="AH632" s="151"/>
      <c r="AI632" s="151"/>
      <c r="AJ632" s="151"/>
      <c r="AK632" s="152"/>
      <c r="AL632" s="135"/>
      <c r="AM632" s="172"/>
      <c r="AN632" s="172"/>
      <c r="AO632" s="173"/>
    </row>
    <row r="633" spans="2:41" s="82" customFormat="1" ht="35.25" customHeight="1" x14ac:dyDescent="0.2">
      <c r="B633" s="171"/>
      <c r="C633" s="170"/>
      <c r="D633" s="88"/>
      <c r="E633" s="113"/>
      <c r="F633" s="95"/>
      <c r="G633" s="105"/>
      <c r="H633" s="106"/>
      <c r="I633" s="105"/>
      <c r="J633" s="107"/>
      <c r="K633" s="99"/>
      <c r="L633" s="117"/>
      <c r="M633" s="118"/>
      <c r="N633" s="95"/>
      <c r="O633" s="88"/>
      <c r="P633" s="96"/>
      <c r="Q633" s="95"/>
      <c r="R633" s="88"/>
      <c r="S633" s="96"/>
      <c r="T633" s="122"/>
      <c r="U633" s="160"/>
      <c r="V633" s="168"/>
      <c r="W633" s="133"/>
      <c r="X633" s="133"/>
      <c r="Y633" s="134"/>
      <c r="Z633" s="515"/>
      <c r="AA633" s="138"/>
      <c r="AB633" s="139"/>
      <c r="AC633" s="140"/>
      <c r="AD633" s="148"/>
      <c r="AE633" s="149"/>
      <c r="AF633" s="150"/>
      <c r="AG633" s="151"/>
      <c r="AH633" s="151"/>
      <c r="AI633" s="151"/>
      <c r="AJ633" s="151"/>
      <c r="AK633" s="152"/>
      <c r="AL633" s="135"/>
      <c r="AM633" s="172"/>
      <c r="AN633" s="172"/>
      <c r="AO633" s="173"/>
    </row>
    <row r="634" spans="2:41" s="82" customFormat="1" ht="35.25" customHeight="1" x14ac:dyDescent="0.2">
      <c r="B634" s="171"/>
      <c r="C634" s="170"/>
      <c r="D634" s="88"/>
      <c r="E634" s="113"/>
      <c r="F634" s="95"/>
      <c r="G634" s="105"/>
      <c r="H634" s="106"/>
      <c r="I634" s="105"/>
      <c r="J634" s="107"/>
      <c r="K634" s="99"/>
      <c r="L634" s="117"/>
      <c r="M634" s="118"/>
      <c r="N634" s="95"/>
      <c r="O634" s="88"/>
      <c r="P634" s="96"/>
      <c r="Q634" s="95"/>
      <c r="R634" s="88"/>
      <c r="S634" s="96"/>
      <c r="T634" s="122"/>
      <c r="U634" s="160"/>
      <c r="V634" s="168"/>
      <c r="W634" s="133"/>
      <c r="X634" s="133"/>
      <c r="Y634" s="134"/>
      <c r="Z634" s="515"/>
      <c r="AA634" s="138"/>
      <c r="AB634" s="139"/>
      <c r="AC634" s="140"/>
      <c r="AD634" s="148"/>
      <c r="AE634" s="149"/>
      <c r="AF634" s="150"/>
      <c r="AG634" s="151"/>
      <c r="AH634" s="151"/>
      <c r="AI634" s="151"/>
      <c r="AJ634" s="151"/>
      <c r="AK634" s="152"/>
      <c r="AL634" s="135"/>
      <c r="AM634" s="172"/>
      <c r="AN634" s="172"/>
      <c r="AO634" s="173"/>
    </row>
    <row r="635" spans="2:41" s="82" customFormat="1" ht="35.25" customHeight="1" x14ac:dyDescent="0.2">
      <c r="B635" s="171"/>
      <c r="C635" s="170"/>
      <c r="D635" s="88"/>
      <c r="E635" s="113"/>
      <c r="F635" s="95"/>
      <c r="G635" s="105"/>
      <c r="H635" s="106"/>
      <c r="I635" s="105"/>
      <c r="J635" s="107"/>
      <c r="K635" s="99"/>
      <c r="L635" s="117"/>
      <c r="M635" s="118"/>
      <c r="N635" s="95"/>
      <c r="O635" s="88"/>
      <c r="P635" s="96"/>
      <c r="Q635" s="95"/>
      <c r="R635" s="88"/>
      <c r="S635" s="96"/>
      <c r="T635" s="122"/>
      <c r="U635" s="160"/>
      <c r="V635" s="168"/>
      <c r="W635" s="133"/>
      <c r="X635" s="133"/>
      <c r="Y635" s="134"/>
      <c r="Z635" s="515"/>
      <c r="AA635" s="138"/>
      <c r="AB635" s="139"/>
      <c r="AC635" s="140"/>
      <c r="AD635" s="148"/>
      <c r="AE635" s="149"/>
      <c r="AF635" s="150"/>
      <c r="AG635" s="151"/>
      <c r="AH635" s="151"/>
      <c r="AI635" s="151"/>
      <c r="AJ635" s="151"/>
      <c r="AK635" s="152"/>
      <c r="AL635" s="135"/>
      <c r="AM635" s="172"/>
      <c r="AN635" s="172"/>
      <c r="AO635" s="173"/>
    </row>
    <row r="636" spans="2:41" s="82" customFormat="1" ht="35.25" customHeight="1" x14ac:dyDescent="0.2">
      <c r="B636" s="171"/>
      <c r="C636" s="170"/>
      <c r="D636" s="88"/>
      <c r="E636" s="113"/>
      <c r="F636" s="95"/>
      <c r="G636" s="105"/>
      <c r="H636" s="106"/>
      <c r="I636" s="105"/>
      <c r="J636" s="107"/>
      <c r="K636" s="99"/>
      <c r="L636" s="117"/>
      <c r="M636" s="118"/>
      <c r="N636" s="95"/>
      <c r="O636" s="88"/>
      <c r="P636" s="96"/>
      <c r="Q636" s="95"/>
      <c r="R636" s="88"/>
      <c r="S636" s="96"/>
      <c r="T636" s="122"/>
      <c r="U636" s="160"/>
      <c r="V636" s="168"/>
      <c r="W636" s="133"/>
      <c r="X636" s="133"/>
      <c r="Y636" s="134"/>
      <c r="Z636" s="515"/>
      <c r="AA636" s="138"/>
      <c r="AB636" s="139"/>
      <c r="AC636" s="140"/>
      <c r="AD636" s="148"/>
      <c r="AE636" s="149"/>
      <c r="AF636" s="150"/>
      <c r="AG636" s="151"/>
      <c r="AH636" s="151"/>
      <c r="AI636" s="151"/>
      <c r="AJ636" s="151"/>
      <c r="AK636" s="152"/>
      <c r="AL636" s="135"/>
      <c r="AM636" s="172"/>
      <c r="AN636" s="172"/>
      <c r="AO636" s="173"/>
    </row>
    <row r="637" spans="2:41" s="82" customFormat="1" ht="35.25" customHeight="1" x14ac:dyDescent="0.2">
      <c r="B637" s="171"/>
      <c r="C637" s="170"/>
      <c r="D637" s="88"/>
      <c r="E637" s="113"/>
      <c r="F637" s="95"/>
      <c r="G637" s="105"/>
      <c r="H637" s="106"/>
      <c r="I637" s="105"/>
      <c r="J637" s="107"/>
      <c r="K637" s="99"/>
      <c r="L637" s="117"/>
      <c r="M637" s="118"/>
      <c r="N637" s="95"/>
      <c r="O637" s="88"/>
      <c r="P637" s="96"/>
      <c r="Q637" s="95"/>
      <c r="R637" s="88"/>
      <c r="S637" s="96"/>
      <c r="T637" s="122"/>
      <c r="U637" s="160"/>
      <c r="V637" s="168"/>
      <c r="W637" s="133"/>
      <c r="X637" s="133"/>
      <c r="Y637" s="134"/>
      <c r="Z637" s="515"/>
      <c r="AA637" s="138"/>
      <c r="AB637" s="139"/>
      <c r="AC637" s="140"/>
      <c r="AD637" s="148"/>
      <c r="AE637" s="149"/>
      <c r="AF637" s="150"/>
      <c r="AG637" s="151"/>
      <c r="AH637" s="151"/>
      <c r="AI637" s="151"/>
      <c r="AJ637" s="151"/>
      <c r="AK637" s="152"/>
      <c r="AL637" s="135"/>
      <c r="AM637" s="172"/>
      <c r="AN637" s="172"/>
      <c r="AO637" s="173"/>
    </row>
    <row r="638" spans="2:41" s="82" customFormat="1" ht="35.25" customHeight="1" x14ac:dyDescent="0.2">
      <c r="B638" s="171"/>
      <c r="C638" s="170"/>
      <c r="D638" s="88"/>
      <c r="E638" s="113"/>
      <c r="F638" s="95"/>
      <c r="G638" s="105"/>
      <c r="H638" s="106"/>
      <c r="I638" s="105"/>
      <c r="J638" s="107"/>
      <c r="K638" s="99"/>
      <c r="L638" s="117"/>
      <c r="M638" s="118"/>
      <c r="N638" s="95"/>
      <c r="O638" s="88"/>
      <c r="P638" s="96"/>
      <c r="Q638" s="95"/>
      <c r="R638" s="88"/>
      <c r="S638" s="96"/>
      <c r="T638" s="122"/>
      <c r="U638" s="160"/>
      <c r="V638" s="168"/>
      <c r="W638" s="133"/>
      <c r="X638" s="133"/>
      <c r="Y638" s="134"/>
      <c r="Z638" s="515"/>
      <c r="AA638" s="138"/>
      <c r="AB638" s="139"/>
      <c r="AC638" s="140"/>
      <c r="AD638" s="148"/>
      <c r="AE638" s="149"/>
      <c r="AF638" s="150"/>
      <c r="AG638" s="151"/>
      <c r="AH638" s="151"/>
      <c r="AI638" s="151"/>
      <c r="AJ638" s="151"/>
      <c r="AK638" s="152"/>
      <c r="AL638" s="135"/>
      <c r="AM638" s="172"/>
      <c r="AN638" s="172"/>
      <c r="AO638" s="173"/>
    </row>
    <row r="639" spans="2:41" s="82" customFormat="1" ht="35.25" customHeight="1" x14ac:dyDescent="0.2">
      <c r="B639" s="171"/>
      <c r="C639" s="170"/>
      <c r="D639" s="88"/>
      <c r="E639" s="113"/>
      <c r="F639" s="95"/>
      <c r="G639" s="105"/>
      <c r="H639" s="106"/>
      <c r="I639" s="105"/>
      <c r="J639" s="107"/>
      <c r="K639" s="99"/>
      <c r="L639" s="117"/>
      <c r="M639" s="118"/>
      <c r="N639" s="95"/>
      <c r="O639" s="88"/>
      <c r="P639" s="96"/>
      <c r="Q639" s="95"/>
      <c r="R639" s="88"/>
      <c r="S639" s="96"/>
      <c r="T639" s="122"/>
      <c r="U639" s="160"/>
      <c r="V639" s="168"/>
      <c r="W639" s="133"/>
      <c r="X639" s="133"/>
      <c r="Y639" s="134"/>
      <c r="Z639" s="515"/>
      <c r="AA639" s="138"/>
      <c r="AB639" s="139"/>
      <c r="AC639" s="140"/>
      <c r="AD639" s="148"/>
      <c r="AE639" s="149"/>
      <c r="AF639" s="150"/>
      <c r="AG639" s="151"/>
      <c r="AH639" s="151"/>
      <c r="AI639" s="151"/>
      <c r="AJ639" s="151"/>
      <c r="AK639" s="152"/>
      <c r="AL639" s="135"/>
      <c r="AM639" s="172"/>
      <c r="AN639" s="172"/>
      <c r="AO639" s="173"/>
    </row>
    <row r="640" spans="2:41" s="82" customFormat="1" ht="35.25" customHeight="1" x14ac:dyDescent="0.2">
      <c r="B640" s="171"/>
      <c r="C640" s="170"/>
      <c r="D640" s="88"/>
      <c r="E640" s="113"/>
      <c r="F640" s="95"/>
      <c r="G640" s="105"/>
      <c r="H640" s="106"/>
      <c r="I640" s="105"/>
      <c r="J640" s="107"/>
      <c r="K640" s="99"/>
      <c r="L640" s="117"/>
      <c r="M640" s="118"/>
      <c r="N640" s="95"/>
      <c r="O640" s="88"/>
      <c r="P640" s="96"/>
      <c r="Q640" s="95"/>
      <c r="R640" s="88"/>
      <c r="S640" s="96"/>
      <c r="T640" s="122"/>
      <c r="U640" s="160"/>
      <c r="V640" s="168"/>
      <c r="W640" s="133"/>
      <c r="X640" s="133"/>
      <c r="Y640" s="134"/>
      <c r="Z640" s="515"/>
      <c r="AA640" s="138"/>
      <c r="AB640" s="139"/>
      <c r="AC640" s="140"/>
      <c r="AD640" s="148"/>
      <c r="AE640" s="149"/>
      <c r="AF640" s="150"/>
      <c r="AG640" s="151"/>
      <c r="AH640" s="151"/>
      <c r="AI640" s="151"/>
      <c r="AJ640" s="151"/>
      <c r="AK640" s="152"/>
      <c r="AL640" s="135"/>
      <c r="AM640" s="172"/>
      <c r="AN640" s="172"/>
      <c r="AO640" s="173"/>
    </row>
    <row r="641" spans="2:41" s="82" customFormat="1" ht="35.25" customHeight="1" x14ac:dyDescent="0.2">
      <c r="B641" s="171"/>
      <c r="C641" s="170"/>
      <c r="D641" s="88"/>
      <c r="E641" s="113"/>
      <c r="F641" s="95"/>
      <c r="G641" s="105"/>
      <c r="H641" s="106"/>
      <c r="I641" s="105"/>
      <c r="J641" s="107"/>
      <c r="K641" s="99"/>
      <c r="L641" s="117"/>
      <c r="M641" s="118"/>
      <c r="N641" s="95"/>
      <c r="O641" s="88"/>
      <c r="P641" s="96"/>
      <c r="Q641" s="95"/>
      <c r="R641" s="88"/>
      <c r="S641" s="96"/>
      <c r="T641" s="122"/>
      <c r="U641" s="160"/>
      <c r="V641" s="168"/>
      <c r="W641" s="133"/>
      <c r="X641" s="133"/>
      <c r="Y641" s="134"/>
      <c r="Z641" s="515"/>
      <c r="AA641" s="138"/>
      <c r="AB641" s="139"/>
      <c r="AC641" s="140"/>
      <c r="AD641" s="148"/>
      <c r="AE641" s="149"/>
      <c r="AF641" s="150"/>
      <c r="AG641" s="151"/>
      <c r="AH641" s="151"/>
      <c r="AI641" s="151"/>
      <c r="AJ641" s="151"/>
      <c r="AK641" s="152"/>
      <c r="AL641" s="135"/>
      <c r="AM641" s="172"/>
      <c r="AN641" s="172"/>
      <c r="AO641" s="173"/>
    </row>
    <row r="642" spans="2:41" s="82" customFormat="1" ht="35.25" customHeight="1" x14ac:dyDescent="0.2">
      <c r="B642" s="171"/>
      <c r="C642" s="170"/>
      <c r="D642" s="88"/>
      <c r="E642" s="113"/>
      <c r="F642" s="95"/>
      <c r="G642" s="105"/>
      <c r="H642" s="106"/>
      <c r="I642" s="105"/>
      <c r="J642" s="107"/>
      <c r="K642" s="99"/>
      <c r="L642" s="117"/>
      <c r="M642" s="118"/>
      <c r="N642" s="95"/>
      <c r="O642" s="88"/>
      <c r="P642" s="96"/>
      <c r="Q642" s="95"/>
      <c r="R642" s="88"/>
      <c r="S642" s="96"/>
      <c r="T642" s="122"/>
      <c r="U642" s="160"/>
      <c r="V642" s="168"/>
      <c r="W642" s="133"/>
      <c r="X642" s="133"/>
      <c r="Y642" s="134"/>
      <c r="Z642" s="515"/>
      <c r="AA642" s="138"/>
      <c r="AB642" s="139"/>
      <c r="AC642" s="140"/>
      <c r="AD642" s="148"/>
      <c r="AE642" s="149"/>
      <c r="AF642" s="150"/>
      <c r="AG642" s="151"/>
      <c r="AH642" s="151"/>
      <c r="AI642" s="151"/>
      <c r="AJ642" s="151"/>
      <c r="AK642" s="152"/>
      <c r="AL642" s="135"/>
      <c r="AM642" s="172"/>
      <c r="AN642" s="172"/>
      <c r="AO642" s="173"/>
    </row>
    <row r="643" spans="2:41" s="82" customFormat="1" ht="35.25" customHeight="1" x14ac:dyDescent="0.2">
      <c r="B643" s="171"/>
      <c r="C643" s="170"/>
      <c r="D643" s="88"/>
      <c r="E643" s="113"/>
      <c r="F643" s="95"/>
      <c r="G643" s="105"/>
      <c r="H643" s="106"/>
      <c r="I643" s="105"/>
      <c r="J643" s="107"/>
      <c r="K643" s="99"/>
      <c r="L643" s="117"/>
      <c r="M643" s="118"/>
      <c r="N643" s="95"/>
      <c r="O643" s="88"/>
      <c r="P643" s="96"/>
      <c r="Q643" s="95"/>
      <c r="R643" s="88"/>
      <c r="S643" s="96"/>
      <c r="T643" s="122"/>
      <c r="U643" s="160"/>
      <c r="V643" s="168"/>
      <c r="W643" s="133"/>
      <c r="X643" s="133"/>
      <c r="Y643" s="134"/>
      <c r="Z643" s="515"/>
      <c r="AA643" s="138"/>
      <c r="AB643" s="139"/>
      <c r="AC643" s="140"/>
      <c r="AD643" s="148"/>
      <c r="AE643" s="149"/>
      <c r="AF643" s="150"/>
      <c r="AG643" s="151"/>
      <c r="AH643" s="151"/>
      <c r="AI643" s="151"/>
      <c r="AJ643" s="151"/>
      <c r="AK643" s="152"/>
      <c r="AL643" s="135"/>
      <c r="AM643" s="172"/>
      <c r="AN643" s="172"/>
      <c r="AO643" s="173"/>
    </row>
    <row r="644" spans="2:41" s="82" customFormat="1" ht="35.25" customHeight="1" x14ac:dyDescent="0.2">
      <c r="B644" s="171"/>
      <c r="C644" s="170"/>
      <c r="D644" s="88"/>
      <c r="E644" s="113"/>
      <c r="F644" s="95"/>
      <c r="G644" s="105"/>
      <c r="H644" s="106"/>
      <c r="I644" s="105"/>
      <c r="J644" s="107"/>
      <c r="K644" s="99"/>
      <c r="L644" s="117"/>
      <c r="M644" s="118"/>
      <c r="N644" s="95"/>
      <c r="O644" s="88"/>
      <c r="P644" s="96"/>
      <c r="Q644" s="95"/>
      <c r="R644" s="88"/>
      <c r="S644" s="96"/>
      <c r="T644" s="122"/>
      <c r="U644" s="160"/>
      <c r="V644" s="168"/>
      <c r="W644" s="133"/>
      <c r="X644" s="133"/>
      <c r="Y644" s="134"/>
      <c r="Z644" s="515"/>
      <c r="AA644" s="138"/>
      <c r="AB644" s="139"/>
      <c r="AC644" s="140"/>
      <c r="AD644" s="148"/>
      <c r="AE644" s="149"/>
      <c r="AF644" s="150"/>
      <c r="AG644" s="151"/>
      <c r="AH644" s="151"/>
      <c r="AI644" s="151"/>
      <c r="AJ644" s="151"/>
      <c r="AK644" s="152"/>
      <c r="AL644" s="135"/>
      <c r="AM644" s="172"/>
      <c r="AN644" s="172"/>
      <c r="AO644" s="173"/>
    </row>
    <row r="645" spans="2:41" s="82" customFormat="1" ht="35.25" customHeight="1" x14ac:dyDescent="0.2">
      <c r="B645" s="171"/>
      <c r="C645" s="170"/>
      <c r="D645" s="88"/>
      <c r="E645" s="113"/>
      <c r="F645" s="95"/>
      <c r="G645" s="105"/>
      <c r="H645" s="106"/>
      <c r="I645" s="105"/>
      <c r="J645" s="107"/>
      <c r="K645" s="99"/>
      <c r="L645" s="117"/>
      <c r="M645" s="118"/>
      <c r="N645" s="95"/>
      <c r="O645" s="88"/>
      <c r="P645" s="96"/>
      <c r="Q645" s="95"/>
      <c r="R645" s="88"/>
      <c r="S645" s="96"/>
      <c r="T645" s="122"/>
      <c r="U645" s="160"/>
      <c r="V645" s="168"/>
      <c r="W645" s="133"/>
      <c r="X645" s="133"/>
      <c r="Y645" s="134"/>
      <c r="Z645" s="515"/>
      <c r="AA645" s="138"/>
      <c r="AB645" s="139"/>
      <c r="AC645" s="140"/>
      <c r="AD645" s="148"/>
      <c r="AE645" s="149"/>
      <c r="AF645" s="150"/>
      <c r="AG645" s="151"/>
      <c r="AH645" s="151"/>
      <c r="AI645" s="151"/>
      <c r="AJ645" s="151"/>
      <c r="AK645" s="152"/>
      <c r="AL645" s="135"/>
      <c r="AM645" s="172"/>
      <c r="AN645" s="172"/>
      <c r="AO645" s="173"/>
    </row>
    <row r="646" spans="2:41" s="82" customFormat="1" ht="35.25" customHeight="1" x14ac:dyDescent="0.2">
      <c r="B646" s="171"/>
      <c r="C646" s="170"/>
      <c r="D646" s="88"/>
      <c r="E646" s="113"/>
      <c r="F646" s="95"/>
      <c r="G646" s="105"/>
      <c r="H646" s="106"/>
      <c r="I646" s="105"/>
      <c r="J646" s="107"/>
      <c r="K646" s="99"/>
      <c r="L646" s="117"/>
      <c r="M646" s="118"/>
      <c r="N646" s="95"/>
      <c r="O646" s="88"/>
      <c r="P646" s="96"/>
      <c r="Q646" s="95"/>
      <c r="R646" s="88"/>
      <c r="S646" s="96"/>
      <c r="T646" s="122"/>
      <c r="U646" s="160"/>
      <c r="V646" s="168"/>
      <c r="W646" s="133"/>
      <c r="X646" s="133"/>
      <c r="Y646" s="134"/>
      <c r="Z646" s="515"/>
      <c r="AA646" s="138"/>
      <c r="AB646" s="139"/>
      <c r="AC646" s="140"/>
      <c r="AD646" s="148"/>
      <c r="AE646" s="149"/>
      <c r="AF646" s="150"/>
      <c r="AG646" s="151"/>
      <c r="AH646" s="151"/>
      <c r="AI646" s="151"/>
      <c r="AJ646" s="151"/>
      <c r="AK646" s="152"/>
      <c r="AL646" s="135"/>
      <c r="AM646" s="172"/>
      <c r="AN646" s="172"/>
      <c r="AO646" s="173"/>
    </row>
    <row r="647" spans="2:41" s="82" customFormat="1" ht="35.25" customHeight="1" x14ac:dyDescent="0.2">
      <c r="B647" s="171"/>
      <c r="C647" s="170"/>
      <c r="D647" s="88"/>
      <c r="E647" s="113"/>
      <c r="F647" s="95"/>
      <c r="G647" s="105"/>
      <c r="H647" s="106"/>
      <c r="I647" s="105"/>
      <c r="J647" s="107"/>
      <c r="K647" s="99"/>
      <c r="L647" s="117"/>
      <c r="M647" s="118"/>
      <c r="N647" s="95"/>
      <c r="O647" s="88"/>
      <c r="P647" s="96"/>
      <c r="Q647" s="95"/>
      <c r="R647" s="88"/>
      <c r="S647" s="96"/>
      <c r="T647" s="122"/>
      <c r="U647" s="160"/>
      <c r="V647" s="168"/>
      <c r="W647" s="133"/>
      <c r="X647" s="133"/>
      <c r="Y647" s="134"/>
      <c r="Z647" s="515"/>
      <c r="AA647" s="138"/>
      <c r="AB647" s="139"/>
      <c r="AC647" s="140"/>
      <c r="AD647" s="148"/>
      <c r="AE647" s="149"/>
      <c r="AF647" s="150"/>
      <c r="AG647" s="151"/>
      <c r="AH647" s="151"/>
      <c r="AI647" s="151"/>
      <c r="AJ647" s="151"/>
      <c r="AK647" s="152"/>
      <c r="AL647" s="135"/>
      <c r="AM647" s="172"/>
      <c r="AN647" s="172"/>
      <c r="AO647" s="173"/>
    </row>
    <row r="648" spans="2:41" s="82" customFormat="1" ht="35.25" customHeight="1" x14ac:dyDescent="0.2">
      <c r="B648" s="171"/>
      <c r="C648" s="170"/>
      <c r="D648" s="88"/>
      <c r="E648" s="113"/>
      <c r="F648" s="95"/>
      <c r="G648" s="105"/>
      <c r="H648" s="106"/>
      <c r="I648" s="105"/>
      <c r="J648" s="107"/>
      <c r="K648" s="99"/>
      <c r="L648" s="117"/>
      <c r="M648" s="118"/>
      <c r="N648" s="95"/>
      <c r="O648" s="88"/>
      <c r="P648" s="96"/>
      <c r="Q648" s="95"/>
      <c r="R648" s="88"/>
      <c r="S648" s="96"/>
      <c r="T648" s="122"/>
      <c r="U648" s="160"/>
      <c r="V648" s="168"/>
      <c r="W648" s="133"/>
      <c r="X648" s="133"/>
      <c r="Y648" s="134"/>
      <c r="Z648" s="515"/>
      <c r="AA648" s="138"/>
      <c r="AB648" s="139"/>
      <c r="AC648" s="140"/>
      <c r="AD648" s="148"/>
      <c r="AE648" s="149"/>
      <c r="AF648" s="150"/>
      <c r="AG648" s="151"/>
      <c r="AH648" s="151"/>
      <c r="AI648" s="151"/>
      <c r="AJ648" s="151"/>
      <c r="AK648" s="152"/>
      <c r="AL648" s="135"/>
      <c r="AM648" s="172"/>
      <c r="AN648" s="172"/>
      <c r="AO648" s="173"/>
    </row>
    <row r="649" spans="2:41" s="82" customFormat="1" ht="35.25" customHeight="1" x14ac:dyDescent="0.2">
      <c r="B649" s="171"/>
      <c r="C649" s="170"/>
      <c r="D649" s="88"/>
      <c r="E649" s="113"/>
      <c r="F649" s="95"/>
      <c r="G649" s="105"/>
      <c r="H649" s="106"/>
      <c r="I649" s="105"/>
      <c r="J649" s="107"/>
      <c r="K649" s="99"/>
      <c r="L649" s="117"/>
      <c r="M649" s="118"/>
      <c r="N649" s="95"/>
      <c r="O649" s="88"/>
      <c r="P649" s="96"/>
      <c r="Q649" s="95"/>
      <c r="R649" s="88"/>
      <c r="S649" s="96"/>
      <c r="T649" s="122"/>
      <c r="U649" s="160"/>
      <c r="V649" s="168"/>
      <c r="W649" s="133"/>
      <c r="X649" s="133"/>
      <c r="Y649" s="134"/>
      <c r="Z649" s="515"/>
      <c r="AA649" s="138"/>
      <c r="AB649" s="139"/>
      <c r="AC649" s="140"/>
      <c r="AD649" s="148"/>
      <c r="AE649" s="149"/>
      <c r="AF649" s="150"/>
      <c r="AG649" s="151"/>
      <c r="AH649" s="151"/>
      <c r="AI649" s="151"/>
      <c r="AJ649" s="151"/>
      <c r="AK649" s="152"/>
      <c r="AL649" s="135"/>
      <c r="AM649" s="172"/>
      <c r="AN649" s="172"/>
      <c r="AO649" s="173"/>
    </row>
    <row r="650" spans="2:41" s="82" customFormat="1" ht="35.25" customHeight="1" x14ac:dyDescent="0.2">
      <c r="B650" s="171"/>
      <c r="C650" s="170"/>
      <c r="D650" s="88"/>
      <c r="E650" s="113"/>
      <c r="F650" s="95"/>
      <c r="G650" s="105"/>
      <c r="H650" s="106"/>
      <c r="I650" s="105"/>
      <c r="J650" s="107"/>
      <c r="K650" s="99"/>
      <c r="L650" s="117"/>
      <c r="M650" s="118"/>
      <c r="N650" s="95"/>
      <c r="O650" s="88"/>
      <c r="P650" s="96"/>
      <c r="Q650" s="95"/>
      <c r="R650" s="88"/>
      <c r="S650" s="96"/>
      <c r="T650" s="122"/>
      <c r="U650" s="160"/>
      <c r="V650" s="168"/>
      <c r="W650" s="133"/>
      <c r="X650" s="133"/>
      <c r="Y650" s="134"/>
      <c r="Z650" s="515"/>
      <c r="AA650" s="138"/>
      <c r="AB650" s="139"/>
      <c r="AC650" s="140"/>
      <c r="AD650" s="148"/>
      <c r="AE650" s="149"/>
      <c r="AF650" s="150"/>
      <c r="AG650" s="151"/>
      <c r="AH650" s="151"/>
      <c r="AI650" s="151"/>
      <c r="AJ650" s="151"/>
      <c r="AK650" s="152"/>
      <c r="AL650" s="135"/>
      <c r="AM650" s="172"/>
      <c r="AN650" s="172"/>
      <c r="AO650" s="173"/>
    </row>
    <row r="651" spans="2:41" s="82" customFormat="1" ht="35.25" customHeight="1" x14ac:dyDescent="0.2">
      <c r="B651" s="171"/>
      <c r="C651" s="170"/>
      <c r="D651" s="88"/>
      <c r="E651" s="113"/>
      <c r="F651" s="95"/>
      <c r="G651" s="105"/>
      <c r="H651" s="106"/>
      <c r="I651" s="105"/>
      <c r="J651" s="107"/>
      <c r="K651" s="99"/>
      <c r="L651" s="117"/>
      <c r="M651" s="118"/>
      <c r="N651" s="95"/>
      <c r="O651" s="88"/>
      <c r="P651" s="96"/>
      <c r="Q651" s="95"/>
      <c r="R651" s="88"/>
      <c r="S651" s="96"/>
      <c r="T651" s="122"/>
      <c r="U651" s="160"/>
      <c r="V651" s="168"/>
      <c r="W651" s="133"/>
      <c r="X651" s="133"/>
      <c r="Y651" s="134"/>
      <c r="Z651" s="515"/>
      <c r="AA651" s="138"/>
      <c r="AB651" s="139"/>
      <c r="AC651" s="140"/>
      <c r="AD651" s="148"/>
      <c r="AE651" s="149"/>
      <c r="AF651" s="150"/>
      <c r="AG651" s="151"/>
      <c r="AH651" s="151"/>
      <c r="AI651" s="151"/>
      <c r="AJ651" s="151"/>
      <c r="AK651" s="152"/>
      <c r="AL651" s="135"/>
      <c r="AM651" s="172"/>
      <c r="AN651" s="172"/>
      <c r="AO651" s="173"/>
    </row>
    <row r="652" spans="2:41" s="82" customFormat="1" ht="35.25" customHeight="1" x14ac:dyDescent="0.2">
      <c r="B652" s="171"/>
      <c r="C652" s="170"/>
      <c r="D652" s="88"/>
      <c r="E652" s="113"/>
      <c r="F652" s="95"/>
      <c r="G652" s="105"/>
      <c r="H652" s="106"/>
      <c r="I652" s="105"/>
      <c r="J652" s="107"/>
      <c r="K652" s="99"/>
      <c r="L652" s="117"/>
      <c r="M652" s="118"/>
      <c r="N652" s="95"/>
      <c r="O652" s="88"/>
      <c r="P652" s="96"/>
      <c r="Q652" s="95"/>
      <c r="R652" s="88"/>
      <c r="S652" s="96"/>
      <c r="T652" s="122"/>
      <c r="U652" s="160"/>
      <c r="V652" s="168"/>
      <c r="W652" s="133"/>
      <c r="X652" s="133"/>
      <c r="Y652" s="134"/>
      <c r="Z652" s="515"/>
      <c r="AA652" s="138"/>
      <c r="AB652" s="139"/>
      <c r="AC652" s="140"/>
      <c r="AD652" s="148"/>
      <c r="AE652" s="149"/>
      <c r="AF652" s="150"/>
      <c r="AG652" s="151"/>
      <c r="AH652" s="151"/>
      <c r="AI652" s="151"/>
      <c r="AJ652" s="151"/>
      <c r="AK652" s="152"/>
      <c r="AL652" s="135"/>
      <c r="AM652" s="172"/>
      <c r="AN652" s="172"/>
      <c r="AO652" s="173"/>
    </row>
    <row r="653" spans="2:41" s="82" customFormat="1" ht="35.25" customHeight="1" x14ac:dyDescent="0.2">
      <c r="B653" s="171"/>
      <c r="C653" s="170"/>
      <c r="D653" s="88"/>
      <c r="E653" s="113"/>
      <c r="F653" s="95"/>
      <c r="G653" s="105"/>
      <c r="H653" s="106"/>
      <c r="I653" s="105"/>
      <c r="J653" s="107"/>
      <c r="K653" s="99"/>
      <c r="L653" s="117"/>
      <c r="M653" s="118"/>
      <c r="N653" s="95"/>
      <c r="O653" s="88"/>
      <c r="P653" s="96"/>
      <c r="Q653" s="95"/>
      <c r="R653" s="88"/>
      <c r="S653" s="96"/>
      <c r="T653" s="122"/>
      <c r="U653" s="160"/>
      <c r="V653" s="168"/>
      <c r="W653" s="133"/>
      <c r="X653" s="133"/>
      <c r="Y653" s="134"/>
      <c r="Z653" s="515"/>
      <c r="AA653" s="138"/>
      <c r="AB653" s="139"/>
      <c r="AC653" s="140"/>
      <c r="AD653" s="148"/>
      <c r="AE653" s="149"/>
      <c r="AF653" s="150"/>
      <c r="AG653" s="151"/>
      <c r="AH653" s="151"/>
      <c r="AI653" s="151"/>
      <c r="AJ653" s="151"/>
      <c r="AK653" s="152"/>
      <c r="AL653" s="135"/>
      <c r="AM653" s="172"/>
      <c r="AN653" s="172"/>
      <c r="AO653" s="173"/>
    </row>
    <row r="654" spans="2:41" s="82" customFormat="1" ht="35.25" customHeight="1" x14ac:dyDescent="0.2">
      <c r="B654" s="171"/>
      <c r="C654" s="170"/>
      <c r="D654" s="88"/>
      <c r="E654" s="113"/>
      <c r="F654" s="95"/>
      <c r="G654" s="105"/>
      <c r="H654" s="106"/>
      <c r="I654" s="105"/>
      <c r="J654" s="107"/>
      <c r="K654" s="99"/>
      <c r="L654" s="117"/>
      <c r="M654" s="118"/>
      <c r="N654" s="95"/>
      <c r="O654" s="88"/>
      <c r="P654" s="96"/>
      <c r="Q654" s="95"/>
      <c r="R654" s="88"/>
      <c r="S654" s="96"/>
      <c r="T654" s="122"/>
      <c r="U654" s="160"/>
      <c r="V654" s="168"/>
      <c r="W654" s="133"/>
      <c r="X654" s="133"/>
      <c r="Y654" s="134"/>
      <c r="Z654" s="515"/>
      <c r="AA654" s="138"/>
      <c r="AB654" s="139"/>
      <c r="AC654" s="140"/>
      <c r="AD654" s="148"/>
      <c r="AE654" s="149"/>
      <c r="AF654" s="150"/>
      <c r="AG654" s="151"/>
      <c r="AH654" s="151"/>
      <c r="AI654" s="151"/>
      <c r="AJ654" s="151"/>
      <c r="AK654" s="152"/>
      <c r="AL654" s="135"/>
      <c r="AM654" s="172"/>
      <c r="AN654" s="172"/>
      <c r="AO654" s="173"/>
    </row>
    <row r="655" spans="2:41" s="82" customFormat="1" ht="35.25" customHeight="1" x14ac:dyDescent="0.2">
      <c r="B655" s="171"/>
      <c r="C655" s="170"/>
      <c r="D655" s="88"/>
      <c r="E655" s="113"/>
      <c r="F655" s="95"/>
      <c r="G655" s="105"/>
      <c r="H655" s="106"/>
      <c r="I655" s="105"/>
      <c r="J655" s="107"/>
      <c r="K655" s="99"/>
      <c r="L655" s="117"/>
      <c r="M655" s="118"/>
      <c r="N655" s="95"/>
      <c r="O655" s="88"/>
      <c r="P655" s="96"/>
      <c r="Q655" s="95"/>
      <c r="R655" s="88"/>
      <c r="S655" s="96"/>
      <c r="T655" s="122"/>
      <c r="U655" s="160"/>
      <c r="V655" s="168"/>
      <c r="W655" s="133"/>
      <c r="X655" s="133"/>
      <c r="Y655" s="134"/>
      <c r="Z655" s="515"/>
      <c r="AA655" s="138"/>
      <c r="AB655" s="139"/>
      <c r="AC655" s="140"/>
      <c r="AD655" s="148"/>
      <c r="AE655" s="149"/>
      <c r="AF655" s="150"/>
      <c r="AG655" s="151"/>
      <c r="AH655" s="151"/>
      <c r="AI655" s="151"/>
      <c r="AJ655" s="151"/>
      <c r="AK655" s="152"/>
      <c r="AL655" s="135"/>
      <c r="AM655" s="172"/>
      <c r="AN655" s="172"/>
      <c r="AO655" s="173"/>
    </row>
    <row r="656" spans="2:41" s="82" customFormat="1" ht="35.25" customHeight="1" x14ac:dyDescent="0.2">
      <c r="B656" s="171"/>
      <c r="C656" s="170"/>
      <c r="D656" s="88"/>
      <c r="E656" s="113"/>
      <c r="F656" s="95"/>
      <c r="G656" s="105"/>
      <c r="H656" s="106"/>
      <c r="I656" s="105"/>
      <c r="J656" s="107"/>
      <c r="K656" s="99"/>
      <c r="L656" s="117"/>
      <c r="M656" s="118"/>
      <c r="N656" s="95"/>
      <c r="O656" s="88"/>
      <c r="P656" s="96"/>
      <c r="Q656" s="95"/>
      <c r="R656" s="88"/>
      <c r="S656" s="96"/>
      <c r="T656" s="122"/>
      <c r="U656" s="160"/>
      <c r="V656" s="168"/>
      <c r="W656" s="133"/>
      <c r="X656" s="133"/>
      <c r="Y656" s="134"/>
      <c r="Z656" s="515"/>
      <c r="AA656" s="138"/>
      <c r="AB656" s="139"/>
      <c r="AC656" s="140"/>
      <c r="AD656" s="148"/>
      <c r="AE656" s="149"/>
      <c r="AF656" s="150"/>
      <c r="AG656" s="151"/>
      <c r="AH656" s="151"/>
      <c r="AI656" s="151"/>
      <c r="AJ656" s="151"/>
      <c r="AK656" s="152"/>
      <c r="AL656" s="135"/>
      <c r="AM656" s="172"/>
      <c r="AN656" s="172"/>
      <c r="AO656" s="173"/>
    </row>
    <row r="657" spans="2:41" s="82" customFormat="1" ht="35.25" customHeight="1" x14ac:dyDescent="0.2">
      <c r="B657" s="171"/>
      <c r="C657" s="170"/>
      <c r="D657" s="88"/>
      <c r="E657" s="113"/>
      <c r="F657" s="95"/>
      <c r="G657" s="105"/>
      <c r="H657" s="106"/>
      <c r="I657" s="105"/>
      <c r="J657" s="107"/>
      <c r="K657" s="99"/>
      <c r="L657" s="117"/>
      <c r="M657" s="118"/>
      <c r="N657" s="95"/>
      <c r="O657" s="88"/>
      <c r="P657" s="96"/>
      <c r="Q657" s="95"/>
      <c r="R657" s="88"/>
      <c r="S657" s="96"/>
      <c r="T657" s="122"/>
      <c r="U657" s="160"/>
      <c r="V657" s="168"/>
      <c r="W657" s="133"/>
      <c r="X657" s="133"/>
      <c r="Y657" s="134"/>
      <c r="Z657" s="515"/>
      <c r="AA657" s="138"/>
      <c r="AB657" s="139"/>
      <c r="AC657" s="140"/>
      <c r="AD657" s="148"/>
      <c r="AE657" s="149"/>
      <c r="AF657" s="150"/>
      <c r="AG657" s="151"/>
      <c r="AH657" s="151"/>
      <c r="AI657" s="151"/>
      <c r="AJ657" s="151"/>
      <c r="AK657" s="152"/>
      <c r="AL657" s="135"/>
      <c r="AM657" s="172"/>
      <c r="AN657" s="172"/>
      <c r="AO657" s="173"/>
    </row>
    <row r="658" spans="2:41" s="82" customFormat="1" ht="35.25" customHeight="1" x14ac:dyDescent="0.2">
      <c r="B658" s="171"/>
      <c r="C658" s="170"/>
      <c r="D658" s="88"/>
      <c r="E658" s="113"/>
      <c r="F658" s="95"/>
      <c r="G658" s="105"/>
      <c r="H658" s="106"/>
      <c r="I658" s="105"/>
      <c r="J658" s="107"/>
      <c r="K658" s="99"/>
      <c r="L658" s="117"/>
      <c r="M658" s="118"/>
      <c r="N658" s="95"/>
      <c r="O658" s="88"/>
      <c r="P658" s="96"/>
      <c r="Q658" s="95"/>
      <c r="R658" s="88"/>
      <c r="S658" s="96"/>
      <c r="T658" s="122"/>
      <c r="U658" s="160"/>
      <c r="V658" s="168"/>
      <c r="W658" s="133"/>
      <c r="X658" s="133"/>
      <c r="Y658" s="134"/>
      <c r="Z658" s="515"/>
      <c r="AA658" s="138"/>
      <c r="AB658" s="139"/>
      <c r="AC658" s="140"/>
      <c r="AD658" s="148"/>
      <c r="AE658" s="149"/>
      <c r="AF658" s="150"/>
      <c r="AG658" s="151"/>
      <c r="AH658" s="151"/>
      <c r="AI658" s="151"/>
      <c r="AJ658" s="151"/>
      <c r="AK658" s="152"/>
      <c r="AL658" s="135"/>
      <c r="AM658" s="172"/>
      <c r="AN658" s="172"/>
      <c r="AO658" s="173"/>
    </row>
    <row r="659" spans="2:41" s="82" customFormat="1" ht="35.25" customHeight="1" x14ac:dyDescent="0.2">
      <c r="B659" s="171"/>
      <c r="C659" s="170"/>
      <c r="D659" s="88"/>
      <c r="E659" s="113"/>
      <c r="F659" s="95"/>
      <c r="G659" s="105"/>
      <c r="H659" s="106"/>
      <c r="I659" s="105"/>
      <c r="J659" s="107"/>
      <c r="K659" s="99"/>
      <c r="L659" s="117"/>
      <c r="M659" s="118"/>
      <c r="N659" s="95"/>
      <c r="O659" s="88"/>
      <c r="P659" s="96"/>
      <c r="Q659" s="95"/>
      <c r="R659" s="88"/>
      <c r="S659" s="96"/>
      <c r="T659" s="122"/>
      <c r="U659" s="160"/>
      <c r="V659" s="168"/>
      <c r="W659" s="133"/>
      <c r="X659" s="133"/>
      <c r="Y659" s="134"/>
      <c r="Z659" s="515"/>
      <c r="AA659" s="138"/>
      <c r="AB659" s="139"/>
      <c r="AC659" s="140"/>
      <c r="AD659" s="148"/>
      <c r="AE659" s="149"/>
      <c r="AF659" s="150"/>
      <c r="AG659" s="151"/>
      <c r="AH659" s="151"/>
      <c r="AI659" s="151"/>
      <c r="AJ659" s="151"/>
      <c r="AK659" s="152"/>
      <c r="AL659" s="135"/>
      <c r="AM659" s="172"/>
      <c r="AN659" s="172"/>
      <c r="AO659" s="173"/>
    </row>
    <row r="660" spans="2:41" s="82" customFormat="1" ht="35.25" customHeight="1" x14ac:dyDescent="0.2">
      <c r="B660" s="171"/>
      <c r="C660" s="170"/>
      <c r="D660" s="88"/>
      <c r="E660" s="113"/>
      <c r="F660" s="95"/>
      <c r="G660" s="105"/>
      <c r="H660" s="106"/>
      <c r="I660" s="105"/>
      <c r="J660" s="107"/>
      <c r="K660" s="99"/>
      <c r="L660" s="117"/>
      <c r="M660" s="118"/>
      <c r="N660" s="95"/>
      <c r="O660" s="88"/>
      <c r="P660" s="96"/>
      <c r="Q660" s="95"/>
      <c r="R660" s="88"/>
      <c r="S660" s="96"/>
      <c r="T660" s="122"/>
      <c r="U660" s="160"/>
      <c r="V660" s="168"/>
      <c r="W660" s="133"/>
      <c r="X660" s="133"/>
      <c r="Y660" s="134"/>
      <c r="Z660" s="515"/>
      <c r="AA660" s="138"/>
      <c r="AB660" s="139"/>
      <c r="AC660" s="140"/>
      <c r="AD660" s="148"/>
      <c r="AE660" s="149"/>
      <c r="AF660" s="150"/>
      <c r="AG660" s="151"/>
      <c r="AH660" s="151"/>
      <c r="AI660" s="151"/>
      <c r="AJ660" s="151"/>
      <c r="AK660" s="152"/>
      <c r="AL660" s="135"/>
      <c r="AM660" s="172"/>
      <c r="AN660" s="172"/>
      <c r="AO660" s="173"/>
    </row>
    <row r="661" spans="2:41" s="82" customFormat="1" ht="35.25" customHeight="1" x14ac:dyDescent="0.2">
      <c r="B661" s="171"/>
      <c r="C661" s="170"/>
      <c r="D661" s="88"/>
      <c r="E661" s="113"/>
      <c r="F661" s="95"/>
      <c r="G661" s="105"/>
      <c r="H661" s="106"/>
      <c r="I661" s="105"/>
      <c r="J661" s="107"/>
      <c r="K661" s="99"/>
      <c r="L661" s="117"/>
      <c r="M661" s="118"/>
      <c r="N661" s="95"/>
      <c r="O661" s="88"/>
      <c r="P661" s="96"/>
      <c r="Q661" s="95"/>
      <c r="R661" s="88"/>
      <c r="S661" s="96"/>
      <c r="T661" s="122"/>
      <c r="U661" s="160"/>
      <c r="V661" s="168"/>
      <c r="W661" s="133"/>
      <c r="X661" s="133"/>
      <c r="Y661" s="134"/>
      <c r="Z661" s="515"/>
      <c r="AA661" s="138"/>
      <c r="AB661" s="139"/>
      <c r="AC661" s="140"/>
      <c r="AD661" s="148"/>
      <c r="AE661" s="149"/>
      <c r="AF661" s="150"/>
      <c r="AG661" s="151"/>
      <c r="AH661" s="151"/>
      <c r="AI661" s="151"/>
      <c r="AJ661" s="151"/>
      <c r="AK661" s="152"/>
      <c r="AL661" s="135"/>
      <c r="AM661" s="172"/>
      <c r="AN661" s="172"/>
      <c r="AO661" s="173"/>
    </row>
    <row r="662" spans="2:41" s="82" customFormat="1" ht="35.25" customHeight="1" x14ac:dyDescent="0.2">
      <c r="B662" s="171"/>
      <c r="C662" s="170"/>
      <c r="D662" s="88"/>
      <c r="E662" s="113"/>
      <c r="F662" s="95"/>
      <c r="G662" s="105"/>
      <c r="H662" s="106"/>
      <c r="I662" s="105"/>
      <c r="J662" s="107"/>
      <c r="K662" s="99"/>
      <c r="L662" s="117"/>
      <c r="M662" s="118"/>
      <c r="N662" s="95"/>
      <c r="O662" s="88"/>
      <c r="P662" s="96"/>
      <c r="Q662" s="95"/>
      <c r="R662" s="88"/>
      <c r="S662" s="96"/>
      <c r="T662" s="122"/>
      <c r="U662" s="160"/>
      <c r="V662" s="168"/>
      <c r="W662" s="133"/>
      <c r="X662" s="133"/>
      <c r="Y662" s="134"/>
      <c r="Z662" s="515"/>
      <c r="AA662" s="138"/>
      <c r="AB662" s="139"/>
      <c r="AC662" s="140"/>
      <c r="AD662" s="148"/>
      <c r="AE662" s="149"/>
      <c r="AF662" s="150"/>
      <c r="AG662" s="151"/>
      <c r="AH662" s="151"/>
      <c r="AI662" s="151"/>
      <c r="AJ662" s="151"/>
      <c r="AK662" s="152"/>
      <c r="AL662" s="135"/>
      <c r="AM662" s="172"/>
      <c r="AN662" s="172"/>
      <c r="AO662" s="173"/>
    </row>
    <row r="663" spans="2:41" s="82" customFormat="1" ht="35.25" customHeight="1" x14ac:dyDescent="0.2">
      <c r="B663" s="171"/>
      <c r="C663" s="170"/>
      <c r="D663" s="88"/>
      <c r="E663" s="113"/>
      <c r="F663" s="95"/>
      <c r="G663" s="105"/>
      <c r="H663" s="106"/>
      <c r="I663" s="105"/>
      <c r="J663" s="107"/>
      <c r="K663" s="99"/>
      <c r="L663" s="117"/>
      <c r="M663" s="118"/>
      <c r="N663" s="95"/>
      <c r="O663" s="88"/>
      <c r="P663" s="96"/>
      <c r="Q663" s="95"/>
      <c r="R663" s="88"/>
      <c r="S663" s="96"/>
      <c r="T663" s="122"/>
      <c r="U663" s="160"/>
      <c r="V663" s="168"/>
      <c r="W663" s="133"/>
      <c r="X663" s="133"/>
      <c r="Y663" s="134"/>
      <c r="Z663" s="515"/>
      <c r="AA663" s="138"/>
      <c r="AB663" s="139"/>
      <c r="AC663" s="140"/>
      <c r="AD663" s="148"/>
      <c r="AE663" s="149"/>
      <c r="AF663" s="150"/>
      <c r="AG663" s="151"/>
      <c r="AH663" s="151"/>
      <c r="AI663" s="151"/>
      <c r="AJ663" s="151"/>
      <c r="AK663" s="152"/>
      <c r="AL663" s="135"/>
      <c r="AM663" s="172"/>
      <c r="AN663" s="172"/>
      <c r="AO663" s="173"/>
    </row>
    <row r="664" spans="2:41" s="82" customFormat="1" ht="35.25" customHeight="1" x14ac:dyDescent="0.2">
      <c r="B664" s="171"/>
      <c r="C664" s="170"/>
      <c r="D664" s="88"/>
      <c r="E664" s="113"/>
      <c r="F664" s="95"/>
      <c r="G664" s="105"/>
      <c r="H664" s="106"/>
      <c r="I664" s="105"/>
      <c r="J664" s="107"/>
      <c r="K664" s="99"/>
      <c r="L664" s="117"/>
      <c r="M664" s="118"/>
      <c r="N664" s="95"/>
      <c r="O664" s="88"/>
      <c r="P664" s="96"/>
      <c r="Q664" s="95"/>
      <c r="R664" s="88"/>
      <c r="S664" s="96"/>
      <c r="T664" s="122"/>
      <c r="U664" s="160"/>
      <c r="V664" s="168"/>
      <c r="W664" s="133"/>
      <c r="X664" s="133"/>
      <c r="Y664" s="134"/>
      <c r="Z664" s="515"/>
      <c r="AA664" s="138"/>
      <c r="AB664" s="139"/>
      <c r="AC664" s="140"/>
      <c r="AD664" s="148"/>
      <c r="AE664" s="149"/>
      <c r="AF664" s="150"/>
      <c r="AG664" s="151"/>
      <c r="AH664" s="151"/>
      <c r="AI664" s="151"/>
      <c r="AJ664" s="151"/>
      <c r="AK664" s="152"/>
      <c r="AL664" s="135"/>
      <c r="AM664" s="172"/>
      <c r="AN664" s="172"/>
      <c r="AO664" s="173"/>
    </row>
    <row r="665" spans="2:41" s="82" customFormat="1" ht="35.25" customHeight="1" x14ac:dyDescent="0.2">
      <c r="B665" s="171"/>
      <c r="C665" s="170"/>
      <c r="D665" s="88"/>
      <c r="E665" s="113"/>
      <c r="F665" s="95"/>
      <c r="G665" s="105"/>
      <c r="H665" s="106"/>
      <c r="I665" s="105"/>
      <c r="J665" s="107"/>
      <c r="K665" s="99"/>
      <c r="L665" s="117"/>
      <c r="M665" s="118"/>
      <c r="N665" s="95"/>
      <c r="O665" s="88"/>
      <c r="P665" s="96"/>
      <c r="Q665" s="95"/>
      <c r="R665" s="88"/>
      <c r="S665" s="96"/>
      <c r="T665" s="122"/>
      <c r="U665" s="160"/>
      <c r="V665" s="168"/>
      <c r="W665" s="133"/>
      <c r="X665" s="133"/>
      <c r="Y665" s="134"/>
      <c r="Z665" s="515"/>
      <c r="AA665" s="138"/>
      <c r="AB665" s="139"/>
      <c r="AC665" s="140"/>
      <c r="AD665" s="148"/>
      <c r="AE665" s="149"/>
      <c r="AF665" s="150"/>
      <c r="AG665" s="151"/>
      <c r="AH665" s="151"/>
      <c r="AI665" s="151"/>
      <c r="AJ665" s="151"/>
      <c r="AK665" s="152"/>
      <c r="AL665" s="135"/>
      <c r="AM665" s="172"/>
      <c r="AN665" s="172"/>
      <c r="AO665" s="173"/>
    </row>
    <row r="666" spans="2:41" s="82" customFormat="1" ht="35.25" customHeight="1" x14ac:dyDescent="0.2">
      <c r="B666" s="171"/>
      <c r="C666" s="170"/>
      <c r="D666" s="88"/>
      <c r="E666" s="113"/>
      <c r="F666" s="95"/>
      <c r="G666" s="105"/>
      <c r="H666" s="106"/>
      <c r="I666" s="105"/>
      <c r="J666" s="107"/>
      <c r="K666" s="99"/>
      <c r="L666" s="117"/>
      <c r="M666" s="118"/>
      <c r="N666" s="95"/>
      <c r="O666" s="88"/>
      <c r="P666" s="96"/>
      <c r="Q666" s="95"/>
      <c r="R666" s="88"/>
      <c r="S666" s="96"/>
      <c r="T666" s="122"/>
      <c r="U666" s="160"/>
      <c r="V666" s="168"/>
      <c r="W666" s="133"/>
      <c r="X666" s="133"/>
      <c r="Y666" s="134"/>
      <c r="Z666" s="515"/>
      <c r="AA666" s="138"/>
      <c r="AB666" s="139"/>
      <c r="AC666" s="140"/>
      <c r="AD666" s="148"/>
      <c r="AE666" s="149"/>
      <c r="AF666" s="150"/>
      <c r="AG666" s="151"/>
      <c r="AH666" s="151"/>
      <c r="AI666" s="151"/>
      <c r="AJ666" s="151"/>
      <c r="AK666" s="152"/>
      <c r="AL666" s="135"/>
      <c r="AM666" s="172"/>
      <c r="AN666" s="172"/>
      <c r="AO666" s="173"/>
    </row>
    <row r="667" spans="2:41" s="82" customFormat="1" ht="35.25" customHeight="1" x14ac:dyDescent="0.2">
      <c r="B667" s="171"/>
      <c r="C667" s="170"/>
      <c r="D667" s="88"/>
      <c r="E667" s="113"/>
      <c r="F667" s="95"/>
      <c r="G667" s="105"/>
      <c r="H667" s="106"/>
      <c r="I667" s="105"/>
      <c r="J667" s="107"/>
      <c r="K667" s="99"/>
      <c r="L667" s="117"/>
      <c r="M667" s="118"/>
      <c r="N667" s="95"/>
      <c r="O667" s="88"/>
      <c r="P667" s="96"/>
      <c r="Q667" s="95"/>
      <c r="R667" s="88"/>
      <c r="S667" s="96"/>
      <c r="T667" s="122"/>
      <c r="U667" s="160"/>
      <c r="V667" s="168"/>
      <c r="W667" s="133"/>
      <c r="X667" s="133"/>
      <c r="Y667" s="134"/>
      <c r="Z667" s="515"/>
      <c r="AA667" s="138"/>
      <c r="AB667" s="139"/>
      <c r="AC667" s="140"/>
      <c r="AD667" s="148"/>
      <c r="AE667" s="149"/>
      <c r="AF667" s="150"/>
      <c r="AG667" s="151"/>
      <c r="AH667" s="151"/>
      <c r="AI667" s="151"/>
      <c r="AJ667" s="151"/>
      <c r="AK667" s="152"/>
      <c r="AL667" s="135"/>
      <c r="AM667" s="172"/>
      <c r="AN667" s="172"/>
      <c r="AO667" s="173"/>
    </row>
    <row r="668" spans="2:41" s="82" customFormat="1" ht="35.25" customHeight="1" x14ac:dyDescent="0.2">
      <c r="B668" s="171"/>
      <c r="C668" s="170"/>
      <c r="D668" s="88"/>
      <c r="E668" s="112"/>
      <c r="F668" s="86"/>
      <c r="G668" s="102"/>
      <c r="H668" s="103"/>
      <c r="I668" s="102"/>
      <c r="J668" s="104"/>
      <c r="K668" s="98"/>
      <c r="L668" s="115"/>
      <c r="M668" s="116"/>
      <c r="N668" s="158"/>
      <c r="O668" s="159"/>
      <c r="P668" s="159"/>
      <c r="Q668" s="93"/>
      <c r="R668" s="87"/>
      <c r="S668" s="94"/>
      <c r="T668" s="121"/>
      <c r="U668" s="161"/>
      <c r="V668" s="169"/>
      <c r="W668" s="87"/>
      <c r="X668" s="87"/>
      <c r="Y668" s="124"/>
      <c r="Z668" s="125"/>
      <c r="AA668" s="136"/>
      <c r="AB668" s="137"/>
      <c r="AC668" s="112"/>
      <c r="AD668" s="143"/>
      <c r="AE668" s="144"/>
      <c r="AF668" s="146"/>
      <c r="AG668" s="147"/>
      <c r="AH668" s="147"/>
      <c r="AI668" s="147"/>
      <c r="AJ668" s="147"/>
      <c r="AK668" s="144"/>
      <c r="AL668" s="135"/>
      <c r="AM668" s="172"/>
      <c r="AN668" s="172"/>
      <c r="AO668" s="173"/>
    </row>
  </sheetData>
  <autoFilter ref="A4:AO112"/>
  <mergeCells count="21">
    <mergeCell ref="N3:P3"/>
    <mergeCell ref="AL3:AO3"/>
    <mergeCell ref="B2:J2"/>
    <mergeCell ref="K2:Z2"/>
    <mergeCell ref="AA2:AO2"/>
    <mergeCell ref="B3:B4"/>
    <mergeCell ref="C3:D3"/>
    <mergeCell ref="E3:E4"/>
    <mergeCell ref="F3:J3"/>
    <mergeCell ref="K3:K4"/>
    <mergeCell ref="L3:M3"/>
    <mergeCell ref="AD3:AE3"/>
    <mergeCell ref="AF3:AK3"/>
    <mergeCell ref="Z3:Z4"/>
    <mergeCell ref="Q3:S3"/>
    <mergeCell ref="T3:U3"/>
    <mergeCell ref="X3:X4"/>
    <mergeCell ref="W3:W4"/>
    <mergeCell ref="V3:V4"/>
    <mergeCell ref="AA3:AC3"/>
    <mergeCell ref="Y3:Y4"/>
  </mergeCells>
  <phoneticPr fontId="65" type="noConversion"/>
  <conditionalFormatting sqref="C3:D3 C63:D112 AD63:AK667 H63:H112 L63:Z112">
    <cfRule type="containsBlanks" dxfId="685" priority="2191">
      <formula>LEN(TRIM(C3))=0</formula>
    </cfRule>
  </conditionalFormatting>
  <conditionalFormatting sqref="C113:D668 H113:H667">
    <cfRule type="containsBlanks" dxfId="684" priority="1125">
      <formula>LEN(TRIM(C113))=0</formula>
    </cfRule>
  </conditionalFormatting>
  <conditionalFormatting sqref="L113:Z667 T13:U19">
    <cfRule type="containsBlanks" dxfId="683" priority="1114">
      <formula>LEN(TRIM(L13))=0</formula>
    </cfRule>
  </conditionalFormatting>
  <conditionalFormatting sqref="Z5:Z9">
    <cfRule type="containsBlanks" dxfId="682" priority="152">
      <formula>LEN(TRIM(Z5))=0</formula>
    </cfRule>
  </conditionalFormatting>
  <conditionalFormatting sqref="AK5:AK9 N5:N9 AD5:AI9">
    <cfRule type="containsBlanks" dxfId="681" priority="175">
      <formula>LEN(TRIM(N5))=0</formula>
    </cfRule>
  </conditionalFormatting>
  <conditionalFormatting sqref="Q5:S7">
    <cfRule type="containsBlanks" dxfId="680" priority="154">
      <formula>LEN(TRIM(Q5))=0</formula>
    </cfRule>
  </conditionalFormatting>
  <conditionalFormatting sqref="H10">
    <cfRule type="containsBlanks" dxfId="679" priority="141">
      <formula>LEN(TRIM(H10))=0</formula>
    </cfRule>
  </conditionalFormatting>
  <conditionalFormatting sqref="X5:Y9 T5:U9">
    <cfRule type="containsBlanks" dxfId="678" priority="174">
      <formula>LEN(TRIM(T5))=0</formula>
    </cfRule>
  </conditionalFormatting>
  <conditionalFormatting sqref="D5:D9">
    <cfRule type="containsBlanks" dxfId="677" priority="173">
      <formula>LEN(TRIM(D5))=0</formula>
    </cfRule>
  </conditionalFormatting>
  <conditionalFormatting sqref="D8:D9">
    <cfRule type="containsBlanks" dxfId="676" priority="172">
      <formula>LEN(TRIM(D8))=0</formula>
    </cfRule>
  </conditionalFormatting>
  <conditionalFormatting sqref="D8:D9">
    <cfRule type="containsBlanks" dxfId="675" priority="171">
      <formula>LEN(TRIM(D8))=0</formula>
    </cfRule>
  </conditionalFormatting>
  <conditionalFormatting sqref="D8:D9">
    <cfRule type="containsBlanks" dxfId="674" priority="170">
      <formula>LEN(TRIM(D8))=0</formula>
    </cfRule>
  </conditionalFormatting>
  <conditionalFormatting sqref="C5:C6">
    <cfRule type="containsBlanks" dxfId="673" priority="169">
      <formula>LEN(TRIM(C5))=0</formula>
    </cfRule>
  </conditionalFormatting>
  <conditionalFormatting sqref="C7:C9">
    <cfRule type="containsBlanks" dxfId="672" priority="168">
      <formula>LEN(TRIM(C7))=0</formula>
    </cfRule>
  </conditionalFormatting>
  <conditionalFormatting sqref="H8:H9">
    <cfRule type="containsBlanks" dxfId="671" priority="167">
      <formula>LEN(TRIM(H8))=0</formula>
    </cfRule>
  </conditionalFormatting>
  <conditionalFormatting sqref="H8:H9">
    <cfRule type="containsBlanks" dxfId="670" priority="166">
      <formula>LEN(TRIM(H8))=0</formula>
    </cfRule>
  </conditionalFormatting>
  <conditionalFormatting sqref="H8:H9">
    <cfRule type="containsBlanks" dxfId="669" priority="165">
      <formula>LEN(TRIM(H8))=0</formula>
    </cfRule>
  </conditionalFormatting>
  <conditionalFormatting sqref="H5:H7">
    <cfRule type="containsBlanks" dxfId="668" priority="164">
      <formula>LEN(TRIM(H5))=0</formula>
    </cfRule>
  </conditionalFormatting>
  <conditionalFormatting sqref="H5:H7">
    <cfRule type="containsBlanks" dxfId="667" priority="163">
      <formula>LEN(TRIM(H5))=0</formula>
    </cfRule>
  </conditionalFormatting>
  <conditionalFormatting sqref="H5:H7">
    <cfRule type="containsBlanks" dxfId="666" priority="162">
      <formula>LEN(TRIM(H5))=0</formula>
    </cfRule>
  </conditionalFormatting>
  <conditionalFormatting sqref="L5:M9">
    <cfRule type="containsBlanks" dxfId="665" priority="161">
      <formula>LEN(TRIM(L5))=0</formula>
    </cfRule>
  </conditionalFormatting>
  <conditionalFormatting sqref="L8:M9">
    <cfRule type="containsBlanks" dxfId="664" priority="160">
      <formula>LEN(TRIM(L8))=0</formula>
    </cfRule>
  </conditionalFormatting>
  <conditionalFormatting sqref="L8:M9">
    <cfRule type="containsBlanks" dxfId="663" priority="159">
      <formula>LEN(TRIM(L8))=0</formula>
    </cfRule>
  </conditionalFormatting>
  <conditionalFormatting sqref="O7:P7 P5">
    <cfRule type="containsBlanks" dxfId="662" priority="158">
      <formula>LEN(TRIM(O5))=0</formula>
    </cfRule>
  </conditionalFormatting>
  <conditionalFormatting sqref="P6">
    <cfRule type="containsBlanks" dxfId="661" priority="157">
      <formula>LEN(TRIM(P6))=0</formula>
    </cfRule>
  </conditionalFormatting>
  <conditionalFormatting sqref="O5:O6">
    <cfRule type="containsBlanks" dxfId="660" priority="156">
      <formula>LEN(TRIM(O5))=0</formula>
    </cfRule>
  </conditionalFormatting>
  <conditionalFormatting sqref="O8:P9">
    <cfRule type="containsBlanks" dxfId="659" priority="155">
      <formula>LEN(TRIM(O8))=0</formula>
    </cfRule>
  </conditionalFormatting>
  <conditionalFormatting sqref="Q8:S9">
    <cfRule type="containsBlanks" dxfId="658" priority="153">
      <formula>LEN(TRIM(Q8))=0</formula>
    </cfRule>
  </conditionalFormatting>
  <conditionalFormatting sqref="V5:W9">
    <cfRule type="containsBlanks" dxfId="657" priority="151">
      <formula>LEN(TRIM(V5))=0</formula>
    </cfRule>
  </conditionalFormatting>
  <conditionalFormatting sqref="AD10:AI10 AK10 N10">
    <cfRule type="containsBlanks" dxfId="656" priority="150">
      <formula>LEN(TRIM(N10))=0</formula>
    </cfRule>
  </conditionalFormatting>
  <conditionalFormatting sqref="X10:Y10 T10:U10">
    <cfRule type="containsBlanks" dxfId="655" priority="149">
      <formula>LEN(TRIM(T10))=0</formula>
    </cfRule>
  </conditionalFormatting>
  <conditionalFormatting sqref="D10">
    <cfRule type="containsBlanks" dxfId="654" priority="148">
      <formula>LEN(TRIM(D10))=0</formula>
    </cfRule>
  </conditionalFormatting>
  <conditionalFormatting sqref="D10">
    <cfRule type="containsBlanks" dxfId="653" priority="147">
      <formula>LEN(TRIM(D10))=0</formula>
    </cfRule>
  </conditionalFormatting>
  <conditionalFormatting sqref="D10">
    <cfRule type="containsBlanks" dxfId="652" priority="146">
      <formula>LEN(TRIM(D10))=0</formula>
    </cfRule>
  </conditionalFormatting>
  <conditionalFormatting sqref="D10">
    <cfRule type="containsBlanks" dxfId="651" priority="145">
      <formula>LEN(TRIM(D10))=0</formula>
    </cfRule>
  </conditionalFormatting>
  <conditionalFormatting sqref="C10">
    <cfRule type="containsBlanks" dxfId="650" priority="144">
      <formula>LEN(TRIM(C10))=0</formula>
    </cfRule>
  </conditionalFormatting>
  <conditionalFormatting sqref="H10">
    <cfRule type="containsBlanks" dxfId="649" priority="143">
      <formula>LEN(TRIM(H10))=0</formula>
    </cfRule>
  </conditionalFormatting>
  <conditionalFormatting sqref="H10">
    <cfRule type="containsBlanks" dxfId="648" priority="142">
      <formula>LEN(TRIM(H10))=0</formula>
    </cfRule>
  </conditionalFormatting>
  <conditionalFormatting sqref="L10:M10">
    <cfRule type="containsBlanks" dxfId="647" priority="140">
      <formula>LEN(TRIM(L10))=0</formula>
    </cfRule>
  </conditionalFormatting>
  <conditionalFormatting sqref="L10:M10">
    <cfRule type="containsBlanks" dxfId="646" priority="139">
      <formula>LEN(TRIM(L10))=0</formula>
    </cfRule>
  </conditionalFormatting>
  <conditionalFormatting sqref="O10:P10">
    <cfRule type="containsBlanks" dxfId="645" priority="138">
      <formula>LEN(TRIM(O10))=0</formula>
    </cfRule>
  </conditionalFormatting>
  <conditionalFormatting sqref="Q10:S10">
    <cfRule type="containsBlanks" dxfId="644" priority="137">
      <formula>LEN(TRIM(Q10))=0</formula>
    </cfRule>
  </conditionalFormatting>
  <conditionalFormatting sqref="Z10">
    <cfRule type="containsBlanks" dxfId="643" priority="136">
      <formula>LEN(TRIM(Z10))=0</formula>
    </cfRule>
  </conditionalFormatting>
  <conditionalFormatting sqref="V10:W10">
    <cfRule type="containsBlanks" dxfId="642" priority="135">
      <formula>LEN(TRIM(V10))=0</formula>
    </cfRule>
  </conditionalFormatting>
  <conditionalFormatting sqref="AD11:AI12 AK11:AK12">
    <cfRule type="containsBlanks" dxfId="641" priority="134">
      <formula>LEN(TRIM(AD11))=0</formula>
    </cfRule>
  </conditionalFormatting>
  <conditionalFormatting sqref="C11:D12">
    <cfRule type="containsBlanks" dxfId="640" priority="133">
      <formula>LEN(TRIM(C11))=0</formula>
    </cfRule>
  </conditionalFormatting>
  <conditionalFormatting sqref="L11:Z12">
    <cfRule type="containsBlanks" dxfId="639" priority="132">
      <formula>LEN(TRIM(L11))=0</formula>
    </cfRule>
  </conditionalFormatting>
  <conditionalFormatting sqref="H11:H12">
    <cfRule type="containsBlanks" dxfId="638" priority="131">
      <formula>LEN(TRIM(H11))=0</formula>
    </cfRule>
  </conditionalFormatting>
  <conditionalFormatting sqref="H11:H12">
    <cfRule type="containsBlanks" dxfId="637" priority="130">
      <formula>LEN(TRIM(H11))=0</formula>
    </cfRule>
  </conditionalFormatting>
  <conditionalFormatting sqref="H11:H12">
    <cfRule type="containsBlanks" dxfId="636" priority="129">
      <formula>LEN(TRIM(H11))=0</formula>
    </cfRule>
  </conditionalFormatting>
  <conditionalFormatting sqref="AD5:AD12">
    <cfRule type="containsBlanks" dxfId="635" priority="128">
      <formula>LEN(TRIM(AD5))=0</formula>
    </cfRule>
  </conditionalFormatting>
  <conditionalFormatting sqref="AJ5:AJ9">
    <cfRule type="containsBlanks" dxfId="634" priority="127">
      <formula>LEN(TRIM(AJ5))=0</formula>
    </cfRule>
  </conditionalFormatting>
  <conditionalFormatting sqref="AJ10">
    <cfRule type="containsBlanks" dxfId="633" priority="126">
      <formula>LEN(TRIM(AJ10))=0</formula>
    </cfRule>
  </conditionalFormatting>
  <conditionalFormatting sqref="AJ11:AJ12">
    <cfRule type="containsBlanks" dxfId="632" priority="125">
      <formula>LEN(TRIM(AJ11))=0</formula>
    </cfRule>
  </conditionalFormatting>
  <conditionalFormatting sqref="AJ5:AJ12">
    <cfRule type="containsBlanks" dxfId="631" priority="124">
      <formula>LEN(TRIM(AJ5))=0</formula>
    </cfRule>
  </conditionalFormatting>
  <conditionalFormatting sqref="D13:D16">
    <cfRule type="containsBlanks" dxfId="630" priority="121">
      <formula>LEN(TRIM(D13))=0</formula>
    </cfRule>
  </conditionalFormatting>
  <conditionalFormatting sqref="D13:D16">
    <cfRule type="containsBlanks" dxfId="629" priority="120">
      <formula>LEN(TRIM(D13))=0</formula>
    </cfRule>
  </conditionalFormatting>
  <conditionalFormatting sqref="D13:D16">
    <cfRule type="containsBlanks" dxfId="628" priority="119">
      <formula>LEN(TRIM(D13))=0</formula>
    </cfRule>
  </conditionalFormatting>
  <conditionalFormatting sqref="C13">
    <cfRule type="containsBlanks" dxfId="627" priority="118">
      <formula>LEN(TRIM(C13))=0</formula>
    </cfRule>
  </conditionalFormatting>
  <conditionalFormatting sqref="C14">
    <cfRule type="containsBlanks" dxfId="626" priority="117">
      <formula>LEN(TRIM(C14))=0</formula>
    </cfRule>
  </conditionalFormatting>
  <conditionalFormatting sqref="C15:C16">
    <cfRule type="containsBlanks" dxfId="625" priority="116">
      <formula>LEN(TRIM(C15))=0</formula>
    </cfRule>
  </conditionalFormatting>
  <conditionalFormatting sqref="C17:D18">
    <cfRule type="containsBlanks" dxfId="624" priority="115">
      <formula>LEN(TRIM(C17))=0</formula>
    </cfRule>
  </conditionalFormatting>
  <conditionalFormatting sqref="D13:D16">
    <cfRule type="containsBlanks" dxfId="623" priority="122">
      <formula>LEN(TRIM(D13))=0</formula>
    </cfRule>
  </conditionalFormatting>
  <conditionalFormatting sqref="C19:D19">
    <cfRule type="containsBlanks" dxfId="622" priority="123">
      <formula>LEN(TRIM(C19))=0</formula>
    </cfRule>
  </conditionalFormatting>
  <conditionalFormatting sqref="H15:H16">
    <cfRule type="containsBlanks" dxfId="621" priority="113">
      <formula>LEN(TRIM(H15))=0</formula>
    </cfRule>
  </conditionalFormatting>
  <conditionalFormatting sqref="H15:H16">
    <cfRule type="containsBlanks" dxfId="620" priority="112">
      <formula>LEN(TRIM(H15))=0</formula>
    </cfRule>
  </conditionalFormatting>
  <conditionalFormatting sqref="H15:H16">
    <cfRule type="containsBlanks" dxfId="619" priority="111">
      <formula>LEN(TRIM(H15))=0</formula>
    </cfRule>
  </conditionalFormatting>
  <conditionalFormatting sqref="H13:H14">
    <cfRule type="containsBlanks" dxfId="618" priority="110">
      <formula>LEN(TRIM(H13))=0</formula>
    </cfRule>
  </conditionalFormatting>
  <conditionalFormatting sqref="H13:H14">
    <cfRule type="containsBlanks" dxfId="617" priority="109">
      <formula>LEN(TRIM(H13))=0</formula>
    </cfRule>
  </conditionalFormatting>
  <conditionalFormatting sqref="H13:H14">
    <cfRule type="containsBlanks" dxfId="616" priority="108">
      <formula>LEN(TRIM(H13))=0</formula>
    </cfRule>
  </conditionalFormatting>
  <conditionalFormatting sqref="H17:H18">
    <cfRule type="containsBlanks" dxfId="615" priority="107">
      <formula>LEN(TRIM(H17))=0</formula>
    </cfRule>
  </conditionalFormatting>
  <conditionalFormatting sqref="H17:H18">
    <cfRule type="containsBlanks" dxfId="614" priority="106">
      <formula>LEN(TRIM(H17))=0</formula>
    </cfRule>
  </conditionalFormatting>
  <conditionalFormatting sqref="H17:H18">
    <cfRule type="containsBlanks" dxfId="613" priority="105">
      <formula>LEN(TRIM(H17))=0</formula>
    </cfRule>
  </conditionalFormatting>
  <conditionalFormatting sqref="H19">
    <cfRule type="containsBlanks" dxfId="612" priority="114">
      <formula>LEN(TRIM(H19))=0</formula>
    </cfRule>
  </conditionalFormatting>
  <conditionalFormatting sqref="L13:M16">
    <cfRule type="containsBlanks" dxfId="611" priority="99">
      <formula>LEN(TRIM(L13))=0</formula>
    </cfRule>
  </conditionalFormatting>
  <conditionalFormatting sqref="L13:M16">
    <cfRule type="containsBlanks" dxfId="610" priority="98">
      <formula>LEN(TRIM(L13))=0</formula>
    </cfRule>
  </conditionalFormatting>
  <conditionalFormatting sqref="O13:P16">
    <cfRule type="containsBlanks" dxfId="609" priority="97">
      <formula>LEN(TRIM(O13))=0</formula>
    </cfRule>
  </conditionalFormatting>
  <conditionalFormatting sqref="Q13:S16">
    <cfRule type="containsBlanks" dxfId="608" priority="96">
      <formula>LEN(TRIM(Q13))=0</formula>
    </cfRule>
  </conditionalFormatting>
  <conditionalFormatting sqref="L17:S18">
    <cfRule type="containsBlanks" dxfId="607" priority="95">
      <formula>LEN(TRIM(L17))=0</formula>
    </cfRule>
  </conditionalFormatting>
  <conditionalFormatting sqref="L19:M19">
    <cfRule type="containsBlanks" dxfId="606" priority="104">
      <formula>LEN(TRIM(L19))=0</formula>
    </cfRule>
  </conditionalFormatting>
  <conditionalFormatting sqref="N19">
    <cfRule type="containsBlanks" dxfId="605" priority="103">
      <formula>LEN(TRIM(N19))=0</formula>
    </cfRule>
  </conditionalFormatting>
  <conditionalFormatting sqref="O19:P19">
    <cfRule type="containsBlanks" dxfId="604" priority="102">
      <formula>LEN(TRIM(O19))=0</formula>
    </cfRule>
  </conditionalFormatting>
  <conditionalFormatting sqref="Q19:S19">
    <cfRule type="containsBlanks" dxfId="603" priority="101">
      <formula>LEN(TRIM(Q19))=0</formula>
    </cfRule>
  </conditionalFormatting>
  <conditionalFormatting sqref="N13:N16">
    <cfRule type="containsBlanks" dxfId="602" priority="100">
      <formula>LEN(TRIM(N13))=0</formula>
    </cfRule>
  </conditionalFormatting>
  <conditionalFormatting sqref="Z13:Z16">
    <cfRule type="containsBlanks" dxfId="601" priority="87">
      <formula>LEN(TRIM(Z13))=0</formula>
    </cfRule>
  </conditionalFormatting>
  <conditionalFormatting sqref="V13:W16">
    <cfRule type="containsBlanks" dxfId="600" priority="86">
      <formula>LEN(TRIM(V13))=0</formula>
    </cfRule>
  </conditionalFormatting>
  <conditionalFormatting sqref="AD17:AI18 AK17:AK18">
    <cfRule type="containsBlanks" dxfId="599" priority="85">
      <formula>LEN(TRIM(AD17))=0</formula>
    </cfRule>
  </conditionalFormatting>
  <conditionalFormatting sqref="V17:Z18">
    <cfRule type="containsBlanks" dxfId="598" priority="84">
      <formula>LEN(TRIM(V17))=0</formula>
    </cfRule>
  </conditionalFormatting>
  <conditionalFormatting sqref="AD19:AI19 AK19 AD14:AD18">
    <cfRule type="containsBlanks" dxfId="597" priority="94">
      <formula>LEN(TRIM(AD14))=0</formula>
    </cfRule>
  </conditionalFormatting>
  <conditionalFormatting sqref="Y19">
    <cfRule type="containsBlanks" dxfId="596" priority="93">
      <formula>LEN(TRIM(Y19))=0</formula>
    </cfRule>
  </conditionalFormatting>
  <conditionalFormatting sqref="V19:W19">
    <cfRule type="containsBlanks" dxfId="595" priority="92">
      <formula>LEN(TRIM(V19))=0</formula>
    </cfRule>
  </conditionalFormatting>
  <conditionalFormatting sqref="X19">
    <cfRule type="containsBlanks" dxfId="594" priority="91">
      <formula>LEN(TRIM(X19))=0</formula>
    </cfRule>
  </conditionalFormatting>
  <conditionalFormatting sqref="Z19">
    <cfRule type="containsBlanks" dxfId="593" priority="90">
      <formula>LEN(TRIM(Z19))=0</formula>
    </cfRule>
  </conditionalFormatting>
  <conditionalFormatting sqref="AD13:AI16 AK13:AK16">
    <cfRule type="containsBlanks" dxfId="592" priority="89">
      <formula>LEN(TRIM(AD13))=0</formula>
    </cfRule>
  </conditionalFormatting>
  <conditionalFormatting sqref="X13:Y16">
    <cfRule type="containsBlanks" dxfId="591" priority="88">
      <formula>LEN(TRIM(X13))=0</formula>
    </cfRule>
  </conditionalFormatting>
  <conditionalFormatting sqref="AJ17:AJ18">
    <cfRule type="containsBlanks" dxfId="590" priority="81">
      <formula>LEN(TRIM(AJ17))=0</formula>
    </cfRule>
  </conditionalFormatting>
  <conditionalFormatting sqref="AJ14:AJ19">
    <cfRule type="containsBlanks" dxfId="589" priority="83">
      <formula>LEN(TRIM(AJ14))=0</formula>
    </cfRule>
  </conditionalFormatting>
  <conditionalFormatting sqref="AJ13:AJ16">
    <cfRule type="containsBlanks" dxfId="588" priority="82">
      <formula>LEN(TRIM(AJ13))=0</formula>
    </cfRule>
  </conditionalFormatting>
  <conditionalFormatting sqref="N23:Z23 AD23:AI23 AD29:AI30 AK29:AK30 AK23 AD22 AD24:AD28 AJ22:AJ30">
    <cfRule type="containsBlanks" dxfId="587" priority="80">
      <formula>LEN(TRIM(N22))=0</formula>
    </cfRule>
  </conditionalFormatting>
  <conditionalFormatting sqref="L23:M23">
    <cfRule type="containsBlanks" dxfId="586" priority="79">
      <formula>LEN(TRIM(L23))=0</formula>
    </cfRule>
  </conditionalFormatting>
  <conditionalFormatting sqref="C22:D22">
    <cfRule type="containsBlanks" dxfId="585" priority="70">
      <formula>LEN(TRIM(C22))=0</formula>
    </cfRule>
  </conditionalFormatting>
  <conditionalFormatting sqref="C23">
    <cfRule type="containsBlanks" dxfId="584" priority="78">
      <formula>LEN(TRIM(C23))=0</formula>
    </cfRule>
  </conditionalFormatting>
  <conditionalFormatting sqref="D23">
    <cfRule type="containsBlanks" dxfId="583" priority="77">
      <formula>LEN(TRIM(D23))=0</formula>
    </cfRule>
  </conditionalFormatting>
  <conditionalFormatting sqref="H23">
    <cfRule type="containsBlanks" dxfId="582" priority="76">
      <formula>LEN(TRIM(H23))=0</formula>
    </cfRule>
  </conditionalFormatting>
  <conditionalFormatting sqref="L29:Z30 C29:D30 H29:H30 AD20:AI20 AK20:AK21 N20:Z20 N21:U21 AF21:AI21">
    <cfRule type="containsBlanks" dxfId="581" priority="75">
      <formula>LEN(TRIM(C20))=0</formula>
    </cfRule>
  </conditionalFormatting>
  <conditionalFormatting sqref="C20:D20 D21">
    <cfRule type="containsBlanks" dxfId="580" priority="74">
      <formula>LEN(TRIM(C20))=0</formula>
    </cfRule>
  </conditionalFormatting>
  <conditionalFormatting sqref="H20:H21">
    <cfRule type="containsBlanks" dxfId="579" priority="73">
      <formula>LEN(TRIM(H20))=0</formula>
    </cfRule>
  </conditionalFormatting>
  <conditionalFormatting sqref="L20:M21">
    <cfRule type="containsBlanks" dxfId="578" priority="72">
      <formula>LEN(TRIM(L20))=0</formula>
    </cfRule>
  </conditionalFormatting>
  <conditionalFormatting sqref="AD22:AI22 N22:Z22 AK22">
    <cfRule type="containsBlanks" dxfId="577" priority="71">
      <formula>LEN(TRIM(N22))=0</formula>
    </cfRule>
  </conditionalFormatting>
  <conditionalFormatting sqref="H22">
    <cfRule type="containsBlanks" dxfId="576" priority="69">
      <formula>LEN(TRIM(H22))=0</formula>
    </cfRule>
  </conditionalFormatting>
  <conditionalFormatting sqref="L22:M22">
    <cfRule type="containsBlanks" dxfId="575" priority="68">
      <formula>LEN(TRIM(L22))=0</formula>
    </cfRule>
  </conditionalFormatting>
  <conditionalFormatting sqref="C26:C28 L24:Z28 AD24:AI28 AK24:AK28">
    <cfRule type="containsBlanks" dxfId="574" priority="67">
      <formula>LEN(TRIM(C24))=0</formula>
    </cfRule>
  </conditionalFormatting>
  <conditionalFormatting sqref="C24:C25">
    <cfRule type="containsBlanks" dxfId="573" priority="66">
      <formula>LEN(TRIM(C24))=0</formula>
    </cfRule>
  </conditionalFormatting>
  <conditionalFormatting sqref="D24:D28">
    <cfRule type="containsBlanks" dxfId="572" priority="65">
      <formula>LEN(TRIM(D24))=0</formula>
    </cfRule>
  </conditionalFormatting>
  <conditionalFormatting sqref="H24:H28">
    <cfRule type="containsBlanks" dxfId="571" priority="64">
      <formula>LEN(TRIM(H24))=0</formula>
    </cfRule>
  </conditionalFormatting>
  <conditionalFormatting sqref="AJ20:AJ21">
    <cfRule type="containsBlanks" dxfId="570" priority="63">
      <formula>LEN(TRIM(AJ20))=0</formula>
    </cfRule>
  </conditionalFormatting>
  <conditionalFormatting sqref="AJ22">
    <cfRule type="containsBlanks" dxfId="569" priority="62">
      <formula>LEN(TRIM(AJ22))=0</formula>
    </cfRule>
  </conditionalFormatting>
  <conditionalFormatting sqref="AJ24:AJ28">
    <cfRule type="containsBlanks" dxfId="568" priority="61">
      <formula>LEN(TRIM(AJ24))=0</formula>
    </cfRule>
  </conditionalFormatting>
  <conditionalFormatting sqref="AD31:AK33">
    <cfRule type="containsBlanks" dxfId="567" priority="60">
      <formula>LEN(TRIM(AD31))=0</formula>
    </cfRule>
  </conditionalFormatting>
  <conditionalFormatting sqref="L31:Z33 C31:D33 H31:H33">
    <cfRule type="containsBlanks" dxfId="566" priority="59">
      <formula>LEN(TRIM(C31))=0</formula>
    </cfRule>
  </conditionalFormatting>
  <conditionalFormatting sqref="C34:D34 H34 AD34:AI34 L34:Z34 AK34">
    <cfRule type="containsBlanks" dxfId="565" priority="58">
      <formula>LEN(TRIM(C34))=0</formula>
    </cfRule>
  </conditionalFormatting>
  <conditionalFormatting sqref="C39 L39:M39 AD35:AI39 N35:Z39 AD32:AD34 AK35:AK39">
    <cfRule type="containsBlanks" dxfId="564" priority="57">
      <formula>LEN(TRIM(C32))=0</formula>
    </cfRule>
  </conditionalFormatting>
  <conditionalFormatting sqref="C37:D38">
    <cfRule type="containsBlanks" dxfId="563" priority="56">
      <formula>LEN(TRIM(C37))=0</formula>
    </cfRule>
  </conditionalFormatting>
  <conditionalFormatting sqref="D36">
    <cfRule type="containsBlanks" dxfId="562" priority="55">
      <formula>LEN(TRIM(D36))=0</formula>
    </cfRule>
  </conditionalFormatting>
  <conditionalFormatting sqref="C36">
    <cfRule type="containsBlanks" dxfId="561" priority="54">
      <formula>LEN(TRIM(C36))=0</formula>
    </cfRule>
  </conditionalFormatting>
  <conditionalFormatting sqref="C35:D35">
    <cfRule type="containsBlanks" dxfId="560" priority="53">
      <formula>LEN(TRIM(C35))=0</formula>
    </cfRule>
  </conditionalFormatting>
  <conditionalFormatting sqref="L37:M37">
    <cfRule type="containsBlanks" dxfId="559" priority="52">
      <formula>LEN(TRIM(L37))=0</formula>
    </cfRule>
  </conditionalFormatting>
  <conditionalFormatting sqref="L37:M37">
    <cfRule type="containsBlanks" dxfId="558" priority="50">
      <formula>LEN(TRIM(L37))=0</formula>
    </cfRule>
  </conditionalFormatting>
  <conditionalFormatting sqref="L38:M38">
    <cfRule type="containsBlanks" dxfId="557" priority="51">
      <formula>LEN(TRIM(L38))=0</formula>
    </cfRule>
  </conditionalFormatting>
  <conditionalFormatting sqref="L36:M36">
    <cfRule type="containsBlanks" dxfId="556" priority="49">
      <formula>LEN(TRIM(L36))=0</formula>
    </cfRule>
  </conditionalFormatting>
  <conditionalFormatting sqref="L38:M38">
    <cfRule type="containsBlanks" dxfId="555" priority="48">
      <formula>LEN(TRIM(L38))=0</formula>
    </cfRule>
  </conditionalFormatting>
  <conditionalFormatting sqref="L35:M35">
    <cfRule type="containsBlanks" dxfId="554" priority="47">
      <formula>LEN(TRIM(L35))=0</formula>
    </cfRule>
  </conditionalFormatting>
  <conditionalFormatting sqref="D39">
    <cfRule type="containsBlanks" dxfId="553" priority="46">
      <formula>LEN(TRIM(D39))=0</formula>
    </cfRule>
  </conditionalFormatting>
  <conditionalFormatting sqref="AJ34">
    <cfRule type="containsBlanks" dxfId="552" priority="45">
      <formula>LEN(TRIM(AJ34))=0</formula>
    </cfRule>
  </conditionalFormatting>
  <conditionalFormatting sqref="AJ32:AJ39">
    <cfRule type="containsBlanks" dxfId="551" priority="44">
      <formula>LEN(TRIM(AJ32))=0</formula>
    </cfRule>
  </conditionalFormatting>
  <conditionalFormatting sqref="Q42:Z45 L43:N45 L46:O46 L42:O42 Q46:Y46 H42:H46 AD46:AI46 AE42:AI45 AK42:AK46">
    <cfRule type="containsBlanks" dxfId="550" priority="43">
      <formula>LEN(TRIM(H42))=0</formula>
    </cfRule>
  </conditionalFormatting>
  <conditionalFormatting sqref="L40:Z40 C40:D40 H40 AD40:AI40 AK40">
    <cfRule type="containsBlanks" dxfId="549" priority="42">
      <formula>LEN(TRIM(C40))=0</formula>
    </cfRule>
  </conditionalFormatting>
  <conditionalFormatting sqref="AE41:AI41 AK41 N41">
    <cfRule type="containsBlanks" dxfId="548" priority="41">
      <formula>LEN(TRIM(N41))=0</formula>
    </cfRule>
  </conditionalFormatting>
  <conditionalFormatting sqref="T41:Y41">
    <cfRule type="containsBlanks" dxfId="547" priority="40">
      <formula>LEN(TRIM(T41))=0</formula>
    </cfRule>
  </conditionalFormatting>
  <conditionalFormatting sqref="C41:D43 D44:D46">
    <cfRule type="containsBlanks" dxfId="546" priority="39">
      <formula>LEN(TRIM(C41))=0</formula>
    </cfRule>
  </conditionalFormatting>
  <conditionalFormatting sqref="C44:C45">
    <cfRule type="containsBlanks" dxfId="545" priority="38">
      <formula>LEN(TRIM(C44))=0</formula>
    </cfRule>
  </conditionalFormatting>
  <conditionalFormatting sqref="C46">
    <cfRule type="containsBlanks" dxfId="544" priority="37">
      <formula>LEN(TRIM(C46))=0</formula>
    </cfRule>
  </conditionalFormatting>
  <conditionalFormatting sqref="H41">
    <cfRule type="containsBlanks" dxfId="543" priority="36">
      <formula>LEN(TRIM(H41))=0</formula>
    </cfRule>
  </conditionalFormatting>
  <conditionalFormatting sqref="H46">
    <cfRule type="containsBlanks" dxfId="542" priority="35">
      <formula>LEN(TRIM(H46))=0</formula>
    </cfRule>
  </conditionalFormatting>
  <conditionalFormatting sqref="L41:M41">
    <cfRule type="containsBlanks" dxfId="541" priority="34">
      <formula>LEN(TRIM(L41))=0</formula>
    </cfRule>
  </conditionalFormatting>
  <conditionalFormatting sqref="P45 P42:P43">
    <cfRule type="containsBlanks" dxfId="540" priority="33">
      <formula>LEN(TRIM(P42))=0</formula>
    </cfRule>
  </conditionalFormatting>
  <conditionalFormatting sqref="O41:P41 P44 P46 O43:O44">
    <cfRule type="containsBlanks" dxfId="539" priority="32">
      <formula>LEN(TRIM(O41))=0</formula>
    </cfRule>
  </conditionalFormatting>
  <conditionalFormatting sqref="O45">
    <cfRule type="containsBlanks" dxfId="538" priority="31">
      <formula>LEN(TRIM(O45))=0</formula>
    </cfRule>
  </conditionalFormatting>
  <conditionalFormatting sqref="Q41:S41">
    <cfRule type="containsBlanks" dxfId="537" priority="30">
      <formula>LEN(TRIM(Q41))=0</formula>
    </cfRule>
  </conditionalFormatting>
  <conditionalFormatting sqref="Z41">
    <cfRule type="containsBlanks" dxfId="536" priority="29">
      <formula>LEN(TRIM(Z41))=0</formula>
    </cfRule>
  </conditionalFormatting>
  <conditionalFormatting sqref="Z46">
    <cfRule type="containsBlanks" dxfId="535" priority="28">
      <formula>LEN(TRIM(Z46))=0</formula>
    </cfRule>
  </conditionalFormatting>
  <conditionalFormatting sqref="AD41:AD45">
    <cfRule type="containsBlanks" dxfId="534" priority="27">
      <formula>LEN(TRIM(AD41))=0</formula>
    </cfRule>
  </conditionalFormatting>
  <conditionalFormatting sqref="AJ46">
    <cfRule type="containsBlanks" dxfId="533" priority="26">
      <formula>LEN(TRIM(AJ46))=0</formula>
    </cfRule>
  </conditionalFormatting>
  <conditionalFormatting sqref="AJ40">
    <cfRule type="containsBlanks" dxfId="532" priority="25">
      <formula>LEN(TRIM(AJ40))=0</formula>
    </cfRule>
  </conditionalFormatting>
  <conditionalFormatting sqref="AJ41:AJ45">
    <cfRule type="containsBlanks" dxfId="531" priority="24">
      <formula>LEN(TRIM(AJ41))=0</formula>
    </cfRule>
  </conditionalFormatting>
  <conditionalFormatting sqref="AF47:AI49 AK47:AK54">
    <cfRule type="containsBlanks" dxfId="530" priority="23">
      <formula>LEN(TRIM(AF47))=0</formula>
    </cfRule>
  </conditionalFormatting>
  <conditionalFormatting sqref="AF50:AI54">
    <cfRule type="containsBlanks" dxfId="529" priority="22">
      <formula>LEN(TRIM(AF50))=0</formula>
    </cfRule>
  </conditionalFormatting>
  <conditionalFormatting sqref="D47:D49">
    <cfRule type="containsBlanks" dxfId="528" priority="21">
      <formula>LEN(TRIM(D47))=0</formula>
    </cfRule>
  </conditionalFormatting>
  <conditionalFormatting sqref="C47:C49">
    <cfRule type="containsBlanks" dxfId="527" priority="20">
      <formula>LEN(TRIM(C47))=0</formula>
    </cfRule>
  </conditionalFormatting>
  <conditionalFormatting sqref="C50:D54">
    <cfRule type="containsBlanks" dxfId="526" priority="19">
      <formula>LEN(TRIM(C50))=0</formula>
    </cfRule>
  </conditionalFormatting>
  <conditionalFormatting sqref="H47:H49">
    <cfRule type="containsBlanks" dxfId="525" priority="18">
      <formula>LEN(TRIM(H47))=0</formula>
    </cfRule>
  </conditionalFormatting>
  <conditionalFormatting sqref="H50:H54">
    <cfRule type="containsBlanks" dxfId="524" priority="17">
      <formula>LEN(TRIM(H50))=0</formula>
    </cfRule>
  </conditionalFormatting>
  <conditionalFormatting sqref="L47:M49">
    <cfRule type="containsBlanks" dxfId="523" priority="16">
      <formula>LEN(TRIM(L47))=0</formula>
    </cfRule>
  </conditionalFormatting>
  <conditionalFormatting sqref="L50:M54">
    <cfRule type="containsBlanks" dxfId="522" priority="15">
      <formula>LEN(TRIM(L50))=0</formula>
    </cfRule>
  </conditionalFormatting>
  <conditionalFormatting sqref="O49 N47:N49 Q47:V49">
    <cfRule type="containsBlanks" dxfId="521" priority="14">
      <formula>LEN(TRIM(N47))=0</formula>
    </cfRule>
  </conditionalFormatting>
  <conditionalFormatting sqref="O48:P48">
    <cfRule type="containsBlanks" dxfId="520" priority="13">
      <formula>LEN(TRIM(O48))=0</formula>
    </cfRule>
  </conditionalFormatting>
  <conditionalFormatting sqref="P49 P47">
    <cfRule type="containsBlanks" dxfId="519" priority="12">
      <formula>LEN(TRIM(P47))=0</formula>
    </cfRule>
  </conditionalFormatting>
  <conditionalFormatting sqref="O47">
    <cfRule type="containsBlanks" dxfId="518" priority="11">
      <formula>LEN(TRIM(O47))=0</formula>
    </cfRule>
  </conditionalFormatting>
  <conditionalFormatting sqref="N50:V54">
    <cfRule type="containsBlanks" dxfId="517" priority="10">
      <formula>LEN(TRIM(N50))=0</formula>
    </cfRule>
  </conditionalFormatting>
  <conditionalFormatting sqref="W47:Z49">
    <cfRule type="containsBlanks" dxfId="516" priority="9">
      <formula>LEN(TRIM(W47))=0</formula>
    </cfRule>
  </conditionalFormatting>
  <conditionalFormatting sqref="W50:Z54">
    <cfRule type="containsBlanks" dxfId="515" priority="8">
      <formula>LEN(TRIM(W50))=0</formula>
    </cfRule>
  </conditionalFormatting>
  <conditionalFormatting sqref="AD47:AE49">
    <cfRule type="containsBlanks" dxfId="514" priority="7">
      <formula>LEN(TRIM(AD47))=0</formula>
    </cfRule>
  </conditionalFormatting>
  <conditionalFormatting sqref="AD50:AE54 AD48:AD49">
    <cfRule type="containsBlanks" dxfId="513" priority="6">
      <formula>LEN(TRIM(AD48))=0</formula>
    </cfRule>
  </conditionalFormatting>
  <conditionalFormatting sqref="AJ47:AJ49">
    <cfRule type="containsBlanks" dxfId="512" priority="5">
      <formula>LEN(TRIM(AJ47))=0</formula>
    </cfRule>
  </conditionalFormatting>
  <conditionalFormatting sqref="AJ48:AJ54">
    <cfRule type="containsBlanks" dxfId="511" priority="4">
      <formula>LEN(TRIM(AJ48))=0</formula>
    </cfRule>
  </conditionalFormatting>
  <conditionalFormatting sqref="L55:Z62 C55:D62 H55:H62 AD55:AK62">
    <cfRule type="containsBlanks" dxfId="510" priority="3">
      <formula>LEN(TRIM(C55))=0</formula>
    </cfRule>
  </conditionalFormatting>
  <conditionalFormatting sqref="C21">
    <cfRule type="containsBlanks" dxfId="509" priority="2">
      <formula>LEN(TRIM(C21))=0</formula>
    </cfRule>
  </conditionalFormatting>
  <conditionalFormatting sqref="AD21:AE21 V21:Z21">
    <cfRule type="containsBlanks" dxfId="508" priority="1">
      <formula>LEN(TRIM(V21))=0</formula>
    </cfRule>
  </conditionalFormatting>
  <pageMargins left="0.27559055118110237" right="0.27559055118110237" top="0.27559055118110237" bottom="0.35433070866141736" header="0.31496062992125984" footer="0.31496062992125984"/>
  <pageSetup paperSize="9" scale="10" orientation="portrait" r:id="rId1"/>
  <headerFooter>
    <oddFooter xml:space="preserve">&amp;L&amp;K000000          &amp;G  F-GD-07 (Versión: 13)&amp;C&amp;N&amp;RIdioma: español                               </oddFooter>
  </headerFooter>
  <drawing r:id="rId2"/>
  <legacyDrawing r:id="rId3"/>
  <legacyDrawingHF r:id="rId4"/>
  <extLst>
    <ext xmlns:x14="http://schemas.microsoft.com/office/spreadsheetml/2009/9/main" uri="{CCE6A557-97BC-4b89-ADB6-D9C93CAAB3DF}">
      <x14:dataValidations xmlns:xm="http://schemas.microsoft.com/office/excel/2006/main" count="20">
        <x14:dataValidation type="list" allowBlank="1" showInputMessage="1" showErrorMessage="1">
          <x14:formula1>
            <xm:f>Listas!$A$4:$A$479</xm:f>
          </x14:formula1>
          <xm:sqref>E5 E55:E62</xm:sqref>
        </x14:dataValidation>
        <x14:dataValidation type="list" allowBlank="1" showInputMessage="1" showErrorMessage="1">
          <x14:formula1>
            <xm:f>Listas!$L$2:$L$6</xm:f>
          </x14:formula1>
          <xm:sqref>W113:W489 W55:W61 W5:W46</xm:sqref>
        </x14:dataValidation>
        <x14:dataValidation type="list" allowBlank="1" showInputMessage="1" showErrorMessage="1">
          <x14:formula1>
            <xm:f>Listas!$I$2:$I$5</xm:f>
          </x14:formula1>
          <xm:sqref>X113:X489 X5:X10 X13:X16 X41:X46</xm:sqref>
        </x14:dataValidation>
        <x14:dataValidation type="list" allowBlank="1" showInputMessage="1" showErrorMessage="1">
          <x14:formula1>
            <xm:f>Listas!$A$2:$A$164</xm:f>
          </x14:formula1>
          <xm:sqref>E113:E489 E6:E19 E23:E27</xm:sqref>
        </x14:dataValidation>
        <x14:dataValidation type="list" allowBlank="1" showInputMessage="1" showErrorMessage="1">
          <x14:formula1>
            <xm:f>Listas!$K$2:$K$5</xm:f>
          </x14:formula1>
          <xm:sqref>V113:V489 V55:V61 V5:V46</xm:sqref>
        </x14:dataValidation>
        <x14:dataValidation type="list" showInputMessage="1" showErrorMessage="1">
          <x14:formula1>
            <xm:f>Listas!$G$4:$G$7</xm:f>
          </x14:formula1>
          <xm:sqref>N113:N491 N55:N61 N5:N46</xm:sqref>
        </x14:dataValidation>
        <x14:dataValidation type="list" allowBlank="1" showInputMessage="1" showErrorMessage="1">
          <x14:formula1>
            <xm:f>'\Users\fannycuesta\Library\Containers\com.microsoft.Excel\Data\Documents\V:\02. Transferencias Primarias\9_Transferencias Documentales 2022\Inventarios Documentales\Inventarios Excel\[45_Secretaria Juridica.xlsx]Listas'!#REF!</xm:f>
          </x14:formula1>
          <xm:sqref>Y113:Y489 Y5:Y61</xm:sqref>
        </x14:dataValidation>
        <x14:dataValidation type="list" allowBlank="1" showInputMessage="1" showErrorMessage="1">
          <x14:formula1>
            <xm:f>Listas!$H$2:$H$13</xm:f>
          </x14:formula1>
          <xm:sqref>F113:F489 F55:F61 F5:F46</xm:sqref>
        </x14:dataValidation>
        <x14:dataValidation type="list" allowBlank="1" showInputMessage="1" showErrorMessage="1">
          <x14:formula1>
            <xm:f>'Z:\2024\TRANSFERENCIAS PRIMERA INFANCIA\[2019_Consejería Presidencial para la Niñez y Adolescencia.xlsx]Listas'!#REF!</xm:f>
          </x14:formula1>
          <xm:sqref>X11:X12 X17:X18</xm:sqref>
        </x14:dataValidation>
        <x14:dataValidation type="list" allowBlank="1" showInputMessage="1" showErrorMessage="1">
          <x14:formula1>
            <xm:f>'Z:\2024\TRANSFERENCIAS PRIMERA INFANCIA\[2020_CONSEJERÍA PRESIDENCIAL PRIMERA INFANCIA.xlsx]Listas'!#REF!</xm:f>
          </x14:formula1>
          <xm:sqref>E34:E39 E20:E22 X34:X38 X19:X22</xm:sqref>
        </x14:dataValidation>
        <x14:dataValidation type="list" allowBlank="1" showInputMessage="1" showErrorMessage="1">
          <x14:formula1>
            <xm:f>'Z:\2024\TRANSFERENCIAS PRIMERA INFANCIA\[2022_CP_Niñez y Adolescencia.xlsx]Listas'!#REF!</xm:f>
          </x14:formula1>
          <xm:sqref>E31:E33 E40</xm:sqref>
        </x14:dataValidation>
        <x14:dataValidation type="list" allowBlank="1" showInputMessage="1" showErrorMessage="1">
          <x14:formula1>
            <xm:f>'F-GD-07 ANTERIOR'!$E$5:$E$448</xm:f>
          </x14:formula1>
          <xm:sqref>E41:E46</xm:sqref>
        </x14:dataValidation>
        <x14:dataValidation type="list" allowBlank="1" showInputMessage="1" showErrorMessage="1">
          <x14:formula1>
            <xm:f>'C:\Users\gabrielarodriguez\AppData\Local\Microsoft\Windows\INetCache\Content.Outlook\332OVZ20\[F-GD-07_INFANCIA_CONSOLIDADO - GABY.xlsx]Listas'!#REF!</xm:f>
          </x14:formula1>
          <xm:sqref>X47:X49 V47:W54 F47:F54 E50:E54</xm:sqref>
        </x14:dataValidation>
        <x14:dataValidation type="list" showInputMessage="1" showErrorMessage="1">
          <x14:formula1>
            <xm:f>'C:\Users\gabrielarodriguez\AppData\Local\Microsoft\Windows\INetCache\Content.Outlook\332OVZ20\[F-GD-07_INFANCIA_CONSOLIDADO - GABY.xlsx]Listas'!#REF!</xm:f>
          </x14:formula1>
          <xm:sqref>N47:N54</xm:sqref>
        </x14:dataValidation>
        <x14:dataValidation type="list" allowBlank="1" showInputMessage="1" showErrorMessage="1">
          <x14:formula1>
            <xm:f>'C:\Users\gabrielarodriguez\AppData\Local\Microsoft\Windows\INetCache\Content.Outlook\332OVZ20\[F-GD-07_INFANCIA_CONSOLIDADO - GABY.xlsx]F-GD-07 ANTERIOR'!#REF!</xm:f>
          </x14:formula1>
          <xm:sqref>E47:E49</xm:sqref>
        </x14:dataValidation>
        <x14:dataValidation type="list" allowBlank="1" showInputMessage="1" showErrorMessage="1">
          <x14:formula1>
            <xm:f>'O:\0.ArchivodeGestion12050000\[20230523 Plantilla Inventario Base.xlsx]Listas'!#REF!</xm:f>
          </x14:formula1>
          <xm:sqref>W62:W112 Y62:Y112</xm:sqref>
        </x14:dataValidation>
        <x14:dataValidation type="list" allowBlank="1" showInputMessage="1" showErrorMessage="1">
          <x14:formula1>
            <xm:f>'[2023_CP_ReconciliacionNal-CP_Niñez y Adolecencia.xlsx]Listas'!#REF!</xm:f>
          </x14:formula1>
          <xm:sqref>F62:F112</xm:sqref>
        </x14:dataValidation>
        <x14:dataValidation type="list" showInputMessage="1" showErrorMessage="1">
          <x14:formula1>
            <xm:f>'[2023_CP_ReconciliacionNal-CP_Niñez y Adolecencia.xlsx]Listas'!#REF!</xm:f>
          </x14:formula1>
          <xm:sqref>N62:N112</xm:sqref>
        </x14:dataValidation>
        <x14:dataValidation type="list" allowBlank="1" showInputMessage="1" showErrorMessage="1">
          <x14:formula1>
            <xm:f>'[FUID V.13 PantillaInventario.xlsx]Listas'!#REF!</xm:f>
          </x14:formula1>
          <xm:sqref>V62:V112</xm:sqref>
        </x14:dataValidation>
        <x14:dataValidation type="list" allowBlank="1" showInputMessage="1" showErrorMessage="1">
          <x14:formula1>
            <xm:f>'Y:\18.  Archivo de Gestión 2018-2021\2022\[Inventario Base 2021-2022.xlsx]Listas'!#REF!</xm:f>
          </x14:formula1>
          <xm:sqref>X62:X112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C931"/>
  <sheetViews>
    <sheetView showGridLines="0" tabSelected="1" topLeftCell="A125" zoomScaleNormal="100" zoomScaleSheetLayoutView="85" workbookViewId="0">
      <selection activeCell="F133" sqref="F133:T133"/>
    </sheetView>
  </sheetViews>
  <sheetFormatPr baseColWidth="10" defaultColWidth="2.7109375" defaultRowHeight="12.75" x14ac:dyDescent="0.2"/>
  <cols>
    <col min="1" max="1" width="1" style="196" customWidth="1"/>
    <col min="2" max="2" width="8.42578125" style="196" customWidth="1"/>
    <col min="3" max="3" width="5.42578125" style="196" customWidth="1"/>
    <col min="4" max="4" width="7.42578125" style="196" customWidth="1"/>
    <col min="5" max="5" width="1.85546875" style="196" customWidth="1"/>
    <col min="6" max="9" width="2.7109375" style="196"/>
    <col min="10" max="11" width="1.7109375" style="196" customWidth="1"/>
    <col min="12" max="12" width="2.7109375" style="196" customWidth="1"/>
    <col min="13" max="13" width="1.7109375" style="196" customWidth="1"/>
    <col min="14" max="14" width="6.42578125" style="196" customWidth="1"/>
    <col min="15" max="15" width="4.140625" style="196" customWidth="1"/>
    <col min="16" max="16" width="3.85546875" style="196" bestFit="1" customWidth="1"/>
    <col min="17" max="17" width="1.7109375" style="196" customWidth="1"/>
    <col min="18" max="19" width="2.7109375" style="196"/>
    <col min="20" max="20" width="15.140625" style="196" customWidth="1"/>
    <col min="21" max="21" width="4.42578125" style="196" customWidth="1"/>
    <col min="22" max="23" width="3.42578125" style="196" customWidth="1"/>
    <col min="24" max="24" width="1.7109375" style="196" customWidth="1"/>
    <col min="25" max="25" width="2.7109375" style="196" customWidth="1"/>
    <col min="26" max="26" width="1.7109375" style="196" customWidth="1"/>
    <col min="27" max="27" width="2.7109375" style="196"/>
    <col min="28" max="28" width="26.5703125" style="196" customWidth="1"/>
    <col min="29" max="30" width="3.85546875" style="196" customWidth="1"/>
    <col min="31" max="31" width="3.28515625" style="196" customWidth="1"/>
    <col min="32" max="32" width="1.7109375" style="196" customWidth="1"/>
    <col min="33" max="35" width="3.85546875" style="196" customWidth="1"/>
    <col min="36" max="36" width="4" style="196" customWidth="1"/>
    <col min="37" max="37" width="11.7109375" style="196" customWidth="1"/>
    <col min="38" max="38" width="6.28515625" style="196" customWidth="1"/>
    <col min="39" max="39" width="2.140625" style="196" customWidth="1"/>
    <col min="40" max="40" width="5.7109375" style="196" customWidth="1"/>
    <col min="41" max="41" width="2.7109375" style="196" customWidth="1"/>
    <col min="42" max="42" width="7.42578125" style="196" customWidth="1"/>
    <col min="43" max="44" width="8.7109375" style="196" customWidth="1"/>
    <col min="45" max="45" width="9.42578125" style="196" customWidth="1"/>
    <col min="46" max="46" width="10.5703125" style="196" customWidth="1"/>
    <col min="47" max="47" width="11.42578125" style="196" customWidth="1"/>
    <col min="48" max="48" width="9.7109375" style="196" customWidth="1"/>
    <col min="49" max="49" width="5.85546875" style="196" customWidth="1"/>
    <col min="50" max="52" width="6.140625" style="196" customWidth="1"/>
    <col min="53" max="53" width="8.42578125" style="196" customWidth="1"/>
    <col min="54" max="55" width="2.7109375" style="196"/>
    <col min="56" max="56" width="2.7109375" style="196" customWidth="1"/>
    <col min="57" max="58" width="2.7109375" style="196"/>
    <col min="59" max="59" width="3.140625" style="196" customWidth="1"/>
    <col min="60" max="61" width="4.140625" style="196" customWidth="1"/>
    <col min="62" max="62" width="3.7109375" style="196" customWidth="1"/>
    <col min="63" max="64" width="4.140625" style="196" customWidth="1"/>
    <col min="65" max="65" width="4.85546875" style="196" customWidth="1"/>
    <col min="66" max="66" width="3.140625" style="196" customWidth="1"/>
    <col min="67" max="68" width="1.7109375" style="196" customWidth="1"/>
    <col min="69" max="69" width="31.28515625" style="196" customWidth="1"/>
    <col min="70" max="70" width="2.7109375" style="197"/>
    <col min="71" max="80" width="2.7109375" style="196"/>
    <col min="81" max="81" width="41.28515625" style="196" customWidth="1"/>
    <col min="82" max="16384" width="2.7109375" style="196"/>
  </cols>
  <sheetData>
    <row r="1" spans="1:80" ht="6.75" customHeight="1" thickBot="1" x14ac:dyDescent="0.25"/>
    <row r="2" spans="1:80" ht="6" customHeight="1" thickBot="1" x14ac:dyDescent="0.25">
      <c r="A2" s="198"/>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200"/>
    </row>
    <row r="3" spans="1:80" ht="27" customHeight="1" thickTop="1" x14ac:dyDescent="0.2">
      <c r="A3" s="201"/>
      <c r="B3" s="796"/>
      <c r="C3" s="797"/>
      <c r="D3" s="797"/>
      <c r="E3" s="797"/>
      <c r="F3" s="797"/>
      <c r="G3" s="797"/>
      <c r="H3" s="797"/>
      <c r="I3" s="797"/>
      <c r="J3" s="797"/>
      <c r="K3" s="797"/>
      <c r="L3" s="797"/>
      <c r="M3" s="797"/>
      <c r="N3" s="797"/>
      <c r="O3" s="797"/>
      <c r="P3" s="797"/>
      <c r="Q3" s="797"/>
      <c r="R3" s="797"/>
      <c r="S3" s="797"/>
      <c r="T3" s="797"/>
      <c r="U3" s="797"/>
      <c r="V3" s="797"/>
      <c r="W3" s="797"/>
      <c r="X3" s="798"/>
      <c r="Y3" s="644" t="s">
        <v>81</v>
      </c>
      <c r="Z3" s="645"/>
      <c r="AA3" s="645"/>
      <c r="AB3" s="645"/>
      <c r="AC3" s="645"/>
      <c r="AD3" s="645"/>
      <c r="AE3" s="645"/>
      <c r="AF3" s="645"/>
      <c r="AG3" s="645"/>
      <c r="AH3" s="645"/>
      <c r="AI3" s="645"/>
      <c r="AJ3" s="645"/>
      <c r="AK3" s="645"/>
      <c r="AL3" s="645"/>
      <c r="AM3" s="645"/>
      <c r="AN3" s="645"/>
      <c r="AO3" s="645"/>
      <c r="AP3" s="645"/>
      <c r="AQ3" s="645"/>
      <c r="AR3" s="645"/>
      <c r="AS3" s="645"/>
      <c r="AT3" s="645"/>
      <c r="AU3" s="645"/>
      <c r="AV3" s="645"/>
      <c r="AW3" s="796"/>
      <c r="AX3" s="797"/>
      <c r="AY3" s="797"/>
      <c r="AZ3" s="797"/>
      <c r="BA3" s="797"/>
      <c r="BB3" s="797"/>
      <c r="BC3" s="797"/>
      <c r="BD3" s="797"/>
      <c r="BE3" s="797"/>
      <c r="BF3" s="797"/>
      <c r="BG3" s="797"/>
      <c r="BH3" s="797"/>
      <c r="BI3" s="797"/>
      <c r="BJ3" s="797"/>
      <c r="BK3" s="797"/>
      <c r="BL3" s="797"/>
      <c r="BM3" s="797"/>
      <c r="BN3" s="797"/>
      <c r="BO3" s="798"/>
      <c r="BP3" s="27"/>
      <c r="BQ3" s="28"/>
    </row>
    <row r="4" spans="1:80" ht="27" customHeight="1" x14ac:dyDescent="0.2">
      <c r="A4" s="201"/>
      <c r="B4" s="799"/>
      <c r="C4" s="800"/>
      <c r="D4" s="800"/>
      <c r="E4" s="800"/>
      <c r="F4" s="800"/>
      <c r="G4" s="800"/>
      <c r="H4" s="800"/>
      <c r="I4" s="800"/>
      <c r="J4" s="800"/>
      <c r="K4" s="800"/>
      <c r="L4" s="800"/>
      <c r="M4" s="800"/>
      <c r="N4" s="800"/>
      <c r="O4" s="800"/>
      <c r="P4" s="800"/>
      <c r="Q4" s="800"/>
      <c r="R4" s="800"/>
      <c r="S4" s="800"/>
      <c r="T4" s="800"/>
      <c r="U4" s="800"/>
      <c r="V4" s="800"/>
      <c r="W4" s="800"/>
      <c r="X4" s="801"/>
      <c r="Y4" s="805"/>
      <c r="Z4" s="806"/>
      <c r="AA4" s="806"/>
      <c r="AB4" s="806"/>
      <c r="AC4" s="806"/>
      <c r="AD4" s="806"/>
      <c r="AE4" s="806"/>
      <c r="AF4" s="806"/>
      <c r="AG4" s="806"/>
      <c r="AH4" s="806"/>
      <c r="AI4" s="806"/>
      <c r="AJ4" s="806"/>
      <c r="AK4" s="806"/>
      <c r="AL4" s="806"/>
      <c r="AM4" s="806"/>
      <c r="AN4" s="806"/>
      <c r="AO4" s="806"/>
      <c r="AP4" s="806"/>
      <c r="AQ4" s="806"/>
      <c r="AR4" s="806"/>
      <c r="AS4" s="806"/>
      <c r="AT4" s="806"/>
      <c r="AU4" s="806"/>
      <c r="AV4" s="806"/>
      <c r="AW4" s="799"/>
      <c r="AX4" s="800"/>
      <c r="AY4" s="800"/>
      <c r="AZ4" s="800"/>
      <c r="BA4" s="800"/>
      <c r="BB4" s="800"/>
      <c r="BC4" s="800"/>
      <c r="BD4" s="800"/>
      <c r="BE4" s="800"/>
      <c r="BF4" s="800"/>
      <c r="BG4" s="800"/>
      <c r="BH4" s="800"/>
      <c r="BI4" s="800"/>
      <c r="BJ4" s="800"/>
      <c r="BK4" s="800"/>
      <c r="BL4" s="800"/>
      <c r="BM4" s="800"/>
      <c r="BN4" s="800"/>
      <c r="BO4" s="801"/>
      <c r="BP4" s="27"/>
      <c r="BQ4" s="28"/>
    </row>
    <row r="5" spans="1:80" ht="27.75" customHeight="1" thickBot="1" x14ac:dyDescent="0.25">
      <c r="A5" s="201"/>
      <c r="B5" s="802"/>
      <c r="C5" s="803"/>
      <c r="D5" s="803"/>
      <c r="E5" s="803"/>
      <c r="F5" s="803"/>
      <c r="G5" s="803"/>
      <c r="H5" s="803"/>
      <c r="I5" s="803"/>
      <c r="J5" s="803"/>
      <c r="K5" s="803"/>
      <c r="L5" s="803"/>
      <c r="M5" s="803"/>
      <c r="N5" s="803"/>
      <c r="O5" s="803"/>
      <c r="P5" s="803"/>
      <c r="Q5" s="803"/>
      <c r="R5" s="803"/>
      <c r="S5" s="803"/>
      <c r="T5" s="803"/>
      <c r="U5" s="803"/>
      <c r="V5" s="803"/>
      <c r="W5" s="803"/>
      <c r="X5" s="804"/>
      <c r="Y5" s="807"/>
      <c r="Z5" s="808"/>
      <c r="AA5" s="808"/>
      <c r="AB5" s="808"/>
      <c r="AC5" s="808"/>
      <c r="AD5" s="808"/>
      <c r="AE5" s="808"/>
      <c r="AF5" s="808"/>
      <c r="AG5" s="808"/>
      <c r="AH5" s="808"/>
      <c r="AI5" s="808"/>
      <c r="AJ5" s="808"/>
      <c r="AK5" s="808"/>
      <c r="AL5" s="808"/>
      <c r="AM5" s="808"/>
      <c r="AN5" s="808"/>
      <c r="AO5" s="808"/>
      <c r="AP5" s="808"/>
      <c r="AQ5" s="808"/>
      <c r="AR5" s="808"/>
      <c r="AS5" s="808"/>
      <c r="AT5" s="808"/>
      <c r="AU5" s="808"/>
      <c r="AV5" s="808"/>
      <c r="AW5" s="802"/>
      <c r="AX5" s="803"/>
      <c r="AY5" s="803"/>
      <c r="AZ5" s="803"/>
      <c r="BA5" s="803"/>
      <c r="BB5" s="803"/>
      <c r="BC5" s="803"/>
      <c r="BD5" s="803"/>
      <c r="BE5" s="803"/>
      <c r="BF5" s="803"/>
      <c r="BG5" s="803"/>
      <c r="BH5" s="803"/>
      <c r="BI5" s="803"/>
      <c r="BJ5" s="803"/>
      <c r="BK5" s="803"/>
      <c r="BL5" s="803"/>
      <c r="BM5" s="803"/>
      <c r="BN5" s="803"/>
      <c r="BO5" s="804"/>
      <c r="BP5" s="27"/>
      <c r="BQ5" s="28"/>
    </row>
    <row r="6" spans="1:80" ht="8.25" customHeight="1" thickTop="1" thickBot="1" x14ac:dyDescent="0.25">
      <c r="A6" s="201"/>
      <c r="B6" s="29"/>
      <c r="C6" s="29"/>
      <c r="D6" s="30"/>
      <c r="E6" s="30"/>
      <c r="F6" s="30"/>
      <c r="G6" s="30"/>
      <c r="H6" s="30"/>
      <c r="I6" s="30"/>
      <c r="J6" s="30"/>
      <c r="K6" s="30"/>
      <c r="L6" s="30"/>
      <c r="M6" s="30"/>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28"/>
      <c r="BP6" s="32"/>
      <c r="BQ6" s="28"/>
    </row>
    <row r="7" spans="1:80" ht="3" customHeight="1" thickBot="1" x14ac:dyDescent="0.25">
      <c r="A7" s="201"/>
      <c r="B7" s="33"/>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5"/>
      <c r="BP7" s="32"/>
      <c r="BQ7" s="28"/>
    </row>
    <row r="8" spans="1:80" ht="31.5" customHeight="1" thickBot="1" x14ac:dyDescent="0.25">
      <c r="A8" s="201"/>
      <c r="B8" s="809" t="s">
        <v>59</v>
      </c>
      <c r="C8" s="810"/>
      <c r="D8" s="810"/>
      <c r="E8" s="810"/>
      <c r="F8" s="810"/>
      <c r="G8" s="810"/>
      <c r="H8" s="810"/>
      <c r="I8" s="810"/>
      <c r="J8" s="810"/>
      <c r="K8" s="810"/>
      <c r="L8" s="810"/>
      <c r="M8" s="810"/>
      <c r="N8" s="810"/>
      <c r="O8" s="810"/>
      <c r="P8" s="810"/>
      <c r="Q8" s="810"/>
      <c r="R8" s="810"/>
      <c r="S8" s="810"/>
      <c r="T8" s="810"/>
      <c r="U8" s="810"/>
      <c r="V8" s="810"/>
      <c r="W8" s="810"/>
      <c r="X8" s="810"/>
      <c r="Y8" s="810"/>
      <c r="Z8" s="810"/>
      <c r="AA8" s="810"/>
      <c r="AB8" s="810"/>
      <c r="AC8" s="810"/>
      <c r="AD8" s="810"/>
      <c r="AE8" s="810"/>
      <c r="AF8" s="810"/>
      <c r="AG8" s="810"/>
      <c r="AH8" s="810"/>
      <c r="AI8" s="810"/>
      <c r="AJ8" s="810"/>
      <c r="AK8" s="810"/>
      <c r="AL8" s="810"/>
      <c r="AM8" s="810"/>
      <c r="AN8" s="810"/>
      <c r="AO8" s="810"/>
      <c r="AP8" s="810"/>
      <c r="AQ8" s="810"/>
      <c r="AR8" s="810"/>
      <c r="AS8" s="810"/>
      <c r="AT8" s="810"/>
      <c r="AU8" s="810"/>
      <c r="AV8" s="810"/>
      <c r="AW8" s="810"/>
      <c r="AX8" s="810"/>
      <c r="AY8" s="810"/>
      <c r="AZ8" s="810"/>
      <c r="BA8" s="810"/>
      <c r="BB8" s="810"/>
      <c r="BC8" s="810"/>
      <c r="BD8" s="810"/>
      <c r="BE8" s="810"/>
      <c r="BF8" s="810"/>
      <c r="BG8" s="811"/>
      <c r="BH8" s="812" t="s">
        <v>606</v>
      </c>
      <c r="BI8" s="813"/>
      <c r="BJ8" s="813"/>
      <c r="BK8" s="813"/>
      <c r="BL8" s="813"/>
      <c r="BM8" s="813"/>
      <c r="BN8" s="814"/>
      <c r="BO8" s="36"/>
      <c r="BP8" s="32"/>
      <c r="BQ8" s="28"/>
    </row>
    <row r="9" spans="1:80" ht="12.75" customHeight="1" x14ac:dyDescent="0.2">
      <c r="A9" s="201"/>
      <c r="B9" s="37"/>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815" t="s">
        <v>53</v>
      </c>
      <c r="BI9" s="816"/>
      <c r="BJ9" s="817"/>
      <c r="BK9" s="815" t="s">
        <v>52</v>
      </c>
      <c r="BL9" s="817"/>
      <c r="BM9" s="815" t="s">
        <v>61</v>
      </c>
      <c r="BN9" s="817"/>
      <c r="BO9" s="36"/>
      <c r="BP9" s="32"/>
      <c r="BQ9" s="28"/>
      <c r="BS9" s="202"/>
      <c r="BT9" s="202"/>
      <c r="BU9" s="202"/>
      <c r="BV9" s="202"/>
      <c r="BW9" s="202"/>
      <c r="BX9" s="202"/>
      <c r="BY9" s="202"/>
      <c r="BZ9" s="202"/>
      <c r="CA9" s="202"/>
      <c r="CB9" s="202"/>
    </row>
    <row r="10" spans="1:80" ht="27" customHeight="1" x14ac:dyDescent="0.2">
      <c r="A10" s="201"/>
      <c r="B10" s="787" t="s">
        <v>597</v>
      </c>
      <c r="C10" s="788"/>
      <c r="D10" s="788"/>
      <c r="E10" s="788"/>
      <c r="F10" s="788"/>
      <c r="G10" s="788"/>
      <c r="H10" s="788"/>
      <c r="I10" s="788"/>
      <c r="J10" s="788"/>
      <c r="K10" s="788"/>
      <c r="L10" s="782"/>
      <c r="M10" s="782"/>
      <c r="N10" s="782"/>
      <c r="O10" s="782"/>
      <c r="P10" s="782"/>
      <c r="Q10" s="782"/>
      <c r="R10" s="782"/>
      <c r="S10" s="782"/>
      <c r="T10" s="782"/>
      <c r="U10" s="28"/>
      <c r="V10" s="790" t="s">
        <v>598</v>
      </c>
      <c r="W10" s="790"/>
      <c r="X10" s="790"/>
      <c r="Y10" s="790"/>
      <c r="Z10" s="790"/>
      <c r="AA10" s="790"/>
      <c r="AB10" s="790"/>
      <c r="AC10" s="790"/>
      <c r="AD10" s="790"/>
      <c r="AE10" s="790"/>
      <c r="AF10" s="791"/>
      <c r="AG10" s="791"/>
      <c r="AH10" s="791"/>
      <c r="AI10" s="791"/>
      <c r="AJ10" s="791"/>
      <c r="AK10" s="791"/>
      <c r="AL10" s="791"/>
      <c r="AM10" s="791"/>
      <c r="AN10" s="791"/>
      <c r="AO10" s="791"/>
      <c r="AP10" s="791"/>
      <c r="AQ10" s="791"/>
      <c r="AR10" s="791"/>
      <c r="AS10" s="791"/>
      <c r="AT10" s="791"/>
      <c r="AU10" s="791"/>
      <c r="AV10" s="791"/>
      <c r="AW10" s="791"/>
      <c r="AX10" s="791"/>
      <c r="AY10" s="791"/>
      <c r="AZ10" s="791"/>
      <c r="BA10" s="791"/>
      <c r="BB10" s="791"/>
      <c r="BC10" s="791"/>
      <c r="BD10" s="791"/>
      <c r="BE10" s="791"/>
      <c r="BF10" s="38"/>
      <c r="BG10" s="39"/>
      <c r="BH10" s="793" t="s">
        <v>82</v>
      </c>
      <c r="BI10" s="794"/>
      <c r="BJ10" s="795"/>
      <c r="BK10" s="793"/>
      <c r="BL10" s="795"/>
      <c r="BM10" s="793"/>
      <c r="BN10" s="795"/>
      <c r="BO10" s="36"/>
      <c r="BP10" s="32"/>
      <c r="BQ10" s="28"/>
      <c r="BS10" s="202"/>
      <c r="BT10" s="202"/>
      <c r="BU10" s="202"/>
      <c r="BV10" s="202"/>
      <c r="BW10" s="202"/>
      <c r="BX10" s="202"/>
      <c r="BY10" s="202"/>
      <c r="BZ10" s="202"/>
      <c r="CA10" s="202"/>
      <c r="CB10" s="202"/>
    </row>
    <row r="11" spans="1:80" ht="21.75" customHeight="1" x14ac:dyDescent="0.2">
      <c r="A11" s="201"/>
      <c r="B11" s="787"/>
      <c r="C11" s="788"/>
      <c r="D11" s="788"/>
      <c r="E11" s="788"/>
      <c r="F11" s="788"/>
      <c r="G11" s="788"/>
      <c r="H11" s="788"/>
      <c r="I11" s="788"/>
      <c r="J11" s="788"/>
      <c r="K11" s="788"/>
      <c r="L11" s="789"/>
      <c r="M11" s="789"/>
      <c r="N11" s="789"/>
      <c r="O11" s="789"/>
      <c r="P11" s="789"/>
      <c r="Q11" s="789"/>
      <c r="R11" s="789"/>
      <c r="S11" s="789"/>
      <c r="T11" s="789"/>
      <c r="U11" s="40"/>
      <c r="V11" s="790"/>
      <c r="W11" s="790"/>
      <c r="X11" s="790"/>
      <c r="Y11" s="790"/>
      <c r="Z11" s="790"/>
      <c r="AA11" s="790"/>
      <c r="AB11" s="790"/>
      <c r="AC11" s="790"/>
      <c r="AD11" s="790"/>
      <c r="AE11" s="790"/>
      <c r="AF11" s="792"/>
      <c r="AG11" s="792"/>
      <c r="AH11" s="792"/>
      <c r="AI11" s="792"/>
      <c r="AJ11" s="792"/>
      <c r="AK11" s="792"/>
      <c r="AL11" s="792"/>
      <c r="AM11" s="792"/>
      <c r="AN11" s="792"/>
      <c r="AO11" s="792"/>
      <c r="AP11" s="792"/>
      <c r="AQ11" s="792"/>
      <c r="AR11" s="792"/>
      <c r="AS11" s="792"/>
      <c r="AT11" s="792"/>
      <c r="AU11" s="792"/>
      <c r="AV11" s="792"/>
      <c r="AW11" s="792"/>
      <c r="AX11" s="792"/>
      <c r="AY11" s="792"/>
      <c r="AZ11" s="792"/>
      <c r="BA11" s="792"/>
      <c r="BB11" s="792"/>
      <c r="BC11" s="792"/>
      <c r="BD11" s="792"/>
      <c r="BE11" s="792"/>
      <c r="BF11" s="38"/>
      <c r="BG11" s="39"/>
      <c r="BH11" s="769" t="s">
        <v>599</v>
      </c>
      <c r="BI11" s="770"/>
      <c r="BJ11" s="770"/>
      <c r="BK11" s="770"/>
      <c r="BL11" s="771"/>
      <c r="BM11" s="775"/>
      <c r="BN11" s="776"/>
      <c r="BO11" s="36"/>
      <c r="BP11" s="32"/>
      <c r="BQ11" s="28"/>
      <c r="BS11" s="202"/>
      <c r="BT11" s="202"/>
      <c r="BU11" s="202"/>
      <c r="BV11" s="202"/>
      <c r="BW11" s="202"/>
      <c r="BX11" s="202"/>
      <c r="BY11" s="202"/>
      <c r="BZ11" s="202"/>
      <c r="CA11" s="202"/>
      <c r="CB11" s="202"/>
    </row>
    <row r="12" spans="1:80" ht="27" customHeight="1" x14ac:dyDescent="0.2">
      <c r="A12" s="201"/>
      <c r="B12" s="41"/>
      <c r="C12" s="42"/>
      <c r="D12" s="42"/>
      <c r="E12" s="42"/>
      <c r="F12" s="42"/>
      <c r="G12" s="42"/>
      <c r="H12" s="42"/>
      <c r="I12" s="42"/>
      <c r="J12" s="42"/>
      <c r="K12" s="42"/>
      <c r="L12" s="174"/>
      <c r="M12" s="174"/>
      <c r="N12" s="174"/>
      <c r="O12" s="174"/>
      <c r="P12" s="174"/>
      <c r="Q12" s="174"/>
      <c r="R12" s="174"/>
      <c r="S12" s="174"/>
      <c r="T12" s="174"/>
      <c r="U12" s="40"/>
      <c r="V12" s="42"/>
      <c r="W12" s="42"/>
      <c r="X12" s="42"/>
      <c r="Y12" s="42"/>
      <c r="Z12" s="42"/>
      <c r="AA12" s="42"/>
      <c r="AB12" s="42"/>
      <c r="AC12" s="42"/>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38"/>
      <c r="BG12" s="39"/>
      <c r="BH12" s="772"/>
      <c r="BI12" s="773"/>
      <c r="BJ12" s="773"/>
      <c r="BK12" s="773"/>
      <c r="BL12" s="774"/>
      <c r="BM12" s="777"/>
      <c r="BN12" s="778"/>
      <c r="BO12" s="36"/>
      <c r="BP12" s="32"/>
      <c r="BQ12" s="28"/>
      <c r="BS12" s="202"/>
      <c r="BT12" s="202"/>
      <c r="BU12" s="202"/>
      <c r="BV12" s="202"/>
      <c r="BW12" s="202"/>
      <c r="BX12" s="202"/>
      <c r="BY12" s="202"/>
      <c r="BZ12" s="202"/>
      <c r="CA12" s="202"/>
      <c r="CB12" s="202"/>
    </row>
    <row r="13" spans="1:80" ht="15" customHeight="1" x14ac:dyDescent="0.2">
      <c r="A13" s="201"/>
      <c r="B13" s="41"/>
      <c r="C13" s="42"/>
      <c r="D13" s="42"/>
      <c r="E13" s="42"/>
      <c r="F13" s="42"/>
      <c r="G13" s="42"/>
      <c r="H13" s="42"/>
      <c r="I13" s="42"/>
      <c r="J13" s="42"/>
      <c r="K13" s="42"/>
      <c r="L13" s="174"/>
      <c r="M13" s="174"/>
      <c r="N13" s="174"/>
      <c r="O13" s="174"/>
      <c r="P13" s="174"/>
      <c r="Q13" s="174"/>
      <c r="R13" s="174"/>
      <c r="S13" s="174"/>
      <c r="T13" s="174"/>
      <c r="U13" s="40"/>
      <c r="V13" s="42"/>
      <c r="W13" s="42"/>
      <c r="X13" s="42"/>
      <c r="Y13" s="42"/>
      <c r="Z13" s="42"/>
      <c r="AA13" s="42"/>
      <c r="AB13" s="42"/>
      <c r="AC13" s="42"/>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38"/>
      <c r="BG13" s="39"/>
      <c r="BH13" s="43"/>
      <c r="BI13" s="43"/>
      <c r="BJ13" s="43"/>
      <c r="BK13" s="43"/>
      <c r="BL13" s="43"/>
      <c r="BM13" s="43"/>
      <c r="BN13" s="43"/>
      <c r="BO13" s="36"/>
      <c r="BP13" s="32"/>
      <c r="BQ13" s="28"/>
      <c r="BS13" s="202"/>
      <c r="BT13" s="202"/>
      <c r="BU13" s="202"/>
      <c r="BV13" s="202"/>
      <c r="BW13" s="202"/>
      <c r="BX13" s="202"/>
      <c r="BY13" s="202"/>
      <c r="BZ13" s="202"/>
      <c r="CA13" s="202"/>
      <c r="CB13" s="202"/>
    </row>
    <row r="14" spans="1:80" ht="56.25" customHeight="1" x14ac:dyDescent="0.2">
      <c r="A14" s="201"/>
      <c r="B14" s="44"/>
      <c r="C14" s="779" t="s">
        <v>66</v>
      </c>
      <c r="D14" s="780"/>
      <c r="E14" s="780"/>
      <c r="F14" s="780"/>
      <c r="G14" s="780"/>
      <c r="H14" s="780"/>
      <c r="I14" s="780"/>
      <c r="J14" s="780"/>
      <c r="K14" s="780"/>
      <c r="L14" s="780"/>
      <c r="M14" s="780"/>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6"/>
      <c r="BA14" s="783" t="s">
        <v>83</v>
      </c>
      <c r="BB14" s="784"/>
      <c r="BC14" s="784"/>
      <c r="BD14" s="784"/>
      <c r="BE14" s="784"/>
      <c r="BF14" s="784"/>
      <c r="BG14" s="784"/>
      <c r="BH14" s="784"/>
      <c r="BI14" s="784"/>
      <c r="BJ14" s="784"/>
      <c r="BK14" s="784"/>
      <c r="BL14" s="784"/>
      <c r="BM14" s="784"/>
      <c r="BN14" s="784"/>
      <c r="BO14" s="36"/>
      <c r="BP14" s="32"/>
      <c r="BQ14" s="28"/>
      <c r="BS14" s="202"/>
      <c r="BT14" s="202"/>
      <c r="BU14" s="202"/>
      <c r="BV14" s="202"/>
      <c r="BW14" s="202"/>
      <c r="BX14" s="202"/>
      <c r="BY14" s="202"/>
      <c r="BZ14" s="202"/>
      <c r="CA14" s="202"/>
      <c r="CB14" s="202"/>
    </row>
    <row r="15" spans="1:80" ht="26.25" customHeight="1" x14ac:dyDescent="0.2">
      <c r="A15" s="201"/>
      <c r="B15" s="44"/>
      <c r="C15" s="781"/>
      <c r="D15" s="782"/>
      <c r="E15" s="782"/>
      <c r="F15" s="782"/>
      <c r="G15" s="782"/>
      <c r="H15" s="782"/>
      <c r="I15" s="782"/>
      <c r="J15" s="782"/>
      <c r="K15" s="782"/>
      <c r="L15" s="782"/>
      <c r="M15" s="782"/>
      <c r="N15" s="47"/>
      <c r="O15" s="47"/>
      <c r="P15" s="47"/>
      <c r="Q15" s="47"/>
      <c r="R15" s="47"/>
      <c r="S15" s="47"/>
      <c r="T15" s="47"/>
      <c r="U15" s="47"/>
      <c r="V15" s="47"/>
      <c r="W15" s="47"/>
      <c r="X15" s="47"/>
      <c r="Y15" s="47"/>
      <c r="Z15" s="47"/>
      <c r="AA15" s="28"/>
      <c r="AB15" s="785" t="s">
        <v>60</v>
      </c>
      <c r="AC15" s="785"/>
      <c r="AD15" s="786"/>
      <c r="AE15" s="786"/>
      <c r="AF15" s="786"/>
      <c r="AG15" s="786"/>
      <c r="AH15" s="786"/>
      <c r="AI15" s="786"/>
      <c r="AJ15" s="786"/>
      <c r="AK15" s="786"/>
      <c r="AL15" s="786"/>
      <c r="AM15" s="786"/>
      <c r="AN15" s="786"/>
      <c r="AO15" s="786"/>
      <c r="AP15" s="786"/>
      <c r="AQ15" s="47"/>
      <c r="AR15" s="47"/>
      <c r="AS15" s="47"/>
      <c r="AT15" s="47"/>
      <c r="AU15" s="47"/>
      <c r="AV15" s="47"/>
      <c r="AW15" s="48"/>
      <c r="AX15" s="48"/>
      <c r="AY15" s="48"/>
      <c r="AZ15" s="49"/>
      <c r="BA15" s="783"/>
      <c r="BB15" s="784"/>
      <c r="BC15" s="784"/>
      <c r="BD15" s="784"/>
      <c r="BE15" s="784"/>
      <c r="BF15" s="784"/>
      <c r="BG15" s="784"/>
      <c r="BH15" s="784"/>
      <c r="BI15" s="784"/>
      <c r="BJ15" s="784"/>
      <c r="BK15" s="784"/>
      <c r="BL15" s="784"/>
      <c r="BM15" s="784"/>
      <c r="BN15" s="784"/>
      <c r="BO15" s="36"/>
      <c r="BP15" s="32"/>
      <c r="BQ15" s="28"/>
      <c r="BS15" s="202"/>
      <c r="BT15" s="202"/>
      <c r="BU15" s="202"/>
      <c r="BV15" s="202"/>
      <c r="BW15" s="202"/>
      <c r="BX15" s="202"/>
      <c r="BY15" s="202"/>
      <c r="BZ15" s="202"/>
      <c r="CA15" s="202"/>
      <c r="CB15" s="202"/>
    </row>
    <row r="16" spans="1:80" ht="19.5" customHeight="1" x14ac:dyDescent="0.2">
      <c r="A16" s="201"/>
      <c r="B16" s="44"/>
      <c r="C16" s="50"/>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2"/>
      <c r="BA16" s="783"/>
      <c r="BB16" s="784"/>
      <c r="BC16" s="784"/>
      <c r="BD16" s="784"/>
      <c r="BE16" s="784"/>
      <c r="BF16" s="784"/>
      <c r="BG16" s="784"/>
      <c r="BH16" s="784"/>
      <c r="BI16" s="784"/>
      <c r="BJ16" s="784"/>
      <c r="BK16" s="784"/>
      <c r="BL16" s="784"/>
      <c r="BM16" s="784"/>
      <c r="BN16" s="784"/>
      <c r="BO16" s="36"/>
      <c r="BP16" s="32"/>
      <c r="BQ16" s="28"/>
      <c r="BS16" s="202"/>
      <c r="BT16" s="202"/>
      <c r="BU16" s="202"/>
      <c r="BV16" s="202"/>
      <c r="BW16" s="202"/>
      <c r="BX16" s="202"/>
      <c r="BY16" s="202"/>
      <c r="BZ16" s="202"/>
      <c r="CA16" s="202"/>
      <c r="CB16" s="202"/>
    </row>
    <row r="17" spans="1:80" ht="6" customHeight="1" x14ac:dyDescent="0.2">
      <c r="A17" s="201"/>
      <c r="B17" s="41"/>
      <c r="C17" s="42"/>
      <c r="D17" s="42"/>
      <c r="E17" s="42"/>
      <c r="F17" s="42"/>
      <c r="G17" s="42"/>
      <c r="H17" s="42"/>
      <c r="I17" s="42"/>
      <c r="J17" s="42"/>
      <c r="K17" s="42"/>
      <c r="L17" s="174"/>
      <c r="M17" s="174"/>
      <c r="N17" s="174"/>
      <c r="O17" s="174"/>
      <c r="P17" s="174"/>
      <c r="Q17" s="174"/>
      <c r="R17" s="174"/>
      <c r="S17" s="174"/>
      <c r="T17" s="174"/>
      <c r="U17" s="40"/>
      <c r="V17" s="42"/>
      <c r="W17" s="42"/>
      <c r="X17" s="42"/>
      <c r="Y17" s="42"/>
      <c r="Z17" s="42"/>
      <c r="AA17" s="42"/>
      <c r="AB17" s="42"/>
      <c r="AC17" s="42"/>
      <c r="AD17" s="174"/>
      <c r="AE17" s="174"/>
      <c r="AF17" s="174"/>
      <c r="AG17" s="174"/>
      <c r="AH17" s="174"/>
      <c r="AI17" s="174"/>
      <c r="AJ17" s="174"/>
      <c r="AK17" s="174"/>
      <c r="AL17" s="174"/>
      <c r="AM17" s="174"/>
      <c r="AN17" s="174"/>
      <c r="AO17" s="174"/>
      <c r="AP17" s="174"/>
      <c r="AQ17" s="174"/>
      <c r="AR17" s="174"/>
      <c r="AS17" s="174"/>
      <c r="AT17" s="174"/>
      <c r="AU17" s="174"/>
      <c r="AV17" s="174"/>
      <c r="AW17" s="174"/>
      <c r="AX17" s="174"/>
      <c r="AY17" s="174"/>
      <c r="AZ17" s="174"/>
      <c r="BA17" s="174"/>
      <c r="BB17" s="174"/>
      <c r="BC17" s="174"/>
      <c r="BD17" s="174"/>
      <c r="BE17" s="174"/>
      <c r="BF17" s="38"/>
      <c r="BG17" s="39"/>
      <c r="BH17" s="43"/>
      <c r="BI17" s="43"/>
      <c r="BJ17" s="43"/>
      <c r="BK17" s="43"/>
      <c r="BL17" s="43"/>
      <c r="BM17" s="43"/>
      <c r="BN17" s="43"/>
      <c r="BO17" s="36"/>
      <c r="BP17" s="32"/>
      <c r="BQ17" s="28"/>
      <c r="BS17" s="202"/>
      <c r="BT17" s="202"/>
      <c r="BU17" s="202"/>
      <c r="BV17" s="202"/>
      <c r="BW17" s="202"/>
      <c r="BX17" s="202"/>
      <c r="BY17" s="202"/>
      <c r="BZ17" s="202"/>
      <c r="CA17" s="202"/>
      <c r="CB17" s="202"/>
    </row>
    <row r="18" spans="1:80" ht="21.75" customHeight="1" x14ac:dyDescent="0.2">
      <c r="A18" s="201"/>
      <c r="B18" s="41"/>
      <c r="C18" s="759" t="s">
        <v>73</v>
      </c>
      <c r="D18" s="760"/>
      <c r="E18" s="760"/>
      <c r="F18" s="760"/>
      <c r="G18" s="760"/>
      <c r="H18" s="760"/>
      <c r="I18" s="760"/>
      <c r="J18" s="760"/>
      <c r="K18" s="760"/>
      <c r="L18" s="760"/>
      <c r="M18" s="760"/>
      <c r="N18" s="760"/>
      <c r="O18" s="760"/>
      <c r="P18" s="760"/>
      <c r="Q18" s="760"/>
      <c r="R18" s="760"/>
      <c r="S18" s="760"/>
      <c r="T18" s="760"/>
      <c r="U18" s="760"/>
      <c r="V18" s="760"/>
      <c r="W18" s="760"/>
      <c r="X18" s="760"/>
      <c r="Y18" s="761"/>
      <c r="Z18" s="42"/>
      <c r="AA18" s="42"/>
      <c r="AB18" s="759" t="s">
        <v>75</v>
      </c>
      <c r="AC18" s="760"/>
      <c r="AD18" s="760"/>
      <c r="AE18" s="760"/>
      <c r="AF18" s="760"/>
      <c r="AG18" s="760"/>
      <c r="AH18" s="760"/>
      <c r="AI18" s="760"/>
      <c r="AJ18" s="760"/>
      <c r="AK18" s="760"/>
      <c r="AL18" s="760"/>
      <c r="AM18" s="760"/>
      <c r="AN18" s="760"/>
      <c r="AO18" s="760"/>
      <c r="AP18" s="760"/>
      <c r="AQ18" s="760"/>
      <c r="AR18" s="760"/>
      <c r="AS18" s="760"/>
      <c r="AT18" s="760"/>
      <c r="AU18" s="760"/>
      <c r="AV18" s="760"/>
      <c r="AW18" s="174"/>
      <c r="AX18" s="759" t="s">
        <v>76</v>
      </c>
      <c r="AY18" s="760"/>
      <c r="AZ18" s="760"/>
      <c r="BA18" s="760"/>
      <c r="BB18" s="760"/>
      <c r="BC18" s="760"/>
      <c r="BD18" s="760"/>
      <c r="BE18" s="760"/>
      <c r="BF18" s="760"/>
      <c r="BG18" s="760"/>
      <c r="BH18" s="760"/>
      <c r="BI18" s="760"/>
      <c r="BJ18" s="760"/>
      <c r="BK18" s="760"/>
      <c r="BL18" s="760"/>
      <c r="BM18" s="760"/>
      <c r="BN18" s="760"/>
      <c r="BO18" s="53"/>
      <c r="BP18" s="54"/>
      <c r="BQ18" s="28"/>
      <c r="BS18" s="202"/>
      <c r="BT18" s="202"/>
      <c r="BU18" s="202"/>
      <c r="BV18" s="202"/>
      <c r="BW18" s="202"/>
      <c r="BX18" s="202"/>
      <c r="BY18" s="202"/>
      <c r="BZ18" s="202"/>
      <c r="CA18" s="202"/>
      <c r="CB18" s="202"/>
    </row>
    <row r="19" spans="1:80" ht="19.5" customHeight="1" x14ac:dyDescent="0.2">
      <c r="A19" s="201"/>
      <c r="B19" s="41"/>
      <c r="C19" s="742" t="s">
        <v>62</v>
      </c>
      <c r="D19" s="755"/>
      <c r="E19" s="743"/>
      <c r="F19" s="762"/>
      <c r="G19" s="763"/>
      <c r="H19" s="763"/>
      <c r="I19" s="763"/>
      <c r="J19" s="763"/>
      <c r="K19" s="763"/>
      <c r="L19" s="763"/>
      <c r="M19" s="763"/>
      <c r="N19" s="763"/>
      <c r="O19" s="763"/>
      <c r="P19" s="764"/>
      <c r="Q19" s="747" t="s">
        <v>63</v>
      </c>
      <c r="R19" s="751"/>
      <c r="S19" s="748"/>
      <c r="T19" s="747"/>
      <c r="U19" s="751"/>
      <c r="V19" s="751"/>
      <c r="W19" s="751"/>
      <c r="X19" s="751"/>
      <c r="Y19" s="752"/>
      <c r="Z19" s="42"/>
      <c r="AA19" s="42"/>
      <c r="AB19" s="55" t="s">
        <v>62</v>
      </c>
      <c r="AC19" s="762" t="e">
        <f>+'F-GD-07 Completo'!#REF!</f>
        <v>#REF!</v>
      </c>
      <c r="AD19" s="763"/>
      <c r="AE19" s="763"/>
      <c r="AF19" s="763"/>
      <c r="AG19" s="763"/>
      <c r="AH19" s="763"/>
      <c r="AI19" s="763"/>
      <c r="AJ19" s="763"/>
      <c r="AK19" s="763"/>
      <c r="AL19" s="765" t="s">
        <v>63</v>
      </c>
      <c r="AM19" s="766"/>
      <c r="AN19" s="747"/>
      <c r="AO19" s="751"/>
      <c r="AP19" s="751"/>
      <c r="AQ19" s="751"/>
      <c r="AR19" s="751"/>
      <c r="AS19" s="751"/>
      <c r="AT19" s="751"/>
      <c r="AU19" s="751"/>
      <c r="AV19" s="752"/>
      <c r="AW19" s="174"/>
      <c r="AX19" s="742" t="s">
        <v>62</v>
      </c>
      <c r="AY19" s="743"/>
      <c r="AZ19" s="744"/>
      <c r="BA19" s="745"/>
      <c r="BB19" s="745"/>
      <c r="BC19" s="745"/>
      <c r="BD19" s="745"/>
      <c r="BE19" s="745"/>
      <c r="BF19" s="745"/>
      <c r="BG19" s="746"/>
      <c r="BH19" s="747" t="s">
        <v>63</v>
      </c>
      <c r="BI19" s="748"/>
      <c r="BJ19" s="747"/>
      <c r="BK19" s="751"/>
      <c r="BL19" s="751"/>
      <c r="BM19" s="751"/>
      <c r="BN19" s="752"/>
      <c r="BO19" s="36"/>
      <c r="BP19" s="56"/>
      <c r="BQ19" s="28"/>
      <c r="BS19" s="202"/>
      <c r="BT19" s="202"/>
      <c r="BU19" s="202"/>
      <c r="BV19" s="202"/>
      <c r="BW19" s="202"/>
      <c r="BX19" s="202"/>
      <c r="BY19" s="202"/>
      <c r="BZ19" s="202"/>
      <c r="CA19" s="202"/>
      <c r="CB19" s="202"/>
    </row>
    <row r="20" spans="1:80" ht="29.25" customHeight="1" x14ac:dyDescent="0.2">
      <c r="A20" s="201"/>
      <c r="B20" s="41"/>
      <c r="C20" s="742" t="s">
        <v>77</v>
      </c>
      <c r="D20" s="755"/>
      <c r="E20" s="743"/>
      <c r="F20" s="695">
        <f>AF10</f>
        <v>0</v>
      </c>
      <c r="G20" s="696"/>
      <c r="H20" s="696"/>
      <c r="I20" s="696"/>
      <c r="J20" s="696"/>
      <c r="K20" s="696"/>
      <c r="L20" s="696"/>
      <c r="M20" s="696"/>
      <c r="N20" s="696"/>
      <c r="O20" s="696"/>
      <c r="P20" s="697"/>
      <c r="Q20" s="749"/>
      <c r="R20" s="753"/>
      <c r="S20" s="750"/>
      <c r="T20" s="749"/>
      <c r="U20" s="753"/>
      <c r="V20" s="753"/>
      <c r="W20" s="753"/>
      <c r="X20" s="753"/>
      <c r="Y20" s="754"/>
      <c r="Z20" s="42"/>
      <c r="AA20" s="42"/>
      <c r="AB20" s="55" t="s">
        <v>77</v>
      </c>
      <c r="AC20" s="695">
        <f>AF10</f>
        <v>0</v>
      </c>
      <c r="AD20" s="756"/>
      <c r="AE20" s="756"/>
      <c r="AF20" s="756"/>
      <c r="AG20" s="756"/>
      <c r="AH20" s="756"/>
      <c r="AI20" s="756"/>
      <c r="AJ20" s="756"/>
      <c r="AK20" s="756"/>
      <c r="AL20" s="767"/>
      <c r="AM20" s="768"/>
      <c r="AN20" s="749"/>
      <c r="AO20" s="753"/>
      <c r="AP20" s="753"/>
      <c r="AQ20" s="753"/>
      <c r="AR20" s="753"/>
      <c r="AS20" s="753"/>
      <c r="AT20" s="753"/>
      <c r="AU20" s="753"/>
      <c r="AV20" s="754"/>
      <c r="AW20" s="174"/>
      <c r="AX20" s="757" t="s">
        <v>77</v>
      </c>
      <c r="AY20" s="758"/>
      <c r="AZ20" s="744"/>
      <c r="BA20" s="745"/>
      <c r="BB20" s="745"/>
      <c r="BC20" s="745"/>
      <c r="BD20" s="745"/>
      <c r="BE20" s="745"/>
      <c r="BF20" s="745"/>
      <c r="BG20" s="746"/>
      <c r="BH20" s="749"/>
      <c r="BI20" s="750"/>
      <c r="BJ20" s="749"/>
      <c r="BK20" s="753"/>
      <c r="BL20" s="753"/>
      <c r="BM20" s="753"/>
      <c r="BN20" s="754"/>
      <c r="BO20" s="36"/>
      <c r="BP20" s="56"/>
      <c r="BQ20" s="28"/>
      <c r="BS20" s="202"/>
      <c r="BT20" s="202"/>
      <c r="BU20" s="202"/>
      <c r="BV20" s="202"/>
      <c r="BW20" s="202"/>
      <c r="BX20" s="202"/>
      <c r="BY20" s="202"/>
      <c r="BZ20" s="202"/>
      <c r="CA20" s="202"/>
      <c r="CB20" s="202"/>
    </row>
    <row r="21" spans="1:80" ht="14.25" customHeight="1" thickBot="1" x14ac:dyDescent="0.25">
      <c r="A21" s="201"/>
      <c r="B21" s="41"/>
      <c r="C21" s="735" t="s">
        <v>64</v>
      </c>
      <c r="D21" s="736"/>
      <c r="E21" s="737"/>
      <c r="F21" s="738"/>
      <c r="G21" s="739"/>
      <c r="H21" s="739"/>
      <c r="I21" s="739"/>
      <c r="J21" s="739"/>
      <c r="K21" s="739"/>
      <c r="L21" s="739"/>
      <c r="M21" s="739"/>
      <c r="N21" s="739"/>
      <c r="O21" s="739"/>
      <c r="P21" s="740"/>
      <c r="Q21" s="738" t="s">
        <v>74</v>
      </c>
      <c r="R21" s="739"/>
      <c r="S21" s="740"/>
      <c r="T21" s="712" t="s">
        <v>627</v>
      </c>
      <c r="U21" s="713"/>
      <c r="V21" s="713"/>
      <c r="W21" s="713"/>
      <c r="X21" s="713"/>
      <c r="Y21" s="741"/>
      <c r="Z21" s="42"/>
      <c r="AA21" s="42"/>
      <c r="AB21" s="57" t="s">
        <v>64</v>
      </c>
      <c r="AC21" s="738"/>
      <c r="AD21" s="739"/>
      <c r="AE21" s="739"/>
      <c r="AF21" s="739"/>
      <c r="AG21" s="739"/>
      <c r="AH21" s="739"/>
      <c r="AI21" s="739"/>
      <c r="AJ21" s="739"/>
      <c r="AK21" s="740"/>
      <c r="AL21" s="738" t="s">
        <v>74</v>
      </c>
      <c r="AM21" s="740"/>
      <c r="AN21" s="712" t="e">
        <f>+'F-GD-07 Completo'!#REF!</f>
        <v>#REF!</v>
      </c>
      <c r="AO21" s="713"/>
      <c r="AP21" s="713"/>
      <c r="AQ21" s="713"/>
      <c r="AR21" s="713"/>
      <c r="AS21" s="713"/>
      <c r="AT21" s="713"/>
      <c r="AU21" s="713"/>
      <c r="AV21" s="713"/>
      <c r="AW21" s="174"/>
      <c r="AX21" s="714" t="s">
        <v>64</v>
      </c>
      <c r="AY21" s="715"/>
      <c r="AZ21" s="716"/>
      <c r="BA21" s="717"/>
      <c r="BB21" s="717"/>
      <c r="BC21" s="717"/>
      <c r="BD21" s="717"/>
      <c r="BE21" s="717"/>
      <c r="BF21" s="717"/>
      <c r="BG21" s="718"/>
      <c r="BH21" s="716" t="s">
        <v>74</v>
      </c>
      <c r="BI21" s="718"/>
      <c r="BJ21" s="712" t="e">
        <f>+'F-GD-07 Completo'!#REF!</f>
        <v>#REF!</v>
      </c>
      <c r="BK21" s="713"/>
      <c r="BL21" s="713"/>
      <c r="BM21" s="713"/>
      <c r="BN21" s="713"/>
      <c r="BO21" s="36"/>
      <c r="BP21" s="56"/>
      <c r="BQ21" s="28"/>
      <c r="BS21" s="202"/>
      <c r="BT21" s="202"/>
      <c r="BU21" s="202"/>
      <c r="BV21" s="202"/>
      <c r="BW21" s="202"/>
      <c r="BX21" s="202"/>
      <c r="BY21" s="202"/>
      <c r="BZ21" s="202"/>
      <c r="CA21" s="202"/>
      <c r="CB21" s="202"/>
    </row>
    <row r="22" spans="1:80" ht="5.25" customHeight="1" thickBot="1" x14ac:dyDescent="0.25">
      <c r="A22" s="201"/>
      <c r="B22" s="58"/>
      <c r="C22" s="59"/>
      <c r="D22" s="59"/>
      <c r="E22" s="59"/>
      <c r="F22" s="59"/>
      <c r="G22" s="59"/>
      <c r="H22" s="59"/>
      <c r="I22" s="59"/>
      <c r="J22" s="59"/>
      <c r="K22" s="59"/>
      <c r="L22" s="733"/>
      <c r="M22" s="733"/>
      <c r="N22" s="733"/>
      <c r="O22" s="733"/>
      <c r="P22" s="733"/>
      <c r="Q22" s="733"/>
      <c r="R22" s="733"/>
      <c r="S22" s="733"/>
      <c r="T22" s="733"/>
      <c r="U22" s="733"/>
      <c r="V22" s="733"/>
      <c r="W22" s="733"/>
      <c r="X22" s="733"/>
      <c r="Y22" s="733"/>
      <c r="Z22" s="733"/>
      <c r="AA22" s="60"/>
      <c r="AB22" s="60"/>
      <c r="AC22" s="60"/>
      <c r="AD22" s="60"/>
      <c r="AE22" s="734"/>
      <c r="AF22" s="734"/>
      <c r="AG22" s="734"/>
      <c r="AH22" s="734"/>
      <c r="AI22" s="734"/>
      <c r="AJ22" s="734"/>
      <c r="AK22" s="734"/>
      <c r="AL22" s="61"/>
      <c r="AM22" s="61"/>
      <c r="AN22" s="61"/>
      <c r="AO22" s="62"/>
      <c r="AP22" s="62"/>
      <c r="AQ22" s="62"/>
      <c r="AR22" s="61"/>
      <c r="AS22" s="61"/>
      <c r="AT22" s="61"/>
      <c r="AU22" s="61"/>
      <c r="AV22" s="61"/>
      <c r="AW22" s="59"/>
      <c r="AX22" s="59"/>
      <c r="AY22" s="59"/>
      <c r="AZ22" s="59"/>
      <c r="BA22" s="59"/>
      <c r="BB22" s="59"/>
      <c r="BC22" s="59"/>
      <c r="BD22" s="59"/>
      <c r="BE22" s="59"/>
      <c r="BF22" s="63"/>
      <c r="BG22" s="64"/>
      <c r="BH22" s="63"/>
      <c r="BI22" s="63"/>
      <c r="BJ22" s="63"/>
      <c r="BK22" s="63"/>
      <c r="BL22" s="63"/>
      <c r="BM22" s="63"/>
      <c r="BN22" s="63"/>
      <c r="BO22" s="65"/>
      <c r="BP22" s="32"/>
      <c r="BQ22" s="28"/>
      <c r="BS22" s="202"/>
      <c r="BT22" s="202"/>
      <c r="BU22" s="202"/>
      <c r="BV22" s="202"/>
      <c r="BW22" s="202"/>
      <c r="BX22" s="202"/>
      <c r="BY22" s="202"/>
      <c r="BZ22" s="202"/>
      <c r="CA22" s="202"/>
      <c r="CB22" s="202"/>
    </row>
    <row r="23" spans="1:80" s="204" customFormat="1" ht="45" customHeight="1" x14ac:dyDescent="0.2">
      <c r="A23" s="203"/>
      <c r="B23" s="701" t="s">
        <v>78</v>
      </c>
      <c r="C23" s="703" t="s">
        <v>631</v>
      </c>
      <c r="D23" s="704"/>
      <c r="E23" s="704"/>
      <c r="F23" s="703" t="s">
        <v>72</v>
      </c>
      <c r="G23" s="704"/>
      <c r="H23" s="704"/>
      <c r="I23" s="704"/>
      <c r="J23" s="704"/>
      <c r="K23" s="704"/>
      <c r="L23" s="704"/>
      <c r="M23" s="704"/>
      <c r="N23" s="704"/>
      <c r="O23" s="704"/>
      <c r="P23" s="704"/>
      <c r="Q23" s="704"/>
      <c r="R23" s="704"/>
      <c r="S23" s="704"/>
      <c r="T23" s="707"/>
      <c r="U23" s="703" t="s">
        <v>95</v>
      </c>
      <c r="V23" s="704"/>
      <c r="W23" s="704"/>
      <c r="X23" s="704"/>
      <c r="Y23" s="704"/>
      <c r="Z23" s="704"/>
      <c r="AA23" s="704"/>
      <c r="AB23" s="704"/>
      <c r="AC23" s="709" t="s">
        <v>601</v>
      </c>
      <c r="AD23" s="710"/>
      <c r="AE23" s="710"/>
      <c r="AF23" s="710"/>
      <c r="AG23" s="710"/>
      <c r="AH23" s="710"/>
      <c r="AI23" s="711"/>
      <c r="AJ23" s="709" t="s">
        <v>602</v>
      </c>
      <c r="AK23" s="710"/>
      <c r="AL23" s="710"/>
      <c r="AM23" s="710"/>
      <c r="AN23" s="710"/>
      <c r="AO23" s="710"/>
      <c r="AP23" s="711"/>
      <c r="AQ23" s="703" t="s">
        <v>603</v>
      </c>
      <c r="AR23" s="724"/>
      <c r="AS23" s="703" t="s">
        <v>80</v>
      </c>
      <c r="AT23" s="726" t="s">
        <v>557</v>
      </c>
      <c r="AU23" s="727"/>
      <c r="AV23" s="703" t="s">
        <v>65</v>
      </c>
      <c r="AW23" s="719"/>
      <c r="AX23" s="728" t="s">
        <v>70</v>
      </c>
      <c r="AY23" s="729"/>
      <c r="AZ23" s="730"/>
      <c r="BA23" s="731" t="s">
        <v>71</v>
      </c>
      <c r="BB23" s="703" t="s">
        <v>600</v>
      </c>
      <c r="BC23" s="704"/>
      <c r="BD23" s="704"/>
      <c r="BE23" s="704"/>
      <c r="BF23" s="704"/>
      <c r="BG23" s="704"/>
      <c r="BH23" s="704"/>
      <c r="BI23" s="704"/>
      <c r="BJ23" s="704"/>
      <c r="BK23" s="704"/>
      <c r="BL23" s="704"/>
      <c r="BM23" s="704"/>
      <c r="BN23" s="704"/>
      <c r="BO23" s="719"/>
      <c r="BP23" s="54"/>
      <c r="BQ23" s="66"/>
    </row>
    <row r="24" spans="1:80" s="207" customFormat="1" ht="31.5" customHeight="1" x14ac:dyDescent="0.2">
      <c r="A24" s="205"/>
      <c r="B24" s="702"/>
      <c r="C24" s="705"/>
      <c r="D24" s="706"/>
      <c r="E24" s="706"/>
      <c r="F24" s="705"/>
      <c r="G24" s="706"/>
      <c r="H24" s="706"/>
      <c r="I24" s="706"/>
      <c r="J24" s="706"/>
      <c r="K24" s="706"/>
      <c r="L24" s="706"/>
      <c r="M24" s="706"/>
      <c r="N24" s="706"/>
      <c r="O24" s="706"/>
      <c r="P24" s="706"/>
      <c r="Q24" s="706"/>
      <c r="R24" s="706"/>
      <c r="S24" s="706"/>
      <c r="T24" s="708"/>
      <c r="U24" s="705"/>
      <c r="V24" s="706"/>
      <c r="W24" s="706"/>
      <c r="X24" s="706"/>
      <c r="Y24" s="706"/>
      <c r="Z24" s="706"/>
      <c r="AA24" s="706"/>
      <c r="AB24" s="706"/>
      <c r="AC24" s="721" t="s">
        <v>54</v>
      </c>
      <c r="AD24" s="722"/>
      <c r="AE24" s="722"/>
      <c r="AF24" s="722"/>
      <c r="AG24" s="722" t="s">
        <v>55</v>
      </c>
      <c r="AH24" s="722"/>
      <c r="AI24" s="723"/>
      <c r="AJ24" s="721" t="s">
        <v>56</v>
      </c>
      <c r="AK24" s="722"/>
      <c r="AL24" s="722" t="s">
        <v>57</v>
      </c>
      <c r="AM24" s="722"/>
      <c r="AN24" s="722" t="s">
        <v>58</v>
      </c>
      <c r="AO24" s="722"/>
      <c r="AP24" s="177" t="s">
        <v>79</v>
      </c>
      <c r="AQ24" s="705"/>
      <c r="AR24" s="725"/>
      <c r="AS24" s="705"/>
      <c r="AT24" s="77" t="s">
        <v>604</v>
      </c>
      <c r="AU24" s="78" t="s">
        <v>605</v>
      </c>
      <c r="AV24" s="705"/>
      <c r="AW24" s="720"/>
      <c r="AX24" s="175" t="s">
        <v>67</v>
      </c>
      <c r="AY24" s="176" t="s">
        <v>68</v>
      </c>
      <c r="AZ24" s="177" t="s">
        <v>69</v>
      </c>
      <c r="BA24" s="732"/>
      <c r="BB24" s="705"/>
      <c r="BC24" s="706"/>
      <c r="BD24" s="706"/>
      <c r="BE24" s="706"/>
      <c r="BF24" s="706"/>
      <c r="BG24" s="706"/>
      <c r="BH24" s="706"/>
      <c r="BI24" s="706"/>
      <c r="BJ24" s="706"/>
      <c r="BK24" s="706"/>
      <c r="BL24" s="706"/>
      <c r="BM24" s="706"/>
      <c r="BN24" s="706"/>
      <c r="BO24" s="720"/>
      <c r="BP24" s="54"/>
      <c r="BQ24" s="67"/>
      <c r="BR24" s="206"/>
    </row>
    <row r="25" spans="1:80" s="628" customFormat="1" ht="70.5" customHeight="1" x14ac:dyDescent="0.2">
      <c r="A25" s="620"/>
      <c r="B25" s="621">
        <v>1</v>
      </c>
      <c r="C25" s="678" t="str">
        <f>CONCATENATE(VLOOKUP(B25,'F-GD-07 Completo'!$B:$AA,6,0),".",VLOOKUP(B25,'F-GD-07 Completo'!$B:$AA,8,0))</f>
        <v>2.13</v>
      </c>
      <c r="D25" s="678"/>
      <c r="E25" s="678"/>
      <c r="F25" s="683" t="str">
        <f>CONCATENATE(VLOOKUP(B25,'F-GD-07 Completo'!$B:$AA,7,0),".",VLOOKUP(B25,'F-GD-07 Completo'!$B:$AA,9,0))</f>
        <v>ACTAS.Actas de la Comisión Intersectorial para la Atención de la Primera Infancia</v>
      </c>
      <c r="G25" s="683"/>
      <c r="H25" s="683"/>
      <c r="I25" s="683"/>
      <c r="J25" s="683"/>
      <c r="K25" s="683"/>
      <c r="L25" s="683"/>
      <c r="M25" s="683"/>
      <c r="N25" s="683"/>
      <c r="O25" s="683"/>
      <c r="P25" s="683"/>
      <c r="Q25" s="683"/>
      <c r="R25" s="683"/>
      <c r="S25" s="683"/>
      <c r="T25" s="683"/>
      <c r="U25" s="698" t="s">
        <v>1026</v>
      </c>
      <c r="V25" s="699"/>
      <c r="W25" s="699"/>
      <c r="X25" s="699"/>
      <c r="Y25" s="699"/>
      <c r="Z25" s="699"/>
      <c r="AA25" s="699"/>
      <c r="AB25" s="700"/>
      <c r="AC25" s="685">
        <f>VLOOKUP(B25,'F-GD-07 Completo'!$B:$AA,11,0)</f>
        <v>41661</v>
      </c>
      <c r="AD25" s="686"/>
      <c r="AE25" s="686"/>
      <c r="AF25" s="686"/>
      <c r="AG25" s="687">
        <f>VLOOKUP(B25,'F-GD-07 Completo'!$B:$AA,12,0)</f>
        <v>41717</v>
      </c>
      <c r="AH25" s="687"/>
      <c r="AI25" s="688"/>
      <c r="AJ25" s="689" t="str">
        <f>IF(VLOOKUP(B25,'F-GD-07 Completo'!$B:$AA,13,0)="Carpeta física",CONCATENATE(VLOOKUP(B25,'F-GD-07 Completo'!$B:$AE,14,0)," de ",VLOOKUP(B25,'F-GD-07 Completo'!$B:$AE,15,0))," ")</f>
        <v>1 de 1</v>
      </c>
      <c r="AK25" s="690"/>
      <c r="AL25" s="691" t="str">
        <f>IF(VLOOKUP(B25,'F-GD-07 Completo'!$B:$AA,13,0)="Tomo (documentos empastados)",CONCATENATE(VLOOKUP(B25,'F-GD-07 Completo'!$B:$AE,15,0)," de ",VLOOKUP(B25,'F-GD-07 Completo'!$B:$AE,16,0))," ")</f>
        <v xml:space="preserve"> </v>
      </c>
      <c r="AM25" s="692"/>
      <c r="AN25" s="689" t="str">
        <f>IF(VLOOKUP(B25,'F-GD-07 Completo'!$B:$AA,13,0)="Otro",CONCATENATE(VLOOKUP(B25,'F-GD-07 Completo'!$B:$AE,15,0)," de ",VLOOKUP(B25,'F-GD-07 Completo'!$B:$AE,16,0))," ")</f>
        <v xml:space="preserve"> </v>
      </c>
      <c r="AO25" s="690"/>
      <c r="AP25" s="622">
        <f>VLOOKUP(B25,'F-GD-07 Completo'!$B:$AE,29,0)</f>
        <v>1</v>
      </c>
      <c r="AQ25" s="693" t="str">
        <f>VLOOKUP(B25,'F-GD-07 Completo'!$B:$AA,21,0)</f>
        <v xml:space="preserve">Físico </v>
      </c>
      <c r="AR25" s="694"/>
      <c r="AS25" s="633">
        <f>VLOOKUP(B25,'F-GD-07 Completo'!$B:$AA,18,0)</f>
        <v>117</v>
      </c>
      <c r="AT25" s="633">
        <f>VLOOKUP(B25,'F-GD-07 Completo'!$B:$AA,19,0)</f>
        <v>0</v>
      </c>
      <c r="AU25" s="633">
        <f>VLOOKUP(B25,'F-GD-07 Completo'!$B:$AA,20,0)</f>
        <v>0</v>
      </c>
      <c r="AV25" s="678" t="str">
        <f>VLOOKUP(B25,'F-GD-07 Completo'!$B:$AA,22,0)</f>
        <v>Baja</v>
      </c>
      <c r="AW25" s="679"/>
      <c r="AX25" s="623" t="str">
        <f>IF(VLOOKUP(B25,'F-GD-07 Completo'!$B:$AA,23,0)="PU","X"," ")</f>
        <v xml:space="preserve"> </v>
      </c>
      <c r="AY25" s="623" t="str">
        <f>IF(VLOOKUP(B25,'F-GD-07 Completo'!$B:$AA,23,0)="PC","X"," ")</f>
        <v xml:space="preserve"> </v>
      </c>
      <c r="AZ25" s="623" t="str">
        <f>IF(VLOOKUP(B25,'F-GD-07 Completo'!$B:$AA,23,0)="PR","X"," ")</f>
        <v xml:space="preserve"> </v>
      </c>
      <c r="BA25" s="624">
        <f>VLOOKUP(B25,'F-GD-07 Completo'!$B:$AA,24,0)</f>
        <v>0</v>
      </c>
      <c r="BB25" s="680" t="str">
        <f>VLOOKUP(B25,'F-GD-07 Completo'!$B:$AA,25,0)</f>
        <v>TRANSFERENCIA 2018</v>
      </c>
      <c r="BC25" s="681"/>
      <c r="BD25" s="681"/>
      <c r="BE25" s="681"/>
      <c r="BF25" s="681"/>
      <c r="BG25" s="681"/>
      <c r="BH25" s="681"/>
      <c r="BI25" s="681"/>
      <c r="BJ25" s="681"/>
      <c r="BK25" s="681"/>
      <c r="BL25" s="681"/>
      <c r="BM25" s="681"/>
      <c r="BN25" s="681"/>
      <c r="BO25" s="682"/>
      <c r="BP25" s="625"/>
      <c r="BQ25" s="626"/>
      <c r="BR25" s="627"/>
    </row>
    <row r="26" spans="1:80" s="628" customFormat="1" ht="35.25" customHeight="1" x14ac:dyDescent="0.2">
      <c r="A26" s="620"/>
      <c r="B26" s="621">
        <v>2</v>
      </c>
      <c r="C26" s="678" t="str">
        <f>CONCATENATE(VLOOKUP(B26,'F-GD-07 Completo'!$B:$AA,6,0),".",VLOOKUP(B26,'F-GD-07 Completo'!$B:$AA,8,0))</f>
        <v>2.13</v>
      </c>
      <c r="D26" s="678"/>
      <c r="E26" s="678"/>
      <c r="F26" s="683" t="str">
        <f>CONCATENATE(VLOOKUP(B26,'F-GD-07 Completo'!$B:$AA,7,0),".",VLOOKUP(B26,'F-GD-07 Completo'!$B:$AA,9,0))</f>
        <v>ACTAS.Actas de la Comisión Intersectorial para la Atención de la Primera Infancia</v>
      </c>
      <c r="G26" s="683"/>
      <c r="H26" s="683"/>
      <c r="I26" s="683"/>
      <c r="J26" s="683"/>
      <c r="K26" s="683"/>
      <c r="L26" s="683"/>
      <c r="M26" s="683"/>
      <c r="N26" s="683"/>
      <c r="O26" s="683"/>
      <c r="P26" s="683"/>
      <c r="Q26" s="683"/>
      <c r="R26" s="683"/>
      <c r="S26" s="683"/>
      <c r="T26" s="683"/>
      <c r="U26" s="698" t="s">
        <v>1027</v>
      </c>
      <c r="V26" s="699"/>
      <c r="W26" s="699"/>
      <c r="X26" s="699"/>
      <c r="Y26" s="699"/>
      <c r="Z26" s="699"/>
      <c r="AA26" s="699"/>
      <c r="AB26" s="700"/>
      <c r="AC26" s="685">
        <f>VLOOKUP(B26,'F-GD-07 Completo'!$B:$AA,11,0)</f>
        <v>41780</v>
      </c>
      <c r="AD26" s="686"/>
      <c r="AE26" s="686"/>
      <c r="AF26" s="686"/>
      <c r="AG26" s="687">
        <f>VLOOKUP(B26,'F-GD-07 Completo'!$B:$AA,12,0)</f>
        <v>41843</v>
      </c>
      <c r="AH26" s="687"/>
      <c r="AI26" s="688"/>
      <c r="AJ26" s="689" t="str">
        <f>IF(VLOOKUP(B26,'F-GD-07 Completo'!$B:$AA,13,0)="Carpeta física",CONCATENATE(VLOOKUP(B26,'F-GD-07 Completo'!$B:$AE,14,0)," de ",VLOOKUP(B26,'F-GD-07 Completo'!$B:$AE,15,0))," ")</f>
        <v>1 de 1</v>
      </c>
      <c r="AK26" s="690"/>
      <c r="AL26" s="691" t="str">
        <f>IF(VLOOKUP(B26,'F-GD-07 Completo'!$B:$AA,13,0)="Tomo (documentos empastados)",CONCATENATE(VLOOKUP(B26,'F-GD-07 Completo'!$B:$AE,15,0)," de ",VLOOKUP(B26,'F-GD-07 Completo'!$B:$AE,16,0))," ")</f>
        <v xml:space="preserve"> </v>
      </c>
      <c r="AM26" s="692"/>
      <c r="AN26" s="689" t="str">
        <f>IF(VLOOKUP(B26,'F-GD-07 Completo'!$B:$AA,13,0)="Otro",CONCATENATE(VLOOKUP(B26,'F-GD-07 Completo'!$B:$AE,15,0)," de ",VLOOKUP(B26,'F-GD-07 Completo'!$B:$AE,16,0))," ")</f>
        <v xml:space="preserve"> </v>
      </c>
      <c r="AO26" s="690"/>
      <c r="AP26" s="622">
        <f>VLOOKUP(B26,'F-GD-07 Completo'!$B:$AE,29,0)</f>
        <v>1</v>
      </c>
      <c r="AQ26" s="693" t="str">
        <f>VLOOKUP(B26,'F-GD-07 Completo'!$B:$AA,21,0)</f>
        <v xml:space="preserve">Físico </v>
      </c>
      <c r="AR26" s="694"/>
      <c r="AS26" s="633">
        <f>VLOOKUP(B26,'F-GD-07 Completo'!$B:$AA,18,0)</f>
        <v>176</v>
      </c>
      <c r="AT26" s="633">
        <f>VLOOKUP(B26,'F-GD-07 Completo'!$B:$AA,19,0)</f>
        <v>0</v>
      </c>
      <c r="AU26" s="633">
        <f>VLOOKUP(B26,'F-GD-07 Completo'!$B:$AA,20,0)</f>
        <v>0</v>
      </c>
      <c r="AV26" s="678" t="str">
        <f>VLOOKUP(B26,'F-GD-07 Completo'!$B:$AA,22,0)</f>
        <v>Baja</v>
      </c>
      <c r="AW26" s="679"/>
      <c r="AX26" s="623" t="str">
        <f>IF(VLOOKUP(B26,'F-GD-07 Completo'!$B:$AA,23,0)="PU","X"," ")</f>
        <v xml:space="preserve"> </v>
      </c>
      <c r="AY26" s="623" t="str">
        <f>IF(VLOOKUP(B26,'F-GD-07 Completo'!$B:$AA,23,0)="PC","X"," ")</f>
        <v xml:space="preserve"> </v>
      </c>
      <c r="AZ26" s="623" t="str">
        <f>IF(VLOOKUP(B26,'F-GD-07 Completo'!$B:$AA,23,0)="PR","X"," ")</f>
        <v xml:space="preserve"> </v>
      </c>
      <c r="BA26" s="624">
        <f>VLOOKUP(B26,'F-GD-07 Completo'!$B:$AA,24,0)</f>
        <v>0</v>
      </c>
      <c r="BB26" s="680" t="str">
        <f>VLOOKUP(B26,'F-GD-07 Completo'!$B:$AA,25,0)</f>
        <v>TRANSFERENCIA 2018</v>
      </c>
      <c r="BC26" s="681"/>
      <c r="BD26" s="681"/>
      <c r="BE26" s="681"/>
      <c r="BF26" s="681"/>
      <c r="BG26" s="681"/>
      <c r="BH26" s="681"/>
      <c r="BI26" s="681"/>
      <c r="BJ26" s="681"/>
      <c r="BK26" s="681"/>
      <c r="BL26" s="681"/>
      <c r="BM26" s="681"/>
      <c r="BN26" s="681"/>
      <c r="BO26" s="682"/>
      <c r="BP26" s="625"/>
      <c r="BQ26" s="626"/>
      <c r="BR26" s="627"/>
    </row>
    <row r="27" spans="1:80" s="628" customFormat="1" ht="35.25" customHeight="1" x14ac:dyDescent="0.2">
      <c r="A27" s="620"/>
      <c r="B27" s="621">
        <v>3</v>
      </c>
      <c r="C27" s="678" t="str">
        <f>CONCATENATE(VLOOKUP(B27,'F-GD-07 Completo'!$B:$AA,6,0),".",VLOOKUP(B27,'F-GD-07 Completo'!$B:$AA,8,0))</f>
        <v>2.13</v>
      </c>
      <c r="D27" s="678"/>
      <c r="E27" s="678"/>
      <c r="F27" s="683" t="str">
        <f>CONCATENATE(VLOOKUP(B27,'F-GD-07 Completo'!$B:$AA,7,0),".",VLOOKUP(B27,'F-GD-07 Completo'!$B:$AA,9,0))</f>
        <v>ACTAS.Actas de la Comisión Intersectorial para la Atención de la Primera Infancia</v>
      </c>
      <c r="G27" s="683"/>
      <c r="H27" s="683"/>
      <c r="I27" s="683"/>
      <c r="J27" s="683"/>
      <c r="K27" s="683"/>
      <c r="L27" s="683"/>
      <c r="M27" s="683"/>
      <c r="N27" s="683"/>
      <c r="O27" s="683"/>
      <c r="P27" s="683"/>
      <c r="Q27" s="683"/>
      <c r="R27" s="683"/>
      <c r="S27" s="683"/>
      <c r="T27" s="683"/>
      <c r="U27" s="698" t="s">
        <v>1028</v>
      </c>
      <c r="V27" s="699"/>
      <c r="W27" s="699"/>
      <c r="X27" s="699"/>
      <c r="Y27" s="699"/>
      <c r="Z27" s="699"/>
      <c r="AA27" s="699"/>
      <c r="AB27" s="700"/>
      <c r="AC27" s="685">
        <f>VLOOKUP(B27,'F-GD-07 Completo'!$B:$AA,11,0)</f>
        <v>41899</v>
      </c>
      <c r="AD27" s="686"/>
      <c r="AE27" s="686"/>
      <c r="AF27" s="686"/>
      <c r="AG27" s="687">
        <f>VLOOKUP(B27,'F-GD-07 Completo'!$B:$AA,12,0)</f>
        <v>41984</v>
      </c>
      <c r="AH27" s="687"/>
      <c r="AI27" s="688"/>
      <c r="AJ27" s="689" t="str">
        <f>IF(VLOOKUP(B27,'F-GD-07 Completo'!$B:$AA,13,0)="Carpeta física",CONCATENATE(VLOOKUP(B27,'F-GD-07 Completo'!$B:$AE,14,0)," de ",VLOOKUP(B27,'F-GD-07 Completo'!$B:$AE,15,0))," ")</f>
        <v>1 de 1</v>
      </c>
      <c r="AK27" s="690"/>
      <c r="AL27" s="691" t="str">
        <f>IF(VLOOKUP(B27,'F-GD-07 Completo'!$B:$AA,13,0)="Tomo (documentos empastados)",CONCATENATE(VLOOKUP(B27,'F-GD-07 Completo'!$B:$AE,15,0)," de ",VLOOKUP(B27,'F-GD-07 Completo'!$B:$AE,16,0))," ")</f>
        <v xml:space="preserve"> </v>
      </c>
      <c r="AM27" s="692"/>
      <c r="AN27" s="689" t="str">
        <f>IF(VLOOKUP(B27,'F-GD-07 Completo'!$B:$AA,13,0)="Otro",CONCATENATE(VLOOKUP(B27,'F-GD-07 Completo'!$B:$AE,15,0)," de ",VLOOKUP(B27,'F-GD-07 Completo'!$B:$AE,16,0))," ")</f>
        <v xml:space="preserve"> </v>
      </c>
      <c r="AO27" s="690"/>
      <c r="AP27" s="622">
        <f>VLOOKUP(B27,'F-GD-07 Completo'!$B:$AE,29,0)</f>
        <v>1</v>
      </c>
      <c r="AQ27" s="693" t="str">
        <f>VLOOKUP(B27,'F-GD-07 Completo'!$B:$AA,21,0)</f>
        <v xml:space="preserve">Físico </v>
      </c>
      <c r="AR27" s="694"/>
      <c r="AS27" s="633">
        <f>VLOOKUP(B27,'F-GD-07 Completo'!$B:$AA,18,0)</f>
        <v>132</v>
      </c>
      <c r="AT27" s="633">
        <f>VLOOKUP(B27,'F-GD-07 Completo'!$B:$AA,19,0)</f>
        <v>0</v>
      </c>
      <c r="AU27" s="633">
        <f>VLOOKUP(B27,'F-GD-07 Completo'!$B:$AA,20,0)</f>
        <v>0</v>
      </c>
      <c r="AV27" s="678" t="str">
        <f>VLOOKUP(B27,'F-GD-07 Completo'!$B:$AA,22,0)</f>
        <v>Baja</v>
      </c>
      <c r="AW27" s="679"/>
      <c r="AX27" s="623" t="str">
        <f>IF(VLOOKUP(B27,'F-GD-07 Completo'!$B:$AA,23,0)="PU","X"," ")</f>
        <v xml:space="preserve"> </v>
      </c>
      <c r="AY27" s="623" t="str">
        <f>IF(VLOOKUP(B27,'F-GD-07 Completo'!$B:$AA,23,0)="PC","X"," ")</f>
        <v xml:space="preserve"> </v>
      </c>
      <c r="AZ27" s="623" t="str">
        <f>IF(VLOOKUP(B27,'F-GD-07 Completo'!$B:$AA,23,0)="PR","X"," ")</f>
        <v xml:space="preserve"> </v>
      </c>
      <c r="BA27" s="624">
        <f>VLOOKUP(B27,'F-GD-07 Completo'!$B:$AA,24,0)</f>
        <v>0</v>
      </c>
      <c r="BB27" s="680" t="str">
        <f>VLOOKUP(B27,'F-GD-07 Completo'!$B:$AA,25,0)</f>
        <v>TRANSFERENCIA 2018</v>
      </c>
      <c r="BC27" s="681"/>
      <c r="BD27" s="681"/>
      <c r="BE27" s="681"/>
      <c r="BF27" s="681"/>
      <c r="BG27" s="681"/>
      <c r="BH27" s="681"/>
      <c r="BI27" s="681"/>
      <c r="BJ27" s="681"/>
      <c r="BK27" s="681"/>
      <c r="BL27" s="681"/>
      <c r="BM27" s="681"/>
      <c r="BN27" s="681"/>
      <c r="BO27" s="682"/>
      <c r="BP27" s="625"/>
      <c r="BQ27" s="626"/>
      <c r="BR27" s="627"/>
    </row>
    <row r="28" spans="1:80" s="628" customFormat="1" ht="35.25" customHeight="1" x14ac:dyDescent="0.2">
      <c r="A28" s="620"/>
      <c r="B28" s="621">
        <v>4</v>
      </c>
      <c r="C28" s="678" t="str">
        <f>CONCATENATE(VLOOKUP(B28,'F-GD-07 Completo'!$B:$AA,6,0),".",VLOOKUP(B28,'F-GD-07 Completo'!$B:$AA,8,0))</f>
        <v>2.13</v>
      </c>
      <c r="D28" s="678"/>
      <c r="E28" s="678"/>
      <c r="F28" s="683" t="str">
        <f>CONCATENATE(VLOOKUP(B28,'F-GD-07 Completo'!$B:$AA,7,0),".",VLOOKUP(B28,'F-GD-07 Completo'!$B:$AA,9,0))</f>
        <v>ACTAS.Actas de la Comisión Intersectorial para la Atención de la Primera Infancia</v>
      </c>
      <c r="G28" s="683"/>
      <c r="H28" s="683"/>
      <c r="I28" s="683"/>
      <c r="J28" s="683"/>
      <c r="K28" s="683"/>
      <c r="L28" s="683"/>
      <c r="M28" s="683"/>
      <c r="N28" s="683"/>
      <c r="O28" s="683"/>
      <c r="P28" s="683"/>
      <c r="Q28" s="683"/>
      <c r="R28" s="683"/>
      <c r="S28" s="683"/>
      <c r="T28" s="683"/>
      <c r="U28" s="698" t="s">
        <v>1029</v>
      </c>
      <c r="V28" s="699"/>
      <c r="W28" s="699"/>
      <c r="X28" s="699"/>
      <c r="Y28" s="699"/>
      <c r="Z28" s="699"/>
      <c r="AA28" s="699"/>
      <c r="AB28" s="700"/>
      <c r="AC28" s="685">
        <f>VLOOKUP(B28,'F-GD-07 Completo'!$B:$AA,11,0)</f>
        <v>42032</v>
      </c>
      <c r="AD28" s="686"/>
      <c r="AE28" s="686"/>
      <c r="AF28" s="686"/>
      <c r="AG28" s="687">
        <f>VLOOKUP(B28,'F-GD-07 Completo'!$B:$AA,12,0)</f>
        <v>42060</v>
      </c>
      <c r="AH28" s="687"/>
      <c r="AI28" s="688"/>
      <c r="AJ28" s="689" t="str">
        <f>IF(VLOOKUP(B28,'F-GD-07 Completo'!$B:$AA,13,0)="Carpeta física",CONCATENATE(VLOOKUP(B28,'F-GD-07 Completo'!$B:$AE,14,0)," de ",VLOOKUP(B28,'F-GD-07 Completo'!$B:$AE,15,0))," ")</f>
        <v>1 de 1</v>
      </c>
      <c r="AK28" s="690"/>
      <c r="AL28" s="691" t="str">
        <f>IF(VLOOKUP(B28,'F-GD-07 Completo'!$B:$AA,13,0)="Tomo (documentos empastados)",CONCATENATE(VLOOKUP(B28,'F-GD-07 Completo'!$B:$AE,15,0)," de ",VLOOKUP(B28,'F-GD-07 Completo'!$B:$AE,16,0))," ")</f>
        <v xml:space="preserve"> </v>
      </c>
      <c r="AM28" s="692"/>
      <c r="AN28" s="689" t="str">
        <f>IF(VLOOKUP(B28,'F-GD-07 Completo'!$B:$AA,13,0)="Otro",CONCATENATE(VLOOKUP(B28,'F-GD-07 Completo'!$B:$AE,15,0)," de ",VLOOKUP(B28,'F-GD-07 Completo'!$B:$AE,16,0))," ")</f>
        <v xml:space="preserve"> </v>
      </c>
      <c r="AO28" s="690"/>
      <c r="AP28" s="622">
        <f>VLOOKUP(B28,'F-GD-07 Completo'!$B:$AE,29,0)</f>
        <v>1</v>
      </c>
      <c r="AQ28" s="693" t="str">
        <f>VLOOKUP(B28,'F-GD-07 Completo'!$B:$AA,21,0)</f>
        <v xml:space="preserve">Físico </v>
      </c>
      <c r="AR28" s="694"/>
      <c r="AS28" s="633">
        <f>VLOOKUP(B28,'F-GD-07 Completo'!$B:$AA,18,0)</f>
        <v>64</v>
      </c>
      <c r="AT28" s="633">
        <f>VLOOKUP(B28,'F-GD-07 Completo'!$B:$AA,19,0)</f>
        <v>0</v>
      </c>
      <c r="AU28" s="633">
        <f>VLOOKUP(B28,'F-GD-07 Completo'!$B:$AA,20,0)</f>
        <v>0</v>
      </c>
      <c r="AV28" s="678" t="str">
        <f>VLOOKUP(B28,'F-GD-07 Completo'!$B:$AA,22,0)</f>
        <v>Baja</v>
      </c>
      <c r="AW28" s="679"/>
      <c r="AX28" s="623" t="str">
        <f>IF(VLOOKUP(B28,'F-GD-07 Completo'!$B:$AA,23,0)="PU","X"," ")</f>
        <v xml:space="preserve"> </v>
      </c>
      <c r="AY28" s="623" t="str">
        <f>IF(VLOOKUP(B28,'F-GD-07 Completo'!$B:$AA,23,0)="PC","X"," ")</f>
        <v xml:space="preserve"> </v>
      </c>
      <c r="AZ28" s="623" t="str">
        <f>IF(VLOOKUP(B28,'F-GD-07 Completo'!$B:$AA,23,0)="PR","X"," ")</f>
        <v xml:space="preserve"> </v>
      </c>
      <c r="BA28" s="624">
        <f>VLOOKUP(B28,'F-GD-07 Completo'!$B:$AA,24,0)</f>
        <v>0</v>
      </c>
      <c r="BB28" s="680" t="str">
        <f>VLOOKUP(B28,'F-GD-07 Completo'!$B:$AA,25,0)</f>
        <v>TRANSFERENCIA 2018</v>
      </c>
      <c r="BC28" s="681"/>
      <c r="BD28" s="681"/>
      <c r="BE28" s="681"/>
      <c r="BF28" s="681"/>
      <c r="BG28" s="681"/>
      <c r="BH28" s="681"/>
      <c r="BI28" s="681"/>
      <c r="BJ28" s="681"/>
      <c r="BK28" s="681"/>
      <c r="BL28" s="681"/>
      <c r="BM28" s="681"/>
      <c r="BN28" s="681"/>
      <c r="BO28" s="682"/>
      <c r="BP28" s="625"/>
      <c r="BQ28" s="626"/>
      <c r="BR28" s="627"/>
    </row>
    <row r="29" spans="1:80" s="628" customFormat="1" ht="35.25" customHeight="1" x14ac:dyDescent="0.2">
      <c r="A29" s="620"/>
      <c r="B29" s="621">
        <v>5</v>
      </c>
      <c r="C29" s="678" t="str">
        <f>CONCATENATE(VLOOKUP(B29,'F-GD-07 Completo'!$B:$AA,6,0),".",VLOOKUP(B29,'F-GD-07 Completo'!$B:$AA,8,0))</f>
        <v>2.13</v>
      </c>
      <c r="D29" s="678"/>
      <c r="E29" s="678"/>
      <c r="F29" s="683" t="str">
        <f>CONCATENATE(VLOOKUP(B29,'F-GD-07 Completo'!$B:$AA,7,0),".",VLOOKUP(B29,'F-GD-07 Completo'!$B:$AA,9,0))</f>
        <v>ACTAS.Actas de la Comisión Intersectorial para la Atención de la Primera Infancia</v>
      </c>
      <c r="G29" s="683"/>
      <c r="H29" s="683"/>
      <c r="I29" s="683"/>
      <c r="J29" s="683"/>
      <c r="K29" s="683"/>
      <c r="L29" s="683"/>
      <c r="M29" s="683"/>
      <c r="N29" s="683"/>
      <c r="O29" s="683"/>
      <c r="P29" s="683"/>
      <c r="Q29" s="683"/>
      <c r="R29" s="683"/>
      <c r="S29" s="683"/>
      <c r="T29" s="683"/>
      <c r="U29" s="698" t="s">
        <v>1030</v>
      </c>
      <c r="V29" s="699"/>
      <c r="W29" s="699"/>
      <c r="X29" s="699"/>
      <c r="Y29" s="699"/>
      <c r="Z29" s="699"/>
      <c r="AA29" s="699"/>
      <c r="AB29" s="700"/>
      <c r="AC29" s="685">
        <f>VLOOKUP(B29,'F-GD-07 Completo'!$B:$AA,11,0)</f>
        <v>42089</v>
      </c>
      <c r="AD29" s="686"/>
      <c r="AE29" s="686"/>
      <c r="AF29" s="686"/>
      <c r="AG29" s="687">
        <f>VLOOKUP(B29,'F-GD-07 Completo'!$B:$AA,12,0)</f>
        <v>42242</v>
      </c>
      <c r="AH29" s="687"/>
      <c r="AI29" s="688"/>
      <c r="AJ29" s="689" t="str">
        <f>IF(VLOOKUP(B29,'F-GD-07 Completo'!$B:$AA,13,0)="Carpeta física",CONCATENATE(VLOOKUP(B29,'F-GD-07 Completo'!$B:$AE,14,0)," de ",VLOOKUP(B29,'F-GD-07 Completo'!$B:$AE,15,0))," ")</f>
        <v>1 de 1</v>
      </c>
      <c r="AK29" s="690"/>
      <c r="AL29" s="691" t="str">
        <f>IF(VLOOKUP(B29,'F-GD-07 Completo'!$B:$AA,13,0)="Tomo (documentos empastados)",CONCATENATE(VLOOKUP(B29,'F-GD-07 Completo'!$B:$AE,15,0)," de ",VLOOKUP(B29,'F-GD-07 Completo'!$B:$AE,16,0))," ")</f>
        <v xml:space="preserve"> </v>
      </c>
      <c r="AM29" s="692"/>
      <c r="AN29" s="689" t="str">
        <f>IF(VLOOKUP(B29,'F-GD-07 Completo'!$B:$AA,13,0)="Otro",CONCATENATE(VLOOKUP(B29,'F-GD-07 Completo'!$B:$AE,15,0)," de ",VLOOKUP(B29,'F-GD-07 Completo'!$B:$AE,16,0))," ")</f>
        <v xml:space="preserve"> </v>
      </c>
      <c r="AO29" s="690"/>
      <c r="AP29" s="622">
        <f>VLOOKUP(B29,'F-GD-07 Completo'!$B:$AE,29,0)</f>
        <v>1</v>
      </c>
      <c r="AQ29" s="693" t="str">
        <f>VLOOKUP(B29,'F-GD-07 Completo'!$B:$AA,21,0)</f>
        <v xml:space="preserve">Físico </v>
      </c>
      <c r="AR29" s="694"/>
      <c r="AS29" s="633">
        <f>VLOOKUP(B29,'F-GD-07 Completo'!$B:$AA,18,0)</f>
        <v>110</v>
      </c>
      <c r="AT29" s="633">
        <f>VLOOKUP(B29,'F-GD-07 Completo'!$B:$AA,19,0)</f>
        <v>0</v>
      </c>
      <c r="AU29" s="633">
        <f>VLOOKUP(B29,'F-GD-07 Completo'!$B:$AA,20,0)</f>
        <v>0</v>
      </c>
      <c r="AV29" s="678" t="str">
        <f>VLOOKUP(B29,'F-GD-07 Completo'!$B:$AA,22,0)</f>
        <v>Baja</v>
      </c>
      <c r="AW29" s="679"/>
      <c r="AX29" s="623" t="str">
        <f>IF(VLOOKUP(B29,'F-GD-07 Completo'!$B:$AA,23,0)="PU","X"," ")</f>
        <v xml:space="preserve"> </v>
      </c>
      <c r="AY29" s="623" t="str">
        <f>IF(VLOOKUP(B29,'F-GD-07 Completo'!$B:$AA,23,0)="PC","X"," ")</f>
        <v xml:space="preserve"> </v>
      </c>
      <c r="AZ29" s="623" t="str">
        <f>IF(VLOOKUP(B29,'F-GD-07 Completo'!$B:$AA,23,0)="PR","X"," ")</f>
        <v xml:space="preserve"> </v>
      </c>
      <c r="BA29" s="624">
        <f>VLOOKUP(B29,'F-GD-07 Completo'!$B:$AA,24,0)</f>
        <v>0</v>
      </c>
      <c r="BB29" s="680" t="str">
        <f>VLOOKUP(B29,'F-GD-07 Completo'!$B:$AA,25,0)</f>
        <v>TRANSFERENCIA 2018</v>
      </c>
      <c r="BC29" s="681"/>
      <c r="BD29" s="681"/>
      <c r="BE29" s="681"/>
      <c r="BF29" s="681"/>
      <c r="BG29" s="681"/>
      <c r="BH29" s="681"/>
      <c r="BI29" s="681"/>
      <c r="BJ29" s="681"/>
      <c r="BK29" s="681"/>
      <c r="BL29" s="681"/>
      <c r="BM29" s="681"/>
      <c r="BN29" s="681"/>
      <c r="BO29" s="682"/>
      <c r="BP29" s="625"/>
      <c r="BQ29" s="626"/>
      <c r="BR29" s="627"/>
    </row>
    <row r="30" spans="1:80" s="628" customFormat="1" ht="35.25" customHeight="1" x14ac:dyDescent="0.2">
      <c r="A30" s="620"/>
      <c r="B30" s="621">
        <v>6</v>
      </c>
      <c r="C30" s="678" t="str">
        <f>CONCATENATE(VLOOKUP(B30,'F-GD-07 Completo'!$B:$AA,6,0),".",VLOOKUP(B30,'F-GD-07 Completo'!$B:$AA,8,0))</f>
        <v>2.13</v>
      </c>
      <c r="D30" s="678"/>
      <c r="E30" s="678"/>
      <c r="F30" s="683" t="str">
        <f>CONCATENATE(VLOOKUP(B30,'F-GD-07 Completo'!$B:$AA,7,0),".",VLOOKUP(B30,'F-GD-07 Completo'!$B:$AA,9,0))</f>
        <v>ACTAS.Actas de la Comisión Intersectorial para la Atención de la Primera Infancia</v>
      </c>
      <c r="G30" s="683"/>
      <c r="H30" s="683"/>
      <c r="I30" s="683"/>
      <c r="J30" s="683"/>
      <c r="K30" s="683"/>
      <c r="L30" s="683"/>
      <c r="M30" s="683"/>
      <c r="N30" s="683"/>
      <c r="O30" s="683"/>
      <c r="P30" s="683"/>
      <c r="Q30" s="683"/>
      <c r="R30" s="683"/>
      <c r="S30" s="683"/>
      <c r="T30" s="683"/>
      <c r="U30" s="698" t="s">
        <v>1031</v>
      </c>
      <c r="V30" s="699"/>
      <c r="W30" s="699"/>
      <c r="X30" s="699"/>
      <c r="Y30" s="699"/>
      <c r="Z30" s="699"/>
      <c r="AA30" s="699"/>
      <c r="AB30" s="700"/>
      <c r="AC30" s="685">
        <f>VLOOKUP(B30,'F-GD-07 Completo'!$B:$AA,11,0)</f>
        <v>42277</v>
      </c>
      <c r="AD30" s="686"/>
      <c r="AE30" s="686"/>
      <c r="AF30" s="686"/>
      <c r="AG30" s="687">
        <f>VLOOKUP(B30,'F-GD-07 Completo'!$B:$AA,12,0)</f>
        <v>42354</v>
      </c>
      <c r="AH30" s="687"/>
      <c r="AI30" s="688"/>
      <c r="AJ30" s="689" t="str">
        <f>IF(VLOOKUP(B30,'F-GD-07 Completo'!$B:$AA,13,0)="Carpeta física",CONCATENATE(VLOOKUP(B30,'F-GD-07 Completo'!$B:$AE,14,0)," de ",VLOOKUP(B30,'F-GD-07 Completo'!$B:$AE,15,0))," ")</f>
        <v>1 de 1</v>
      </c>
      <c r="AK30" s="690"/>
      <c r="AL30" s="691" t="str">
        <f>IF(VLOOKUP(B30,'F-GD-07 Completo'!$B:$AA,13,0)="Tomo (documentos empastados)",CONCATENATE(VLOOKUP(B30,'F-GD-07 Completo'!$B:$AE,15,0)," de ",VLOOKUP(B30,'F-GD-07 Completo'!$B:$AE,16,0))," ")</f>
        <v xml:space="preserve"> </v>
      </c>
      <c r="AM30" s="692"/>
      <c r="AN30" s="689" t="str">
        <f>IF(VLOOKUP(B30,'F-GD-07 Completo'!$B:$AA,13,0)="Otro",CONCATENATE(VLOOKUP(B30,'F-GD-07 Completo'!$B:$AE,15,0)," de ",VLOOKUP(B30,'F-GD-07 Completo'!$B:$AE,16,0))," ")</f>
        <v xml:space="preserve"> </v>
      </c>
      <c r="AO30" s="690"/>
      <c r="AP30" s="622">
        <f>VLOOKUP(B30,'F-GD-07 Completo'!$B:$AE,29,0)</f>
        <v>1</v>
      </c>
      <c r="AQ30" s="693" t="str">
        <f>VLOOKUP(B30,'F-GD-07 Completo'!$B:$AA,21,0)</f>
        <v xml:space="preserve">Físico </v>
      </c>
      <c r="AR30" s="694"/>
      <c r="AS30" s="633">
        <f>VLOOKUP(B30,'F-GD-07 Completo'!$B:$AA,18,0)</f>
        <v>121</v>
      </c>
      <c r="AT30" s="633">
        <f>VLOOKUP(B30,'F-GD-07 Completo'!$B:$AA,19,0)</f>
        <v>0</v>
      </c>
      <c r="AU30" s="633">
        <f>VLOOKUP(B30,'F-GD-07 Completo'!$B:$AA,20,0)</f>
        <v>0</v>
      </c>
      <c r="AV30" s="678" t="str">
        <f>VLOOKUP(B30,'F-GD-07 Completo'!$B:$AA,22,0)</f>
        <v>Baja</v>
      </c>
      <c r="AW30" s="679"/>
      <c r="AX30" s="623" t="str">
        <f>IF(VLOOKUP(B30,'F-GD-07 Completo'!$B:$AA,23,0)="PU","X"," ")</f>
        <v xml:space="preserve"> </v>
      </c>
      <c r="AY30" s="623" t="str">
        <f>IF(VLOOKUP(B30,'F-GD-07 Completo'!$B:$AA,23,0)="PC","X"," ")</f>
        <v xml:space="preserve"> </v>
      </c>
      <c r="AZ30" s="623" t="str">
        <f>IF(VLOOKUP(B30,'F-GD-07 Completo'!$B:$AA,23,0)="PR","X"," ")</f>
        <v xml:space="preserve"> </v>
      </c>
      <c r="BA30" s="624">
        <f>VLOOKUP(B30,'F-GD-07 Completo'!$B:$AA,24,0)</f>
        <v>0</v>
      </c>
      <c r="BB30" s="680" t="str">
        <f>VLOOKUP(B30,'F-GD-07 Completo'!$B:$AA,25,0)</f>
        <v>TRANSFERENCIA 2018</v>
      </c>
      <c r="BC30" s="681"/>
      <c r="BD30" s="681"/>
      <c r="BE30" s="681"/>
      <c r="BF30" s="681"/>
      <c r="BG30" s="681"/>
      <c r="BH30" s="681"/>
      <c r="BI30" s="681"/>
      <c r="BJ30" s="681"/>
      <c r="BK30" s="681"/>
      <c r="BL30" s="681"/>
      <c r="BM30" s="681"/>
      <c r="BN30" s="681"/>
      <c r="BO30" s="682"/>
      <c r="BP30" s="625"/>
      <c r="BQ30" s="626"/>
      <c r="BR30" s="627"/>
    </row>
    <row r="31" spans="1:80" s="628" customFormat="1" ht="35.25" customHeight="1" x14ac:dyDescent="0.2">
      <c r="A31" s="620"/>
      <c r="B31" s="621">
        <v>7</v>
      </c>
      <c r="C31" s="678" t="str">
        <f>CONCATENATE(VLOOKUP(B31,'F-GD-07 Completo'!$B:$AA,6,0),".",VLOOKUP(B31,'F-GD-07 Completo'!$B:$AA,8,0))</f>
        <v>2.13</v>
      </c>
      <c r="D31" s="678"/>
      <c r="E31" s="678"/>
      <c r="F31" s="683" t="str">
        <f>CONCATENATE(VLOOKUP(B31,'F-GD-07 Completo'!$B:$AA,7,0),".",VLOOKUP(B31,'F-GD-07 Completo'!$B:$AA,9,0))</f>
        <v>ACTAS.Actas de la Comisión Intersectorial para la Atención de la Primera Infancia</v>
      </c>
      <c r="G31" s="683"/>
      <c r="H31" s="683"/>
      <c r="I31" s="683"/>
      <c r="J31" s="683"/>
      <c r="K31" s="683"/>
      <c r="L31" s="683"/>
      <c r="M31" s="683"/>
      <c r="N31" s="683"/>
      <c r="O31" s="683"/>
      <c r="P31" s="683"/>
      <c r="Q31" s="683"/>
      <c r="R31" s="683"/>
      <c r="S31" s="683"/>
      <c r="T31" s="683"/>
      <c r="U31" s="698" t="s">
        <v>1036</v>
      </c>
      <c r="V31" s="699"/>
      <c r="W31" s="699"/>
      <c r="X31" s="699"/>
      <c r="Y31" s="699"/>
      <c r="Z31" s="699"/>
      <c r="AA31" s="699"/>
      <c r="AB31" s="700"/>
      <c r="AC31" s="685">
        <f>VLOOKUP(B31,'F-GD-07 Completo'!$B:$AA,11,0)</f>
        <v>42403</v>
      </c>
      <c r="AD31" s="686"/>
      <c r="AE31" s="686"/>
      <c r="AF31" s="686"/>
      <c r="AG31" s="687">
        <f>VLOOKUP(B31,'F-GD-07 Completo'!$B:$AA,12,0)</f>
        <v>42704</v>
      </c>
      <c r="AH31" s="687"/>
      <c r="AI31" s="688"/>
      <c r="AJ31" s="689" t="str">
        <f>IF(VLOOKUP(B31,'F-GD-07 Completo'!$B:$AA,13,0)="Carpeta física",CONCATENATE(VLOOKUP(B31,'F-GD-07 Completo'!$B:$AE,14,0)," de ",VLOOKUP(B31,'F-GD-07 Completo'!$B:$AE,15,0))," ")</f>
        <v>1 de 1</v>
      </c>
      <c r="AK31" s="690"/>
      <c r="AL31" s="691" t="str">
        <f>IF(VLOOKUP(B31,'F-GD-07 Completo'!$B:$AA,13,0)="Tomo (documentos empastados)",CONCATENATE(VLOOKUP(B31,'F-GD-07 Completo'!$B:$AE,15,0)," de ",VLOOKUP(B31,'F-GD-07 Completo'!$B:$AE,16,0))," ")</f>
        <v xml:space="preserve"> </v>
      </c>
      <c r="AM31" s="692"/>
      <c r="AN31" s="689" t="str">
        <f>IF(VLOOKUP(B31,'F-GD-07 Completo'!$B:$AA,13,0)="Otro",CONCATENATE(VLOOKUP(B31,'F-GD-07 Completo'!$B:$AE,15,0)," de ",VLOOKUP(B31,'F-GD-07 Completo'!$B:$AE,16,0))," ")</f>
        <v xml:space="preserve"> </v>
      </c>
      <c r="AO31" s="690"/>
      <c r="AP31" s="622">
        <f>VLOOKUP(B31,'F-GD-07 Completo'!$B:$AE,29,0)</f>
        <v>1</v>
      </c>
      <c r="AQ31" s="693" t="str">
        <f>VLOOKUP(B31,'F-GD-07 Completo'!$B:$AA,21,0)</f>
        <v xml:space="preserve">Físico </v>
      </c>
      <c r="AR31" s="694"/>
      <c r="AS31" s="633">
        <f>VLOOKUP(B31,'F-GD-07 Completo'!$B:$AA,18,0)</f>
        <v>189</v>
      </c>
      <c r="AT31" s="633">
        <f>VLOOKUP(B31,'F-GD-07 Completo'!$B:$AA,19,0)</f>
        <v>0</v>
      </c>
      <c r="AU31" s="633">
        <f>VLOOKUP(B31,'F-GD-07 Completo'!$B:$AA,20,0)</f>
        <v>0</v>
      </c>
      <c r="AV31" s="678" t="str">
        <f>VLOOKUP(B31,'F-GD-07 Completo'!$B:$AA,22,0)</f>
        <v>Baja</v>
      </c>
      <c r="AW31" s="679"/>
      <c r="AX31" s="623" t="str">
        <f>IF(VLOOKUP(B31,'F-GD-07 Completo'!$B:$AA,23,0)="PU","X"," ")</f>
        <v xml:space="preserve"> </v>
      </c>
      <c r="AY31" s="623" t="str">
        <f>IF(VLOOKUP(B31,'F-GD-07 Completo'!$B:$AA,23,0)="PC","X"," ")</f>
        <v xml:space="preserve"> </v>
      </c>
      <c r="AZ31" s="623" t="str">
        <f>IF(VLOOKUP(B31,'F-GD-07 Completo'!$B:$AA,23,0)="PR","X"," ")</f>
        <v xml:space="preserve"> </v>
      </c>
      <c r="BA31" s="624">
        <f>VLOOKUP(B31,'F-GD-07 Completo'!$B:$AA,24,0)</f>
        <v>0</v>
      </c>
      <c r="BB31" s="680" t="str">
        <f>VLOOKUP(B31,'F-GD-07 Completo'!$B:$AA,25,0)</f>
        <v>TRANSFERENCIA 2019</v>
      </c>
      <c r="BC31" s="681"/>
      <c r="BD31" s="681"/>
      <c r="BE31" s="681"/>
      <c r="BF31" s="681"/>
      <c r="BG31" s="681"/>
      <c r="BH31" s="681"/>
      <c r="BI31" s="681"/>
      <c r="BJ31" s="681"/>
      <c r="BK31" s="681"/>
      <c r="BL31" s="681"/>
      <c r="BM31" s="681"/>
      <c r="BN31" s="681"/>
      <c r="BO31" s="682"/>
      <c r="BP31" s="625"/>
      <c r="BQ31" s="626"/>
      <c r="BR31" s="627"/>
    </row>
    <row r="32" spans="1:80" s="628" customFormat="1" ht="35.25" customHeight="1" x14ac:dyDescent="0.2">
      <c r="A32" s="620"/>
      <c r="B32" s="621">
        <v>8</v>
      </c>
      <c r="C32" s="678" t="str">
        <f>CONCATENATE(VLOOKUP(B32,'F-GD-07 Completo'!$B:$AA,6,0),".",VLOOKUP(B32,'F-GD-07 Completo'!$B:$AA,8,0))</f>
        <v>2.13</v>
      </c>
      <c r="D32" s="678"/>
      <c r="E32" s="678"/>
      <c r="F32" s="683" t="str">
        <f>CONCATENATE(VLOOKUP(B32,'F-GD-07 Completo'!$B:$AA,7,0),".",VLOOKUP(B32,'F-GD-07 Completo'!$B:$AA,9,0))</f>
        <v>ACTAS.Actas de la Comisión Intersectorial para la Atención de la Primera Infancia</v>
      </c>
      <c r="G32" s="683"/>
      <c r="H32" s="683"/>
      <c r="I32" s="683"/>
      <c r="J32" s="683"/>
      <c r="K32" s="683"/>
      <c r="L32" s="683"/>
      <c r="M32" s="683"/>
      <c r="N32" s="683"/>
      <c r="O32" s="683"/>
      <c r="P32" s="683"/>
      <c r="Q32" s="683"/>
      <c r="R32" s="683"/>
      <c r="S32" s="683"/>
      <c r="T32" s="683"/>
      <c r="U32" s="698" t="s">
        <v>1037</v>
      </c>
      <c r="V32" s="699"/>
      <c r="W32" s="699"/>
      <c r="X32" s="699"/>
      <c r="Y32" s="699"/>
      <c r="Z32" s="699"/>
      <c r="AA32" s="699"/>
      <c r="AB32" s="700"/>
      <c r="AC32" s="685">
        <f>VLOOKUP(B32,'F-GD-07 Completo'!$B:$AA,11,0)</f>
        <v>42766</v>
      </c>
      <c r="AD32" s="686"/>
      <c r="AE32" s="686"/>
      <c r="AF32" s="686"/>
      <c r="AG32" s="687">
        <f>VLOOKUP(B32,'F-GD-07 Completo'!$B:$AA,12,0)</f>
        <v>43082</v>
      </c>
      <c r="AH32" s="687"/>
      <c r="AI32" s="688"/>
      <c r="AJ32" s="689" t="str">
        <f>IF(VLOOKUP(B32,'F-GD-07 Completo'!$B:$AA,13,0)="Carpeta física",CONCATENATE(VLOOKUP(B32,'F-GD-07 Completo'!$B:$AE,14,0)," de ",VLOOKUP(B32,'F-GD-07 Completo'!$B:$AE,15,0))," ")</f>
        <v>1 de 1</v>
      </c>
      <c r="AK32" s="690"/>
      <c r="AL32" s="691" t="str">
        <f>IF(VLOOKUP(B32,'F-GD-07 Completo'!$B:$AA,13,0)="Tomo (documentos empastados)",CONCATENATE(VLOOKUP(B32,'F-GD-07 Completo'!$B:$AE,15,0)," de ",VLOOKUP(B32,'F-GD-07 Completo'!$B:$AE,16,0))," ")</f>
        <v xml:space="preserve"> </v>
      </c>
      <c r="AM32" s="692"/>
      <c r="AN32" s="689" t="str">
        <f>IF(VLOOKUP(B32,'F-GD-07 Completo'!$B:$AA,13,0)="Otro",CONCATENATE(VLOOKUP(B32,'F-GD-07 Completo'!$B:$AE,15,0)," de ",VLOOKUP(B32,'F-GD-07 Completo'!$B:$AE,16,0))," ")</f>
        <v xml:space="preserve"> </v>
      </c>
      <c r="AO32" s="690"/>
      <c r="AP32" s="622">
        <f>VLOOKUP(B32,'F-GD-07 Completo'!$B:$AE,29,0)</f>
        <v>1</v>
      </c>
      <c r="AQ32" s="693" t="str">
        <f>VLOOKUP(B32,'F-GD-07 Completo'!$B:$AA,21,0)</f>
        <v xml:space="preserve">Físico </v>
      </c>
      <c r="AR32" s="694"/>
      <c r="AS32" s="633">
        <f>VLOOKUP(B32,'F-GD-07 Completo'!$B:$AA,18,0)</f>
        <v>214</v>
      </c>
      <c r="AT32" s="633">
        <f>VLOOKUP(B32,'F-GD-07 Completo'!$B:$AA,19,0)</f>
        <v>0</v>
      </c>
      <c r="AU32" s="633">
        <f>VLOOKUP(B32,'F-GD-07 Completo'!$B:$AA,20,0)</f>
        <v>0</v>
      </c>
      <c r="AV32" s="678" t="str">
        <f>VLOOKUP(B32,'F-GD-07 Completo'!$B:$AA,22,0)</f>
        <v>Baja</v>
      </c>
      <c r="AW32" s="679"/>
      <c r="AX32" s="623" t="str">
        <f>IF(VLOOKUP(B32,'F-GD-07 Completo'!$B:$AA,23,0)="PU","X"," ")</f>
        <v xml:space="preserve"> </v>
      </c>
      <c r="AY32" s="623" t="str">
        <f>IF(VLOOKUP(B32,'F-GD-07 Completo'!$B:$AA,23,0)="PC","X"," ")</f>
        <v xml:space="preserve"> </v>
      </c>
      <c r="AZ32" s="623" t="str">
        <f>IF(VLOOKUP(B32,'F-GD-07 Completo'!$B:$AA,23,0)="PR","X"," ")</f>
        <v xml:space="preserve"> </v>
      </c>
      <c r="BA32" s="624">
        <f>VLOOKUP(B32,'F-GD-07 Completo'!$B:$AA,24,0)</f>
        <v>0</v>
      </c>
      <c r="BB32" s="680" t="str">
        <f>VLOOKUP(B32,'F-GD-07 Completo'!$B:$AA,25,0)</f>
        <v>TRANSFERENCIA 2019</v>
      </c>
      <c r="BC32" s="681"/>
      <c r="BD32" s="681"/>
      <c r="BE32" s="681"/>
      <c r="BF32" s="681"/>
      <c r="BG32" s="681"/>
      <c r="BH32" s="681"/>
      <c r="BI32" s="681"/>
      <c r="BJ32" s="681"/>
      <c r="BK32" s="681"/>
      <c r="BL32" s="681"/>
      <c r="BM32" s="681"/>
      <c r="BN32" s="681"/>
      <c r="BO32" s="682"/>
      <c r="BP32" s="625"/>
      <c r="BQ32" s="626"/>
      <c r="BR32" s="627"/>
    </row>
    <row r="33" spans="1:70" s="628" customFormat="1" ht="36.75" customHeight="1" x14ac:dyDescent="0.2">
      <c r="A33" s="620"/>
      <c r="B33" s="621">
        <v>9</v>
      </c>
      <c r="C33" s="678" t="str">
        <f>CONCATENATE(VLOOKUP(B33,'F-GD-07 Completo'!$B:$AA,6,0),".",VLOOKUP(B33,'F-GD-07 Completo'!$B:$AA,8,0))</f>
        <v>2.13</v>
      </c>
      <c r="D33" s="678"/>
      <c r="E33" s="678"/>
      <c r="F33" s="683" t="str">
        <f>CONCATENATE(VLOOKUP(B33,'F-GD-07 Completo'!$B:$AA,7,0),".",VLOOKUP(B33,'F-GD-07 Completo'!$B:$AA,9,0))</f>
        <v>ACTAS.Actas de la Comisión Intersectorial para la Atención de la Primera Infancia</v>
      </c>
      <c r="G33" s="683"/>
      <c r="H33" s="683"/>
      <c r="I33" s="683"/>
      <c r="J33" s="683"/>
      <c r="K33" s="683"/>
      <c r="L33" s="683"/>
      <c r="M33" s="683"/>
      <c r="N33" s="683"/>
      <c r="O33" s="683"/>
      <c r="P33" s="683"/>
      <c r="Q33" s="683"/>
      <c r="R33" s="683"/>
      <c r="S33" s="683"/>
      <c r="T33" s="683"/>
      <c r="U33" s="683" t="s">
        <v>1032</v>
      </c>
      <c r="V33" s="683"/>
      <c r="W33" s="683"/>
      <c r="X33" s="683"/>
      <c r="Y33" s="683"/>
      <c r="Z33" s="683"/>
      <c r="AA33" s="683"/>
      <c r="AB33" s="684"/>
      <c r="AC33" s="685">
        <f>VLOOKUP(B33,'F-GD-07 Completo'!$B:$AA,11,0)</f>
        <v>41659</v>
      </c>
      <c r="AD33" s="686"/>
      <c r="AE33" s="686"/>
      <c r="AF33" s="686"/>
      <c r="AG33" s="687">
        <f>VLOOKUP(B33,'F-GD-07 Completo'!$B:$AA,12,0)</f>
        <v>41774</v>
      </c>
      <c r="AH33" s="687"/>
      <c r="AI33" s="688"/>
      <c r="AJ33" s="689" t="str">
        <f>IF(VLOOKUP(B33,'F-GD-07 Completo'!$B:$AA,13,0)="Carpeta física",CONCATENATE(VLOOKUP(B33,'F-GD-07 Completo'!$B:$AE,14,0)," de ",VLOOKUP(B33,'F-GD-07 Completo'!$B:$AE,15,0))," ")</f>
        <v>1 de 1</v>
      </c>
      <c r="AK33" s="690"/>
      <c r="AL33" s="691" t="str">
        <f>IF(VLOOKUP(B33,'F-GD-07 Completo'!$B:$AA,13,0)="Tomo (documentos empastados)",CONCATENATE(VLOOKUP(B33,'F-GD-07 Completo'!$B:$AE,15,0)," de ",VLOOKUP(B33,'F-GD-07 Completo'!$B:$AE,16,0))," ")</f>
        <v xml:space="preserve"> </v>
      </c>
      <c r="AM33" s="692"/>
      <c r="AN33" s="689" t="str">
        <f>IF(VLOOKUP(B33,'F-GD-07 Completo'!$B:$AA,13,0)="Otro",CONCATENATE(VLOOKUP(B33,'F-GD-07 Completo'!$B:$AE,15,0)," de ",VLOOKUP(B33,'F-GD-07 Completo'!$B:$AE,16,0))," ")</f>
        <v xml:space="preserve"> </v>
      </c>
      <c r="AO33" s="690"/>
      <c r="AP33" s="622">
        <f>VLOOKUP(B33,'F-GD-07 Completo'!$B:$AE,29,0)</f>
        <v>2</v>
      </c>
      <c r="AQ33" s="693" t="str">
        <f>VLOOKUP(B33,'F-GD-07 Completo'!$B:$AA,21,0)</f>
        <v xml:space="preserve">Físico </v>
      </c>
      <c r="AR33" s="694"/>
      <c r="AS33" s="633">
        <f>VLOOKUP(B33,'F-GD-07 Completo'!$B:$AA,18,0)</f>
        <v>191</v>
      </c>
      <c r="AT33" s="633">
        <f>VLOOKUP(B33,'F-GD-07 Completo'!$B:$AA,19,0)</f>
        <v>0</v>
      </c>
      <c r="AU33" s="633">
        <f>VLOOKUP(B33,'F-GD-07 Completo'!$B:$AA,20,0)</f>
        <v>0</v>
      </c>
      <c r="AV33" s="678" t="str">
        <f>VLOOKUP(B33,'F-GD-07 Completo'!$B:$AA,22,0)</f>
        <v>Baja</v>
      </c>
      <c r="AW33" s="679"/>
      <c r="AX33" s="623" t="str">
        <f>IF(VLOOKUP(B33,'F-GD-07 Completo'!$B:$AA,23,0)="PU","X"," ")</f>
        <v xml:space="preserve"> </v>
      </c>
      <c r="AY33" s="623" t="str">
        <f>IF(VLOOKUP(B33,'F-GD-07 Completo'!$B:$AA,23,0)="PC","X"," ")</f>
        <v xml:space="preserve"> </v>
      </c>
      <c r="AZ33" s="623" t="str">
        <f>IF(VLOOKUP(B33,'F-GD-07 Completo'!$B:$AA,23,0)="PR","X"," ")</f>
        <v xml:space="preserve"> </v>
      </c>
      <c r="BA33" s="624">
        <f>VLOOKUP(B33,'F-GD-07 Completo'!$B:$AA,24,0)</f>
        <v>0</v>
      </c>
      <c r="BB33" s="680" t="str">
        <f>VLOOKUP(B33,'F-GD-07 Completo'!$B:$AA,25,0)</f>
        <v>TRANSFERENCIA 2018</v>
      </c>
      <c r="BC33" s="681"/>
      <c r="BD33" s="681"/>
      <c r="BE33" s="681"/>
      <c r="BF33" s="681"/>
      <c r="BG33" s="681"/>
      <c r="BH33" s="681"/>
      <c r="BI33" s="681"/>
      <c r="BJ33" s="681"/>
      <c r="BK33" s="681"/>
      <c r="BL33" s="681"/>
      <c r="BM33" s="681"/>
      <c r="BN33" s="681"/>
      <c r="BO33" s="682"/>
      <c r="BP33" s="625"/>
      <c r="BQ33" s="626"/>
      <c r="BR33" s="627"/>
    </row>
    <row r="34" spans="1:70" s="628" customFormat="1" ht="36.75" customHeight="1" x14ac:dyDescent="0.2">
      <c r="A34" s="620"/>
      <c r="B34" s="621">
        <v>10</v>
      </c>
      <c r="C34" s="678" t="str">
        <f>CONCATENATE(VLOOKUP(B34,'F-GD-07 Completo'!$B:$AA,6,0),".",VLOOKUP(B34,'F-GD-07 Completo'!$B:$AA,8,0))</f>
        <v>2.13</v>
      </c>
      <c r="D34" s="678"/>
      <c r="E34" s="678"/>
      <c r="F34" s="683" t="str">
        <f>CONCATENATE(VLOOKUP(B34,'F-GD-07 Completo'!$B:$AA,7,0),".",VLOOKUP(B34,'F-GD-07 Completo'!$B:$AA,9,0))</f>
        <v>ACTAS.Actas de la Comisión Intersectorial para la Atención de la Primera Infancia</v>
      </c>
      <c r="G34" s="683"/>
      <c r="H34" s="683"/>
      <c r="I34" s="683"/>
      <c r="J34" s="683"/>
      <c r="K34" s="683"/>
      <c r="L34" s="683"/>
      <c r="M34" s="683"/>
      <c r="N34" s="683"/>
      <c r="O34" s="683"/>
      <c r="P34" s="683"/>
      <c r="Q34" s="683"/>
      <c r="R34" s="683"/>
      <c r="S34" s="683"/>
      <c r="T34" s="683"/>
      <c r="U34" s="683" t="s">
        <v>1033</v>
      </c>
      <c r="V34" s="683"/>
      <c r="W34" s="683"/>
      <c r="X34" s="683"/>
      <c r="Y34" s="683"/>
      <c r="Z34" s="683"/>
      <c r="AA34" s="683"/>
      <c r="AB34" s="684"/>
      <c r="AC34" s="685">
        <f>VLOOKUP(B34,'F-GD-07 Completo'!$B:$AA,11,0)</f>
        <v>41814</v>
      </c>
      <c r="AD34" s="686"/>
      <c r="AE34" s="686"/>
      <c r="AF34" s="686"/>
      <c r="AG34" s="687">
        <f>VLOOKUP(B34,'F-GD-07 Completo'!$B:$AA,12,0)</f>
        <v>41974</v>
      </c>
      <c r="AH34" s="687"/>
      <c r="AI34" s="688"/>
      <c r="AJ34" s="689" t="str">
        <f>IF(VLOOKUP(B34,'F-GD-07 Completo'!$B:$AA,13,0)="Carpeta física",CONCATENATE(VLOOKUP(B34,'F-GD-07 Completo'!$B:$AE,14,0)," de ",VLOOKUP(B34,'F-GD-07 Completo'!$B:$AE,15,0))," ")</f>
        <v>1 de 1</v>
      </c>
      <c r="AK34" s="690"/>
      <c r="AL34" s="691" t="str">
        <f>IF(VLOOKUP(B34,'F-GD-07 Completo'!$B:$AA,13,0)="Tomo (documentos empastados)",CONCATENATE(VLOOKUP(B34,'F-GD-07 Completo'!$B:$AE,15,0)," de ",VLOOKUP(B34,'F-GD-07 Completo'!$B:$AE,16,0))," ")</f>
        <v xml:space="preserve"> </v>
      </c>
      <c r="AM34" s="692"/>
      <c r="AN34" s="689" t="str">
        <f>IF(VLOOKUP(B34,'F-GD-07 Completo'!$B:$AA,13,0)="Otro",CONCATENATE(VLOOKUP(B34,'F-GD-07 Completo'!$B:$AE,15,0)," de ",VLOOKUP(B34,'F-GD-07 Completo'!$B:$AE,16,0))," ")</f>
        <v xml:space="preserve"> </v>
      </c>
      <c r="AO34" s="690"/>
      <c r="AP34" s="622">
        <f>VLOOKUP(B34,'F-GD-07 Completo'!$B:$AE,29,0)</f>
        <v>2</v>
      </c>
      <c r="AQ34" s="693" t="str">
        <f>VLOOKUP(B34,'F-GD-07 Completo'!$B:$AA,21,0)</f>
        <v xml:space="preserve">Físico </v>
      </c>
      <c r="AR34" s="694"/>
      <c r="AS34" s="633">
        <f>VLOOKUP(B34,'F-GD-07 Completo'!$B:$AA,18,0)</f>
        <v>185</v>
      </c>
      <c r="AT34" s="633">
        <f>VLOOKUP(B34,'F-GD-07 Completo'!$B:$AA,19,0)</f>
        <v>0</v>
      </c>
      <c r="AU34" s="633">
        <f>VLOOKUP(B34,'F-GD-07 Completo'!$B:$AA,20,0)</f>
        <v>0</v>
      </c>
      <c r="AV34" s="678" t="str">
        <f>VLOOKUP(B34,'F-GD-07 Completo'!$B:$AA,22,0)</f>
        <v>Baja</v>
      </c>
      <c r="AW34" s="679"/>
      <c r="AX34" s="623" t="str">
        <f>IF(VLOOKUP(B34,'F-GD-07 Completo'!$B:$AA,23,0)="PU","X"," ")</f>
        <v xml:space="preserve"> </v>
      </c>
      <c r="AY34" s="623" t="str">
        <f>IF(VLOOKUP(B34,'F-GD-07 Completo'!$B:$AA,23,0)="PC","X"," ")</f>
        <v xml:space="preserve"> </v>
      </c>
      <c r="AZ34" s="623" t="str">
        <f>IF(VLOOKUP(B34,'F-GD-07 Completo'!$B:$AA,23,0)="PR","X"," ")</f>
        <v xml:space="preserve"> </v>
      </c>
      <c r="BA34" s="624">
        <f>VLOOKUP(B34,'F-GD-07 Completo'!$B:$AA,24,0)</f>
        <v>0</v>
      </c>
      <c r="BB34" s="680" t="str">
        <f>VLOOKUP(B34,'F-GD-07 Completo'!$B:$AA,25,0)</f>
        <v>TRANSFERENCIA 2018</v>
      </c>
      <c r="BC34" s="681"/>
      <c r="BD34" s="681"/>
      <c r="BE34" s="681"/>
      <c r="BF34" s="681"/>
      <c r="BG34" s="681"/>
      <c r="BH34" s="681"/>
      <c r="BI34" s="681"/>
      <c r="BJ34" s="681"/>
      <c r="BK34" s="681"/>
      <c r="BL34" s="681"/>
      <c r="BM34" s="681"/>
      <c r="BN34" s="681"/>
      <c r="BO34" s="682"/>
      <c r="BP34" s="625"/>
      <c r="BQ34" s="626"/>
      <c r="BR34" s="627"/>
    </row>
    <row r="35" spans="1:70" s="628" customFormat="1" ht="36.75" customHeight="1" x14ac:dyDescent="0.2">
      <c r="A35" s="620"/>
      <c r="B35" s="621">
        <v>11</v>
      </c>
      <c r="C35" s="678" t="str">
        <f>CONCATENATE(VLOOKUP(B35,'F-GD-07 Completo'!$B:$AA,6,0),".",VLOOKUP(B35,'F-GD-07 Completo'!$B:$AA,8,0))</f>
        <v>2.13</v>
      </c>
      <c r="D35" s="678"/>
      <c r="E35" s="678"/>
      <c r="F35" s="683" t="str">
        <f>CONCATENATE(VLOOKUP(B35,'F-GD-07 Completo'!$B:$AA,7,0),".",VLOOKUP(B35,'F-GD-07 Completo'!$B:$AA,9,0))</f>
        <v>ACTAS.Actas de la Comisión Intersectorial para la Atención de la Primera Infancia</v>
      </c>
      <c r="G35" s="683"/>
      <c r="H35" s="683"/>
      <c r="I35" s="683"/>
      <c r="J35" s="683"/>
      <c r="K35" s="683"/>
      <c r="L35" s="683"/>
      <c r="M35" s="683"/>
      <c r="N35" s="683"/>
      <c r="O35" s="683"/>
      <c r="P35" s="683"/>
      <c r="Q35" s="683"/>
      <c r="R35" s="683"/>
      <c r="S35" s="683"/>
      <c r="T35" s="683"/>
      <c r="U35" s="683" t="s">
        <v>1034</v>
      </c>
      <c r="V35" s="683"/>
      <c r="W35" s="683"/>
      <c r="X35" s="683"/>
      <c r="Y35" s="683"/>
      <c r="Z35" s="683"/>
      <c r="AA35" s="683"/>
      <c r="AB35" s="684"/>
      <c r="AC35" s="685">
        <f>VLOOKUP(B35,'F-GD-07 Completo'!$B:$AA,11,0)</f>
        <v>42031</v>
      </c>
      <c r="AD35" s="686"/>
      <c r="AE35" s="686"/>
      <c r="AF35" s="686"/>
      <c r="AG35" s="687">
        <f>VLOOKUP(B35,'F-GD-07 Completo'!$B:$AA,12,0)</f>
        <v>42207</v>
      </c>
      <c r="AH35" s="687"/>
      <c r="AI35" s="688"/>
      <c r="AJ35" s="689" t="str">
        <f>IF(VLOOKUP(B35,'F-GD-07 Completo'!$B:$AA,13,0)="Carpeta física",CONCATENATE(VLOOKUP(B35,'F-GD-07 Completo'!$B:$AE,14,0)," de ",VLOOKUP(B35,'F-GD-07 Completo'!$B:$AE,15,0))," ")</f>
        <v>1 de 1</v>
      </c>
      <c r="AK35" s="690"/>
      <c r="AL35" s="691" t="str">
        <f>IF(VLOOKUP(B35,'F-GD-07 Completo'!$B:$AA,13,0)="Tomo (documentos empastados)",CONCATENATE(VLOOKUP(B35,'F-GD-07 Completo'!$B:$AE,15,0)," de ",VLOOKUP(B35,'F-GD-07 Completo'!$B:$AE,16,0))," ")</f>
        <v xml:space="preserve"> </v>
      </c>
      <c r="AM35" s="692"/>
      <c r="AN35" s="689" t="str">
        <f>IF(VLOOKUP(B35,'F-GD-07 Completo'!$B:$AA,13,0)="Otro",CONCATENATE(VLOOKUP(B35,'F-GD-07 Completo'!$B:$AE,15,0)," de ",VLOOKUP(B35,'F-GD-07 Completo'!$B:$AE,16,0))," ")</f>
        <v xml:space="preserve"> </v>
      </c>
      <c r="AO35" s="690"/>
      <c r="AP35" s="622">
        <f>VLOOKUP(B35,'F-GD-07 Completo'!$B:$AE,29,0)</f>
        <v>2</v>
      </c>
      <c r="AQ35" s="693" t="str">
        <f>VLOOKUP(B35,'F-GD-07 Completo'!$B:$AA,21,0)</f>
        <v xml:space="preserve">Físico </v>
      </c>
      <c r="AR35" s="694"/>
      <c r="AS35" s="633">
        <f>VLOOKUP(B35,'F-GD-07 Completo'!$B:$AA,18,0)</f>
        <v>142</v>
      </c>
      <c r="AT35" s="633">
        <f>VLOOKUP(B35,'F-GD-07 Completo'!$B:$AA,19,0)</f>
        <v>0</v>
      </c>
      <c r="AU35" s="633">
        <f>VLOOKUP(B35,'F-GD-07 Completo'!$B:$AA,20,0)</f>
        <v>0</v>
      </c>
      <c r="AV35" s="678" t="str">
        <f>VLOOKUP(B35,'F-GD-07 Completo'!$B:$AA,22,0)</f>
        <v>Baja</v>
      </c>
      <c r="AW35" s="679"/>
      <c r="AX35" s="623" t="str">
        <f>IF(VLOOKUP(B35,'F-GD-07 Completo'!$B:$AA,23,0)="PU","X"," ")</f>
        <v xml:space="preserve"> </v>
      </c>
      <c r="AY35" s="623" t="str">
        <f>IF(VLOOKUP(B35,'F-GD-07 Completo'!$B:$AA,23,0)="PC","X"," ")</f>
        <v xml:space="preserve"> </v>
      </c>
      <c r="AZ35" s="623" t="str">
        <f>IF(VLOOKUP(B35,'F-GD-07 Completo'!$B:$AA,23,0)="PR","X"," ")</f>
        <v xml:space="preserve"> </v>
      </c>
      <c r="BA35" s="624">
        <f>VLOOKUP(B35,'F-GD-07 Completo'!$B:$AA,24,0)</f>
        <v>0</v>
      </c>
      <c r="BB35" s="680" t="str">
        <f>VLOOKUP(B35,'F-GD-07 Completo'!$B:$AA,25,0)</f>
        <v>TRANSFERENCIA 2018</v>
      </c>
      <c r="BC35" s="681"/>
      <c r="BD35" s="681"/>
      <c r="BE35" s="681"/>
      <c r="BF35" s="681"/>
      <c r="BG35" s="681"/>
      <c r="BH35" s="681"/>
      <c r="BI35" s="681"/>
      <c r="BJ35" s="681"/>
      <c r="BK35" s="681"/>
      <c r="BL35" s="681"/>
      <c r="BM35" s="681"/>
      <c r="BN35" s="681"/>
      <c r="BO35" s="682"/>
      <c r="BP35" s="625"/>
      <c r="BQ35" s="626"/>
      <c r="BR35" s="627"/>
    </row>
    <row r="36" spans="1:70" s="628" customFormat="1" ht="36.75" customHeight="1" x14ac:dyDescent="0.2">
      <c r="A36" s="620"/>
      <c r="B36" s="621">
        <v>12</v>
      </c>
      <c r="C36" s="678" t="str">
        <f>CONCATENATE(VLOOKUP(B36,'F-GD-07 Completo'!$B:$AA,6,0),".",VLOOKUP(B36,'F-GD-07 Completo'!$B:$AA,8,0))</f>
        <v>2.13</v>
      </c>
      <c r="D36" s="678"/>
      <c r="E36" s="678"/>
      <c r="F36" s="683" t="str">
        <f>CONCATENATE(VLOOKUP(B36,'F-GD-07 Completo'!$B:$AA,7,0),".",VLOOKUP(B36,'F-GD-07 Completo'!$B:$AA,9,0))</f>
        <v>ACTAS.Actas de la Comisión Intersectorial para la Atención de la Primera Infancia</v>
      </c>
      <c r="G36" s="683"/>
      <c r="H36" s="683"/>
      <c r="I36" s="683"/>
      <c r="J36" s="683"/>
      <c r="K36" s="683"/>
      <c r="L36" s="683"/>
      <c r="M36" s="683"/>
      <c r="N36" s="683"/>
      <c r="O36" s="683"/>
      <c r="P36" s="683"/>
      <c r="Q36" s="683"/>
      <c r="R36" s="683"/>
      <c r="S36" s="683"/>
      <c r="T36" s="683"/>
      <c r="U36" s="683" t="s">
        <v>1035</v>
      </c>
      <c r="V36" s="683"/>
      <c r="W36" s="683"/>
      <c r="X36" s="683"/>
      <c r="Y36" s="683"/>
      <c r="Z36" s="683"/>
      <c r="AA36" s="683"/>
      <c r="AB36" s="684"/>
      <c r="AC36" s="685">
        <f>VLOOKUP(B36,'F-GD-07 Completo'!$B:$AA,11,0)</f>
        <v>42240</v>
      </c>
      <c r="AD36" s="686"/>
      <c r="AE36" s="686"/>
      <c r="AF36" s="686"/>
      <c r="AG36" s="687">
        <f>VLOOKUP(B36,'F-GD-07 Completo'!$B:$AA,12,0)</f>
        <v>42352</v>
      </c>
      <c r="AH36" s="687"/>
      <c r="AI36" s="688"/>
      <c r="AJ36" s="689" t="str">
        <f>IF(VLOOKUP(B36,'F-GD-07 Completo'!$B:$AA,13,0)="Carpeta física",CONCATENATE(VLOOKUP(B36,'F-GD-07 Completo'!$B:$AE,14,0)," de ",VLOOKUP(B36,'F-GD-07 Completo'!$B:$AE,15,0))," ")</f>
        <v>1 de 1</v>
      </c>
      <c r="AK36" s="690"/>
      <c r="AL36" s="691" t="str">
        <f>IF(VLOOKUP(B36,'F-GD-07 Completo'!$B:$AA,13,0)="Tomo (documentos empastados)",CONCATENATE(VLOOKUP(B36,'F-GD-07 Completo'!$B:$AE,15,0)," de ",VLOOKUP(B36,'F-GD-07 Completo'!$B:$AE,16,0))," ")</f>
        <v xml:space="preserve"> </v>
      </c>
      <c r="AM36" s="692"/>
      <c r="AN36" s="689" t="str">
        <f>IF(VLOOKUP(B36,'F-GD-07 Completo'!$B:$AA,13,0)="Otro",CONCATENATE(VLOOKUP(B36,'F-GD-07 Completo'!$B:$AE,15,0)," de ",VLOOKUP(B36,'F-GD-07 Completo'!$B:$AE,16,0))," ")</f>
        <v xml:space="preserve"> </v>
      </c>
      <c r="AO36" s="690"/>
      <c r="AP36" s="622">
        <f>VLOOKUP(B36,'F-GD-07 Completo'!$B:$AE,29,0)</f>
        <v>2</v>
      </c>
      <c r="AQ36" s="693" t="str">
        <f>VLOOKUP(B36,'F-GD-07 Completo'!$B:$AA,21,0)</f>
        <v xml:space="preserve">Físico </v>
      </c>
      <c r="AR36" s="694"/>
      <c r="AS36" s="633">
        <f>VLOOKUP(B36,'F-GD-07 Completo'!$B:$AA,18,0)</f>
        <v>124</v>
      </c>
      <c r="AT36" s="633">
        <f>VLOOKUP(B36,'F-GD-07 Completo'!$B:$AA,19,0)</f>
        <v>0</v>
      </c>
      <c r="AU36" s="633">
        <f>VLOOKUP(B36,'F-GD-07 Completo'!$B:$AA,20,0)</f>
        <v>0</v>
      </c>
      <c r="AV36" s="678" t="str">
        <f>VLOOKUP(B36,'F-GD-07 Completo'!$B:$AA,22,0)</f>
        <v>Baja</v>
      </c>
      <c r="AW36" s="679"/>
      <c r="AX36" s="623" t="str">
        <f>IF(VLOOKUP(B36,'F-GD-07 Completo'!$B:$AA,23,0)="PU","X"," ")</f>
        <v xml:space="preserve"> </v>
      </c>
      <c r="AY36" s="623" t="str">
        <f>IF(VLOOKUP(B36,'F-GD-07 Completo'!$B:$AA,23,0)="PC","X"," ")</f>
        <v xml:space="preserve"> </v>
      </c>
      <c r="AZ36" s="623" t="str">
        <f>IF(VLOOKUP(B36,'F-GD-07 Completo'!$B:$AA,23,0)="PR","X"," ")</f>
        <v xml:space="preserve"> </v>
      </c>
      <c r="BA36" s="624">
        <f>VLOOKUP(B36,'F-GD-07 Completo'!$B:$AA,24,0)</f>
        <v>0</v>
      </c>
      <c r="BB36" s="680" t="str">
        <f>VLOOKUP(B36,'F-GD-07 Completo'!$B:$AA,25,0)</f>
        <v>TRANSFERENCIA 2018</v>
      </c>
      <c r="BC36" s="681"/>
      <c r="BD36" s="681"/>
      <c r="BE36" s="681"/>
      <c r="BF36" s="681"/>
      <c r="BG36" s="681"/>
      <c r="BH36" s="681"/>
      <c r="BI36" s="681"/>
      <c r="BJ36" s="681"/>
      <c r="BK36" s="681"/>
      <c r="BL36" s="681"/>
      <c r="BM36" s="681"/>
      <c r="BN36" s="681"/>
      <c r="BO36" s="682"/>
      <c r="BP36" s="625"/>
      <c r="BQ36" s="626"/>
      <c r="BR36" s="627"/>
    </row>
    <row r="37" spans="1:70" s="628" customFormat="1" ht="36.75" customHeight="1" x14ac:dyDescent="0.2">
      <c r="A37" s="620"/>
      <c r="B37" s="621">
        <v>13</v>
      </c>
      <c r="C37" s="678" t="str">
        <f>CONCATENATE(VLOOKUP(B37,'F-GD-07 Completo'!$B:$AA,6,0),".",VLOOKUP(B37,'F-GD-07 Completo'!$B:$AA,8,0))</f>
        <v>2.13</v>
      </c>
      <c r="D37" s="678"/>
      <c r="E37" s="678"/>
      <c r="F37" s="683" t="str">
        <f>CONCATENATE(VLOOKUP(B37,'F-GD-07 Completo'!$B:$AA,7,0),".",VLOOKUP(B37,'F-GD-07 Completo'!$B:$AA,9,0))</f>
        <v>ACTAS.Actas de la Comisión Intersectorial para la Atención de la Primera Infancia</v>
      </c>
      <c r="G37" s="683"/>
      <c r="H37" s="683"/>
      <c r="I37" s="683"/>
      <c r="J37" s="683"/>
      <c r="K37" s="683"/>
      <c r="L37" s="683"/>
      <c r="M37" s="683"/>
      <c r="N37" s="683"/>
      <c r="O37" s="683"/>
      <c r="P37" s="683"/>
      <c r="Q37" s="683"/>
      <c r="R37" s="683"/>
      <c r="S37" s="683"/>
      <c r="T37" s="683"/>
      <c r="U37" s="683" t="s">
        <v>1038</v>
      </c>
      <c r="V37" s="683"/>
      <c r="W37" s="683"/>
      <c r="X37" s="683"/>
      <c r="Y37" s="683"/>
      <c r="Z37" s="683"/>
      <c r="AA37" s="683"/>
      <c r="AB37" s="684"/>
      <c r="AC37" s="685">
        <f>VLOOKUP(B37,'F-GD-07 Completo'!$B:$AA,11,0)</f>
        <v>42396</v>
      </c>
      <c r="AD37" s="686"/>
      <c r="AE37" s="686"/>
      <c r="AF37" s="686"/>
      <c r="AG37" s="687">
        <f>VLOOKUP(B37,'F-GD-07 Completo'!$B:$AA,12,0)</f>
        <v>42697</v>
      </c>
      <c r="AH37" s="687"/>
      <c r="AI37" s="688"/>
      <c r="AJ37" s="689" t="str">
        <f>IF(VLOOKUP(B37,'F-GD-07 Completo'!$B:$AA,13,0)="Carpeta física",CONCATENATE(VLOOKUP(B37,'F-GD-07 Completo'!$B:$AE,14,0)," de ",VLOOKUP(B37,'F-GD-07 Completo'!$B:$AE,15,0))," ")</f>
        <v>1 de 1</v>
      </c>
      <c r="AK37" s="690"/>
      <c r="AL37" s="691" t="str">
        <f>IF(VLOOKUP(B37,'F-GD-07 Completo'!$B:$AA,13,0)="Tomo (documentos empastados)",CONCATENATE(VLOOKUP(B37,'F-GD-07 Completo'!$B:$AE,15,0)," de ",VLOOKUP(B37,'F-GD-07 Completo'!$B:$AE,16,0))," ")</f>
        <v xml:space="preserve"> </v>
      </c>
      <c r="AM37" s="692"/>
      <c r="AN37" s="689" t="str">
        <f>IF(VLOOKUP(B37,'F-GD-07 Completo'!$B:$AA,13,0)="Otro",CONCATENATE(VLOOKUP(B37,'F-GD-07 Completo'!$B:$AE,15,0)," de ",VLOOKUP(B37,'F-GD-07 Completo'!$B:$AE,16,0))," ")</f>
        <v xml:space="preserve"> </v>
      </c>
      <c r="AO37" s="690"/>
      <c r="AP37" s="622">
        <f>VLOOKUP(B37,'F-GD-07 Completo'!$B:$AE,29,0)</f>
        <v>2</v>
      </c>
      <c r="AQ37" s="693" t="str">
        <f>VLOOKUP(B37,'F-GD-07 Completo'!$B:$AA,21,0)</f>
        <v xml:space="preserve">Físico </v>
      </c>
      <c r="AR37" s="694"/>
      <c r="AS37" s="633">
        <f>VLOOKUP(B37,'F-GD-07 Completo'!$B:$AA,18,0)</f>
        <v>210</v>
      </c>
      <c r="AT37" s="633">
        <f>VLOOKUP(B37,'F-GD-07 Completo'!$B:$AA,19,0)</f>
        <v>0</v>
      </c>
      <c r="AU37" s="633">
        <f>VLOOKUP(B37,'F-GD-07 Completo'!$B:$AA,20,0)</f>
        <v>0</v>
      </c>
      <c r="AV37" s="678" t="str">
        <f>VLOOKUP(B37,'F-GD-07 Completo'!$B:$AA,22,0)</f>
        <v>Baja</v>
      </c>
      <c r="AW37" s="679"/>
      <c r="AX37" s="623" t="str">
        <f>IF(VLOOKUP(B37,'F-GD-07 Completo'!$B:$AA,23,0)="PU","X"," ")</f>
        <v>X</v>
      </c>
      <c r="AY37" s="623" t="str">
        <f>IF(VLOOKUP(B37,'F-GD-07 Completo'!$B:$AA,23,0)="PC","X"," ")</f>
        <v xml:space="preserve"> </v>
      </c>
      <c r="AZ37" s="623" t="str">
        <f>IF(VLOOKUP(B37,'F-GD-07 Completo'!$B:$AA,23,0)="PR","X"," ")</f>
        <v xml:space="preserve"> </v>
      </c>
      <c r="BA37" s="624">
        <f>VLOOKUP(B37,'F-GD-07 Completo'!$B:$AA,24,0)</f>
        <v>0</v>
      </c>
      <c r="BB37" s="680" t="str">
        <f>VLOOKUP(B37,'F-GD-07 Completo'!$B:$AA,25,0)</f>
        <v>TRANSFERENCIA 2019</v>
      </c>
      <c r="BC37" s="681"/>
      <c r="BD37" s="681"/>
      <c r="BE37" s="681"/>
      <c r="BF37" s="681"/>
      <c r="BG37" s="681"/>
      <c r="BH37" s="681"/>
      <c r="BI37" s="681"/>
      <c r="BJ37" s="681"/>
      <c r="BK37" s="681"/>
      <c r="BL37" s="681"/>
      <c r="BM37" s="681"/>
      <c r="BN37" s="681"/>
      <c r="BO37" s="682"/>
      <c r="BP37" s="625"/>
      <c r="BQ37" s="626"/>
      <c r="BR37" s="627"/>
    </row>
    <row r="38" spans="1:70" s="628" customFormat="1" ht="36.75" customHeight="1" x14ac:dyDescent="0.2">
      <c r="A38" s="620"/>
      <c r="B38" s="621">
        <v>14</v>
      </c>
      <c r="C38" s="678" t="str">
        <f>CONCATENATE(VLOOKUP(B38,'F-GD-07 Completo'!$B:$AA,6,0),".",VLOOKUP(B38,'F-GD-07 Completo'!$B:$AA,8,0))</f>
        <v>2.13</v>
      </c>
      <c r="D38" s="678"/>
      <c r="E38" s="678"/>
      <c r="F38" s="683" t="str">
        <f>CONCATENATE(VLOOKUP(B38,'F-GD-07 Completo'!$B:$AA,7,0),".",VLOOKUP(B38,'F-GD-07 Completo'!$B:$AA,9,0))</f>
        <v>ACTAS.Actas de la Comisión Intersectorial para la Atención de la Primera Infancia</v>
      </c>
      <c r="G38" s="683"/>
      <c r="H38" s="683"/>
      <c r="I38" s="683"/>
      <c r="J38" s="683"/>
      <c r="K38" s="683"/>
      <c r="L38" s="683"/>
      <c r="M38" s="683"/>
      <c r="N38" s="683"/>
      <c r="O38" s="683"/>
      <c r="P38" s="683"/>
      <c r="Q38" s="683"/>
      <c r="R38" s="683"/>
      <c r="S38" s="683"/>
      <c r="T38" s="683"/>
      <c r="U38" s="683" t="s">
        <v>1039</v>
      </c>
      <c r="V38" s="683"/>
      <c r="W38" s="683"/>
      <c r="X38" s="683"/>
      <c r="Y38" s="683"/>
      <c r="Z38" s="683"/>
      <c r="AA38" s="683"/>
      <c r="AB38" s="684"/>
      <c r="AC38" s="685">
        <f>VLOOKUP(B38,'F-GD-07 Completo'!$B:$AA,11,0)</f>
        <v>42760</v>
      </c>
      <c r="AD38" s="686"/>
      <c r="AE38" s="686"/>
      <c r="AF38" s="686"/>
      <c r="AG38" s="687">
        <f>VLOOKUP(B38,'F-GD-07 Completo'!$B:$AA,12,0)</f>
        <v>43076</v>
      </c>
      <c r="AH38" s="687"/>
      <c r="AI38" s="688"/>
      <c r="AJ38" s="689" t="str">
        <f>IF(VLOOKUP(B38,'F-GD-07 Completo'!$B:$AA,13,0)="Carpeta física",CONCATENATE(VLOOKUP(B38,'F-GD-07 Completo'!$B:$AE,14,0)," de ",VLOOKUP(B38,'F-GD-07 Completo'!$B:$AE,15,0))," ")</f>
        <v>1 de 1</v>
      </c>
      <c r="AK38" s="690"/>
      <c r="AL38" s="691" t="str">
        <f>IF(VLOOKUP(B38,'F-GD-07 Completo'!$B:$AA,13,0)="Tomo (documentos empastados)",CONCATENATE(VLOOKUP(B38,'F-GD-07 Completo'!$B:$AE,15,0)," de ",VLOOKUP(B38,'F-GD-07 Completo'!$B:$AE,16,0))," ")</f>
        <v xml:space="preserve"> </v>
      </c>
      <c r="AM38" s="692"/>
      <c r="AN38" s="689" t="str">
        <f>IF(VLOOKUP(B38,'F-GD-07 Completo'!$B:$AA,13,0)="Otro",CONCATENATE(VLOOKUP(B38,'F-GD-07 Completo'!$B:$AE,15,0)," de ",VLOOKUP(B38,'F-GD-07 Completo'!$B:$AE,16,0))," ")</f>
        <v xml:space="preserve"> </v>
      </c>
      <c r="AO38" s="690"/>
      <c r="AP38" s="622">
        <f>VLOOKUP(B38,'F-GD-07 Completo'!$B:$AE,29,0)</f>
        <v>2</v>
      </c>
      <c r="AQ38" s="693" t="str">
        <f>VLOOKUP(B38,'F-GD-07 Completo'!$B:$AA,21,0)</f>
        <v xml:space="preserve">Físico </v>
      </c>
      <c r="AR38" s="694"/>
      <c r="AS38" s="633">
        <f>VLOOKUP(B38,'F-GD-07 Completo'!$B:$AA,18,0)</f>
        <v>227</v>
      </c>
      <c r="AT38" s="633">
        <f>VLOOKUP(B38,'F-GD-07 Completo'!$B:$AA,19,0)</f>
        <v>0</v>
      </c>
      <c r="AU38" s="633">
        <f>VLOOKUP(B38,'F-GD-07 Completo'!$B:$AA,20,0)</f>
        <v>0</v>
      </c>
      <c r="AV38" s="678" t="str">
        <f>VLOOKUP(B38,'F-GD-07 Completo'!$B:$AA,22,0)</f>
        <v>Baja</v>
      </c>
      <c r="AW38" s="679"/>
      <c r="AX38" s="623" t="str">
        <f>IF(VLOOKUP(B38,'F-GD-07 Completo'!$B:$AA,23,0)="PU","X"," ")</f>
        <v>X</v>
      </c>
      <c r="AY38" s="623" t="str">
        <f>IF(VLOOKUP(B38,'F-GD-07 Completo'!$B:$AA,23,0)="PC","X"," ")</f>
        <v xml:space="preserve"> </v>
      </c>
      <c r="AZ38" s="623" t="str">
        <f>IF(VLOOKUP(B38,'F-GD-07 Completo'!$B:$AA,23,0)="PR","X"," ")</f>
        <v xml:space="preserve"> </v>
      </c>
      <c r="BA38" s="624">
        <f>VLOOKUP(B38,'F-GD-07 Completo'!$B:$AA,24,0)</f>
        <v>0</v>
      </c>
      <c r="BB38" s="680" t="str">
        <f>VLOOKUP(B38,'F-GD-07 Completo'!$B:$AA,25,0)</f>
        <v>TRANSFERENCIA 2019</v>
      </c>
      <c r="BC38" s="681"/>
      <c r="BD38" s="681"/>
      <c r="BE38" s="681"/>
      <c r="BF38" s="681"/>
      <c r="BG38" s="681"/>
      <c r="BH38" s="681"/>
      <c r="BI38" s="681"/>
      <c r="BJ38" s="681"/>
      <c r="BK38" s="681"/>
      <c r="BL38" s="681"/>
      <c r="BM38" s="681"/>
      <c r="BN38" s="681"/>
      <c r="BO38" s="682"/>
      <c r="BP38" s="625"/>
      <c r="BQ38" s="626"/>
      <c r="BR38" s="627"/>
    </row>
    <row r="39" spans="1:70" s="628" customFormat="1" ht="36.75" customHeight="1" x14ac:dyDescent="0.2">
      <c r="A39" s="620"/>
      <c r="B39" s="621">
        <v>15</v>
      </c>
      <c r="C39" s="678" t="str">
        <f>CONCATENATE(VLOOKUP(B39,'F-GD-07 Completo'!$B:$AA,6,0),".",VLOOKUP(B39,'F-GD-07 Completo'!$B:$AA,8,0))</f>
        <v>.002..015</v>
      </c>
      <c r="D39" s="678"/>
      <c r="E39" s="678"/>
      <c r="F39" s="683" t="str">
        <f>CONCATENATE(VLOOKUP(B39,'F-GD-07 Completo'!$B:$AA,7,0),".",VLOOKUP(B39,'F-GD-07 Completo'!$B:$AA,9,0))</f>
        <v>ACTAS.Actas de la Comisión Intersectorial para la Atención de la Primera Infancia</v>
      </c>
      <c r="G39" s="683"/>
      <c r="H39" s="683"/>
      <c r="I39" s="683"/>
      <c r="J39" s="683"/>
      <c r="K39" s="683"/>
      <c r="L39" s="683"/>
      <c r="M39" s="683"/>
      <c r="N39" s="683"/>
      <c r="O39" s="683"/>
      <c r="P39" s="683"/>
      <c r="Q39" s="683"/>
      <c r="R39" s="683"/>
      <c r="S39" s="683"/>
      <c r="T39" s="683"/>
      <c r="U39" s="683" t="s">
        <v>1040</v>
      </c>
      <c r="V39" s="683"/>
      <c r="W39" s="683"/>
      <c r="X39" s="683"/>
      <c r="Y39" s="683"/>
      <c r="Z39" s="683"/>
      <c r="AA39" s="683"/>
      <c r="AB39" s="684"/>
      <c r="AC39" s="685">
        <f>VLOOKUP(B39,'F-GD-07 Completo'!$B:$AA,11,0)</f>
        <v>43132</v>
      </c>
      <c r="AD39" s="686"/>
      <c r="AE39" s="686"/>
      <c r="AF39" s="686"/>
      <c r="AG39" s="687">
        <f>VLOOKUP(B39,'F-GD-07 Completo'!$B:$AA,12,0)</f>
        <v>43306</v>
      </c>
      <c r="AH39" s="687"/>
      <c r="AI39" s="688"/>
      <c r="AJ39" s="689" t="str">
        <f>IF(VLOOKUP(B39,'F-GD-07 Completo'!$B:$AA,13,0)="Carpeta física",CONCATENATE(VLOOKUP(B39,'F-GD-07 Completo'!$B:$AE,14,0)," de ",VLOOKUP(B39,'F-GD-07 Completo'!$B:$AE,15,0))," ")</f>
        <v>1 de 1</v>
      </c>
      <c r="AK39" s="690"/>
      <c r="AL39" s="691" t="str">
        <f>IF(VLOOKUP(B39,'F-GD-07 Completo'!$B:$AA,13,0)="Tomo (documentos empastados)",CONCATENATE(VLOOKUP(B39,'F-GD-07 Completo'!$B:$AE,15,0)," de ",VLOOKUP(B39,'F-GD-07 Completo'!$B:$AE,16,0))," ")</f>
        <v xml:space="preserve"> </v>
      </c>
      <c r="AM39" s="692"/>
      <c r="AN39" s="689" t="str">
        <f>IF(VLOOKUP(B39,'F-GD-07 Completo'!$B:$AA,13,0)="Otro",CONCATENATE(VLOOKUP(B39,'F-GD-07 Completo'!$B:$AE,15,0)," de ",VLOOKUP(B39,'F-GD-07 Completo'!$B:$AE,16,0))," ")</f>
        <v xml:space="preserve"> </v>
      </c>
      <c r="AO39" s="690"/>
      <c r="AP39" s="622">
        <f>VLOOKUP(B39,'F-GD-07 Completo'!$B:$AE,29,0)</f>
        <v>2</v>
      </c>
      <c r="AQ39" s="693" t="str">
        <f>VLOOKUP(B39,'F-GD-07 Completo'!$B:$AA,21,0)</f>
        <v xml:space="preserve">Físico </v>
      </c>
      <c r="AR39" s="694"/>
      <c r="AS39" s="633">
        <f>VLOOKUP(B39,'F-GD-07 Completo'!$B:$AA,18,0)</f>
        <v>179</v>
      </c>
      <c r="AT39" s="633">
        <f>VLOOKUP(B39,'F-GD-07 Completo'!$B:$AA,19,0)</f>
        <v>0</v>
      </c>
      <c r="AU39" s="633">
        <f>VLOOKUP(B39,'F-GD-07 Completo'!$B:$AA,20,0)</f>
        <v>0</v>
      </c>
      <c r="AV39" s="678" t="str">
        <f>VLOOKUP(B39,'F-GD-07 Completo'!$B:$AA,22,0)</f>
        <v>Baja</v>
      </c>
      <c r="AW39" s="679"/>
      <c r="AX39" s="623" t="str">
        <f>IF(VLOOKUP(B39,'F-GD-07 Completo'!$B:$AA,23,0)="PU","X"," ")</f>
        <v>X</v>
      </c>
      <c r="AY39" s="623" t="str">
        <f>IF(VLOOKUP(B39,'F-GD-07 Completo'!$B:$AA,23,0)="PC","X"," ")</f>
        <v xml:space="preserve"> </v>
      </c>
      <c r="AZ39" s="623" t="str">
        <f>IF(VLOOKUP(B39,'F-GD-07 Completo'!$B:$AA,23,0)="PR","X"," ")</f>
        <v xml:space="preserve"> </v>
      </c>
      <c r="BA39" s="624">
        <f>VLOOKUP(B39,'F-GD-07 Completo'!$B:$AA,24,0)</f>
        <v>0</v>
      </c>
      <c r="BB39" s="680" t="str">
        <f>VLOOKUP(B39,'F-GD-07 Completo'!$B:$AA,25,0)</f>
        <v>TRANSFERENCIA 2020</v>
      </c>
      <c r="BC39" s="681"/>
      <c r="BD39" s="681"/>
      <c r="BE39" s="681"/>
      <c r="BF39" s="681"/>
      <c r="BG39" s="681"/>
      <c r="BH39" s="681"/>
      <c r="BI39" s="681"/>
      <c r="BJ39" s="681"/>
      <c r="BK39" s="681"/>
      <c r="BL39" s="681"/>
      <c r="BM39" s="681"/>
      <c r="BN39" s="681"/>
      <c r="BO39" s="682"/>
      <c r="BP39" s="625"/>
      <c r="BQ39" s="626"/>
      <c r="BR39" s="627"/>
    </row>
    <row r="40" spans="1:70" s="628" customFormat="1" ht="36.75" customHeight="1" x14ac:dyDescent="0.2">
      <c r="A40" s="620"/>
      <c r="B40" s="621">
        <v>16</v>
      </c>
      <c r="C40" s="678" t="str">
        <f>CONCATENATE(VLOOKUP(B40,'F-GD-07 Completo'!$B:$AA,6,0),".",VLOOKUP(B40,'F-GD-07 Completo'!$B:$AA,8,0))</f>
        <v>.002..015</v>
      </c>
      <c r="D40" s="678"/>
      <c r="E40" s="678"/>
      <c r="F40" s="683" t="str">
        <f>CONCATENATE(VLOOKUP(B40,'F-GD-07 Completo'!$B:$AA,7,0),".",VLOOKUP(B40,'F-GD-07 Completo'!$B:$AA,9,0))</f>
        <v>ACTAS.Actas Comisión Intersectorial para la Atención de la Primera Infancia</v>
      </c>
      <c r="G40" s="683"/>
      <c r="H40" s="683"/>
      <c r="I40" s="683"/>
      <c r="J40" s="683"/>
      <c r="K40" s="683"/>
      <c r="L40" s="683"/>
      <c r="M40" s="683"/>
      <c r="N40" s="683"/>
      <c r="O40" s="683"/>
      <c r="P40" s="683"/>
      <c r="Q40" s="683"/>
      <c r="R40" s="683"/>
      <c r="S40" s="683"/>
      <c r="T40" s="683"/>
      <c r="U40" s="683" t="s">
        <v>1041</v>
      </c>
      <c r="V40" s="683"/>
      <c r="W40" s="683"/>
      <c r="X40" s="683"/>
      <c r="Y40" s="683"/>
      <c r="Z40" s="683"/>
      <c r="AA40" s="683"/>
      <c r="AB40" s="684"/>
      <c r="AC40" s="685">
        <f>VLOOKUP(B40,'F-GD-07 Completo'!$B:$AA,11,0)</f>
        <v>43403</v>
      </c>
      <c r="AD40" s="686"/>
      <c r="AE40" s="686"/>
      <c r="AF40" s="686"/>
      <c r="AG40" s="687">
        <f>VLOOKUP(B40,'F-GD-07 Completo'!$B:$AA,12,0)</f>
        <v>43426</v>
      </c>
      <c r="AH40" s="687"/>
      <c r="AI40" s="688"/>
      <c r="AJ40" s="689" t="str">
        <f>IF(VLOOKUP(B40,'F-GD-07 Completo'!$B:$AA,13,0)="Carpeta física",CONCATENATE(VLOOKUP(B40,'F-GD-07 Completo'!$B:$AE,14,0)," de ",VLOOKUP(B40,'F-GD-07 Completo'!$B:$AE,15,0))," ")</f>
        <v>1 de 1</v>
      </c>
      <c r="AK40" s="690"/>
      <c r="AL40" s="691" t="str">
        <f>IF(VLOOKUP(B40,'F-GD-07 Completo'!$B:$AA,13,0)="Tomo (documentos empastados)",CONCATENATE(VLOOKUP(B40,'F-GD-07 Completo'!$B:$AE,15,0)," de ",VLOOKUP(B40,'F-GD-07 Completo'!$B:$AE,16,0))," ")</f>
        <v xml:space="preserve"> </v>
      </c>
      <c r="AM40" s="692"/>
      <c r="AN40" s="689" t="str">
        <f>IF(VLOOKUP(B40,'F-GD-07 Completo'!$B:$AA,13,0)="Otro",CONCATENATE(VLOOKUP(B40,'F-GD-07 Completo'!$B:$AE,15,0)," de ",VLOOKUP(B40,'F-GD-07 Completo'!$B:$AE,16,0))," ")</f>
        <v xml:space="preserve"> </v>
      </c>
      <c r="AO40" s="690"/>
      <c r="AP40" s="622">
        <f>VLOOKUP(B40,'F-GD-07 Completo'!$B:$AE,29,0)</f>
        <v>3</v>
      </c>
      <c r="AQ40" s="693" t="str">
        <f>VLOOKUP(B40,'F-GD-07 Completo'!$B:$AA,21,0)</f>
        <v xml:space="preserve">Físico </v>
      </c>
      <c r="AR40" s="694"/>
      <c r="AS40" s="633">
        <f>VLOOKUP(B40,'F-GD-07 Completo'!$B:$AA,18,0)</f>
        <v>61</v>
      </c>
      <c r="AT40" s="633">
        <f>VLOOKUP(B40,'F-GD-07 Completo'!$B:$AA,19,0)</f>
        <v>0</v>
      </c>
      <c r="AU40" s="633">
        <f>VLOOKUP(B40,'F-GD-07 Completo'!$B:$AA,20,0)</f>
        <v>0</v>
      </c>
      <c r="AV40" s="678" t="str">
        <f>VLOOKUP(B40,'F-GD-07 Completo'!$B:$AA,22,0)</f>
        <v>Baja</v>
      </c>
      <c r="AW40" s="679"/>
      <c r="AX40" s="623" t="str">
        <f>IF(VLOOKUP(B40,'F-GD-07 Completo'!$B:$AA,23,0)="PU","X"," ")</f>
        <v>X</v>
      </c>
      <c r="AY40" s="623" t="str">
        <f>IF(VLOOKUP(B40,'F-GD-07 Completo'!$B:$AA,23,0)="PC","X"," ")</f>
        <v xml:space="preserve"> </v>
      </c>
      <c r="AZ40" s="623" t="str">
        <f>IF(VLOOKUP(B40,'F-GD-07 Completo'!$B:$AA,23,0)="PR","X"," ")</f>
        <v xml:space="preserve"> </v>
      </c>
      <c r="BA40" s="624">
        <f>VLOOKUP(B40,'F-GD-07 Completo'!$B:$AA,24,0)</f>
        <v>0</v>
      </c>
      <c r="BB40" s="680" t="str">
        <f>VLOOKUP(B40,'F-GD-07 Completo'!$B:$AA,25,0)</f>
        <v>TRANSFERENCIA 2020</v>
      </c>
      <c r="BC40" s="681"/>
      <c r="BD40" s="681"/>
      <c r="BE40" s="681"/>
      <c r="BF40" s="681"/>
      <c r="BG40" s="681"/>
      <c r="BH40" s="681"/>
      <c r="BI40" s="681"/>
      <c r="BJ40" s="681"/>
      <c r="BK40" s="681"/>
      <c r="BL40" s="681"/>
      <c r="BM40" s="681"/>
      <c r="BN40" s="681"/>
      <c r="BO40" s="682"/>
      <c r="BP40" s="625"/>
      <c r="BQ40" s="626"/>
      <c r="BR40" s="627"/>
    </row>
    <row r="41" spans="1:70" s="628" customFormat="1" ht="36.75" customHeight="1" x14ac:dyDescent="0.2">
      <c r="A41" s="620"/>
      <c r="B41" s="621">
        <v>17</v>
      </c>
      <c r="C41" s="678" t="str">
        <f>CONCATENATE(VLOOKUP(B41,'F-GD-07 Completo'!$B:$AA,6,0),".",VLOOKUP(B41,'F-GD-07 Completo'!$B:$AA,8,0))</f>
        <v>.002..015</v>
      </c>
      <c r="D41" s="678"/>
      <c r="E41" s="678"/>
      <c r="F41" s="683" t="str">
        <f>CONCATENATE(VLOOKUP(B41,'F-GD-07 Completo'!$B:$AA,7,0),".",VLOOKUP(B41,'F-GD-07 Completo'!$B:$AA,9,0))</f>
        <v>ACTAS.Actas Comisión Intersectorial para la Atención de la Primera Infancia</v>
      </c>
      <c r="G41" s="683"/>
      <c r="H41" s="683"/>
      <c r="I41" s="683"/>
      <c r="J41" s="683"/>
      <c r="K41" s="683"/>
      <c r="L41" s="683"/>
      <c r="M41" s="683"/>
      <c r="N41" s="683"/>
      <c r="O41" s="683"/>
      <c r="P41" s="683"/>
      <c r="Q41" s="683"/>
      <c r="R41" s="683"/>
      <c r="S41" s="683"/>
      <c r="T41" s="683"/>
      <c r="U41" s="683" t="s">
        <v>1077</v>
      </c>
      <c r="V41" s="683"/>
      <c r="W41" s="683"/>
      <c r="X41" s="683"/>
      <c r="Y41" s="683"/>
      <c r="Z41" s="683"/>
      <c r="AA41" s="683"/>
      <c r="AB41" s="684"/>
      <c r="AC41" s="685">
        <f>VLOOKUP(B41,'F-GD-07 Completo'!$B:$AA,11,0)</f>
        <v>43494</v>
      </c>
      <c r="AD41" s="686"/>
      <c r="AE41" s="686"/>
      <c r="AF41" s="686"/>
      <c r="AG41" s="687">
        <f>VLOOKUP(B41,'F-GD-07 Completo'!$B:$AA,12,0)</f>
        <v>43822</v>
      </c>
      <c r="AH41" s="687"/>
      <c r="AI41" s="688"/>
      <c r="AJ41" s="689" t="str">
        <f>IF(VLOOKUP(B41,'F-GD-07 Completo'!$B:$AA,13,0)="Carpeta física",CONCATENATE(VLOOKUP(B41,'F-GD-07 Completo'!$B:$AE,14,0)," de ",VLOOKUP(B41,'F-GD-07 Completo'!$B:$AE,15,0))," ")</f>
        <v>1 de 1</v>
      </c>
      <c r="AK41" s="690"/>
      <c r="AL41" s="691" t="str">
        <f>IF(VLOOKUP(B41,'F-GD-07 Completo'!$B:$AA,13,0)="Tomo (documentos empastados)",CONCATENATE(VLOOKUP(B41,'F-GD-07 Completo'!$B:$AE,15,0)," de ",VLOOKUP(B41,'F-GD-07 Completo'!$B:$AE,16,0))," ")</f>
        <v xml:space="preserve"> </v>
      </c>
      <c r="AM41" s="692"/>
      <c r="AN41" s="689" t="str">
        <f>IF(VLOOKUP(B41,'F-GD-07 Completo'!$B:$AA,13,0)="Otro",CONCATENATE(VLOOKUP(B41,'F-GD-07 Completo'!$B:$AE,15,0)," de ",VLOOKUP(B41,'F-GD-07 Completo'!$B:$AE,16,0))," ")</f>
        <v xml:space="preserve"> </v>
      </c>
      <c r="AO41" s="690"/>
      <c r="AP41" s="622">
        <f>VLOOKUP(B41,'F-GD-07 Completo'!$B:$AE,29,0)</f>
        <v>3</v>
      </c>
      <c r="AQ41" s="693" t="str">
        <f>VLOOKUP(B41,'F-GD-07 Completo'!$B:$AA,21,0)</f>
        <v xml:space="preserve">Físico </v>
      </c>
      <c r="AR41" s="694"/>
      <c r="AS41" s="633">
        <f>VLOOKUP(B41,'F-GD-07 Completo'!$B:$AA,18,0)</f>
        <v>165</v>
      </c>
      <c r="AT41" s="633">
        <f>VLOOKUP(B41,'F-GD-07 Completo'!$B:$AA,19,0)</f>
        <v>0</v>
      </c>
      <c r="AU41" s="633">
        <f>VLOOKUP(B41,'F-GD-07 Completo'!$B:$AA,20,0)</f>
        <v>0</v>
      </c>
      <c r="AV41" s="678" t="str">
        <f>VLOOKUP(B41,'F-GD-07 Completo'!$B:$AA,22,0)</f>
        <v>Baja</v>
      </c>
      <c r="AW41" s="679"/>
      <c r="AX41" s="623" t="str">
        <f>IF(VLOOKUP(B41,'F-GD-07 Completo'!$B:$AA,23,0)="PU","X"," ")</f>
        <v>X</v>
      </c>
      <c r="AY41" s="623" t="str">
        <f>IF(VLOOKUP(B41,'F-GD-07 Completo'!$B:$AA,23,0)="PC","X"," ")</f>
        <v xml:space="preserve"> </v>
      </c>
      <c r="AZ41" s="623" t="str">
        <f>IF(VLOOKUP(B41,'F-GD-07 Completo'!$B:$AA,23,0)="PR","X"," ")</f>
        <v xml:space="preserve"> </v>
      </c>
      <c r="BA41" s="624">
        <f>VLOOKUP(B41,'F-GD-07 Completo'!$B:$AA,24,0)</f>
        <v>0</v>
      </c>
      <c r="BB41" s="680" t="str">
        <f>VLOOKUP(B41,'F-GD-07 Completo'!$B:$AA,25,0)</f>
        <v>TRANSFERENCIA 2020</v>
      </c>
      <c r="BC41" s="681"/>
      <c r="BD41" s="681"/>
      <c r="BE41" s="681"/>
      <c r="BF41" s="681"/>
      <c r="BG41" s="681"/>
      <c r="BH41" s="681"/>
      <c r="BI41" s="681"/>
      <c r="BJ41" s="681"/>
      <c r="BK41" s="681"/>
      <c r="BL41" s="681"/>
      <c r="BM41" s="681"/>
      <c r="BN41" s="681"/>
      <c r="BO41" s="682"/>
      <c r="BP41" s="625"/>
      <c r="BQ41" s="626"/>
      <c r="BR41" s="627"/>
    </row>
    <row r="42" spans="1:70" s="628" customFormat="1" ht="36.75" customHeight="1" x14ac:dyDescent="0.2">
      <c r="A42" s="620"/>
      <c r="B42" s="621">
        <v>18</v>
      </c>
      <c r="C42" s="678" t="str">
        <f>CONCATENATE(VLOOKUP(B42,'F-GD-07 Completo'!$B:$AA,6,0),".",VLOOKUP(B42,'F-GD-07 Completo'!$B:$AA,8,0))</f>
        <v>.002.015</v>
      </c>
      <c r="D42" s="678"/>
      <c r="E42" s="678"/>
      <c r="F42" s="683" t="str">
        <f>CONCATENATE(VLOOKUP(B42,'F-GD-07 Completo'!$B:$AA,7,0),".",VLOOKUP(B42,'F-GD-07 Completo'!$B:$AA,9,0))</f>
        <v>ACTAS.Actas Comisión Intersectorial para la Atención de la Primera Infancia</v>
      </c>
      <c r="G42" s="683"/>
      <c r="H42" s="683"/>
      <c r="I42" s="683"/>
      <c r="J42" s="683"/>
      <c r="K42" s="683"/>
      <c r="L42" s="683"/>
      <c r="M42" s="683"/>
      <c r="N42" s="683"/>
      <c r="O42" s="683"/>
      <c r="P42" s="683"/>
      <c r="Q42" s="683"/>
      <c r="R42" s="683"/>
      <c r="S42" s="683"/>
      <c r="T42" s="683"/>
      <c r="U42" s="683" t="s">
        <v>1042</v>
      </c>
      <c r="V42" s="683"/>
      <c r="W42" s="683"/>
      <c r="X42" s="683"/>
      <c r="Y42" s="683"/>
      <c r="Z42" s="683"/>
      <c r="AA42" s="683"/>
      <c r="AB42" s="684"/>
      <c r="AC42" s="685">
        <f>VLOOKUP(B42,'F-GD-07 Completo'!$B:$AA,11,0)</f>
        <v>43124</v>
      </c>
      <c r="AD42" s="686"/>
      <c r="AE42" s="686"/>
      <c r="AF42" s="686"/>
      <c r="AG42" s="687">
        <f>VLOOKUP(B42,'F-GD-07 Completo'!$B:$AA,12,0)</f>
        <v>43445</v>
      </c>
      <c r="AH42" s="687"/>
      <c r="AI42" s="688"/>
      <c r="AJ42" s="689" t="str">
        <f>IF(VLOOKUP(B42,'F-GD-07 Completo'!$B:$AA,13,0)="Carpeta física",CONCATENATE(VLOOKUP(B42,'F-GD-07 Completo'!$B:$AE,14,0)," de ",VLOOKUP(B42,'F-GD-07 Completo'!$B:$AE,15,0))," ")</f>
        <v>1 de 1</v>
      </c>
      <c r="AK42" s="690"/>
      <c r="AL42" s="691" t="str">
        <f>IF(VLOOKUP(B42,'F-GD-07 Completo'!$B:$AA,13,0)="Tomo (documentos empastados)",CONCATENATE(VLOOKUP(B42,'F-GD-07 Completo'!$B:$AE,15,0)," de ",VLOOKUP(B42,'F-GD-07 Completo'!$B:$AE,16,0))," ")</f>
        <v xml:space="preserve"> </v>
      </c>
      <c r="AM42" s="692"/>
      <c r="AN42" s="689" t="str">
        <f>IF(VLOOKUP(B42,'F-GD-07 Completo'!$B:$AA,13,0)="Otro",CONCATENATE(VLOOKUP(B42,'F-GD-07 Completo'!$B:$AE,15,0)," de ",VLOOKUP(B42,'F-GD-07 Completo'!$B:$AE,16,0))," ")</f>
        <v xml:space="preserve"> </v>
      </c>
      <c r="AO42" s="690"/>
      <c r="AP42" s="622">
        <f>VLOOKUP(B42,'F-GD-07 Completo'!$B:$AE,29,0)</f>
        <v>3</v>
      </c>
      <c r="AQ42" s="693" t="str">
        <f>VLOOKUP(B42,'F-GD-07 Completo'!$B:$AA,21,0)</f>
        <v xml:space="preserve">Físico </v>
      </c>
      <c r="AR42" s="694"/>
      <c r="AS42" s="633">
        <f>VLOOKUP(B42,'F-GD-07 Completo'!$B:$AA,18,0)</f>
        <v>222</v>
      </c>
      <c r="AT42" s="633">
        <f>VLOOKUP(B42,'F-GD-07 Completo'!$B:$AA,19,0)</f>
        <v>0</v>
      </c>
      <c r="AU42" s="633">
        <f>VLOOKUP(B42,'F-GD-07 Completo'!$B:$AA,20,0)</f>
        <v>0</v>
      </c>
      <c r="AV42" s="678" t="str">
        <f>VLOOKUP(B42,'F-GD-07 Completo'!$B:$AA,22,0)</f>
        <v>Baja</v>
      </c>
      <c r="AW42" s="679"/>
      <c r="AX42" s="623" t="str">
        <f>IF(VLOOKUP(B42,'F-GD-07 Completo'!$B:$AA,23,0)="PU","X"," ")</f>
        <v>X</v>
      </c>
      <c r="AY42" s="623" t="str">
        <f>IF(VLOOKUP(B42,'F-GD-07 Completo'!$B:$AA,23,0)="PC","X"," ")</f>
        <v xml:space="preserve"> </v>
      </c>
      <c r="AZ42" s="623" t="str">
        <f>IF(VLOOKUP(B42,'F-GD-07 Completo'!$B:$AA,23,0)="PR","X"," ")</f>
        <v xml:space="preserve"> </v>
      </c>
      <c r="BA42" s="624">
        <f>VLOOKUP(B42,'F-GD-07 Completo'!$B:$AA,24,0)</f>
        <v>0</v>
      </c>
      <c r="BB42" s="680" t="str">
        <f>VLOOKUP(B42,'F-GD-07 Completo'!$B:$AA,25,0)</f>
        <v>TRANSFERENCIA 2020</v>
      </c>
      <c r="BC42" s="681"/>
      <c r="BD42" s="681"/>
      <c r="BE42" s="681"/>
      <c r="BF42" s="681"/>
      <c r="BG42" s="681"/>
      <c r="BH42" s="681"/>
      <c r="BI42" s="681"/>
      <c r="BJ42" s="681"/>
      <c r="BK42" s="681"/>
      <c r="BL42" s="681"/>
      <c r="BM42" s="681"/>
      <c r="BN42" s="681"/>
      <c r="BO42" s="682"/>
      <c r="BP42" s="625"/>
      <c r="BQ42" s="626"/>
      <c r="BR42" s="627"/>
    </row>
    <row r="43" spans="1:70" s="628" customFormat="1" ht="36.75" customHeight="1" x14ac:dyDescent="0.2">
      <c r="A43" s="620"/>
      <c r="B43" s="621">
        <v>19</v>
      </c>
      <c r="C43" s="678" t="str">
        <f>CONCATENATE(VLOOKUP(B43,'F-GD-07 Completo'!$B:$AA,6,0),".",VLOOKUP(B43,'F-GD-07 Completo'!$B:$AA,8,0))</f>
        <v>.002.014</v>
      </c>
      <c r="D43" s="678"/>
      <c r="E43" s="678"/>
      <c r="F43" s="683" t="str">
        <f>CONCATENATE(VLOOKUP(B43,'F-GD-07 Completo'!$B:$AA,7,0),".",VLOOKUP(B43,'F-GD-07 Completo'!$B:$AA,9,0))</f>
        <v>ACTAS.Actas del Comité Técnico para la Atención de la Primera Infancia</v>
      </c>
      <c r="G43" s="683"/>
      <c r="H43" s="683"/>
      <c r="I43" s="683"/>
      <c r="J43" s="683"/>
      <c r="K43" s="683"/>
      <c r="L43" s="683"/>
      <c r="M43" s="683"/>
      <c r="N43" s="683"/>
      <c r="O43" s="683"/>
      <c r="P43" s="683"/>
      <c r="Q43" s="683"/>
      <c r="R43" s="683"/>
      <c r="S43" s="683"/>
      <c r="T43" s="683"/>
      <c r="U43" s="683" t="s">
        <v>1062</v>
      </c>
      <c r="V43" s="683"/>
      <c r="W43" s="683"/>
      <c r="X43" s="683"/>
      <c r="Y43" s="683"/>
      <c r="Z43" s="683"/>
      <c r="AA43" s="683"/>
      <c r="AB43" s="684"/>
      <c r="AC43" s="818">
        <v>43546</v>
      </c>
      <c r="AD43" s="819"/>
      <c r="AE43" s="819"/>
      <c r="AF43" s="820"/>
      <c r="AG43" s="821">
        <v>43776</v>
      </c>
      <c r="AH43" s="822"/>
      <c r="AI43" s="823"/>
      <c r="AJ43" s="689" t="str">
        <f>IF(VLOOKUP(B43,'F-GD-07 Completo'!$B:$AA,13,0)="Carpeta física",CONCATENATE(VLOOKUP(B43,'F-GD-07 Completo'!$B:$AE,14,0)," de ",VLOOKUP(B43,'F-GD-07 Completo'!$B:$AE,15,0))," ")</f>
        <v>1 de 1</v>
      </c>
      <c r="AK43" s="690"/>
      <c r="AL43" s="631"/>
      <c r="AM43" s="632"/>
      <c r="AN43" s="629"/>
      <c r="AO43" s="630"/>
      <c r="AP43" s="622">
        <f>VLOOKUP(B43,'F-GD-07 Completo'!$B:$AE,29,0)</f>
        <v>3</v>
      </c>
      <c r="AQ43" s="693" t="str">
        <f>VLOOKUP(B43,'F-GD-07 Completo'!$B:$AA,21,0)</f>
        <v xml:space="preserve">Físico </v>
      </c>
      <c r="AR43" s="694"/>
      <c r="AS43" s="633">
        <v>135</v>
      </c>
      <c r="AT43" s="633">
        <f>VLOOKUP(B43,'F-GD-07 Completo'!$B:$AA,19,0)</f>
        <v>0</v>
      </c>
      <c r="AU43" s="633">
        <f>VLOOKUP(B43,'F-GD-07 Completo'!$B:$AA,20,0)</f>
        <v>0</v>
      </c>
      <c r="AV43" s="678" t="str">
        <f>VLOOKUP(B43,'F-GD-07 Completo'!$B:$AA,22,0)</f>
        <v>Media</v>
      </c>
      <c r="AW43" s="679"/>
      <c r="AX43" s="623" t="str">
        <f>IF(VLOOKUP(B43,'F-GD-07 Completo'!$B:$AA,23,0)="PU","X"," ")</f>
        <v>X</v>
      </c>
      <c r="AY43" s="623" t="str">
        <f>IF(VLOOKUP(B43,'F-GD-07 Completo'!$B:$AA,23,0)="PC","X"," ")</f>
        <v xml:space="preserve"> </v>
      </c>
      <c r="AZ43" s="623" t="str">
        <f>IF(VLOOKUP(B43,'F-GD-07 Completo'!$B:$AA,23,0)="PR","X"," ")</f>
        <v xml:space="preserve"> </v>
      </c>
      <c r="BA43" s="624">
        <f>VLOOKUP(B43,'F-GD-07 Completo'!$B:$AA,24,0)</f>
        <v>0</v>
      </c>
      <c r="BB43" s="680" t="str">
        <f>VLOOKUP(B43,'F-GD-07 Completo'!$B:$AA,25,0)</f>
        <v>TRANSFERENCIA 2021</v>
      </c>
      <c r="BC43" s="681"/>
      <c r="BD43" s="681"/>
      <c r="BE43" s="681"/>
      <c r="BF43" s="681"/>
      <c r="BG43" s="681"/>
      <c r="BH43" s="681"/>
      <c r="BI43" s="681"/>
      <c r="BJ43" s="681"/>
      <c r="BK43" s="681"/>
      <c r="BL43" s="681"/>
      <c r="BM43" s="681"/>
      <c r="BN43" s="681"/>
      <c r="BO43" s="682"/>
      <c r="BP43" s="625"/>
      <c r="BQ43" s="626"/>
      <c r="BR43" s="627"/>
    </row>
    <row r="44" spans="1:70" s="628" customFormat="1" ht="36.75" customHeight="1" x14ac:dyDescent="0.2">
      <c r="A44" s="620"/>
      <c r="B44" s="621">
        <v>20</v>
      </c>
      <c r="C44" s="678" t="str">
        <f>CONCATENATE(VLOOKUP(B44,'F-GD-07 Completo'!$B:$AA,6,0),".",VLOOKUP(B44,'F-GD-07 Completo'!$B:$AA,8,0))</f>
        <v>.002.014</v>
      </c>
      <c r="D44" s="678"/>
      <c r="E44" s="678"/>
      <c r="F44" s="683" t="str">
        <f>CONCATENATE(VLOOKUP(B44,'F-GD-07 Completo'!$B:$AA,7,0),".",VLOOKUP(B44,'F-GD-07 Completo'!$B:$AA,9,0))</f>
        <v>ACTAS.Actas del Comité Técnico para la Atención de la Primera Infancia</v>
      </c>
      <c r="G44" s="683"/>
      <c r="H44" s="683"/>
      <c r="I44" s="683"/>
      <c r="J44" s="683"/>
      <c r="K44" s="683"/>
      <c r="L44" s="683"/>
      <c r="M44" s="683"/>
      <c r="N44" s="683"/>
      <c r="O44" s="683"/>
      <c r="P44" s="683"/>
      <c r="Q44" s="683"/>
      <c r="R44" s="683"/>
      <c r="S44" s="683"/>
      <c r="T44" s="683"/>
      <c r="U44" s="683" t="s">
        <v>862</v>
      </c>
      <c r="V44" s="683"/>
      <c r="W44" s="683"/>
      <c r="X44" s="683"/>
      <c r="Y44" s="683"/>
      <c r="Z44" s="683"/>
      <c r="AA44" s="683"/>
      <c r="AB44" s="684"/>
      <c r="AC44" s="685">
        <f>VLOOKUP(B44,'F-GD-07 Completo'!$B:$AA,11,0)</f>
        <v>43740</v>
      </c>
      <c r="AD44" s="686"/>
      <c r="AE44" s="686"/>
      <c r="AF44" s="686"/>
      <c r="AG44" s="687">
        <f>VLOOKUP(B44,'F-GD-07 Completo'!$B:$AA,12,0)</f>
        <v>43768</v>
      </c>
      <c r="AH44" s="687"/>
      <c r="AI44" s="688"/>
      <c r="AJ44" s="689" t="str">
        <f>IF(VLOOKUP(B44,'F-GD-07 Completo'!$B:$AA,13,0)="Carpeta física",CONCATENATE(VLOOKUP(B44,'F-GD-07 Completo'!$B:$AE,14,0)," de ",VLOOKUP(B44,'F-GD-07 Completo'!$B:$AE,15,0))," ")</f>
        <v>1 de 1</v>
      </c>
      <c r="AK44" s="690"/>
      <c r="AL44" s="691" t="str">
        <f>IF(VLOOKUP(B44,'F-GD-07 Completo'!$B:$AA,13,0)="Tomo (documentos empastados)",CONCATENATE(VLOOKUP(B44,'F-GD-07 Completo'!$B:$AE,15,0)," de ",VLOOKUP(B44,'F-GD-07 Completo'!$B:$AE,16,0))," ")</f>
        <v xml:space="preserve"> </v>
      </c>
      <c r="AM44" s="692"/>
      <c r="AN44" s="689" t="str">
        <f>IF(VLOOKUP(B44,'F-GD-07 Completo'!$B:$AA,13,0)="Otro",CONCATENATE(VLOOKUP(B44,'F-GD-07 Completo'!$B:$AE,15,0)," de ",VLOOKUP(B44,'F-GD-07 Completo'!$B:$AE,16,0))," ")</f>
        <v xml:space="preserve"> </v>
      </c>
      <c r="AO44" s="690"/>
      <c r="AP44" s="622">
        <f>VLOOKUP(B44,'F-GD-07 Completo'!$B:$AE,29,0)</f>
        <v>3</v>
      </c>
      <c r="AQ44" s="693" t="str">
        <f>VLOOKUP(B44,'F-GD-07 Completo'!$B:$AA,21,0)</f>
        <v xml:space="preserve">Físico </v>
      </c>
      <c r="AR44" s="694"/>
      <c r="AS44" s="633">
        <f>VLOOKUP(B44,'F-GD-07 Completo'!$B:$AA,18,0)</f>
        <v>40</v>
      </c>
      <c r="AT44" s="633">
        <f>VLOOKUP(B44,'F-GD-07 Completo'!$B:$AA,19,0)</f>
        <v>0</v>
      </c>
      <c r="AU44" s="633">
        <f>VLOOKUP(B44,'F-GD-07 Completo'!$B:$AA,20,0)</f>
        <v>0</v>
      </c>
      <c r="AV44" s="678" t="str">
        <f>VLOOKUP(B44,'F-GD-07 Completo'!$B:$AA,22,0)</f>
        <v>Baja</v>
      </c>
      <c r="AW44" s="679"/>
      <c r="AX44" s="623" t="str">
        <f>IF(VLOOKUP(B44,'F-GD-07 Completo'!$B:$AA,23,0)="PU","X"," ")</f>
        <v>X</v>
      </c>
      <c r="AY44" s="623" t="str">
        <f>IF(VLOOKUP(B44,'F-GD-07 Completo'!$B:$AA,23,0)="PC","X"," ")</f>
        <v xml:space="preserve"> </v>
      </c>
      <c r="AZ44" s="623" t="str">
        <f>IF(VLOOKUP(B44,'F-GD-07 Completo'!$B:$AA,23,0)="PR","X"," ")</f>
        <v xml:space="preserve"> </v>
      </c>
      <c r="BA44" s="624">
        <f>VLOOKUP(B44,'F-GD-07 Completo'!$B:$AA,24,0)</f>
        <v>0</v>
      </c>
      <c r="BB44" s="680" t="str">
        <f>VLOOKUP(B44,'F-GD-07 Completo'!$B:$AA,25,0)</f>
        <v>TRANSFERENCIA 2021</v>
      </c>
      <c r="BC44" s="681"/>
      <c r="BD44" s="681"/>
      <c r="BE44" s="681"/>
      <c r="BF44" s="681"/>
      <c r="BG44" s="681"/>
      <c r="BH44" s="681"/>
      <c r="BI44" s="681"/>
      <c r="BJ44" s="681"/>
      <c r="BK44" s="681"/>
      <c r="BL44" s="681"/>
      <c r="BM44" s="681"/>
      <c r="BN44" s="681"/>
      <c r="BO44" s="682"/>
      <c r="BP44" s="625"/>
      <c r="BQ44" s="626"/>
      <c r="BR44" s="627"/>
    </row>
    <row r="45" spans="1:70" s="628" customFormat="1" ht="36.75" customHeight="1" x14ac:dyDescent="0.2">
      <c r="A45" s="620"/>
      <c r="B45" s="621">
        <v>21</v>
      </c>
      <c r="C45" s="678" t="str">
        <f>CONCATENATE(VLOOKUP(B45,'F-GD-07 Completo'!$B:$AA,6,0),".",VLOOKUP(B45,'F-GD-07 Completo'!$B:$AA,8,0))</f>
        <v>.002.014</v>
      </c>
      <c r="D45" s="678"/>
      <c r="E45" s="678"/>
      <c r="F45" s="683" t="str">
        <f>CONCATENATE(VLOOKUP(B45,'F-GD-07 Completo'!$B:$AA,7,0),".",VLOOKUP(B45,'F-GD-07 Completo'!$B:$AA,9,0))</f>
        <v>ACTAS.Actas del Comité Técnico para la Atención de la Primera Infancia</v>
      </c>
      <c r="G45" s="683"/>
      <c r="H45" s="683"/>
      <c r="I45" s="683"/>
      <c r="J45" s="683"/>
      <c r="K45" s="683"/>
      <c r="L45" s="683"/>
      <c r="M45" s="683"/>
      <c r="N45" s="683"/>
      <c r="O45" s="683"/>
      <c r="P45" s="683"/>
      <c r="Q45" s="683"/>
      <c r="R45" s="683"/>
      <c r="S45" s="683"/>
      <c r="T45" s="683"/>
      <c r="U45" s="683" t="s">
        <v>863</v>
      </c>
      <c r="V45" s="683"/>
      <c r="W45" s="683"/>
      <c r="X45" s="683"/>
      <c r="Y45" s="683"/>
      <c r="Z45" s="683"/>
      <c r="AA45" s="683"/>
      <c r="AB45" s="684"/>
      <c r="AC45" s="685">
        <f>VLOOKUP(B45,'F-GD-07 Completo'!$B:$AA,11,0)</f>
        <v>43724</v>
      </c>
      <c r="AD45" s="686"/>
      <c r="AE45" s="686"/>
      <c r="AF45" s="686"/>
      <c r="AG45" s="687">
        <f>VLOOKUP(B45,'F-GD-07 Completo'!$B:$AA,12,0)</f>
        <v>43790</v>
      </c>
      <c r="AH45" s="687"/>
      <c r="AI45" s="688"/>
      <c r="AJ45" s="689" t="str">
        <f>IF(VLOOKUP(B45,'F-GD-07 Completo'!$B:$AA,13,0)="Carpeta física",CONCATENATE(VLOOKUP(B45,'F-GD-07 Completo'!$B:$AE,14,0)," de ",VLOOKUP(B45,'F-GD-07 Completo'!$B:$AE,15,0))," ")</f>
        <v>1 de 1</v>
      </c>
      <c r="AK45" s="690"/>
      <c r="AL45" s="691" t="str">
        <f>IF(VLOOKUP(B45,'F-GD-07 Completo'!$B:$AA,13,0)="Tomo (documentos empastados)",CONCATENATE(VLOOKUP(B45,'F-GD-07 Completo'!$B:$AE,15,0)," de ",VLOOKUP(B45,'F-GD-07 Completo'!$B:$AE,16,0))," ")</f>
        <v xml:space="preserve"> </v>
      </c>
      <c r="AM45" s="692"/>
      <c r="AN45" s="689" t="str">
        <f>IF(VLOOKUP(B45,'F-GD-07 Completo'!$B:$AA,13,0)="Otro",CONCATENATE(VLOOKUP(B45,'F-GD-07 Completo'!$B:$AE,15,0)," de ",VLOOKUP(B45,'F-GD-07 Completo'!$B:$AE,16,0))," ")</f>
        <v xml:space="preserve"> </v>
      </c>
      <c r="AO45" s="690"/>
      <c r="AP45" s="622">
        <f>VLOOKUP(B45,'F-GD-07 Completo'!$B:$AE,29,0)</f>
        <v>3</v>
      </c>
      <c r="AQ45" s="693" t="str">
        <f>VLOOKUP(B45,'F-GD-07 Completo'!$B:$AA,21,0)</f>
        <v xml:space="preserve">Físico </v>
      </c>
      <c r="AR45" s="694"/>
      <c r="AS45" s="633">
        <f>VLOOKUP(B45,'F-GD-07 Completo'!$B:$AA,18,0)</f>
        <v>14</v>
      </c>
      <c r="AT45" s="633">
        <f>VLOOKUP(B45,'F-GD-07 Completo'!$B:$AA,19,0)</f>
        <v>0</v>
      </c>
      <c r="AU45" s="633">
        <f>VLOOKUP(B45,'F-GD-07 Completo'!$B:$AA,20,0)</f>
        <v>0</v>
      </c>
      <c r="AV45" s="678" t="str">
        <f>VLOOKUP(B45,'F-GD-07 Completo'!$B:$AA,22,0)</f>
        <v>Baja</v>
      </c>
      <c r="AW45" s="679"/>
      <c r="AX45" s="623" t="str">
        <f>IF(VLOOKUP(B45,'F-GD-07 Completo'!$B:$AA,23,0)="PU","X"," ")</f>
        <v>X</v>
      </c>
      <c r="AY45" s="623" t="str">
        <f>IF(VLOOKUP(B45,'F-GD-07 Completo'!$B:$AA,23,0)="PC","X"," ")</f>
        <v xml:space="preserve"> </v>
      </c>
      <c r="AZ45" s="623" t="str">
        <f>IF(VLOOKUP(B45,'F-GD-07 Completo'!$B:$AA,23,0)="PR","X"," ")</f>
        <v xml:space="preserve"> </v>
      </c>
      <c r="BA45" s="624">
        <f>VLOOKUP(B45,'F-GD-07 Completo'!$B:$AA,24,0)</f>
        <v>0</v>
      </c>
      <c r="BB45" s="680" t="str">
        <f>VLOOKUP(B45,'F-GD-07 Completo'!$B:$AA,25,0)</f>
        <v>TRANSFERENCIA 2021</v>
      </c>
      <c r="BC45" s="681"/>
      <c r="BD45" s="681"/>
      <c r="BE45" s="681"/>
      <c r="BF45" s="681"/>
      <c r="BG45" s="681"/>
      <c r="BH45" s="681"/>
      <c r="BI45" s="681"/>
      <c r="BJ45" s="681"/>
      <c r="BK45" s="681"/>
      <c r="BL45" s="681"/>
      <c r="BM45" s="681"/>
      <c r="BN45" s="681"/>
      <c r="BO45" s="682"/>
      <c r="BP45" s="625"/>
      <c r="BQ45" s="626"/>
      <c r="BR45" s="627"/>
    </row>
    <row r="46" spans="1:70" s="628" customFormat="1" ht="36.75" customHeight="1" x14ac:dyDescent="0.2">
      <c r="A46" s="620"/>
      <c r="B46" s="621">
        <v>22</v>
      </c>
      <c r="C46" s="678" t="str">
        <f>CONCATENATE(VLOOKUP(B46,'F-GD-07 Completo'!$B:$AA,6,0),".",VLOOKUP(B46,'F-GD-07 Completo'!$B:$AA,8,0))</f>
        <v>.002.014</v>
      </c>
      <c r="D46" s="678"/>
      <c r="E46" s="678"/>
      <c r="F46" s="683" t="str">
        <f>CONCATENATE(VLOOKUP(B46,'F-GD-07 Completo'!$B:$AA,7,0),".",VLOOKUP(B46,'F-GD-07 Completo'!$B:$AA,9,0))</f>
        <v>ACTAS.Actas del Comité Técnico para la Atención de la Primera Infancia</v>
      </c>
      <c r="G46" s="683"/>
      <c r="H46" s="683"/>
      <c r="I46" s="683"/>
      <c r="J46" s="683"/>
      <c r="K46" s="683"/>
      <c r="L46" s="683"/>
      <c r="M46" s="683"/>
      <c r="N46" s="683"/>
      <c r="O46" s="683"/>
      <c r="P46" s="683"/>
      <c r="Q46" s="683"/>
      <c r="R46" s="683"/>
      <c r="S46" s="683"/>
      <c r="T46" s="683"/>
      <c r="U46" s="683" t="s">
        <v>864</v>
      </c>
      <c r="V46" s="683"/>
      <c r="W46" s="683"/>
      <c r="X46" s="683"/>
      <c r="Y46" s="683"/>
      <c r="Z46" s="683"/>
      <c r="AA46" s="683"/>
      <c r="AB46" s="684"/>
      <c r="AC46" s="685">
        <f>VLOOKUP(B46,'F-GD-07 Completo'!$B:$AA,11,0)</f>
        <v>43714</v>
      </c>
      <c r="AD46" s="686"/>
      <c r="AE46" s="686"/>
      <c r="AF46" s="686"/>
      <c r="AG46" s="687">
        <f>VLOOKUP(B46,'F-GD-07 Completo'!$B:$AA,12,0)</f>
        <v>43774</v>
      </c>
      <c r="AH46" s="687"/>
      <c r="AI46" s="688"/>
      <c r="AJ46" s="689" t="str">
        <f>IF(VLOOKUP(B46,'F-GD-07 Completo'!$B:$AA,13,0)="Carpeta física",CONCATENATE(VLOOKUP(B46,'F-GD-07 Completo'!$B:$AE,14,0)," de ",VLOOKUP(B46,'F-GD-07 Completo'!$B:$AE,15,0))," ")</f>
        <v>1 de 1</v>
      </c>
      <c r="AK46" s="690"/>
      <c r="AL46" s="691" t="str">
        <f>IF(VLOOKUP(B46,'F-GD-07 Completo'!$B:$AA,13,0)="Tomo (documentos empastados)",CONCATENATE(VLOOKUP(B46,'F-GD-07 Completo'!$B:$AE,15,0)," de ",VLOOKUP(B46,'F-GD-07 Completo'!$B:$AE,16,0))," ")</f>
        <v xml:space="preserve"> </v>
      </c>
      <c r="AM46" s="692"/>
      <c r="AN46" s="689" t="str">
        <f>IF(VLOOKUP(B46,'F-GD-07 Completo'!$B:$AA,13,0)="Otro",CONCATENATE(VLOOKUP(B46,'F-GD-07 Completo'!$B:$AE,15,0)," de ",VLOOKUP(B46,'F-GD-07 Completo'!$B:$AE,16,0))," ")</f>
        <v xml:space="preserve"> </v>
      </c>
      <c r="AO46" s="690"/>
      <c r="AP46" s="622">
        <f>VLOOKUP(B46,'F-GD-07 Completo'!$B:$AE,29,0)</f>
        <v>3</v>
      </c>
      <c r="AQ46" s="693" t="str">
        <f>VLOOKUP(B46,'F-GD-07 Completo'!$B:$AA,21,0)</f>
        <v xml:space="preserve">Físico </v>
      </c>
      <c r="AR46" s="694"/>
      <c r="AS46" s="633">
        <f>VLOOKUP(B46,'F-GD-07 Completo'!$B:$AA,18,0)</f>
        <v>36</v>
      </c>
      <c r="AT46" s="633">
        <f>VLOOKUP(B46,'F-GD-07 Completo'!$B:$AA,19,0)</f>
        <v>0</v>
      </c>
      <c r="AU46" s="633">
        <f>VLOOKUP(B46,'F-GD-07 Completo'!$B:$AA,20,0)</f>
        <v>0</v>
      </c>
      <c r="AV46" s="678" t="str">
        <f>VLOOKUP(B46,'F-GD-07 Completo'!$B:$AA,22,0)</f>
        <v>Baja</v>
      </c>
      <c r="AW46" s="679"/>
      <c r="AX46" s="623" t="str">
        <f>IF(VLOOKUP(B46,'F-GD-07 Completo'!$B:$AA,23,0)="PU","X"," ")</f>
        <v>X</v>
      </c>
      <c r="AY46" s="623" t="str">
        <f>IF(VLOOKUP(B46,'F-GD-07 Completo'!$B:$AA,23,0)="PC","X"," ")</f>
        <v xml:space="preserve"> </v>
      </c>
      <c r="AZ46" s="623" t="str">
        <f>IF(VLOOKUP(B46,'F-GD-07 Completo'!$B:$AA,23,0)="PR","X"," ")</f>
        <v xml:space="preserve"> </v>
      </c>
      <c r="BA46" s="624">
        <f>VLOOKUP(B46,'F-GD-07 Completo'!$B:$AA,24,0)</f>
        <v>0</v>
      </c>
      <c r="BB46" s="680" t="str">
        <f>VLOOKUP(B46,'F-GD-07 Completo'!$B:$AA,25,0)</f>
        <v>TRANSFERENCIA 2021</v>
      </c>
      <c r="BC46" s="681"/>
      <c r="BD46" s="681"/>
      <c r="BE46" s="681"/>
      <c r="BF46" s="681"/>
      <c r="BG46" s="681"/>
      <c r="BH46" s="681"/>
      <c r="BI46" s="681"/>
      <c r="BJ46" s="681"/>
      <c r="BK46" s="681"/>
      <c r="BL46" s="681"/>
      <c r="BM46" s="681"/>
      <c r="BN46" s="681"/>
      <c r="BO46" s="682"/>
      <c r="BP46" s="625"/>
      <c r="BQ46" s="626"/>
      <c r="BR46" s="627"/>
    </row>
    <row r="47" spans="1:70" s="628" customFormat="1" ht="36.75" customHeight="1" x14ac:dyDescent="0.2">
      <c r="A47" s="620"/>
      <c r="B47" s="621">
        <v>23</v>
      </c>
      <c r="C47" s="678" t="str">
        <f>CONCATENATE(VLOOKUP(B47,'F-GD-07 Completo'!$B:$AA,6,0),".",VLOOKUP(B47,'F-GD-07 Completo'!$B:$AA,8,0))</f>
        <v>.002.014</v>
      </c>
      <c r="D47" s="678"/>
      <c r="E47" s="678"/>
      <c r="F47" s="683" t="str">
        <f>CONCATENATE(VLOOKUP(B47,'F-GD-07 Completo'!$B:$AA,7,0),".",VLOOKUP(B47,'F-GD-07 Completo'!$B:$AA,9,0))</f>
        <v>ACTAS.Actas del Comité Técnico para la Atención de la Primera Infancia</v>
      </c>
      <c r="G47" s="683"/>
      <c r="H47" s="683"/>
      <c r="I47" s="683"/>
      <c r="J47" s="683"/>
      <c r="K47" s="683"/>
      <c r="L47" s="683"/>
      <c r="M47" s="683"/>
      <c r="N47" s="683"/>
      <c r="O47" s="683"/>
      <c r="P47" s="683"/>
      <c r="Q47" s="683"/>
      <c r="R47" s="683"/>
      <c r="S47" s="683"/>
      <c r="T47" s="683"/>
      <c r="U47" s="683" t="s">
        <v>865</v>
      </c>
      <c r="V47" s="683"/>
      <c r="W47" s="683"/>
      <c r="X47" s="683"/>
      <c r="Y47" s="683"/>
      <c r="Z47" s="683"/>
      <c r="AA47" s="683"/>
      <c r="AB47" s="684"/>
      <c r="AC47" s="685">
        <f>VLOOKUP(B47,'F-GD-07 Completo'!$B:$AA,11,0)</f>
        <v>43678</v>
      </c>
      <c r="AD47" s="686"/>
      <c r="AE47" s="686"/>
      <c r="AF47" s="686"/>
      <c r="AG47" s="687">
        <f>VLOOKUP(B47,'F-GD-07 Completo'!$B:$AA,12,0)</f>
        <v>43804</v>
      </c>
      <c r="AH47" s="687"/>
      <c r="AI47" s="688"/>
      <c r="AJ47" s="689" t="str">
        <f>IF(VLOOKUP(B47,'F-GD-07 Completo'!$B:$AA,13,0)="Carpeta física",CONCATENATE(VLOOKUP(B47,'F-GD-07 Completo'!$B:$AE,14,0)," de ",VLOOKUP(B47,'F-GD-07 Completo'!$B:$AE,15,0))," ")</f>
        <v>1 de 1</v>
      </c>
      <c r="AK47" s="690"/>
      <c r="AL47" s="691" t="str">
        <f>IF(VLOOKUP(B47,'F-GD-07 Completo'!$B:$AA,13,0)="Tomo (documentos empastados)",CONCATENATE(VLOOKUP(B47,'F-GD-07 Completo'!$B:$AE,15,0)," de ",VLOOKUP(B47,'F-GD-07 Completo'!$B:$AE,16,0))," ")</f>
        <v xml:space="preserve"> </v>
      </c>
      <c r="AM47" s="692"/>
      <c r="AN47" s="689" t="str">
        <f>IF(VLOOKUP(B47,'F-GD-07 Completo'!$B:$AA,13,0)="Otro",CONCATENATE(VLOOKUP(B47,'F-GD-07 Completo'!$B:$AE,15,0)," de ",VLOOKUP(B47,'F-GD-07 Completo'!$B:$AE,16,0))," ")</f>
        <v xml:space="preserve"> </v>
      </c>
      <c r="AO47" s="690"/>
      <c r="AP47" s="622">
        <f>VLOOKUP(B47,'F-GD-07 Completo'!$B:$AE,29,0)</f>
        <v>3</v>
      </c>
      <c r="AQ47" s="693" t="str">
        <f>VLOOKUP(B47,'F-GD-07 Completo'!$B:$AA,21,0)</f>
        <v xml:space="preserve">Físico </v>
      </c>
      <c r="AR47" s="694"/>
      <c r="AS47" s="633">
        <f>VLOOKUP(B47,'F-GD-07 Completo'!$B:$AA,18,0)</f>
        <v>44</v>
      </c>
      <c r="AT47" s="633">
        <f>VLOOKUP(B47,'F-GD-07 Completo'!$B:$AA,19,0)</f>
        <v>0</v>
      </c>
      <c r="AU47" s="633">
        <f>VLOOKUP(B47,'F-GD-07 Completo'!$B:$AA,20,0)</f>
        <v>0</v>
      </c>
      <c r="AV47" s="678" t="str">
        <f>VLOOKUP(B47,'F-GD-07 Completo'!$B:$AA,22,0)</f>
        <v>Baja</v>
      </c>
      <c r="AW47" s="679"/>
      <c r="AX47" s="623" t="str">
        <f>IF(VLOOKUP(B47,'F-GD-07 Completo'!$B:$AA,23,0)="PU","X"," ")</f>
        <v>X</v>
      </c>
      <c r="AY47" s="623" t="str">
        <f>IF(VLOOKUP(B47,'F-GD-07 Completo'!$B:$AA,23,0)="PC","X"," ")</f>
        <v xml:space="preserve"> </v>
      </c>
      <c r="AZ47" s="623" t="str">
        <f>IF(VLOOKUP(B47,'F-GD-07 Completo'!$B:$AA,23,0)="PR","X"," ")</f>
        <v xml:space="preserve"> </v>
      </c>
      <c r="BA47" s="624">
        <f>VLOOKUP(B47,'F-GD-07 Completo'!$B:$AA,24,0)</f>
        <v>0</v>
      </c>
      <c r="BB47" s="680" t="str">
        <f>VLOOKUP(B47,'F-GD-07 Completo'!$B:$AA,25,0)</f>
        <v>TRANSFERENCIA 2021</v>
      </c>
      <c r="BC47" s="681"/>
      <c r="BD47" s="681"/>
      <c r="BE47" s="681"/>
      <c r="BF47" s="681"/>
      <c r="BG47" s="681"/>
      <c r="BH47" s="681"/>
      <c r="BI47" s="681"/>
      <c r="BJ47" s="681"/>
      <c r="BK47" s="681"/>
      <c r="BL47" s="681"/>
      <c r="BM47" s="681"/>
      <c r="BN47" s="681"/>
      <c r="BO47" s="682"/>
      <c r="BP47" s="625"/>
      <c r="BQ47" s="626"/>
      <c r="BR47" s="627"/>
    </row>
    <row r="48" spans="1:70" s="628" customFormat="1" ht="36.75" customHeight="1" x14ac:dyDescent="0.2">
      <c r="A48" s="620"/>
      <c r="B48" s="621">
        <v>24</v>
      </c>
      <c r="C48" s="678" t="str">
        <f>CONCATENATE(VLOOKUP(B48,'F-GD-07 Completo'!$B:$AA,6,0),".",VLOOKUP(B48,'F-GD-07 Completo'!$B:$AA,8,0))</f>
        <v>02.053</v>
      </c>
      <c r="D48" s="678"/>
      <c r="E48" s="678"/>
      <c r="F48" s="683" t="str">
        <f>CONCATENATE(VLOOKUP(B48,'F-GD-07 Completo'!$B:$AA,7,0),".",VLOOKUP(B48,'F-GD-07 Completo'!$B:$AA,9,0))</f>
        <v>ACTAS.Actas del Comité Técnico para la Atención de la Primera Infancia</v>
      </c>
      <c r="G48" s="683"/>
      <c r="H48" s="683"/>
      <c r="I48" s="683"/>
      <c r="J48" s="683"/>
      <c r="K48" s="683"/>
      <c r="L48" s="683"/>
      <c r="M48" s="683"/>
      <c r="N48" s="683"/>
      <c r="O48" s="683"/>
      <c r="P48" s="683"/>
      <c r="Q48" s="683"/>
      <c r="R48" s="683"/>
      <c r="S48" s="683"/>
      <c r="T48" s="683"/>
      <c r="U48" s="683" t="s">
        <v>866</v>
      </c>
      <c r="V48" s="683"/>
      <c r="W48" s="683"/>
      <c r="X48" s="683"/>
      <c r="Y48" s="683"/>
      <c r="Z48" s="683"/>
      <c r="AA48" s="683"/>
      <c r="AB48" s="684"/>
      <c r="AC48" s="685">
        <f>VLOOKUP(B48,'F-GD-07 Completo'!$B:$AA,11,0)</f>
        <v>43795</v>
      </c>
      <c r="AD48" s="686"/>
      <c r="AE48" s="686"/>
      <c r="AF48" s="686"/>
      <c r="AG48" s="687">
        <f>VLOOKUP(B48,'F-GD-07 Completo'!$B:$AA,12,0)</f>
        <v>44540</v>
      </c>
      <c r="AH48" s="687"/>
      <c r="AI48" s="688"/>
      <c r="AJ48" s="689" t="str">
        <f>IF(VLOOKUP(B48,'F-GD-07 Completo'!$B:$AA,13,0)="Carpeta física",CONCATENATE(VLOOKUP(B48,'F-GD-07 Completo'!$B:$AE,14,0)," de ",VLOOKUP(B48,'F-GD-07 Completo'!$B:$AE,15,0))," ")</f>
        <v>1 de 1</v>
      </c>
      <c r="AK48" s="690"/>
      <c r="AL48" s="691" t="str">
        <f>IF(VLOOKUP(B48,'F-GD-07 Completo'!$B:$AA,13,0)="Tomo (documentos empastados)",CONCATENATE(VLOOKUP(B48,'F-GD-07 Completo'!$B:$AE,15,0)," de ",VLOOKUP(B48,'F-GD-07 Completo'!$B:$AE,16,0))," ")</f>
        <v xml:space="preserve"> </v>
      </c>
      <c r="AM48" s="692"/>
      <c r="AN48" s="689" t="str">
        <f>IF(VLOOKUP(B48,'F-GD-07 Completo'!$B:$AA,13,0)="Otro",CONCATENATE(VLOOKUP(B48,'F-GD-07 Completo'!$B:$AE,15,0)," de ",VLOOKUP(B48,'F-GD-07 Completo'!$B:$AE,16,0))," ")</f>
        <v xml:space="preserve"> </v>
      </c>
      <c r="AO48" s="690"/>
      <c r="AP48" s="622">
        <f>VLOOKUP(B48,'F-GD-07 Completo'!$B:$AE,29,0)</f>
        <v>3</v>
      </c>
      <c r="AQ48" s="693" t="str">
        <f>VLOOKUP(B48,'F-GD-07 Completo'!$B:$AA,21,0)</f>
        <v xml:space="preserve">Físico </v>
      </c>
      <c r="AR48" s="694"/>
      <c r="AS48" s="633">
        <f>VLOOKUP(B48,'F-GD-07 Completo'!$B:$AA,18,0)</f>
        <v>18</v>
      </c>
      <c r="AT48" s="633">
        <f>VLOOKUP(B48,'F-GD-07 Completo'!$B:$AA,19,0)</f>
        <v>0</v>
      </c>
      <c r="AU48" s="633">
        <f>VLOOKUP(B48,'F-GD-07 Completo'!$B:$AA,20,0)</f>
        <v>0</v>
      </c>
      <c r="AV48" s="678" t="str">
        <f>VLOOKUP(B48,'F-GD-07 Completo'!$B:$AA,22,0)</f>
        <v>Baja</v>
      </c>
      <c r="AW48" s="679"/>
      <c r="AX48" s="623" t="str">
        <f>IF(VLOOKUP(B48,'F-GD-07 Completo'!$B:$AA,23,0)="PU","X"," ")</f>
        <v>X</v>
      </c>
      <c r="AY48" s="623" t="str">
        <f>IF(VLOOKUP(B48,'F-GD-07 Completo'!$B:$AA,23,0)="PC","X"," ")</f>
        <v xml:space="preserve"> </v>
      </c>
      <c r="AZ48" s="623" t="str">
        <f>IF(VLOOKUP(B48,'F-GD-07 Completo'!$B:$AA,23,0)="PR","X"," ")</f>
        <v xml:space="preserve"> </v>
      </c>
      <c r="BA48" s="624">
        <f>VLOOKUP(B48,'F-GD-07 Completo'!$B:$AA,24,0)</f>
        <v>0</v>
      </c>
      <c r="BB48" s="680" t="str">
        <f>VLOOKUP(B48,'F-GD-07 Completo'!$B:$AA,25,0)</f>
        <v>TRANSFERENCIA 2021</v>
      </c>
      <c r="BC48" s="681"/>
      <c r="BD48" s="681"/>
      <c r="BE48" s="681"/>
      <c r="BF48" s="681"/>
      <c r="BG48" s="681"/>
      <c r="BH48" s="681"/>
      <c r="BI48" s="681"/>
      <c r="BJ48" s="681"/>
      <c r="BK48" s="681"/>
      <c r="BL48" s="681"/>
      <c r="BM48" s="681"/>
      <c r="BN48" s="681"/>
      <c r="BO48" s="682"/>
      <c r="BP48" s="625"/>
      <c r="BQ48" s="626"/>
      <c r="BR48" s="627"/>
    </row>
    <row r="49" spans="1:70" s="628" customFormat="1" ht="36.75" customHeight="1" x14ac:dyDescent="0.2">
      <c r="A49" s="620"/>
      <c r="B49" s="621">
        <v>25</v>
      </c>
      <c r="C49" s="678" t="str">
        <f>CONCATENATE(VLOOKUP(B49,'F-GD-07 Completo'!$B:$AA,6,0),".",VLOOKUP(B49,'F-GD-07 Completo'!$B:$AA,8,0))</f>
        <v>002.013</v>
      </c>
      <c r="D49" s="678"/>
      <c r="E49" s="678"/>
      <c r="F49" s="683" t="str">
        <f>CONCATENATE(VLOOKUP(B49,'F-GD-07 Completo'!$B:$AA,7,0),".",VLOOKUP(B49,'F-GD-07 Completo'!$B:$AA,9,0))</f>
        <v>ACTAS.Actas de la Comisión Intersectorial para la Atención de la Primera Infancia</v>
      </c>
      <c r="G49" s="683"/>
      <c r="H49" s="683"/>
      <c r="I49" s="683"/>
      <c r="J49" s="683"/>
      <c r="K49" s="683"/>
      <c r="L49" s="683"/>
      <c r="M49" s="683"/>
      <c r="N49" s="683"/>
      <c r="O49" s="683"/>
      <c r="P49" s="683"/>
      <c r="Q49" s="683"/>
      <c r="R49" s="683"/>
      <c r="S49" s="683"/>
      <c r="T49" s="683"/>
      <c r="U49" s="683" t="s">
        <v>1048</v>
      </c>
      <c r="V49" s="683"/>
      <c r="W49" s="683"/>
      <c r="X49" s="683"/>
      <c r="Y49" s="683"/>
      <c r="Z49" s="683"/>
      <c r="AA49" s="683"/>
      <c r="AB49" s="684"/>
      <c r="AC49" s="685">
        <f>VLOOKUP(B49,'F-GD-07 Completo'!$B:$AA,11,0)</f>
        <v>43886</v>
      </c>
      <c r="AD49" s="686"/>
      <c r="AE49" s="686"/>
      <c r="AF49" s="686"/>
      <c r="AG49" s="687">
        <f>VLOOKUP(B49,'F-GD-07 Completo'!$B:$AA,12,0)</f>
        <v>44043</v>
      </c>
      <c r="AH49" s="687"/>
      <c r="AI49" s="688"/>
      <c r="AJ49" s="689" t="str">
        <f>IF(VLOOKUP(B49,'F-GD-07 Completo'!$B:$AA,13,0)="Carpeta física",CONCATENATE(VLOOKUP(B49,'F-GD-07 Completo'!$B:$AE,14,0)," de ",VLOOKUP(B49,'F-GD-07 Completo'!$B:$AE,15,0))," ")</f>
        <v>1 de 1</v>
      </c>
      <c r="AK49" s="690"/>
      <c r="AL49" s="691" t="str">
        <f>IF(VLOOKUP(B49,'F-GD-07 Completo'!$B:$AA,13,0)="Tomo (documentos empastados)",CONCATENATE(VLOOKUP(B49,'F-GD-07 Completo'!$B:$AE,15,0)," de ",VLOOKUP(B49,'F-GD-07 Completo'!$B:$AE,16,0))," ")</f>
        <v xml:space="preserve"> </v>
      </c>
      <c r="AM49" s="692"/>
      <c r="AN49" s="689" t="str">
        <f>IF(VLOOKUP(B49,'F-GD-07 Completo'!$B:$AA,13,0)="Otro",CONCATENATE(VLOOKUP(B49,'F-GD-07 Completo'!$B:$AE,15,0)," de ",VLOOKUP(B49,'F-GD-07 Completo'!$B:$AE,16,0))," ")</f>
        <v xml:space="preserve"> </v>
      </c>
      <c r="AO49" s="690"/>
      <c r="AP49" s="622">
        <f>VLOOKUP(B49,'F-GD-07 Completo'!$B:$AE,29,0)</f>
        <v>3</v>
      </c>
      <c r="AQ49" s="693" t="str">
        <f>VLOOKUP(B49,'F-GD-07 Completo'!$B:$AA,21,0)</f>
        <v xml:space="preserve">Físico </v>
      </c>
      <c r="AR49" s="694"/>
      <c r="AS49" s="633">
        <f>VLOOKUP(B49,'F-GD-07 Completo'!$B:$AA,18,0)</f>
        <v>187</v>
      </c>
      <c r="AT49" s="633">
        <f>VLOOKUP(B49,'F-GD-07 Completo'!$B:$AA,19,0)</f>
        <v>0</v>
      </c>
      <c r="AU49" s="633">
        <f>VLOOKUP(B49,'F-GD-07 Completo'!$B:$AA,20,0)</f>
        <v>0</v>
      </c>
      <c r="AV49" s="678" t="str">
        <f>VLOOKUP(B49,'F-GD-07 Completo'!$B:$AA,22,0)</f>
        <v>Baja</v>
      </c>
      <c r="AW49" s="679"/>
      <c r="AX49" s="623" t="str">
        <f>IF(VLOOKUP(B49,'F-GD-07 Completo'!$B:$AA,23,0)="PU","X"," ")</f>
        <v>X</v>
      </c>
      <c r="AY49" s="623" t="str">
        <f>IF(VLOOKUP(B49,'F-GD-07 Completo'!$B:$AA,23,0)="PC","X"," ")</f>
        <v xml:space="preserve"> </v>
      </c>
      <c r="AZ49" s="623" t="str">
        <f>IF(VLOOKUP(B49,'F-GD-07 Completo'!$B:$AA,23,0)="PR","X"," ")</f>
        <v xml:space="preserve"> </v>
      </c>
      <c r="BA49" s="624">
        <f>VLOOKUP(B49,'F-GD-07 Completo'!$B:$AA,24,0)</f>
        <v>0</v>
      </c>
      <c r="BB49" s="680" t="str">
        <f>VLOOKUP(B49,'F-GD-07 Completo'!$B:$AA,25,0)</f>
        <v>TRANSFERENCIA 2022</v>
      </c>
      <c r="BC49" s="681"/>
      <c r="BD49" s="681"/>
      <c r="BE49" s="681"/>
      <c r="BF49" s="681"/>
      <c r="BG49" s="681"/>
      <c r="BH49" s="681"/>
      <c r="BI49" s="681"/>
      <c r="BJ49" s="681"/>
      <c r="BK49" s="681"/>
      <c r="BL49" s="681"/>
      <c r="BM49" s="681"/>
      <c r="BN49" s="681"/>
      <c r="BO49" s="682"/>
      <c r="BP49" s="625"/>
      <c r="BQ49" s="626"/>
      <c r="BR49" s="627"/>
    </row>
    <row r="50" spans="1:70" s="628" customFormat="1" ht="36.75" customHeight="1" x14ac:dyDescent="0.2">
      <c r="A50" s="620"/>
      <c r="B50" s="621">
        <v>26</v>
      </c>
      <c r="C50" s="678" t="str">
        <f>CONCATENATE(VLOOKUP(B50,'F-GD-07 Completo'!$B:$AA,6,0),".",VLOOKUP(B50,'F-GD-07 Completo'!$B:$AA,8,0))</f>
        <v>002.013</v>
      </c>
      <c r="D50" s="678"/>
      <c r="E50" s="678"/>
      <c r="F50" s="683" t="str">
        <f>CONCATENATE(VLOOKUP(B50,'F-GD-07 Completo'!$B:$AA,7,0),".",VLOOKUP(B50,'F-GD-07 Completo'!$B:$AA,9,0))</f>
        <v>ACTAS.Actas de la Comisión Intersectorial para la Atención de la Primera Infancia</v>
      </c>
      <c r="G50" s="683"/>
      <c r="H50" s="683"/>
      <c r="I50" s="683"/>
      <c r="J50" s="683"/>
      <c r="K50" s="683"/>
      <c r="L50" s="683"/>
      <c r="M50" s="683"/>
      <c r="N50" s="683"/>
      <c r="O50" s="683"/>
      <c r="P50" s="683"/>
      <c r="Q50" s="683"/>
      <c r="R50" s="683"/>
      <c r="S50" s="683"/>
      <c r="T50" s="683"/>
      <c r="U50" s="683" t="s">
        <v>1049</v>
      </c>
      <c r="V50" s="683"/>
      <c r="W50" s="683"/>
      <c r="X50" s="683"/>
      <c r="Y50" s="683"/>
      <c r="Z50" s="683"/>
      <c r="AA50" s="683"/>
      <c r="AB50" s="684"/>
      <c r="AC50" s="685">
        <f>VLOOKUP(B50,'F-GD-07 Completo'!$B:$AA,11,0)</f>
        <v>44063</v>
      </c>
      <c r="AD50" s="686"/>
      <c r="AE50" s="686"/>
      <c r="AF50" s="686"/>
      <c r="AG50" s="687">
        <f>VLOOKUP(B50,'F-GD-07 Completo'!$B:$AA,12,0)</f>
        <v>44180</v>
      </c>
      <c r="AH50" s="687"/>
      <c r="AI50" s="688"/>
      <c r="AJ50" s="689" t="str">
        <f>IF(VLOOKUP(B50,'F-GD-07 Completo'!$B:$AA,13,0)="Carpeta física",CONCATENATE(VLOOKUP(B50,'F-GD-07 Completo'!$B:$AE,14,0)," de ",VLOOKUP(B50,'F-GD-07 Completo'!$B:$AE,15,0))," ")</f>
        <v>1 de 1</v>
      </c>
      <c r="AK50" s="690"/>
      <c r="AL50" s="691" t="str">
        <f>IF(VLOOKUP(B50,'F-GD-07 Completo'!$B:$AA,13,0)="Tomo (documentos empastados)",CONCATENATE(VLOOKUP(B50,'F-GD-07 Completo'!$B:$AE,15,0)," de ",VLOOKUP(B50,'F-GD-07 Completo'!$B:$AE,16,0))," ")</f>
        <v xml:space="preserve"> </v>
      </c>
      <c r="AM50" s="692"/>
      <c r="AN50" s="689" t="str">
        <f>IF(VLOOKUP(B50,'F-GD-07 Completo'!$B:$AA,13,0)="Otro",CONCATENATE(VLOOKUP(B50,'F-GD-07 Completo'!$B:$AE,15,0)," de ",VLOOKUP(B50,'F-GD-07 Completo'!$B:$AE,16,0))," ")</f>
        <v xml:space="preserve"> </v>
      </c>
      <c r="AO50" s="690"/>
      <c r="AP50" s="622">
        <f>VLOOKUP(B50,'F-GD-07 Completo'!$B:$AE,29,0)</f>
        <v>3</v>
      </c>
      <c r="AQ50" s="693" t="str">
        <f>VLOOKUP(B50,'F-GD-07 Completo'!$B:$AA,21,0)</f>
        <v xml:space="preserve">Físico </v>
      </c>
      <c r="AR50" s="694"/>
      <c r="AS50" s="633">
        <f>VLOOKUP(B50,'F-GD-07 Completo'!$B:$AA,18,0)</f>
        <v>152</v>
      </c>
      <c r="AT50" s="633">
        <f>VLOOKUP(B50,'F-GD-07 Completo'!$B:$AA,19,0)</f>
        <v>0</v>
      </c>
      <c r="AU50" s="633">
        <f>VLOOKUP(B50,'F-GD-07 Completo'!$B:$AA,20,0)</f>
        <v>0</v>
      </c>
      <c r="AV50" s="678" t="str">
        <f>VLOOKUP(B50,'F-GD-07 Completo'!$B:$AA,22,0)</f>
        <v>Baja</v>
      </c>
      <c r="AW50" s="679"/>
      <c r="AX50" s="623" t="str">
        <f>IF(VLOOKUP(B50,'F-GD-07 Completo'!$B:$AA,23,0)="PU","X"," ")</f>
        <v>X</v>
      </c>
      <c r="AY50" s="623" t="str">
        <f>IF(VLOOKUP(B50,'F-GD-07 Completo'!$B:$AA,23,0)="PC","X"," ")</f>
        <v xml:space="preserve"> </v>
      </c>
      <c r="AZ50" s="623" t="str">
        <f>IF(VLOOKUP(B50,'F-GD-07 Completo'!$B:$AA,23,0)="PR","X"," ")</f>
        <v xml:space="preserve"> </v>
      </c>
      <c r="BA50" s="624">
        <f>VLOOKUP(B50,'F-GD-07 Completo'!$B:$AA,24,0)</f>
        <v>0</v>
      </c>
      <c r="BB50" s="680" t="str">
        <f>VLOOKUP(B50,'F-GD-07 Completo'!$B:$AA,25,0)</f>
        <v>TRANSFERENCIA 2022</v>
      </c>
      <c r="BC50" s="681"/>
      <c r="BD50" s="681"/>
      <c r="BE50" s="681"/>
      <c r="BF50" s="681"/>
      <c r="BG50" s="681"/>
      <c r="BH50" s="681"/>
      <c r="BI50" s="681"/>
      <c r="BJ50" s="681"/>
      <c r="BK50" s="681"/>
      <c r="BL50" s="681"/>
      <c r="BM50" s="681"/>
      <c r="BN50" s="681"/>
      <c r="BO50" s="682"/>
      <c r="BP50" s="625"/>
      <c r="BQ50" s="626"/>
      <c r="BR50" s="627"/>
    </row>
    <row r="51" spans="1:70" s="628" customFormat="1" ht="36.75" customHeight="1" x14ac:dyDescent="0.2">
      <c r="A51" s="620"/>
      <c r="B51" s="621">
        <v>27</v>
      </c>
      <c r="C51" s="678" t="str">
        <f>CONCATENATE(VLOOKUP(B51,'F-GD-07 Completo'!$B:$AA,6,0),".",VLOOKUP(B51,'F-GD-07 Completo'!$B:$AA,8,0))</f>
        <v>002.053</v>
      </c>
      <c r="D51" s="678"/>
      <c r="E51" s="678"/>
      <c r="F51" s="683" t="str">
        <f>CONCATENATE(VLOOKUP(B51,'F-GD-07 Completo'!$B:$AA,7,0),".",VLOOKUP(B51,'F-GD-07 Completo'!$B:$AA,9,0))</f>
        <v>ACTAS.Actas del Comité Técnico para la Atención de la Primera Infancia</v>
      </c>
      <c r="G51" s="683"/>
      <c r="H51" s="683"/>
      <c r="I51" s="683"/>
      <c r="J51" s="683"/>
      <c r="K51" s="683"/>
      <c r="L51" s="683"/>
      <c r="M51" s="683"/>
      <c r="N51" s="683"/>
      <c r="O51" s="683"/>
      <c r="P51" s="683"/>
      <c r="Q51" s="683"/>
      <c r="R51" s="683"/>
      <c r="S51" s="683"/>
      <c r="T51" s="683"/>
      <c r="U51" s="683" t="s">
        <v>1050</v>
      </c>
      <c r="V51" s="683"/>
      <c r="W51" s="683"/>
      <c r="X51" s="683"/>
      <c r="Y51" s="683"/>
      <c r="Z51" s="683"/>
      <c r="AA51" s="683"/>
      <c r="AB51" s="684"/>
      <c r="AC51" s="685">
        <f>VLOOKUP(B51,'F-GD-07 Completo'!$B:$AA,11,0)</f>
        <v>43872</v>
      </c>
      <c r="AD51" s="686"/>
      <c r="AE51" s="686"/>
      <c r="AF51" s="686"/>
      <c r="AG51" s="687">
        <f>VLOOKUP(B51,'F-GD-07 Completo'!$B:$AA,12,0)</f>
        <v>43963</v>
      </c>
      <c r="AH51" s="687"/>
      <c r="AI51" s="688"/>
      <c r="AJ51" s="689" t="str">
        <f>IF(VLOOKUP(B51,'F-GD-07 Completo'!$B:$AA,13,0)="Carpeta física",CONCATENATE(VLOOKUP(B51,'F-GD-07 Completo'!$B:$AE,14,0)," de ",VLOOKUP(B51,'F-GD-07 Completo'!$B:$AE,15,0))," ")</f>
        <v>1 de 1</v>
      </c>
      <c r="AK51" s="690"/>
      <c r="AL51" s="691" t="str">
        <f>IF(VLOOKUP(B51,'F-GD-07 Completo'!$B:$AA,13,0)="Tomo (documentos empastados)",CONCATENATE(VLOOKUP(B51,'F-GD-07 Completo'!$B:$AE,15,0)," de ",VLOOKUP(B51,'F-GD-07 Completo'!$B:$AE,16,0))," ")</f>
        <v xml:space="preserve"> </v>
      </c>
      <c r="AM51" s="692"/>
      <c r="AN51" s="689" t="str">
        <f>IF(VLOOKUP(B51,'F-GD-07 Completo'!$B:$AA,13,0)="Otro",CONCATENATE(VLOOKUP(B51,'F-GD-07 Completo'!$B:$AE,15,0)," de ",VLOOKUP(B51,'F-GD-07 Completo'!$B:$AE,16,0))," ")</f>
        <v xml:space="preserve"> </v>
      </c>
      <c r="AO51" s="690"/>
      <c r="AP51" s="622">
        <f>VLOOKUP(B51,'F-GD-07 Completo'!$B:$AE,29,0)</f>
        <v>4</v>
      </c>
      <c r="AQ51" s="693" t="str">
        <f>VLOOKUP(B51,'F-GD-07 Completo'!$B:$AA,21,0)</f>
        <v xml:space="preserve">Físico </v>
      </c>
      <c r="AR51" s="694"/>
      <c r="AS51" s="633">
        <f>VLOOKUP(B51,'F-GD-07 Completo'!$B:$AA,18,0)</f>
        <v>176</v>
      </c>
      <c r="AT51" s="633">
        <f>VLOOKUP(B51,'F-GD-07 Completo'!$B:$AA,19,0)</f>
        <v>0</v>
      </c>
      <c r="AU51" s="633">
        <f>VLOOKUP(B51,'F-GD-07 Completo'!$B:$AA,20,0)</f>
        <v>0</v>
      </c>
      <c r="AV51" s="678" t="str">
        <f>VLOOKUP(B51,'F-GD-07 Completo'!$B:$AA,22,0)</f>
        <v>Baja</v>
      </c>
      <c r="AW51" s="679"/>
      <c r="AX51" s="623" t="str">
        <f>IF(VLOOKUP(B51,'F-GD-07 Completo'!$B:$AA,23,0)="PU","X"," ")</f>
        <v>X</v>
      </c>
      <c r="AY51" s="623" t="str">
        <f>IF(VLOOKUP(B51,'F-GD-07 Completo'!$B:$AA,23,0)="PC","X"," ")</f>
        <v xml:space="preserve"> </v>
      </c>
      <c r="AZ51" s="623" t="str">
        <f>IF(VLOOKUP(B51,'F-GD-07 Completo'!$B:$AA,23,0)="PR","X"," ")</f>
        <v xml:space="preserve"> </v>
      </c>
      <c r="BA51" s="624">
        <f>VLOOKUP(B51,'F-GD-07 Completo'!$B:$AA,24,0)</f>
        <v>0</v>
      </c>
      <c r="BB51" s="680" t="str">
        <f>VLOOKUP(B51,'F-GD-07 Completo'!$B:$AA,25,0)</f>
        <v>TRANSFERENCIA 2022</v>
      </c>
      <c r="BC51" s="681"/>
      <c r="BD51" s="681"/>
      <c r="BE51" s="681"/>
      <c r="BF51" s="681"/>
      <c r="BG51" s="681"/>
      <c r="BH51" s="681"/>
      <c r="BI51" s="681"/>
      <c r="BJ51" s="681"/>
      <c r="BK51" s="681"/>
      <c r="BL51" s="681"/>
      <c r="BM51" s="681"/>
      <c r="BN51" s="681"/>
      <c r="BO51" s="682"/>
      <c r="BP51" s="625"/>
      <c r="BQ51" s="626"/>
      <c r="BR51" s="627"/>
    </row>
    <row r="52" spans="1:70" s="628" customFormat="1" ht="36.75" customHeight="1" x14ac:dyDescent="0.2">
      <c r="A52" s="620"/>
      <c r="B52" s="621">
        <v>28</v>
      </c>
      <c r="C52" s="678" t="str">
        <f>CONCATENATE(VLOOKUP(B52,'F-GD-07 Completo'!$B:$AA,6,0),".",VLOOKUP(B52,'F-GD-07 Completo'!$B:$AA,8,0))</f>
        <v>002.053</v>
      </c>
      <c r="D52" s="678"/>
      <c r="E52" s="678"/>
      <c r="F52" s="683" t="str">
        <f>CONCATENATE(VLOOKUP(B52,'F-GD-07 Completo'!$B:$AA,7,0),".",VLOOKUP(B52,'F-GD-07 Completo'!$B:$AA,9,0))</f>
        <v>ACTAS.Actas del Comité Técnico para la Atención de la Primera Infancia</v>
      </c>
      <c r="G52" s="683"/>
      <c r="H52" s="683"/>
      <c r="I52" s="683"/>
      <c r="J52" s="683"/>
      <c r="K52" s="683"/>
      <c r="L52" s="683"/>
      <c r="M52" s="683"/>
      <c r="N52" s="683"/>
      <c r="O52" s="683"/>
      <c r="P52" s="683"/>
      <c r="Q52" s="683"/>
      <c r="R52" s="683"/>
      <c r="S52" s="683"/>
      <c r="T52" s="683"/>
      <c r="U52" s="683" t="s">
        <v>1051</v>
      </c>
      <c r="V52" s="683"/>
      <c r="W52" s="683"/>
      <c r="X52" s="683"/>
      <c r="Y52" s="683"/>
      <c r="Z52" s="683"/>
      <c r="AA52" s="683"/>
      <c r="AB52" s="684"/>
      <c r="AC52" s="685">
        <f>VLOOKUP(B52,'F-GD-07 Completo'!$B:$AA,11,0)</f>
        <v>43991</v>
      </c>
      <c r="AD52" s="686"/>
      <c r="AE52" s="686"/>
      <c r="AF52" s="686"/>
      <c r="AG52" s="687">
        <f>VLOOKUP(B52,'F-GD-07 Completo'!$B:$AA,12,0)</f>
        <v>44082</v>
      </c>
      <c r="AH52" s="687"/>
      <c r="AI52" s="688"/>
      <c r="AJ52" s="689" t="str">
        <f>IF(VLOOKUP(B52,'F-GD-07 Completo'!$B:$AA,13,0)="Carpeta física",CONCATENATE(VLOOKUP(B52,'F-GD-07 Completo'!$B:$AE,14,0)," de ",VLOOKUP(B52,'F-GD-07 Completo'!$B:$AE,15,0))," ")</f>
        <v>1 de 1</v>
      </c>
      <c r="AK52" s="690"/>
      <c r="AL52" s="691" t="str">
        <f>IF(VLOOKUP(B52,'F-GD-07 Completo'!$B:$AA,13,0)="Tomo (documentos empastados)",CONCATENATE(VLOOKUP(B52,'F-GD-07 Completo'!$B:$AE,15,0)," de ",VLOOKUP(B52,'F-GD-07 Completo'!$B:$AE,16,0))," ")</f>
        <v xml:space="preserve"> </v>
      </c>
      <c r="AM52" s="692"/>
      <c r="AN52" s="689" t="str">
        <f>IF(VLOOKUP(B52,'F-GD-07 Completo'!$B:$AA,13,0)="Otro",CONCATENATE(VLOOKUP(B52,'F-GD-07 Completo'!$B:$AE,15,0)," de ",VLOOKUP(B52,'F-GD-07 Completo'!$B:$AE,16,0))," ")</f>
        <v xml:space="preserve"> </v>
      </c>
      <c r="AO52" s="690"/>
      <c r="AP52" s="622">
        <f>VLOOKUP(B52,'F-GD-07 Completo'!$B:$AE,29,0)</f>
        <v>4</v>
      </c>
      <c r="AQ52" s="693" t="str">
        <f>VLOOKUP(B52,'F-GD-07 Completo'!$B:$AA,21,0)</f>
        <v xml:space="preserve">Físico </v>
      </c>
      <c r="AR52" s="694"/>
      <c r="AS52" s="633">
        <f>VLOOKUP(B52,'F-GD-07 Completo'!$B:$AA,18,0)</f>
        <v>193</v>
      </c>
      <c r="AT52" s="633">
        <f>VLOOKUP(B52,'F-GD-07 Completo'!$B:$AA,19,0)</f>
        <v>0</v>
      </c>
      <c r="AU52" s="633">
        <f>VLOOKUP(B52,'F-GD-07 Completo'!$B:$AA,20,0)</f>
        <v>0</v>
      </c>
      <c r="AV52" s="678" t="str">
        <f>VLOOKUP(B52,'F-GD-07 Completo'!$B:$AA,22,0)</f>
        <v>Baja</v>
      </c>
      <c r="AW52" s="679"/>
      <c r="AX52" s="623" t="str">
        <f>IF(VLOOKUP(B52,'F-GD-07 Completo'!$B:$AA,23,0)="PU","X"," ")</f>
        <v>X</v>
      </c>
      <c r="AY52" s="623" t="str">
        <f>IF(VLOOKUP(B52,'F-GD-07 Completo'!$B:$AA,23,0)="PC","X"," ")</f>
        <v xml:space="preserve"> </v>
      </c>
      <c r="AZ52" s="623" t="str">
        <f>IF(VLOOKUP(B52,'F-GD-07 Completo'!$B:$AA,23,0)="PR","X"," ")</f>
        <v xml:space="preserve"> </v>
      </c>
      <c r="BA52" s="624">
        <f>VLOOKUP(B52,'F-GD-07 Completo'!$B:$AA,24,0)</f>
        <v>0</v>
      </c>
      <c r="BB52" s="680" t="str">
        <f>VLOOKUP(B52,'F-GD-07 Completo'!$B:$AA,25,0)</f>
        <v>TRANSFERENCIA 2022</v>
      </c>
      <c r="BC52" s="681"/>
      <c r="BD52" s="681"/>
      <c r="BE52" s="681"/>
      <c r="BF52" s="681"/>
      <c r="BG52" s="681"/>
      <c r="BH52" s="681"/>
      <c r="BI52" s="681"/>
      <c r="BJ52" s="681"/>
      <c r="BK52" s="681"/>
      <c r="BL52" s="681"/>
      <c r="BM52" s="681"/>
      <c r="BN52" s="681"/>
      <c r="BO52" s="682"/>
      <c r="BP52" s="625"/>
      <c r="BQ52" s="626"/>
      <c r="BR52" s="627"/>
    </row>
    <row r="53" spans="1:70" s="628" customFormat="1" ht="36.75" customHeight="1" x14ac:dyDescent="0.2">
      <c r="A53" s="620"/>
      <c r="B53" s="621">
        <v>29</v>
      </c>
      <c r="C53" s="678" t="str">
        <f>CONCATENATE(VLOOKUP(B53,'F-GD-07 Completo'!$B:$AA,6,0),".",VLOOKUP(B53,'F-GD-07 Completo'!$B:$AA,8,0))</f>
        <v>002.053</v>
      </c>
      <c r="D53" s="678"/>
      <c r="E53" s="678"/>
      <c r="F53" s="683" t="str">
        <f>CONCATENATE(VLOOKUP(B53,'F-GD-07 Completo'!$B:$AA,7,0),".",VLOOKUP(B53,'F-GD-07 Completo'!$B:$AA,9,0))</f>
        <v>ACTAS.Actas del Comité Técnico para la Atención de la Primera Infancia</v>
      </c>
      <c r="G53" s="683"/>
      <c r="H53" s="683"/>
      <c r="I53" s="683"/>
      <c r="J53" s="683"/>
      <c r="K53" s="683"/>
      <c r="L53" s="683"/>
      <c r="M53" s="683"/>
      <c r="N53" s="683"/>
      <c r="O53" s="683"/>
      <c r="P53" s="683"/>
      <c r="Q53" s="683"/>
      <c r="R53" s="683"/>
      <c r="S53" s="683"/>
      <c r="T53" s="683"/>
      <c r="U53" s="683" t="s">
        <v>1052</v>
      </c>
      <c r="V53" s="683"/>
      <c r="W53" s="683"/>
      <c r="X53" s="683"/>
      <c r="Y53" s="683"/>
      <c r="Z53" s="683"/>
      <c r="AA53" s="683"/>
      <c r="AB53" s="684"/>
      <c r="AC53" s="685">
        <f>VLOOKUP(B53,'F-GD-07 Completo'!$B:$AA,11,0)</f>
        <v>44110</v>
      </c>
      <c r="AD53" s="686"/>
      <c r="AE53" s="686"/>
      <c r="AF53" s="686"/>
      <c r="AG53" s="687">
        <f>VLOOKUP(B53,'F-GD-07 Completo'!$B:$AA,12,0)</f>
        <v>44168</v>
      </c>
      <c r="AH53" s="687"/>
      <c r="AI53" s="688"/>
      <c r="AJ53" s="689" t="str">
        <f>IF(VLOOKUP(B53,'F-GD-07 Completo'!$B:$AA,13,0)="Carpeta física",CONCATENATE(VLOOKUP(B53,'F-GD-07 Completo'!$B:$AE,14,0)," de ",VLOOKUP(B53,'F-GD-07 Completo'!$B:$AE,15,0))," ")</f>
        <v>1 de 1</v>
      </c>
      <c r="AK53" s="690"/>
      <c r="AL53" s="691" t="str">
        <f>IF(VLOOKUP(B53,'F-GD-07 Completo'!$B:$AA,13,0)="Tomo (documentos empastados)",CONCATENATE(VLOOKUP(B53,'F-GD-07 Completo'!$B:$AE,15,0)," de ",VLOOKUP(B53,'F-GD-07 Completo'!$B:$AE,16,0))," ")</f>
        <v xml:space="preserve"> </v>
      </c>
      <c r="AM53" s="692"/>
      <c r="AN53" s="689" t="str">
        <f>IF(VLOOKUP(B53,'F-GD-07 Completo'!$B:$AA,13,0)="Otro",CONCATENATE(VLOOKUP(B53,'F-GD-07 Completo'!$B:$AE,15,0)," de ",VLOOKUP(B53,'F-GD-07 Completo'!$B:$AE,16,0))," ")</f>
        <v xml:space="preserve"> </v>
      </c>
      <c r="AO53" s="690"/>
      <c r="AP53" s="622">
        <f>VLOOKUP(B53,'F-GD-07 Completo'!$B:$AE,29,0)</f>
        <v>4</v>
      </c>
      <c r="AQ53" s="693" t="str">
        <f>VLOOKUP(B53,'F-GD-07 Completo'!$B:$AA,21,0)</f>
        <v xml:space="preserve">Físico </v>
      </c>
      <c r="AR53" s="694"/>
      <c r="AS53" s="633">
        <f>VLOOKUP(B53,'F-GD-07 Completo'!$B:$AA,18,0)</f>
        <v>105</v>
      </c>
      <c r="AT53" s="633">
        <f>VLOOKUP(B53,'F-GD-07 Completo'!$B:$AA,19,0)</f>
        <v>0</v>
      </c>
      <c r="AU53" s="633">
        <f>VLOOKUP(B53,'F-GD-07 Completo'!$B:$AA,20,0)</f>
        <v>0</v>
      </c>
      <c r="AV53" s="678" t="str">
        <f>VLOOKUP(B53,'F-GD-07 Completo'!$B:$AA,22,0)</f>
        <v>Baja</v>
      </c>
      <c r="AW53" s="679"/>
      <c r="AX53" s="623" t="str">
        <f>IF(VLOOKUP(B53,'F-GD-07 Completo'!$B:$AA,23,0)="PU","X"," ")</f>
        <v>X</v>
      </c>
      <c r="AY53" s="623" t="str">
        <f>IF(VLOOKUP(B53,'F-GD-07 Completo'!$B:$AA,23,0)="PC","X"," ")</f>
        <v xml:space="preserve"> </v>
      </c>
      <c r="AZ53" s="623" t="str">
        <f>IF(VLOOKUP(B53,'F-GD-07 Completo'!$B:$AA,23,0)="PR","X"," ")</f>
        <v xml:space="preserve"> </v>
      </c>
      <c r="BA53" s="624">
        <f>VLOOKUP(B53,'F-GD-07 Completo'!$B:$AA,24,0)</f>
        <v>0</v>
      </c>
      <c r="BB53" s="680" t="str">
        <f>VLOOKUP(B53,'F-GD-07 Completo'!$B:$AA,25,0)</f>
        <v>TRANSFERENCIA 2022</v>
      </c>
      <c r="BC53" s="681"/>
      <c r="BD53" s="681"/>
      <c r="BE53" s="681"/>
      <c r="BF53" s="681"/>
      <c r="BG53" s="681"/>
      <c r="BH53" s="681"/>
      <c r="BI53" s="681"/>
      <c r="BJ53" s="681"/>
      <c r="BK53" s="681"/>
      <c r="BL53" s="681"/>
      <c r="BM53" s="681"/>
      <c r="BN53" s="681"/>
      <c r="BO53" s="682"/>
      <c r="BP53" s="625"/>
      <c r="BQ53" s="626"/>
      <c r="BR53" s="627"/>
    </row>
    <row r="54" spans="1:70" s="628" customFormat="1" ht="36.75" customHeight="1" x14ac:dyDescent="0.2">
      <c r="A54" s="620"/>
      <c r="B54" s="621">
        <v>30</v>
      </c>
      <c r="C54" s="678" t="str">
        <f>CONCATENATE(VLOOKUP(B54,'F-GD-07 Completo'!$B:$AA,6,0),".",VLOOKUP(B54,'F-GD-07 Completo'!$B:$AA,8,0))</f>
        <v>.022.</v>
      </c>
      <c r="D54" s="678"/>
      <c r="E54" s="678"/>
      <c r="F54" s="683" t="str">
        <f>CONCATENATE(VLOOKUP(B54,'F-GD-07 Completo'!$B:$AA,7,0),".",VLOOKUP(B54,'F-GD-07 Completo'!$B:$AA,9,0))</f>
        <v>DERECHOS DE PETICIÓN.</v>
      </c>
      <c r="G54" s="683"/>
      <c r="H54" s="683"/>
      <c r="I54" s="683"/>
      <c r="J54" s="683"/>
      <c r="K54" s="683"/>
      <c r="L54" s="683"/>
      <c r="M54" s="683"/>
      <c r="N54" s="683"/>
      <c r="O54" s="683"/>
      <c r="P54" s="683"/>
      <c r="Q54" s="683"/>
      <c r="R54" s="683"/>
      <c r="S54" s="683"/>
      <c r="T54" s="683"/>
      <c r="U54" s="683" t="s">
        <v>842</v>
      </c>
      <c r="V54" s="683"/>
      <c r="W54" s="683"/>
      <c r="X54" s="683"/>
      <c r="Y54" s="683"/>
      <c r="Z54" s="683"/>
      <c r="AA54" s="683"/>
      <c r="AB54" s="684"/>
      <c r="AC54" s="685">
        <f>VLOOKUP(B54,'F-GD-07 Completo'!$B:$AA,11,0)</f>
        <v>43355</v>
      </c>
      <c r="AD54" s="686"/>
      <c r="AE54" s="686"/>
      <c r="AF54" s="686"/>
      <c r="AG54" s="687">
        <f>VLOOKUP(B54,'F-GD-07 Completo'!$B:$AA,12,0)</f>
        <v>43391</v>
      </c>
      <c r="AH54" s="687"/>
      <c r="AI54" s="688"/>
      <c r="AJ54" s="689" t="str">
        <f>IF(VLOOKUP(B54,'F-GD-07 Completo'!$B:$AA,13,0)="Carpeta física",CONCATENATE(VLOOKUP(B54,'F-GD-07 Completo'!$B:$AE,14,0)," de ",VLOOKUP(B54,'F-GD-07 Completo'!$B:$AE,15,0))," ")</f>
        <v>1 de 1</v>
      </c>
      <c r="AK54" s="690"/>
      <c r="AL54" s="691" t="str">
        <f>IF(VLOOKUP(B54,'F-GD-07 Completo'!$B:$AA,13,0)="Tomo (documentos empastados)",CONCATENATE(VLOOKUP(B54,'F-GD-07 Completo'!$B:$AE,15,0)," de ",VLOOKUP(B54,'F-GD-07 Completo'!$B:$AE,16,0))," ")</f>
        <v xml:space="preserve"> </v>
      </c>
      <c r="AM54" s="692"/>
      <c r="AN54" s="689" t="str">
        <f>IF(VLOOKUP(B54,'F-GD-07 Completo'!$B:$AA,13,0)="Otro",CONCATENATE(VLOOKUP(B54,'F-GD-07 Completo'!$B:$AE,15,0)," de ",VLOOKUP(B54,'F-GD-07 Completo'!$B:$AE,16,0))," ")</f>
        <v xml:space="preserve"> </v>
      </c>
      <c r="AO54" s="690"/>
      <c r="AP54" s="622">
        <f>VLOOKUP(B54,'F-GD-07 Completo'!$B:$AE,29,0)</f>
        <v>4</v>
      </c>
      <c r="AQ54" s="693" t="str">
        <f>VLOOKUP(B54,'F-GD-07 Completo'!$B:$AA,21,0)</f>
        <v xml:space="preserve">Físico </v>
      </c>
      <c r="AR54" s="694"/>
      <c r="AS54" s="633">
        <f>VLOOKUP(B54,'F-GD-07 Completo'!$B:$AA,18,0)</f>
        <v>89</v>
      </c>
      <c r="AT54" s="633">
        <f>VLOOKUP(B54,'F-GD-07 Completo'!$B:$AA,19,0)</f>
        <v>0</v>
      </c>
      <c r="AU54" s="633">
        <f>VLOOKUP(B54,'F-GD-07 Completo'!$B:$AA,20,0)</f>
        <v>0</v>
      </c>
      <c r="AV54" s="678" t="str">
        <f>VLOOKUP(B54,'F-GD-07 Completo'!$B:$AA,22,0)</f>
        <v>Baja</v>
      </c>
      <c r="AW54" s="679"/>
      <c r="AX54" s="623" t="str">
        <f>IF(VLOOKUP(B54,'F-GD-07 Completo'!$B:$AA,23,0)="PU","X"," ")</f>
        <v>X</v>
      </c>
      <c r="AY54" s="623" t="str">
        <f>IF(VLOOKUP(B54,'F-GD-07 Completo'!$B:$AA,23,0)="PC","X"," ")</f>
        <v xml:space="preserve"> </v>
      </c>
      <c r="AZ54" s="623" t="str">
        <f>IF(VLOOKUP(B54,'F-GD-07 Completo'!$B:$AA,23,0)="PR","X"," ")</f>
        <v xml:space="preserve"> </v>
      </c>
      <c r="BA54" s="624">
        <f>VLOOKUP(B54,'F-GD-07 Completo'!$B:$AA,24,0)</f>
        <v>0</v>
      </c>
      <c r="BB54" s="680" t="str">
        <f>VLOOKUP(B54,'F-GD-07 Completo'!$B:$AA,25,0)</f>
        <v>TRANSFERENCIA 2020</v>
      </c>
      <c r="BC54" s="681"/>
      <c r="BD54" s="681"/>
      <c r="BE54" s="681"/>
      <c r="BF54" s="681"/>
      <c r="BG54" s="681"/>
      <c r="BH54" s="681"/>
      <c r="BI54" s="681"/>
      <c r="BJ54" s="681"/>
      <c r="BK54" s="681"/>
      <c r="BL54" s="681"/>
      <c r="BM54" s="681"/>
      <c r="BN54" s="681"/>
      <c r="BO54" s="682"/>
      <c r="BP54" s="625"/>
      <c r="BQ54" s="626"/>
      <c r="BR54" s="627"/>
    </row>
    <row r="55" spans="1:70" s="628" customFormat="1" ht="36.75" customHeight="1" x14ac:dyDescent="0.2">
      <c r="A55" s="620"/>
      <c r="B55" s="621">
        <v>31</v>
      </c>
      <c r="C55" s="678" t="str">
        <f>CONCATENATE(VLOOKUP(B55,'F-GD-07 Completo'!$B:$AA,6,0),".",VLOOKUP(B55,'F-GD-07 Completo'!$B:$AA,8,0))</f>
        <v>.036..105</v>
      </c>
      <c r="D55" s="678"/>
      <c r="E55" s="678"/>
      <c r="F55" s="683" t="str">
        <f>CONCATENATE(VLOOKUP(B55,'F-GD-07 Completo'!$B:$AA,7,0),".",VLOOKUP(B55,'F-GD-07 Completo'!$B:$AA,9,0))</f>
        <v>INFORMES.Informes de Evaluación y Seguimiento a la Atención de la Primera Infancia</v>
      </c>
      <c r="G55" s="683"/>
      <c r="H55" s="683"/>
      <c r="I55" s="683"/>
      <c r="J55" s="683"/>
      <c r="K55" s="683"/>
      <c r="L55" s="683"/>
      <c r="M55" s="683"/>
      <c r="N55" s="683"/>
      <c r="O55" s="683"/>
      <c r="P55" s="683"/>
      <c r="Q55" s="683"/>
      <c r="R55" s="683"/>
      <c r="S55" s="683"/>
      <c r="T55" s="683"/>
      <c r="U55" s="683" t="s">
        <v>1043</v>
      </c>
      <c r="V55" s="683"/>
      <c r="W55" s="683"/>
      <c r="X55" s="683"/>
      <c r="Y55" s="683"/>
      <c r="Z55" s="683"/>
      <c r="AA55" s="683"/>
      <c r="AB55" s="684"/>
      <c r="AC55" s="685">
        <f>VLOOKUP(B55,'F-GD-07 Completo'!$B:$AA,11,0)</f>
        <v>41471</v>
      </c>
      <c r="AD55" s="686"/>
      <c r="AE55" s="686"/>
      <c r="AF55" s="686"/>
      <c r="AG55" s="687">
        <f>VLOOKUP(B55,'F-GD-07 Completo'!$B:$AA,12,0)</f>
        <v>41471</v>
      </c>
      <c r="AH55" s="687"/>
      <c r="AI55" s="688"/>
      <c r="AJ55" s="689" t="str">
        <f>IF(VLOOKUP(B55,'F-GD-07 Completo'!$B:$AA,13,0)="Carpeta física",CONCATENATE(VLOOKUP(B55,'F-GD-07 Completo'!$B:$AE,14,0)," de ",VLOOKUP(B55,'F-GD-07 Completo'!$B:$AE,15,0))," ")</f>
        <v>1 de 1</v>
      </c>
      <c r="AK55" s="690"/>
      <c r="AL55" s="691" t="str">
        <f>IF(VLOOKUP(B55,'F-GD-07 Completo'!$B:$AA,13,0)="Tomo (documentos empastados)",CONCATENATE(VLOOKUP(B55,'F-GD-07 Completo'!$B:$AE,15,0)," de ",VLOOKUP(B55,'F-GD-07 Completo'!$B:$AE,16,0))," ")</f>
        <v xml:space="preserve"> </v>
      </c>
      <c r="AM55" s="692"/>
      <c r="AN55" s="689" t="str">
        <f>IF(VLOOKUP(B55,'F-GD-07 Completo'!$B:$AA,13,0)="Otro",CONCATENATE(VLOOKUP(B55,'F-GD-07 Completo'!$B:$AE,15,0)," de ",VLOOKUP(B55,'F-GD-07 Completo'!$B:$AE,16,0))," ")</f>
        <v xml:space="preserve"> </v>
      </c>
      <c r="AO55" s="690"/>
      <c r="AP55" s="622">
        <f>VLOOKUP(B55,'F-GD-07 Completo'!$B:$AE,29,0)</f>
        <v>4</v>
      </c>
      <c r="AQ55" s="693" t="str">
        <f>VLOOKUP(B55,'F-GD-07 Completo'!$B:$AA,21,0)</f>
        <v xml:space="preserve">Físico </v>
      </c>
      <c r="AR55" s="694"/>
      <c r="AS55" s="633">
        <f>VLOOKUP(B55,'F-GD-07 Completo'!$B:$AA,18,0)</f>
        <v>176</v>
      </c>
      <c r="AT55" s="633">
        <f>VLOOKUP(B55,'F-GD-07 Completo'!$B:$AA,19,0)</f>
        <v>0</v>
      </c>
      <c r="AU55" s="633">
        <f>VLOOKUP(B55,'F-GD-07 Completo'!$B:$AA,20,0)</f>
        <v>0</v>
      </c>
      <c r="AV55" s="678" t="str">
        <f>VLOOKUP(B55,'F-GD-07 Completo'!$B:$AA,22,0)</f>
        <v>Baja</v>
      </c>
      <c r="AW55" s="679"/>
      <c r="AX55" s="623" t="str">
        <f>IF(VLOOKUP(B55,'F-GD-07 Completo'!$B:$AA,23,0)="PU","X"," ")</f>
        <v>X</v>
      </c>
      <c r="AY55" s="623" t="str">
        <f>IF(VLOOKUP(B55,'F-GD-07 Completo'!$B:$AA,23,0)="PC","X"," ")</f>
        <v xml:space="preserve"> </v>
      </c>
      <c r="AZ55" s="623" t="str">
        <f>IF(VLOOKUP(B55,'F-GD-07 Completo'!$B:$AA,23,0)="PR","X"," ")</f>
        <v xml:space="preserve"> </v>
      </c>
      <c r="BA55" s="624">
        <f>VLOOKUP(B55,'F-GD-07 Completo'!$B:$AA,24,0)</f>
        <v>0</v>
      </c>
      <c r="BB55" s="680" t="str">
        <f>VLOOKUP(B55,'F-GD-07 Completo'!$B:$AA,25,0)</f>
        <v>TRANSFERENCIA 2020</v>
      </c>
      <c r="BC55" s="681"/>
      <c r="BD55" s="681"/>
      <c r="BE55" s="681"/>
      <c r="BF55" s="681"/>
      <c r="BG55" s="681"/>
      <c r="BH55" s="681"/>
      <c r="BI55" s="681"/>
      <c r="BJ55" s="681"/>
      <c r="BK55" s="681"/>
      <c r="BL55" s="681"/>
      <c r="BM55" s="681"/>
      <c r="BN55" s="681"/>
      <c r="BO55" s="682"/>
      <c r="BP55" s="625"/>
      <c r="BQ55" s="626"/>
      <c r="BR55" s="627"/>
    </row>
    <row r="56" spans="1:70" s="628" customFormat="1" ht="36.75" customHeight="1" x14ac:dyDescent="0.2">
      <c r="A56" s="620"/>
      <c r="B56" s="621">
        <v>32</v>
      </c>
      <c r="C56" s="678" t="str">
        <f>CONCATENATE(VLOOKUP(B56,'F-GD-07 Completo'!$B:$AA,6,0),".",VLOOKUP(B56,'F-GD-07 Completo'!$B:$AA,8,0))</f>
        <v>.036..105</v>
      </c>
      <c r="D56" s="678"/>
      <c r="E56" s="678"/>
      <c r="F56" s="683" t="str">
        <f>CONCATENATE(VLOOKUP(B56,'F-GD-07 Completo'!$B:$AA,7,0),".",VLOOKUP(B56,'F-GD-07 Completo'!$B:$AA,9,0))</f>
        <v>INFORMES.Informes de Evaluación y Seguimiento a la Atención de la Primera Infancia</v>
      </c>
      <c r="G56" s="683"/>
      <c r="H56" s="683"/>
      <c r="I56" s="683"/>
      <c r="J56" s="683"/>
      <c r="K56" s="683"/>
      <c r="L56" s="683"/>
      <c r="M56" s="683"/>
      <c r="N56" s="683"/>
      <c r="O56" s="683"/>
      <c r="P56" s="683"/>
      <c r="Q56" s="683"/>
      <c r="R56" s="683"/>
      <c r="S56" s="683"/>
      <c r="T56" s="683"/>
      <c r="U56" s="683" t="s">
        <v>1044</v>
      </c>
      <c r="V56" s="683"/>
      <c r="W56" s="683"/>
      <c r="X56" s="683"/>
      <c r="Y56" s="683"/>
      <c r="Z56" s="683"/>
      <c r="AA56" s="683"/>
      <c r="AB56" s="684"/>
      <c r="AC56" s="685">
        <f>VLOOKUP(B56,'F-GD-07 Completo'!$B:$AA,11,0)</f>
        <v>41592</v>
      </c>
      <c r="AD56" s="686"/>
      <c r="AE56" s="686"/>
      <c r="AF56" s="686"/>
      <c r="AG56" s="687">
        <f>VLOOKUP(B56,'F-GD-07 Completo'!$B:$AA,12,0)</f>
        <v>41842</v>
      </c>
      <c r="AH56" s="687"/>
      <c r="AI56" s="688"/>
      <c r="AJ56" s="689" t="str">
        <f>IF(VLOOKUP(B56,'F-GD-07 Completo'!$B:$AA,13,0)="Carpeta física",CONCATENATE(VLOOKUP(B56,'F-GD-07 Completo'!$B:$AE,14,0)," de ",VLOOKUP(B56,'F-GD-07 Completo'!$B:$AE,15,0))," ")</f>
        <v>1 de 1</v>
      </c>
      <c r="AK56" s="690"/>
      <c r="AL56" s="691" t="str">
        <f>IF(VLOOKUP(B56,'F-GD-07 Completo'!$B:$AA,13,0)="Tomo (documentos empastados)",CONCATENATE(VLOOKUP(B56,'F-GD-07 Completo'!$B:$AE,15,0)," de ",VLOOKUP(B56,'F-GD-07 Completo'!$B:$AE,16,0))," ")</f>
        <v xml:space="preserve"> </v>
      </c>
      <c r="AM56" s="692"/>
      <c r="AN56" s="689" t="str">
        <f>IF(VLOOKUP(B56,'F-GD-07 Completo'!$B:$AA,13,0)="Otro",CONCATENATE(VLOOKUP(B56,'F-GD-07 Completo'!$B:$AE,15,0)," de ",VLOOKUP(B56,'F-GD-07 Completo'!$B:$AE,16,0))," ")</f>
        <v xml:space="preserve"> </v>
      </c>
      <c r="AO56" s="690"/>
      <c r="AP56" s="622">
        <f>VLOOKUP(B56,'F-GD-07 Completo'!$B:$AE,29,0)</f>
        <v>4</v>
      </c>
      <c r="AQ56" s="693" t="str">
        <f>VLOOKUP(B56,'F-GD-07 Completo'!$B:$AA,21,0)</f>
        <v xml:space="preserve">Físico </v>
      </c>
      <c r="AR56" s="694"/>
      <c r="AS56" s="633">
        <f>VLOOKUP(B56,'F-GD-07 Completo'!$B:$AA,18,0)</f>
        <v>205</v>
      </c>
      <c r="AT56" s="633">
        <f>VLOOKUP(B56,'F-GD-07 Completo'!$B:$AA,19,0)</f>
        <v>0</v>
      </c>
      <c r="AU56" s="633">
        <f>VLOOKUP(B56,'F-GD-07 Completo'!$B:$AA,20,0)</f>
        <v>0</v>
      </c>
      <c r="AV56" s="678" t="str">
        <f>VLOOKUP(B56,'F-GD-07 Completo'!$B:$AA,22,0)</f>
        <v>Baja</v>
      </c>
      <c r="AW56" s="679"/>
      <c r="AX56" s="623" t="str">
        <f>IF(VLOOKUP(B56,'F-GD-07 Completo'!$B:$AA,23,0)="PU","X"," ")</f>
        <v>X</v>
      </c>
      <c r="AY56" s="623" t="str">
        <f>IF(VLOOKUP(B56,'F-GD-07 Completo'!$B:$AA,23,0)="PC","X"," ")</f>
        <v xml:space="preserve"> </v>
      </c>
      <c r="AZ56" s="623" t="str">
        <f>IF(VLOOKUP(B56,'F-GD-07 Completo'!$B:$AA,23,0)="PR","X"," ")</f>
        <v xml:space="preserve"> </v>
      </c>
      <c r="BA56" s="624">
        <f>VLOOKUP(B56,'F-GD-07 Completo'!$B:$AA,24,0)</f>
        <v>0</v>
      </c>
      <c r="BB56" s="680" t="str">
        <f>VLOOKUP(B56,'F-GD-07 Completo'!$B:$AA,25,0)</f>
        <v>CD
TRANSFERENCIA 2020</v>
      </c>
      <c r="BC56" s="681"/>
      <c r="BD56" s="681"/>
      <c r="BE56" s="681"/>
      <c r="BF56" s="681"/>
      <c r="BG56" s="681"/>
      <c r="BH56" s="681"/>
      <c r="BI56" s="681"/>
      <c r="BJ56" s="681"/>
      <c r="BK56" s="681"/>
      <c r="BL56" s="681"/>
      <c r="BM56" s="681"/>
      <c r="BN56" s="681"/>
      <c r="BO56" s="682"/>
      <c r="BP56" s="625"/>
      <c r="BQ56" s="626"/>
      <c r="BR56" s="627"/>
    </row>
    <row r="57" spans="1:70" s="628" customFormat="1" ht="36.75" customHeight="1" x14ac:dyDescent="0.2">
      <c r="A57" s="620"/>
      <c r="B57" s="621">
        <v>33</v>
      </c>
      <c r="C57" s="678" t="str">
        <f>CONCATENATE(VLOOKUP(B57,'F-GD-07 Completo'!$B:$AA,6,0),".",VLOOKUP(B57,'F-GD-07 Completo'!$B:$AA,8,0))</f>
        <v>.036..105</v>
      </c>
      <c r="D57" s="678"/>
      <c r="E57" s="678"/>
      <c r="F57" s="683" t="str">
        <f>CONCATENATE(VLOOKUP(B57,'F-GD-07 Completo'!$B:$AA,7,0),".",VLOOKUP(B57,'F-GD-07 Completo'!$B:$AA,9,0))</f>
        <v>INFORMES.Informes de Evaluación y Seguimiento a la Atención de la Primera Infancia</v>
      </c>
      <c r="G57" s="683"/>
      <c r="H57" s="683"/>
      <c r="I57" s="683"/>
      <c r="J57" s="683"/>
      <c r="K57" s="683"/>
      <c r="L57" s="683"/>
      <c r="M57" s="683"/>
      <c r="N57" s="683"/>
      <c r="O57" s="683"/>
      <c r="P57" s="683"/>
      <c r="Q57" s="683"/>
      <c r="R57" s="683"/>
      <c r="S57" s="683"/>
      <c r="T57" s="683"/>
      <c r="U57" s="683" t="s">
        <v>1045</v>
      </c>
      <c r="V57" s="683"/>
      <c r="W57" s="683"/>
      <c r="X57" s="683"/>
      <c r="Y57" s="683"/>
      <c r="Z57" s="683"/>
      <c r="AA57" s="683"/>
      <c r="AB57" s="684"/>
      <c r="AC57" s="685">
        <f>VLOOKUP(B57,'F-GD-07 Completo'!$B:$AA,11,0)</f>
        <v>42100</v>
      </c>
      <c r="AD57" s="686"/>
      <c r="AE57" s="686"/>
      <c r="AF57" s="686"/>
      <c r="AG57" s="687">
        <f>VLOOKUP(B57,'F-GD-07 Completo'!$B:$AA,12,0)</f>
        <v>42480</v>
      </c>
      <c r="AH57" s="687"/>
      <c r="AI57" s="688"/>
      <c r="AJ57" s="689" t="str">
        <f>IF(VLOOKUP(B57,'F-GD-07 Completo'!$B:$AA,13,0)="Carpeta física",CONCATENATE(VLOOKUP(B57,'F-GD-07 Completo'!$B:$AE,14,0)," de ",VLOOKUP(B57,'F-GD-07 Completo'!$B:$AE,15,0))," ")</f>
        <v>1 de 1</v>
      </c>
      <c r="AK57" s="690"/>
      <c r="AL57" s="691" t="str">
        <f>IF(VLOOKUP(B57,'F-GD-07 Completo'!$B:$AA,13,0)="Tomo (documentos empastados)",CONCATENATE(VLOOKUP(B57,'F-GD-07 Completo'!$B:$AE,15,0)," de ",VLOOKUP(B57,'F-GD-07 Completo'!$B:$AE,16,0))," ")</f>
        <v xml:space="preserve"> </v>
      </c>
      <c r="AM57" s="692"/>
      <c r="AN57" s="689" t="str">
        <f>IF(VLOOKUP(B57,'F-GD-07 Completo'!$B:$AA,13,0)="Otro",CONCATENATE(VLOOKUP(B57,'F-GD-07 Completo'!$B:$AE,15,0)," de ",VLOOKUP(B57,'F-GD-07 Completo'!$B:$AE,16,0))," ")</f>
        <v xml:space="preserve"> </v>
      </c>
      <c r="AO57" s="690"/>
      <c r="AP57" s="622">
        <f>VLOOKUP(B57,'F-GD-07 Completo'!$B:$AE,29,0)</f>
        <v>4</v>
      </c>
      <c r="AQ57" s="693" t="str">
        <f>VLOOKUP(B57,'F-GD-07 Completo'!$B:$AA,21,0)</f>
        <v xml:space="preserve">Físico </v>
      </c>
      <c r="AR57" s="694"/>
      <c r="AS57" s="633">
        <f>VLOOKUP(B57,'F-GD-07 Completo'!$B:$AA,18,0)</f>
        <v>210</v>
      </c>
      <c r="AT57" s="633">
        <f>VLOOKUP(B57,'F-GD-07 Completo'!$B:$AA,19,0)</f>
        <v>0</v>
      </c>
      <c r="AU57" s="633">
        <f>VLOOKUP(B57,'F-GD-07 Completo'!$B:$AA,20,0)</f>
        <v>0</v>
      </c>
      <c r="AV57" s="678" t="str">
        <f>VLOOKUP(B57,'F-GD-07 Completo'!$B:$AA,22,0)</f>
        <v>Baja</v>
      </c>
      <c r="AW57" s="679"/>
      <c r="AX57" s="623" t="str">
        <f>IF(VLOOKUP(B57,'F-GD-07 Completo'!$B:$AA,23,0)="PU","X"," ")</f>
        <v>X</v>
      </c>
      <c r="AY57" s="623" t="str">
        <f>IF(VLOOKUP(B57,'F-GD-07 Completo'!$B:$AA,23,0)="PC","X"," ")</f>
        <v xml:space="preserve"> </v>
      </c>
      <c r="AZ57" s="623" t="str">
        <f>IF(VLOOKUP(B57,'F-GD-07 Completo'!$B:$AA,23,0)="PR","X"," ")</f>
        <v xml:space="preserve"> </v>
      </c>
      <c r="BA57" s="624">
        <f>VLOOKUP(B57,'F-GD-07 Completo'!$B:$AA,24,0)</f>
        <v>0</v>
      </c>
      <c r="BB57" s="680" t="str">
        <f>VLOOKUP(B57,'F-GD-07 Completo'!$B:$AA,25,0)</f>
        <v>TRANSFERENCIA 2020</v>
      </c>
      <c r="BC57" s="681"/>
      <c r="BD57" s="681"/>
      <c r="BE57" s="681"/>
      <c r="BF57" s="681"/>
      <c r="BG57" s="681"/>
      <c r="BH57" s="681"/>
      <c r="BI57" s="681"/>
      <c r="BJ57" s="681"/>
      <c r="BK57" s="681"/>
      <c r="BL57" s="681"/>
      <c r="BM57" s="681"/>
      <c r="BN57" s="681"/>
      <c r="BO57" s="682"/>
      <c r="BP57" s="625"/>
      <c r="BQ57" s="626"/>
      <c r="BR57" s="627"/>
    </row>
    <row r="58" spans="1:70" s="628" customFormat="1" ht="36.75" customHeight="1" x14ac:dyDescent="0.2">
      <c r="A58" s="620"/>
      <c r="B58" s="621">
        <v>34</v>
      </c>
      <c r="C58" s="678" t="str">
        <f>CONCATENATE(VLOOKUP(B58,'F-GD-07 Completo'!$B:$AA,6,0),".",VLOOKUP(B58,'F-GD-07 Completo'!$B:$AA,8,0))</f>
        <v>.036..105</v>
      </c>
      <c r="D58" s="678"/>
      <c r="E58" s="678"/>
      <c r="F58" s="683" t="str">
        <f>CONCATENATE(VLOOKUP(B58,'F-GD-07 Completo'!$B:$AA,7,0),".",VLOOKUP(B58,'F-GD-07 Completo'!$B:$AA,9,0))</f>
        <v>INFORMES.Informes de Evaluación y Seguimiento a la Atención de la Primera Infancia</v>
      </c>
      <c r="G58" s="683"/>
      <c r="H58" s="683"/>
      <c r="I58" s="683"/>
      <c r="J58" s="683"/>
      <c r="K58" s="683"/>
      <c r="L58" s="683"/>
      <c r="M58" s="683"/>
      <c r="N58" s="683"/>
      <c r="O58" s="683"/>
      <c r="P58" s="683"/>
      <c r="Q58" s="683"/>
      <c r="R58" s="683"/>
      <c r="S58" s="683"/>
      <c r="T58" s="683"/>
      <c r="U58" s="683" t="s">
        <v>1046</v>
      </c>
      <c r="V58" s="683"/>
      <c r="W58" s="683"/>
      <c r="X58" s="683"/>
      <c r="Y58" s="683"/>
      <c r="Z58" s="683"/>
      <c r="AA58" s="683"/>
      <c r="AB58" s="684"/>
      <c r="AC58" s="685">
        <f>VLOOKUP(B58,'F-GD-07 Completo'!$B:$AA,11,0)</f>
        <v>42747</v>
      </c>
      <c r="AD58" s="686"/>
      <c r="AE58" s="686"/>
      <c r="AF58" s="686"/>
      <c r="AG58" s="687">
        <f>VLOOKUP(B58,'F-GD-07 Completo'!$B:$AA,12,0)</f>
        <v>43158</v>
      </c>
      <c r="AH58" s="687"/>
      <c r="AI58" s="688"/>
      <c r="AJ58" s="689" t="str">
        <f>IF(VLOOKUP(B58,'F-GD-07 Completo'!$B:$AA,13,0)="Carpeta física",CONCATENATE(VLOOKUP(B58,'F-GD-07 Completo'!$B:$AE,14,0)," de ",VLOOKUP(B58,'F-GD-07 Completo'!$B:$AE,15,0))," ")</f>
        <v>1 de 1</v>
      </c>
      <c r="AK58" s="690"/>
      <c r="AL58" s="691" t="str">
        <f>IF(VLOOKUP(B58,'F-GD-07 Completo'!$B:$AA,13,0)="Tomo (documentos empastados)",CONCATENATE(VLOOKUP(B58,'F-GD-07 Completo'!$B:$AE,15,0)," de ",VLOOKUP(B58,'F-GD-07 Completo'!$B:$AE,16,0))," ")</f>
        <v xml:space="preserve"> </v>
      </c>
      <c r="AM58" s="692"/>
      <c r="AN58" s="689" t="str">
        <f>IF(VLOOKUP(B58,'F-GD-07 Completo'!$B:$AA,13,0)="Otro",CONCATENATE(VLOOKUP(B58,'F-GD-07 Completo'!$B:$AE,15,0)," de ",VLOOKUP(B58,'F-GD-07 Completo'!$B:$AE,16,0))," ")</f>
        <v xml:space="preserve"> </v>
      </c>
      <c r="AO58" s="690"/>
      <c r="AP58" s="622">
        <f>VLOOKUP(B58,'F-GD-07 Completo'!$B:$AE,29,0)</f>
        <v>4</v>
      </c>
      <c r="AQ58" s="693" t="str">
        <f>VLOOKUP(B58,'F-GD-07 Completo'!$B:$AA,21,0)</f>
        <v xml:space="preserve">Físico </v>
      </c>
      <c r="AR58" s="694"/>
      <c r="AS58" s="633">
        <f>VLOOKUP(B58,'F-GD-07 Completo'!$B:$AA,18,0)</f>
        <v>127</v>
      </c>
      <c r="AT58" s="633">
        <f>VLOOKUP(B58,'F-GD-07 Completo'!$B:$AA,19,0)</f>
        <v>0</v>
      </c>
      <c r="AU58" s="633">
        <f>VLOOKUP(B58,'F-GD-07 Completo'!$B:$AA,20,0)</f>
        <v>0</v>
      </c>
      <c r="AV58" s="678" t="str">
        <f>VLOOKUP(B58,'F-GD-07 Completo'!$B:$AA,22,0)</f>
        <v>Baja</v>
      </c>
      <c r="AW58" s="679"/>
      <c r="AX58" s="623" t="str">
        <f>IF(VLOOKUP(B58,'F-GD-07 Completo'!$B:$AA,23,0)="PU","X"," ")</f>
        <v>X</v>
      </c>
      <c r="AY58" s="623" t="str">
        <f>IF(VLOOKUP(B58,'F-GD-07 Completo'!$B:$AA,23,0)="PC","X"," ")</f>
        <v xml:space="preserve"> </v>
      </c>
      <c r="AZ58" s="623" t="str">
        <f>IF(VLOOKUP(B58,'F-GD-07 Completo'!$B:$AA,23,0)="PR","X"," ")</f>
        <v xml:space="preserve"> </v>
      </c>
      <c r="BA58" s="624">
        <f>VLOOKUP(B58,'F-GD-07 Completo'!$B:$AA,24,0)</f>
        <v>0</v>
      </c>
      <c r="BB58" s="680" t="str">
        <f>VLOOKUP(B58,'F-GD-07 Completo'!$B:$AA,25,0)</f>
        <v>TRANSFERENCIA 2020</v>
      </c>
      <c r="BC58" s="681"/>
      <c r="BD58" s="681"/>
      <c r="BE58" s="681"/>
      <c r="BF58" s="681"/>
      <c r="BG58" s="681"/>
      <c r="BH58" s="681"/>
      <c r="BI58" s="681"/>
      <c r="BJ58" s="681"/>
      <c r="BK58" s="681"/>
      <c r="BL58" s="681"/>
      <c r="BM58" s="681"/>
      <c r="BN58" s="681"/>
      <c r="BO58" s="682"/>
      <c r="BP58" s="625"/>
      <c r="BQ58" s="626"/>
      <c r="BR58" s="627"/>
    </row>
    <row r="59" spans="1:70" s="628" customFormat="1" ht="36.75" customHeight="1" x14ac:dyDescent="0.2">
      <c r="A59" s="620"/>
      <c r="B59" s="621">
        <v>35</v>
      </c>
      <c r="C59" s="678" t="str">
        <f>CONCATENATE(VLOOKUP(B59,'F-GD-07 Completo'!$B:$AA,6,0),".",VLOOKUP(B59,'F-GD-07 Completo'!$B:$AA,8,0))</f>
        <v>,036.105</v>
      </c>
      <c r="D59" s="678"/>
      <c r="E59" s="678"/>
      <c r="F59" s="683" t="str">
        <f>CONCATENATE(VLOOKUP(B59,'F-GD-07 Completo'!$B:$AA,7,0),".",VLOOKUP(B59,'F-GD-07 Completo'!$B:$AA,9,0))</f>
        <v>INFORMES .Informes de Evaluación y Seguimiento a la Atención de la Primera Infancia</v>
      </c>
      <c r="G59" s="683"/>
      <c r="H59" s="683"/>
      <c r="I59" s="683"/>
      <c r="J59" s="683"/>
      <c r="K59" s="683"/>
      <c r="L59" s="683"/>
      <c r="M59" s="683"/>
      <c r="N59" s="683"/>
      <c r="O59" s="683"/>
      <c r="P59" s="683"/>
      <c r="Q59" s="683"/>
      <c r="R59" s="683"/>
      <c r="S59" s="683"/>
      <c r="T59" s="683"/>
      <c r="U59" s="683" t="s">
        <v>1047</v>
      </c>
      <c r="V59" s="683"/>
      <c r="W59" s="683"/>
      <c r="X59" s="683"/>
      <c r="Y59" s="683"/>
      <c r="Z59" s="683"/>
      <c r="AA59" s="683"/>
      <c r="AB59" s="684"/>
      <c r="AC59" s="685">
        <f>VLOOKUP(B59,'F-GD-07 Completo'!$B:$AA,11,0)</f>
        <v>43636</v>
      </c>
      <c r="AD59" s="686"/>
      <c r="AE59" s="686"/>
      <c r="AF59" s="686"/>
      <c r="AG59" s="687">
        <f>VLOOKUP(B59,'F-GD-07 Completo'!$B:$AA,12,0)</f>
        <v>43636</v>
      </c>
      <c r="AH59" s="687"/>
      <c r="AI59" s="688"/>
      <c r="AJ59" s="689" t="str">
        <f>IF(VLOOKUP(B59,'F-GD-07 Completo'!$B:$AA,13,0)="Carpeta física",CONCATENATE(VLOOKUP(B59,'F-GD-07 Completo'!$B:$AE,14,0)," de ",VLOOKUP(B59,'F-GD-07 Completo'!$B:$AE,15,0))," ")</f>
        <v>1 de 1</v>
      </c>
      <c r="AK59" s="690"/>
      <c r="AL59" s="691" t="str">
        <f>IF(VLOOKUP(B59,'F-GD-07 Completo'!$B:$AA,13,0)="Tomo (documentos empastados)",CONCATENATE(VLOOKUP(B59,'F-GD-07 Completo'!$B:$AE,15,0)," de ",VLOOKUP(B59,'F-GD-07 Completo'!$B:$AE,16,0))," ")</f>
        <v xml:space="preserve"> </v>
      </c>
      <c r="AM59" s="692"/>
      <c r="AN59" s="689" t="str">
        <f>IF(VLOOKUP(B59,'F-GD-07 Completo'!$B:$AA,13,0)="Otro",CONCATENATE(VLOOKUP(B59,'F-GD-07 Completo'!$B:$AE,15,0)," de ",VLOOKUP(B59,'F-GD-07 Completo'!$B:$AE,16,0))," ")</f>
        <v xml:space="preserve"> </v>
      </c>
      <c r="AO59" s="690"/>
      <c r="AP59" s="622">
        <f>VLOOKUP(B59,'F-GD-07 Completo'!$B:$AE,29,0)</f>
        <v>4</v>
      </c>
      <c r="AQ59" s="693" t="str">
        <f>VLOOKUP(B59,'F-GD-07 Completo'!$B:$AA,21,0)</f>
        <v xml:space="preserve">Físico </v>
      </c>
      <c r="AR59" s="694"/>
      <c r="AS59" s="633">
        <f>VLOOKUP(B59,'F-GD-07 Completo'!$B:$AA,18,0)</f>
        <v>39</v>
      </c>
      <c r="AT59" s="633">
        <f>VLOOKUP(B59,'F-GD-07 Completo'!$B:$AA,19,0)</f>
        <v>0</v>
      </c>
      <c r="AU59" s="633">
        <f>VLOOKUP(B59,'F-GD-07 Completo'!$B:$AA,20,0)</f>
        <v>0</v>
      </c>
      <c r="AV59" s="678" t="str">
        <f>VLOOKUP(B59,'F-GD-07 Completo'!$B:$AA,22,0)</f>
        <v>Baja</v>
      </c>
      <c r="AW59" s="679"/>
      <c r="AX59" s="623" t="str">
        <f>IF(VLOOKUP(B59,'F-GD-07 Completo'!$B:$AA,23,0)="PU","X"," ")</f>
        <v>X</v>
      </c>
      <c r="AY59" s="623" t="str">
        <f>IF(VLOOKUP(B59,'F-GD-07 Completo'!$B:$AA,23,0)="PC","X"," ")</f>
        <v xml:space="preserve"> </v>
      </c>
      <c r="AZ59" s="623" t="str">
        <f>IF(VLOOKUP(B59,'F-GD-07 Completo'!$B:$AA,23,0)="PR","X"," ")</f>
        <v xml:space="preserve"> </v>
      </c>
      <c r="BA59" s="624">
        <f>VLOOKUP(B59,'F-GD-07 Completo'!$B:$AA,24,0)</f>
        <v>0</v>
      </c>
      <c r="BB59" s="680" t="str">
        <f>VLOOKUP(B59,'F-GD-07 Completo'!$B:$AA,25,0)</f>
        <v>TRANSFERENCIA 2021</v>
      </c>
      <c r="BC59" s="681"/>
      <c r="BD59" s="681"/>
      <c r="BE59" s="681"/>
      <c r="BF59" s="681"/>
      <c r="BG59" s="681"/>
      <c r="BH59" s="681"/>
      <c r="BI59" s="681"/>
      <c r="BJ59" s="681"/>
      <c r="BK59" s="681"/>
      <c r="BL59" s="681"/>
      <c r="BM59" s="681"/>
      <c r="BN59" s="681"/>
      <c r="BO59" s="682"/>
      <c r="BP59" s="625"/>
      <c r="BQ59" s="626"/>
      <c r="BR59" s="627"/>
    </row>
    <row r="60" spans="1:70" s="628" customFormat="1" ht="37.5" customHeight="1" x14ac:dyDescent="0.2">
      <c r="A60" s="620"/>
      <c r="B60" s="621">
        <v>36</v>
      </c>
      <c r="C60" s="678" t="str">
        <f>CONCATENATE(VLOOKUP(B60,'F-GD-07 Completo'!$B:$AA,6,0),".",VLOOKUP(B60,'F-GD-07 Completo'!$B:$AA,8,0))</f>
        <v>41.20</v>
      </c>
      <c r="D60" s="678"/>
      <c r="E60" s="678"/>
      <c r="F60" s="683" t="str">
        <f>CONCATENATE(VLOOKUP(B60,'F-GD-07 Completo'!$B:$AA,7,0),".",VLOOKUP(B60,'F-GD-07 Completo'!$B:$AA,9,0))</f>
        <v>INFORMES.Informes de Gestión</v>
      </c>
      <c r="G60" s="683"/>
      <c r="H60" s="683"/>
      <c r="I60" s="683"/>
      <c r="J60" s="683"/>
      <c r="K60" s="683"/>
      <c r="L60" s="683"/>
      <c r="M60" s="683"/>
      <c r="N60" s="683"/>
      <c r="O60" s="683"/>
      <c r="P60" s="683"/>
      <c r="Q60" s="683"/>
      <c r="R60" s="683"/>
      <c r="S60" s="683"/>
      <c r="T60" s="683"/>
      <c r="U60" s="683" t="s">
        <v>1053</v>
      </c>
      <c r="V60" s="683"/>
      <c r="W60" s="683"/>
      <c r="X60" s="683"/>
      <c r="Y60" s="683"/>
      <c r="Z60" s="683"/>
      <c r="AA60" s="683"/>
      <c r="AB60" s="684"/>
      <c r="AC60" s="685">
        <f>VLOOKUP(B60,'F-GD-07 Completo'!$B:$AA,11,0)</f>
        <v>43972</v>
      </c>
      <c r="AD60" s="686"/>
      <c r="AE60" s="686"/>
      <c r="AF60" s="686"/>
      <c r="AG60" s="687">
        <f>VLOOKUP(B60,'F-GD-07 Completo'!$B:$AA,12,0)</f>
        <v>43972</v>
      </c>
      <c r="AH60" s="687"/>
      <c r="AI60" s="688"/>
      <c r="AJ60" s="689" t="str">
        <f>IF(VLOOKUP(B60,'F-GD-07 Completo'!$B:$AA,13,0)="Carpeta física",CONCATENATE(VLOOKUP(B60,'F-GD-07 Completo'!$B:$AE,14,0)," de ",VLOOKUP(B60,'F-GD-07 Completo'!$B:$AE,15,0))," ")</f>
        <v>1 de 1</v>
      </c>
      <c r="AK60" s="690"/>
      <c r="AL60" s="691" t="str">
        <f>IF(VLOOKUP(B60,'F-GD-07 Completo'!$B:$AA,13,0)="Tomo (documentos empastados)",CONCATENATE(VLOOKUP(B60,'F-GD-07 Completo'!$B:$AE,15,0)," de ",VLOOKUP(B60,'F-GD-07 Completo'!$B:$AE,16,0))," ")</f>
        <v xml:space="preserve"> </v>
      </c>
      <c r="AM60" s="692"/>
      <c r="AN60" s="689" t="str">
        <f>IF(VLOOKUP(B60,'F-GD-07 Completo'!$B:$AA,13,0)="Otro",CONCATENATE(VLOOKUP(B60,'F-GD-07 Completo'!$B:$AE,15,0)," de ",VLOOKUP(B60,'F-GD-07 Completo'!$B:$AE,16,0))," ")</f>
        <v xml:space="preserve"> </v>
      </c>
      <c r="AO60" s="690"/>
      <c r="AP60" s="622">
        <f>VLOOKUP(B60,'F-GD-07 Completo'!$B:$AE,29,0)</f>
        <v>5</v>
      </c>
      <c r="AQ60" s="693" t="str">
        <f>VLOOKUP(B60,'F-GD-07 Completo'!$B:$AA,21,0)</f>
        <v xml:space="preserve">Físico </v>
      </c>
      <c r="AR60" s="694"/>
      <c r="AS60" s="633">
        <f>VLOOKUP(B60,'F-GD-07 Completo'!$B:$AA,18,0)</f>
        <v>95</v>
      </c>
      <c r="AT60" s="633">
        <f>VLOOKUP(B60,'F-GD-07 Completo'!$B:$AA,19,0)</f>
        <v>0</v>
      </c>
      <c r="AU60" s="633">
        <f>VLOOKUP(B60,'F-GD-07 Completo'!$B:$AA,20,0)</f>
        <v>0</v>
      </c>
      <c r="AV60" s="678" t="str">
        <f>VLOOKUP(B60,'F-GD-07 Completo'!$B:$AA,22,0)</f>
        <v>Baja</v>
      </c>
      <c r="AW60" s="679"/>
      <c r="AX60" s="623" t="str">
        <f>IF(VLOOKUP(B60,'F-GD-07 Completo'!$B:$AA,23,0)="PU","X"," ")</f>
        <v>X</v>
      </c>
      <c r="AY60" s="623" t="str">
        <f>IF(VLOOKUP(B60,'F-GD-07 Completo'!$B:$AA,23,0)="PC","X"," ")</f>
        <v xml:space="preserve"> </v>
      </c>
      <c r="AZ60" s="623" t="str">
        <f>IF(VLOOKUP(B60,'F-GD-07 Completo'!$B:$AA,23,0)="PR","X"," ")</f>
        <v xml:space="preserve"> </v>
      </c>
      <c r="BA60" s="624">
        <f>VLOOKUP(B60,'F-GD-07 Completo'!$B:$AA,24,0)</f>
        <v>0</v>
      </c>
      <c r="BB60" s="680" t="str">
        <f>VLOOKUP(B60,'F-GD-07 Completo'!$B:$AA,25,0)</f>
        <v>TRANSFERENCIA 2022</v>
      </c>
      <c r="BC60" s="681"/>
      <c r="BD60" s="681"/>
      <c r="BE60" s="681"/>
      <c r="BF60" s="681"/>
      <c r="BG60" s="681"/>
      <c r="BH60" s="681"/>
      <c r="BI60" s="681"/>
      <c r="BJ60" s="681"/>
      <c r="BK60" s="681"/>
      <c r="BL60" s="681"/>
      <c r="BM60" s="681"/>
      <c r="BN60" s="681"/>
      <c r="BO60" s="682"/>
      <c r="BP60" s="625"/>
      <c r="BQ60" s="626"/>
      <c r="BR60" s="627"/>
    </row>
    <row r="61" spans="1:70" s="628" customFormat="1" ht="37.5" customHeight="1" x14ac:dyDescent="0.2">
      <c r="A61" s="620"/>
      <c r="B61" s="621">
        <v>37</v>
      </c>
      <c r="C61" s="678" t="str">
        <f>CONCATENATE(VLOOKUP(B61,'F-GD-07 Completo'!$B:$AA,6,0),".",VLOOKUP(B61,'F-GD-07 Completo'!$B:$AA,8,0))</f>
        <v>390.91</v>
      </c>
      <c r="D61" s="678"/>
      <c r="E61" s="678"/>
      <c r="F61" s="683" t="str">
        <f>CONCATENATE(VLOOKUP(B61,'F-GD-07 Completo'!$B:$AA,7,0),".",VLOOKUP(B61,'F-GD-07 Completo'!$B:$AA,9,0))</f>
        <v>PROGRAMAS.Niñez y Atención a Primera Infancia</v>
      </c>
      <c r="G61" s="683"/>
      <c r="H61" s="683"/>
      <c r="I61" s="683"/>
      <c r="J61" s="683"/>
      <c r="K61" s="683"/>
      <c r="L61" s="683"/>
      <c r="M61" s="683"/>
      <c r="N61" s="683"/>
      <c r="O61" s="683"/>
      <c r="P61" s="683"/>
      <c r="Q61" s="683"/>
      <c r="R61" s="683"/>
      <c r="S61" s="683"/>
      <c r="T61" s="683"/>
      <c r="U61" s="683" t="s">
        <v>1017</v>
      </c>
      <c r="V61" s="683"/>
      <c r="W61" s="683"/>
      <c r="X61" s="683"/>
      <c r="Y61" s="683"/>
      <c r="Z61" s="683"/>
      <c r="AA61" s="683"/>
      <c r="AB61" s="684"/>
      <c r="AC61" s="685">
        <f>VLOOKUP(B61,'F-GD-07 Completo'!$B:$AA,11,0)</f>
        <v>40561</v>
      </c>
      <c r="AD61" s="686"/>
      <c r="AE61" s="686"/>
      <c r="AF61" s="686"/>
      <c r="AG61" s="687">
        <f>VLOOKUP(B61,'F-GD-07 Completo'!$B:$AA,12,0)</f>
        <v>40765</v>
      </c>
      <c r="AH61" s="687"/>
      <c r="AI61" s="688"/>
      <c r="AJ61" s="689" t="str">
        <f>IF(VLOOKUP(B61,'F-GD-07 Completo'!$B:$AA,13,0)="Carpeta física",CONCATENATE(VLOOKUP(B61,'F-GD-07 Completo'!$B:$AE,14,0)," de ",VLOOKUP(B61,'F-GD-07 Completo'!$B:$AE,15,0))," ")</f>
        <v>1 de 1</v>
      </c>
      <c r="AK61" s="690"/>
      <c r="AL61" s="691" t="str">
        <f>IF(VLOOKUP(B61,'F-GD-07 Completo'!$B:$AA,13,0)="Tomo (documentos empastados)",CONCATENATE(VLOOKUP(B61,'F-GD-07 Completo'!$B:$AE,15,0)," de ",VLOOKUP(B61,'F-GD-07 Completo'!$B:$AE,16,0))," ")</f>
        <v xml:space="preserve"> </v>
      </c>
      <c r="AM61" s="692"/>
      <c r="AN61" s="689" t="str">
        <f>IF(VLOOKUP(B61,'F-GD-07 Completo'!$B:$AA,13,0)="Otro",CONCATENATE(VLOOKUP(B61,'F-GD-07 Completo'!$B:$AE,15,0)," de ",VLOOKUP(B61,'F-GD-07 Completo'!$B:$AE,16,0))," ")</f>
        <v xml:space="preserve"> </v>
      </c>
      <c r="AO61" s="690"/>
      <c r="AP61" s="622">
        <f>VLOOKUP(B61,'F-GD-07 Completo'!$B:$AE,29,0)</f>
        <v>5</v>
      </c>
      <c r="AQ61" s="693" t="str">
        <f>VLOOKUP(B61,'F-GD-07 Completo'!$B:$AA,21,0)</f>
        <v xml:space="preserve">Físico </v>
      </c>
      <c r="AR61" s="694"/>
      <c r="AS61" s="633">
        <f>VLOOKUP(B61,'F-GD-07 Completo'!$B:$AA,18,0)</f>
        <v>177</v>
      </c>
      <c r="AT61" s="633">
        <f>VLOOKUP(B61,'F-GD-07 Completo'!$B:$AA,19,0)</f>
        <v>0</v>
      </c>
      <c r="AU61" s="633">
        <f>VLOOKUP(B61,'F-GD-07 Completo'!$B:$AA,20,0)</f>
        <v>0</v>
      </c>
      <c r="AV61" s="678" t="str">
        <f>VLOOKUP(B61,'F-GD-07 Completo'!$B:$AA,22,0)</f>
        <v>Baja</v>
      </c>
      <c r="AW61" s="679"/>
      <c r="AX61" s="623" t="str">
        <f>IF(VLOOKUP(B61,'F-GD-07 Completo'!$B:$AA,23,0)="PU","X"," ")</f>
        <v xml:space="preserve"> </v>
      </c>
      <c r="AY61" s="623" t="str">
        <f>IF(VLOOKUP(B61,'F-GD-07 Completo'!$B:$AA,23,0)="PC","X"," ")</f>
        <v xml:space="preserve"> </v>
      </c>
      <c r="AZ61" s="623" t="str">
        <f>IF(VLOOKUP(B61,'F-GD-07 Completo'!$B:$AA,23,0)="PR","X"," ")</f>
        <v xml:space="preserve"> </v>
      </c>
      <c r="BA61" s="624">
        <f>VLOOKUP(B61,'F-GD-07 Completo'!$B:$AA,24,0)</f>
        <v>0</v>
      </c>
      <c r="BB61" s="680" t="str">
        <f>VLOOKUP(B61,'F-GD-07 Completo'!$B:$AA,25,0)</f>
        <v>TRANSFERENCIA 2018</v>
      </c>
      <c r="BC61" s="681"/>
      <c r="BD61" s="681"/>
      <c r="BE61" s="681"/>
      <c r="BF61" s="681"/>
      <c r="BG61" s="681"/>
      <c r="BH61" s="681"/>
      <c r="BI61" s="681"/>
      <c r="BJ61" s="681"/>
      <c r="BK61" s="681"/>
      <c r="BL61" s="681"/>
      <c r="BM61" s="681"/>
      <c r="BN61" s="681"/>
      <c r="BO61" s="682"/>
      <c r="BP61" s="625"/>
      <c r="BQ61" s="626"/>
      <c r="BR61" s="627"/>
    </row>
    <row r="62" spans="1:70" s="628" customFormat="1" ht="37.5" customHeight="1" x14ac:dyDescent="0.2">
      <c r="A62" s="620"/>
      <c r="B62" s="621">
        <v>38</v>
      </c>
      <c r="C62" s="678" t="str">
        <f>CONCATENATE(VLOOKUP(B62,'F-GD-07 Completo'!$B:$AA,6,0),".",VLOOKUP(B62,'F-GD-07 Completo'!$B:$AA,8,0))</f>
        <v>390.91</v>
      </c>
      <c r="D62" s="678"/>
      <c r="E62" s="678"/>
      <c r="F62" s="683" t="str">
        <f>CONCATENATE(VLOOKUP(B62,'F-GD-07 Completo'!$B:$AA,7,0),".",VLOOKUP(B62,'F-GD-07 Completo'!$B:$AA,9,0))</f>
        <v>PROGRAMAS.Niñez y Atención a Primera Infancia</v>
      </c>
      <c r="G62" s="683"/>
      <c r="H62" s="683"/>
      <c r="I62" s="683"/>
      <c r="J62" s="683"/>
      <c r="K62" s="683"/>
      <c r="L62" s="683"/>
      <c r="M62" s="683"/>
      <c r="N62" s="683"/>
      <c r="O62" s="683"/>
      <c r="P62" s="683"/>
      <c r="Q62" s="683"/>
      <c r="R62" s="683"/>
      <c r="S62" s="683"/>
      <c r="T62" s="683"/>
      <c r="U62" s="683" t="s">
        <v>1024</v>
      </c>
      <c r="V62" s="683"/>
      <c r="W62" s="683"/>
      <c r="X62" s="683"/>
      <c r="Y62" s="683"/>
      <c r="Z62" s="683"/>
      <c r="AA62" s="683"/>
      <c r="AB62" s="684"/>
      <c r="AC62" s="685">
        <f>VLOOKUP(B62,'F-GD-07 Completo'!$B:$AA,11,0)</f>
        <v>40627</v>
      </c>
      <c r="AD62" s="686"/>
      <c r="AE62" s="686"/>
      <c r="AF62" s="686"/>
      <c r="AG62" s="687">
        <f>VLOOKUP(B62,'F-GD-07 Completo'!$B:$AA,12,0)</f>
        <v>41232</v>
      </c>
      <c r="AH62" s="687"/>
      <c r="AI62" s="688"/>
      <c r="AJ62" s="689" t="str">
        <f>IF(VLOOKUP(B62,'F-GD-07 Completo'!$B:$AA,13,0)="Carpeta física",CONCATENATE(VLOOKUP(B62,'F-GD-07 Completo'!$B:$AE,14,0)," de ",VLOOKUP(B62,'F-GD-07 Completo'!$B:$AE,15,0))," ")</f>
        <v>1 de 1</v>
      </c>
      <c r="AK62" s="690"/>
      <c r="AL62" s="691" t="str">
        <f>IF(VLOOKUP(B62,'F-GD-07 Completo'!$B:$AA,13,0)="Tomo (documentos empastados)",CONCATENATE(VLOOKUP(B62,'F-GD-07 Completo'!$B:$AE,15,0)," de ",VLOOKUP(B62,'F-GD-07 Completo'!$B:$AE,16,0))," ")</f>
        <v xml:space="preserve"> </v>
      </c>
      <c r="AM62" s="692"/>
      <c r="AN62" s="689" t="str">
        <f>IF(VLOOKUP(B62,'F-GD-07 Completo'!$B:$AA,13,0)="Otro",CONCATENATE(VLOOKUP(B62,'F-GD-07 Completo'!$B:$AE,15,0)," de ",VLOOKUP(B62,'F-GD-07 Completo'!$B:$AE,16,0))," ")</f>
        <v xml:space="preserve"> </v>
      </c>
      <c r="AO62" s="690"/>
      <c r="AP62" s="622">
        <f>VLOOKUP(B62,'F-GD-07 Completo'!$B:$AE,29,0)</f>
        <v>5</v>
      </c>
      <c r="AQ62" s="693" t="str">
        <f>VLOOKUP(B62,'F-GD-07 Completo'!$B:$AA,21,0)</f>
        <v xml:space="preserve">Físico </v>
      </c>
      <c r="AR62" s="694"/>
      <c r="AS62" s="633">
        <f>VLOOKUP(B62,'F-GD-07 Completo'!$B:$AA,18,0)</f>
        <v>198</v>
      </c>
      <c r="AT62" s="633">
        <f>VLOOKUP(B62,'F-GD-07 Completo'!$B:$AA,19,0)</f>
        <v>0</v>
      </c>
      <c r="AU62" s="633">
        <f>VLOOKUP(B62,'F-GD-07 Completo'!$B:$AA,20,0)</f>
        <v>0</v>
      </c>
      <c r="AV62" s="678" t="str">
        <f>VLOOKUP(B62,'F-GD-07 Completo'!$B:$AA,22,0)</f>
        <v>Baja</v>
      </c>
      <c r="AW62" s="679"/>
      <c r="AX62" s="623" t="str">
        <f>IF(VLOOKUP(B62,'F-GD-07 Completo'!$B:$AA,23,0)="PU","X"," ")</f>
        <v xml:space="preserve"> </v>
      </c>
      <c r="AY62" s="623" t="str">
        <f>IF(VLOOKUP(B62,'F-GD-07 Completo'!$B:$AA,23,0)="PC","X"," ")</f>
        <v xml:space="preserve"> </v>
      </c>
      <c r="AZ62" s="623" t="str">
        <f>IF(VLOOKUP(B62,'F-GD-07 Completo'!$B:$AA,23,0)="PR","X"," ")</f>
        <v xml:space="preserve"> </v>
      </c>
      <c r="BA62" s="624">
        <f>VLOOKUP(B62,'F-GD-07 Completo'!$B:$AA,24,0)</f>
        <v>0</v>
      </c>
      <c r="BB62" s="680" t="str">
        <f>VLOOKUP(B62,'F-GD-07 Completo'!$B:$AA,25,0)</f>
        <v>TRANSFERENCIA 2018</v>
      </c>
      <c r="BC62" s="681"/>
      <c r="BD62" s="681"/>
      <c r="BE62" s="681"/>
      <c r="BF62" s="681"/>
      <c r="BG62" s="681"/>
      <c r="BH62" s="681"/>
      <c r="BI62" s="681"/>
      <c r="BJ62" s="681"/>
      <c r="BK62" s="681"/>
      <c r="BL62" s="681"/>
      <c r="BM62" s="681"/>
      <c r="BN62" s="681"/>
      <c r="BO62" s="682"/>
      <c r="BP62" s="625"/>
      <c r="BQ62" s="626"/>
      <c r="BR62" s="627"/>
    </row>
    <row r="63" spans="1:70" s="628" customFormat="1" ht="37.5" customHeight="1" x14ac:dyDescent="0.2">
      <c r="A63" s="620"/>
      <c r="B63" s="621">
        <v>39</v>
      </c>
      <c r="C63" s="678" t="str">
        <f>CONCATENATE(VLOOKUP(B63,'F-GD-07 Completo'!$B:$AA,6,0),".",VLOOKUP(B63,'F-GD-07 Completo'!$B:$AA,8,0))</f>
        <v>390.91</v>
      </c>
      <c r="D63" s="678"/>
      <c r="E63" s="678"/>
      <c r="F63" s="683" t="str">
        <f>CONCATENATE(VLOOKUP(B63,'F-GD-07 Completo'!$B:$AA,7,0),".",VLOOKUP(B63,'F-GD-07 Completo'!$B:$AA,9,0))</f>
        <v>PROGRAMAS.Niñez y Atención a Primera Infancia</v>
      </c>
      <c r="G63" s="683"/>
      <c r="H63" s="683"/>
      <c r="I63" s="683"/>
      <c r="J63" s="683"/>
      <c r="K63" s="683"/>
      <c r="L63" s="683"/>
      <c r="M63" s="683"/>
      <c r="N63" s="683"/>
      <c r="O63" s="683"/>
      <c r="P63" s="683"/>
      <c r="Q63" s="683"/>
      <c r="R63" s="683"/>
      <c r="S63" s="683"/>
      <c r="T63" s="683"/>
      <c r="U63" s="683" t="s">
        <v>1018</v>
      </c>
      <c r="V63" s="683"/>
      <c r="W63" s="683"/>
      <c r="X63" s="683"/>
      <c r="Y63" s="683"/>
      <c r="Z63" s="683"/>
      <c r="AA63" s="683"/>
      <c r="AB63" s="684"/>
      <c r="AC63" s="685">
        <f>VLOOKUP(B63,'F-GD-07 Completo'!$B:$AA,11,0)</f>
        <v>40805</v>
      </c>
      <c r="AD63" s="686"/>
      <c r="AE63" s="686"/>
      <c r="AF63" s="686"/>
      <c r="AG63" s="687">
        <f>VLOOKUP(B63,'F-GD-07 Completo'!$B:$AA,12,0)</f>
        <v>40926</v>
      </c>
      <c r="AH63" s="687"/>
      <c r="AI63" s="688"/>
      <c r="AJ63" s="689" t="str">
        <f>IF(VLOOKUP(B63,'F-GD-07 Completo'!$B:$AA,13,0)="Carpeta física",CONCATENATE(VLOOKUP(B63,'F-GD-07 Completo'!$B:$AE,14,0)," de ",VLOOKUP(B63,'F-GD-07 Completo'!$B:$AE,15,0))," ")</f>
        <v>1 de 1</v>
      </c>
      <c r="AK63" s="690"/>
      <c r="AL63" s="691" t="str">
        <f>IF(VLOOKUP(B63,'F-GD-07 Completo'!$B:$AA,13,0)="Tomo (documentos empastados)",CONCATENATE(VLOOKUP(B63,'F-GD-07 Completo'!$B:$AE,15,0)," de ",VLOOKUP(B63,'F-GD-07 Completo'!$B:$AE,16,0))," ")</f>
        <v xml:space="preserve"> </v>
      </c>
      <c r="AM63" s="692"/>
      <c r="AN63" s="689" t="str">
        <f>IF(VLOOKUP(B63,'F-GD-07 Completo'!$B:$AA,13,0)="Otro",CONCATENATE(VLOOKUP(B63,'F-GD-07 Completo'!$B:$AE,15,0)," de ",VLOOKUP(B63,'F-GD-07 Completo'!$B:$AE,16,0))," ")</f>
        <v xml:space="preserve"> </v>
      </c>
      <c r="AO63" s="690"/>
      <c r="AP63" s="622">
        <f>VLOOKUP(B63,'F-GD-07 Completo'!$B:$AE,29,0)</f>
        <v>5</v>
      </c>
      <c r="AQ63" s="693" t="str">
        <f>VLOOKUP(B63,'F-GD-07 Completo'!$B:$AA,21,0)</f>
        <v xml:space="preserve">Físico </v>
      </c>
      <c r="AR63" s="694"/>
      <c r="AS63" s="633">
        <f>VLOOKUP(B63,'F-GD-07 Completo'!$B:$AA,18,0)</f>
        <v>173</v>
      </c>
      <c r="AT63" s="633">
        <f>VLOOKUP(B63,'F-GD-07 Completo'!$B:$AA,19,0)</f>
        <v>0</v>
      </c>
      <c r="AU63" s="633">
        <f>VLOOKUP(B63,'F-GD-07 Completo'!$B:$AA,20,0)</f>
        <v>0</v>
      </c>
      <c r="AV63" s="678" t="str">
        <f>VLOOKUP(B63,'F-GD-07 Completo'!$B:$AA,22,0)</f>
        <v>Baja</v>
      </c>
      <c r="AW63" s="679"/>
      <c r="AX63" s="623" t="str">
        <f>IF(VLOOKUP(B63,'F-GD-07 Completo'!$B:$AA,23,0)="PU","X"," ")</f>
        <v xml:space="preserve"> </v>
      </c>
      <c r="AY63" s="623" t="str">
        <f>IF(VLOOKUP(B63,'F-GD-07 Completo'!$B:$AA,23,0)="PC","X"," ")</f>
        <v xml:space="preserve"> </v>
      </c>
      <c r="AZ63" s="623" t="str">
        <f>IF(VLOOKUP(B63,'F-GD-07 Completo'!$B:$AA,23,0)="PR","X"," ")</f>
        <v xml:space="preserve"> </v>
      </c>
      <c r="BA63" s="624">
        <f>VLOOKUP(B63,'F-GD-07 Completo'!$B:$AA,24,0)</f>
        <v>0</v>
      </c>
      <c r="BB63" s="680" t="str">
        <f>VLOOKUP(B63,'F-GD-07 Completo'!$B:$AA,25,0)</f>
        <v>TRANSFERENCIA 2018</v>
      </c>
      <c r="BC63" s="681"/>
      <c r="BD63" s="681"/>
      <c r="BE63" s="681"/>
      <c r="BF63" s="681"/>
      <c r="BG63" s="681"/>
      <c r="BH63" s="681"/>
      <c r="BI63" s="681"/>
      <c r="BJ63" s="681"/>
      <c r="BK63" s="681"/>
      <c r="BL63" s="681"/>
      <c r="BM63" s="681"/>
      <c r="BN63" s="681"/>
      <c r="BO63" s="682"/>
      <c r="BP63" s="625"/>
      <c r="BQ63" s="626"/>
      <c r="BR63" s="627"/>
    </row>
    <row r="64" spans="1:70" s="628" customFormat="1" ht="37.5" customHeight="1" x14ac:dyDescent="0.2">
      <c r="A64" s="620"/>
      <c r="B64" s="621">
        <v>40</v>
      </c>
      <c r="C64" s="678" t="str">
        <f>CONCATENATE(VLOOKUP(B64,'F-GD-07 Completo'!$B:$AA,6,0),".",VLOOKUP(B64,'F-GD-07 Completo'!$B:$AA,8,0))</f>
        <v>390.91</v>
      </c>
      <c r="D64" s="678"/>
      <c r="E64" s="678"/>
      <c r="F64" s="683" t="str">
        <f>CONCATENATE(VLOOKUP(B64,'F-GD-07 Completo'!$B:$AA,7,0),".",VLOOKUP(B64,'F-GD-07 Completo'!$B:$AA,9,0))</f>
        <v>PROGRAMAS.Niñez y Atención a Primera Infancia</v>
      </c>
      <c r="G64" s="683"/>
      <c r="H64" s="683"/>
      <c r="I64" s="683"/>
      <c r="J64" s="683"/>
      <c r="K64" s="683"/>
      <c r="L64" s="683"/>
      <c r="M64" s="683"/>
      <c r="N64" s="683"/>
      <c r="O64" s="683"/>
      <c r="P64" s="683"/>
      <c r="Q64" s="683"/>
      <c r="R64" s="683"/>
      <c r="S64" s="683"/>
      <c r="T64" s="683"/>
      <c r="U64" s="683" t="s">
        <v>1019</v>
      </c>
      <c r="V64" s="683"/>
      <c r="W64" s="683"/>
      <c r="X64" s="683"/>
      <c r="Y64" s="683"/>
      <c r="Z64" s="683"/>
      <c r="AA64" s="683"/>
      <c r="AB64" s="684"/>
      <c r="AC64" s="685">
        <f>VLOOKUP(B64,'F-GD-07 Completo'!$B:$AA,11,0)</f>
        <v>40954</v>
      </c>
      <c r="AD64" s="686"/>
      <c r="AE64" s="686"/>
      <c r="AF64" s="686"/>
      <c r="AG64" s="687">
        <f>VLOOKUP(B64,'F-GD-07 Completo'!$B:$AA,12,0)</f>
        <v>41099</v>
      </c>
      <c r="AH64" s="687"/>
      <c r="AI64" s="688"/>
      <c r="AJ64" s="689" t="str">
        <f>IF(VLOOKUP(B64,'F-GD-07 Completo'!$B:$AA,13,0)="Carpeta física",CONCATENATE(VLOOKUP(B64,'F-GD-07 Completo'!$B:$AE,14,0)," de ",VLOOKUP(B64,'F-GD-07 Completo'!$B:$AE,15,0))," ")</f>
        <v>1 de 1</v>
      </c>
      <c r="AK64" s="690"/>
      <c r="AL64" s="691" t="str">
        <f>IF(VLOOKUP(B64,'F-GD-07 Completo'!$B:$AA,13,0)="Tomo (documentos empastados)",CONCATENATE(VLOOKUP(B64,'F-GD-07 Completo'!$B:$AE,15,0)," de ",VLOOKUP(B64,'F-GD-07 Completo'!$B:$AE,16,0))," ")</f>
        <v xml:space="preserve"> </v>
      </c>
      <c r="AM64" s="692"/>
      <c r="AN64" s="689" t="str">
        <f>IF(VLOOKUP(B64,'F-GD-07 Completo'!$B:$AA,13,0)="Otro",CONCATENATE(VLOOKUP(B64,'F-GD-07 Completo'!$B:$AE,15,0)," de ",VLOOKUP(B64,'F-GD-07 Completo'!$B:$AE,16,0))," ")</f>
        <v xml:space="preserve"> </v>
      </c>
      <c r="AO64" s="690"/>
      <c r="AP64" s="622">
        <f>VLOOKUP(B64,'F-GD-07 Completo'!$B:$AE,29,0)</f>
        <v>5</v>
      </c>
      <c r="AQ64" s="693" t="str">
        <f>VLOOKUP(B64,'F-GD-07 Completo'!$B:$AA,21,0)</f>
        <v xml:space="preserve">Físico </v>
      </c>
      <c r="AR64" s="694"/>
      <c r="AS64" s="633">
        <f>VLOOKUP(B64,'F-GD-07 Completo'!$B:$AA,18,0)</f>
        <v>167</v>
      </c>
      <c r="AT64" s="633">
        <f>VLOOKUP(B64,'F-GD-07 Completo'!$B:$AA,19,0)</f>
        <v>0</v>
      </c>
      <c r="AU64" s="633">
        <f>VLOOKUP(B64,'F-GD-07 Completo'!$B:$AA,20,0)</f>
        <v>0</v>
      </c>
      <c r="AV64" s="678" t="str">
        <f>VLOOKUP(B64,'F-GD-07 Completo'!$B:$AA,22,0)</f>
        <v>Baja</v>
      </c>
      <c r="AW64" s="679"/>
      <c r="AX64" s="623" t="str">
        <f>IF(VLOOKUP(B64,'F-GD-07 Completo'!$B:$AA,23,0)="PU","X"," ")</f>
        <v xml:space="preserve"> </v>
      </c>
      <c r="AY64" s="623" t="str">
        <f>IF(VLOOKUP(B64,'F-GD-07 Completo'!$B:$AA,23,0)="PC","X"," ")</f>
        <v xml:space="preserve"> </v>
      </c>
      <c r="AZ64" s="623" t="str">
        <f>IF(VLOOKUP(B64,'F-GD-07 Completo'!$B:$AA,23,0)="PR","X"," ")</f>
        <v xml:space="preserve"> </v>
      </c>
      <c r="BA64" s="624">
        <f>VLOOKUP(B64,'F-GD-07 Completo'!$B:$AA,24,0)</f>
        <v>0</v>
      </c>
      <c r="BB64" s="680" t="str">
        <f>VLOOKUP(B64,'F-GD-07 Completo'!$B:$AA,25,0)</f>
        <v>TRANSFERENCIA 2018</v>
      </c>
      <c r="BC64" s="681"/>
      <c r="BD64" s="681"/>
      <c r="BE64" s="681"/>
      <c r="BF64" s="681"/>
      <c r="BG64" s="681"/>
      <c r="BH64" s="681"/>
      <c r="BI64" s="681"/>
      <c r="BJ64" s="681"/>
      <c r="BK64" s="681"/>
      <c r="BL64" s="681"/>
      <c r="BM64" s="681"/>
      <c r="BN64" s="681"/>
      <c r="BO64" s="682"/>
      <c r="BP64" s="625"/>
      <c r="BQ64" s="626"/>
      <c r="BR64" s="627"/>
    </row>
    <row r="65" spans="1:70" s="628" customFormat="1" ht="37.5" customHeight="1" x14ac:dyDescent="0.2">
      <c r="A65" s="620"/>
      <c r="B65" s="621">
        <v>41</v>
      </c>
      <c r="C65" s="678" t="str">
        <f>CONCATENATE(VLOOKUP(B65,'F-GD-07 Completo'!$B:$AA,6,0),".",VLOOKUP(B65,'F-GD-07 Completo'!$B:$AA,8,0))</f>
        <v>390.91</v>
      </c>
      <c r="D65" s="678"/>
      <c r="E65" s="678"/>
      <c r="F65" s="683" t="str">
        <f>CONCATENATE(VLOOKUP(B65,'F-GD-07 Completo'!$B:$AA,7,0),".",VLOOKUP(B65,'F-GD-07 Completo'!$B:$AA,9,0))</f>
        <v>PROGRAMAS.Niñez y Atención a Primera Infancia</v>
      </c>
      <c r="G65" s="683"/>
      <c r="H65" s="683"/>
      <c r="I65" s="683"/>
      <c r="J65" s="683"/>
      <c r="K65" s="683"/>
      <c r="L65" s="683"/>
      <c r="M65" s="683"/>
      <c r="N65" s="683"/>
      <c r="O65" s="683"/>
      <c r="P65" s="683"/>
      <c r="Q65" s="683"/>
      <c r="R65" s="683"/>
      <c r="S65" s="683"/>
      <c r="T65" s="683"/>
      <c r="U65" s="683" t="s">
        <v>1020</v>
      </c>
      <c r="V65" s="683"/>
      <c r="W65" s="683"/>
      <c r="X65" s="683"/>
      <c r="Y65" s="683"/>
      <c r="Z65" s="683"/>
      <c r="AA65" s="683"/>
      <c r="AB65" s="684"/>
      <c r="AC65" s="685">
        <f>VLOOKUP(B65,'F-GD-07 Completo'!$B:$AA,11,0)</f>
        <v>41134</v>
      </c>
      <c r="AD65" s="686"/>
      <c r="AE65" s="686"/>
      <c r="AF65" s="686"/>
      <c r="AG65" s="687">
        <f>VLOOKUP(B65,'F-GD-07 Completo'!$B:$AA,12,0)</f>
        <v>41239</v>
      </c>
      <c r="AH65" s="687"/>
      <c r="AI65" s="688"/>
      <c r="AJ65" s="689" t="str">
        <f>IF(VLOOKUP(B65,'F-GD-07 Completo'!$B:$AA,13,0)="Carpeta física",CONCATENATE(VLOOKUP(B65,'F-GD-07 Completo'!$B:$AE,14,0)," de ",VLOOKUP(B65,'F-GD-07 Completo'!$B:$AE,15,0))," ")</f>
        <v>1 de 1</v>
      </c>
      <c r="AK65" s="690"/>
      <c r="AL65" s="691" t="str">
        <f>IF(VLOOKUP(B65,'F-GD-07 Completo'!$B:$AA,13,0)="Tomo (documentos empastados)",CONCATENATE(VLOOKUP(B65,'F-GD-07 Completo'!$B:$AE,15,0)," de ",VLOOKUP(B65,'F-GD-07 Completo'!$B:$AE,16,0))," ")</f>
        <v xml:space="preserve"> </v>
      </c>
      <c r="AM65" s="692"/>
      <c r="AN65" s="689" t="str">
        <f>IF(VLOOKUP(B65,'F-GD-07 Completo'!$B:$AA,13,0)="Otro",CONCATENATE(VLOOKUP(B65,'F-GD-07 Completo'!$B:$AE,15,0)," de ",VLOOKUP(B65,'F-GD-07 Completo'!$B:$AE,16,0))," ")</f>
        <v xml:space="preserve"> </v>
      </c>
      <c r="AO65" s="690"/>
      <c r="AP65" s="622">
        <f>VLOOKUP(B65,'F-GD-07 Completo'!$B:$AE,29,0)</f>
        <v>5</v>
      </c>
      <c r="AQ65" s="693" t="str">
        <f>VLOOKUP(B65,'F-GD-07 Completo'!$B:$AA,21,0)</f>
        <v xml:space="preserve">Físico </v>
      </c>
      <c r="AR65" s="694"/>
      <c r="AS65" s="633">
        <f>VLOOKUP(B65,'F-GD-07 Completo'!$B:$AA,18,0)</f>
        <v>180</v>
      </c>
      <c r="AT65" s="633">
        <f>VLOOKUP(B65,'F-GD-07 Completo'!$B:$AA,19,0)</f>
        <v>0</v>
      </c>
      <c r="AU65" s="633">
        <f>VLOOKUP(B65,'F-GD-07 Completo'!$B:$AA,20,0)</f>
        <v>0</v>
      </c>
      <c r="AV65" s="678" t="str">
        <f>VLOOKUP(B65,'F-GD-07 Completo'!$B:$AA,22,0)</f>
        <v>Baja</v>
      </c>
      <c r="AW65" s="679"/>
      <c r="AX65" s="623" t="str">
        <f>IF(VLOOKUP(B65,'F-GD-07 Completo'!$B:$AA,23,0)="PU","X"," ")</f>
        <v xml:space="preserve"> </v>
      </c>
      <c r="AY65" s="623" t="str">
        <f>IF(VLOOKUP(B65,'F-GD-07 Completo'!$B:$AA,23,0)="PC","X"," ")</f>
        <v xml:space="preserve"> </v>
      </c>
      <c r="AZ65" s="623" t="str">
        <f>IF(VLOOKUP(B65,'F-GD-07 Completo'!$B:$AA,23,0)="PR","X"," ")</f>
        <v xml:space="preserve"> </v>
      </c>
      <c r="BA65" s="624">
        <f>VLOOKUP(B65,'F-GD-07 Completo'!$B:$AA,24,0)</f>
        <v>0</v>
      </c>
      <c r="BB65" s="680" t="str">
        <f>VLOOKUP(B65,'F-GD-07 Completo'!$B:$AA,25,0)</f>
        <v>TRANSFERENCIA 2018</v>
      </c>
      <c r="BC65" s="681"/>
      <c r="BD65" s="681"/>
      <c r="BE65" s="681"/>
      <c r="BF65" s="681"/>
      <c r="BG65" s="681"/>
      <c r="BH65" s="681"/>
      <c r="BI65" s="681"/>
      <c r="BJ65" s="681"/>
      <c r="BK65" s="681"/>
      <c r="BL65" s="681"/>
      <c r="BM65" s="681"/>
      <c r="BN65" s="681"/>
      <c r="BO65" s="682"/>
      <c r="BP65" s="625"/>
      <c r="BQ65" s="626"/>
      <c r="BR65" s="627"/>
    </row>
    <row r="66" spans="1:70" s="628" customFormat="1" ht="37.5" customHeight="1" x14ac:dyDescent="0.2">
      <c r="A66" s="620"/>
      <c r="B66" s="621">
        <v>42</v>
      </c>
      <c r="C66" s="678" t="str">
        <f>CONCATENATE(VLOOKUP(B66,'F-GD-07 Completo'!$B:$AA,6,0),".",VLOOKUP(B66,'F-GD-07 Completo'!$B:$AA,8,0))</f>
        <v>390.91</v>
      </c>
      <c r="D66" s="678"/>
      <c r="E66" s="678"/>
      <c r="F66" s="683" t="str">
        <f>CONCATENATE(VLOOKUP(B66,'F-GD-07 Completo'!$B:$AA,7,0),".",VLOOKUP(B66,'F-GD-07 Completo'!$B:$AA,9,0))</f>
        <v>PROGRAMAS.Niñez y Atención a Primera Infancia</v>
      </c>
      <c r="G66" s="683"/>
      <c r="H66" s="683"/>
      <c r="I66" s="683"/>
      <c r="J66" s="683"/>
      <c r="K66" s="683"/>
      <c r="L66" s="683"/>
      <c r="M66" s="683"/>
      <c r="N66" s="683"/>
      <c r="O66" s="683"/>
      <c r="P66" s="683"/>
      <c r="Q66" s="683"/>
      <c r="R66" s="683"/>
      <c r="S66" s="683"/>
      <c r="T66" s="683"/>
      <c r="U66" s="683" t="s">
        <v>1025</v>
      </c>
      <c r="V66" s="683"/>
      <c r="W66" s="683"/>
      <c r="X66" s="683"/>
      <c r="Y66" s="683"/>
      <c r="Z66" s="683"/>
      <c r="AA66" s="683"/>
      <c r="AB66" s="684"/>
      <c r="AC66" s="685">
        <f>VLOOKUP(B66,'F-GD-07 Completo'!$B:$AA,11,0)</f>
        <v>41290</v>
      </c>
      <c r="AD66" s="686"/>
      <c r="AE66" s="686"/>
      <c r="AF66" s="686"/>
      <c r="AG66" s="687">
        <f>VLOOKUP(B66,'F-GD-07 Completo'!$B:$AA,12,0)</f>
        <v>41619</v>
      </c>
      <c r="AH66" s="687"/>
      <c r="AI66" s="688"/>
      <c r="AJ66" s="689" t="str">
        <f>IF(VLOOKUP(B66,'F-GD-07 Completo'!$B:$AA,13,0)="Carpeta física",CONCATENATE(VLOOKUP(B66,'F-GD-07 Completo'!$B:$AE,14,0)," de ",VLOOKUP(B66,'F-GD-07 Completo'!$B:$AE,15,0))," ")</f>
        <v>1 de 1</v>
      </c>
      <c r="AK66" s="690"/>
      <c r="AL66" s="691" t="str">
        <f>IF(VLOOKUP(B66,'F-GD-07 Completo'!$B:$AA,13,0)="Tomo (documentos empastados)",CONCATENATE(VLOOKUP(B66,'F-GD-07 Completo'!$B:$AE,15,0)," de ",VLOOKUP(B66,'F-GD-07 Completo'!$B:$AE,16,0))," ")</f>
        <v xml:space="preserve"> </v>
      </c>
      <c r="AM66" s="692"/>
      <c r="AN66" s="689" t="str">
        <f>IF(VLOOKUP(B66,'F-GD-07 Completo'!$B:$AA,13,0)="Otro",CONCATENATE(VLOOKUP(B66,'F-GD-07 Completo'!$B:$AE,15,0)," de ",VLOOKUP(B66,'F-GD-07 Completo'!$B:$AE,16,0))," ")</f>
        <v xml:space="preserve"> </v>
      </c>
      <c r="AO66" s="690"/>
      <c r="AP66" s="622">
        <f>VLOOKUP(B66,'F-GD-07 Completo'!$B:$AE,29,0)</f>
        <v>5</v>
      </c>
      <c r="AQ66" s="693" t="str">
        <f>VLOOKUP(B66,'F-GD-07 Completo'!$B:$AA,21,0)</f>
        <v xml:space="preserve">Físico </v>
      </c>
      <c r="AR66" s="694"/>
      <c r="AS66" s="633">
        <f>VLOOKUP(B66,'F-GD-07 Completo'!$B:$AA,18,0)</f>
        <v>142</v>
      </c>
      <c r="AT66" s="633">
        <f>VLOOKUP(B66,'F-GD-07 Completo'!$B:$AA,19,0)</f>
        <v>0</v>
      </c>
      <c r="AU66" s="633">
        <f>VLOOKUP(B66,'F-GD-07 Completo'!$B:$AA,20,0)</f>
        <v>0</v>
      </c>
      <c r="AV66" s="678" t="str">
        <f>VLOOKUP(B66,'F-GD-07 Completo'!$B:$AA,22,0)</f>
        <v>Baja</v>
      </c>
      <c r="AW66" s="679"/>
      <c r="AX66" s="623" t="str">
        <f>IF(VLOOKUP(B66,'F-GD-07 Completo'!$B:$AA,23,0)="PU","X"," ")</f>
        <v xml:space="preserve"> </v>
      </c>
      <c r="AY66" s="623" t="str">
        <f>IF(VLOOKUP(B66,'F-GD-07 Completo'!$B:$AA,23,0)="PC","X"," ")</f>
        <v xml:space="preserve"> </v>
      </c>
      <c r="AZ66" s="623" t="str">
        <f>IF(VLOOKUP(B66,'F-GD-07 Completo'!$B:$AA,23,0)="PR","X"," ")</f>
        <v xml:space="preserve"> </v>
      </c>
      <c r="BA66" s="624">
        <f>VLOOKUP(B66,'F-GD-07 Completo'!$B:$AA,24,0)</f>
        <v>0</v>
      </c>
      <c r="BB66" s="680" t="str">
        <f>VLOOKUP(B66,'F-GD-07 Completo'!$B:$AA,25,0)</f>
        <v>TRANSFERENCIA 2018</v>
      </c>
      <c r="BC66" s="681"/>
      <c r="BD66" s="681"/>
      <c r="BE66" s="681"/>
      <c r="BF66" s="681"/>
      <c r="BG66" s="681"/>
      <c r="BH66" s="681"/>
      <c r="BI66" s="681"/>
      <c r="BJ66" s="681"/>
      <c r="BK66" s="681"/>
      <c r="BL66" s="681"/>
      <c r="BM66" s="681"/>
      <c r="BN66" s="681"/>
      <c r="BO66" s="682"/>
      <c r="BP66" s="625"/>
      <c r="BQ66" s="626"/>
      <c r="BR66" s="627"/>
    </row>
    <row r="67" spans="1:70" s="628" customFormat="1" ht="33.75" customHeight="1" x14ac:dyDescent="0.2">
      <c r="A67" s="620"/>
      <c r="B67" s="621">
        <v>43</v>
      </c>
      <c r="C67" s="678" t="str">
        <f>CONCATENATE(VLOOKUP(B67,'F-GD-07 Completo'!$B:$AA,6,0),".",VLOOKUP(B67,'F-GD-07 Completo'!$B:$AA,8,0))</f>
        <v>390.91</v>
      </c>
      <c r="D67" s="678"/>
      <c r="E67" s="678"/>
      <c r="F67" s="683" t="str">
        <f>CONCATENATE(VLOOKUP(B67,'F-GD-07 Completo'!$B:$AA,7,0),".",VLOOKUP(B67,'F-GD-07 Completo'!$B:$AA,9,0))</f>
        <v>PROGRAMAS.Niñez y Atención a Primera Infancia</v>
      </c>
      <c r="G67" s="683"/>
      <c r="H67" s="683"/>
      <c r="I67" s="683"/>
      <c r="J67" s="683"/>
      <c r="K67" s="683"/>
      <c r="L67" s="683"/>
      <c r="M67" s="683"/>
      <c r="N67" s="683"/>
      <c r="O67" s="683"/>
      <c r="P67" s="683"/>
      <c r="Q67" s="683"/>
      <c r="R67" s="683"/>
      <c r="S67" s="683"/>
      <c r="T67" s="683"/>
      <c r="U67" s="683" t="s">
        <v>1021</v>
      </c>
      <c r="V67" s="683"/>
      <c r="W67" s="683"/>
      <c r="X67" s="683"/>
      <c r="Y67" s="683"/>
      <c r="Z67" s="683"/>
      <c r="AA67" s="683"/>
      <c r="AB67" s="684"/>
      <c r="AC67" s="685">
        <f>VLOOKUP(B67,'F-GD-07 Completo'!$B:$AA,11,0)</f>
        <v>41295</v>
      </c>
      <c r="AD67" s="686"/>
      <c r="AE67" s="686"/>
      <c r="AF67" s="686"/>
      <c r="AG67" s="687">
        <f>VLOOKUP(B67,'F-GD-07 Completo'!$B:$AA,12,0)</f>
        <v>41351</v>
      </c>
      <c r="AH67" s="687"/>
      <c r="AI67" s="688"/>
      <c r="AJ67" s="689" t="str">
        <f>IF(VLOOKUP(B67,'F-GD-07 Completo'!$B:$AA,13,0)="Carpeta física",CONCATENATE(VLOOKUP(B67,'F-GD-07 Completo'!$B:$AE,14,0)," de ",VLOOKUP(B67,'F-GD-07 Completo'!$B:$AE,15,0))," ")</f>
        <v>1 de 1</v>
      </c>
      <c r="AK67" s="690"/>
      <c r="AL67" s="691" t="str">
        <f>IF(VLOOKUP(B67,'F-GD-07 Completo'!$B:$AA,13,0)="Tomo (documentos empastados)",CONCATENATE(VLOOKUP(B67,'F-GD-07 Completo'!$B:$AE,15,0)," de ",VLOOKUP(B67,'F-GD-07 Completo'!$B:$AE,16,0))," ")</f>
        <v xml:space="preserve"> </v>
      </c>
      <c r="AM67" s="692"/>
      <c r="AN67" s="689" t="str">
        <f>IF(VLOOKUP(B67,'F-GD-07 Completo'!$B:$AA,13,0)="Otro",CONCATENATE(VLOOKUP(B67,'F-GD-07 Completo'!$B:$AE,15,0)," de ",VLOOKUP(B67,'F-GD-07 Completo'!$B:$AE,16,0))," ")</f>
        <v xml:space="preserve"> </v>
      </c>
      <c r="AO67" s="690"/>
      <c r="AP67" s="622">
        <f>VLOOKUP(B67,'F-GD-07 Completo'!$B:$AE,29,0)</f>
        <v>6</v>
      </c>
      <c r="AQ67" s="693" t="str">
        <f>VLOOKUP(B67,'F-GD-07 Completo'!$B:$AA,21,0)</f>
        <v xml:space="preserve">Físico </v>
      </c>
      <c r="AR67" s="694"/>
      <c r="AS67" s="633">
        <f>VLOOKUP(B67,'F-GD-07 Completo'!$B:$AA,18,0)</f>
        <v>188</v>
      </c>
      <c r="AT67" s="633">
        <f>VLOOKUP(B67,'F-GD-07 Completo'!$B:$AA,19,0)</f>
        <v>0</v>
      </c>
      <c r="AU67" s="633">
        <f>VLOOKUP(B67,'F-GD-07 Completo'!$B:$AA,20,0)</f>
        <v>0</v>
      </c>
      <c r="AV67" s="678" t="str">
        <f>VLOOKUP(B67,'F-GD-07 Completo'!$B:$AA,22,0)</f>
        <v>Baja</v>
      </c>
      <c r="AW67" s="679"/>
      <c r="AX67" s="623" t="str">
        <f>IF(VLOOKUP(B67,'F-GD-07 Completo'!$B:$AA,23,0)="PU","X"," ")</f>
        <v xml:space="preserve"> </v>
      </c>
      <c r="AY67" s="623" t="str">
        <f>IF(VLOOKUP(B67,'F-GD-07 Completo'!$B:$AA,23,0)="PC","X"," ")</f>
        <v xml:space="preserve"> </v>
      </c>
      <c r="AZ67" s="623" t="str">
        <f>IF(VLOOKUP(B67,'F-GD-07 Completo'!$B:$AA,23,0)="PR","X"," ")</f>
        <v xml:space="preserve"> </v>
      </c>
      <c r="BA67" s="624">
        <f>VLOOKUP(B67,'F-GD-07 Completo'!$B:$AA,24,0)</f>
        <v>0</v>
      </c>
      <c r="BB67" s="680" t="str">
        <f>VLOOKUP(B67,'F-GD-07 Completo'!$B:$AA,25,0)</f>
        <v>TRANSFERENCIA 2018</v>
      </c>
      <c r="BC67" s="681"/>
      <c r="BD67" s="681"/>
      <c r="BE67" s="681"/>
      <c r="BF67" s="681"/>
      <c r="BG67" s="681"/>
      <c r="BH67" s="681"/>
      <c r="BI67" s="681"/>
      <c r="BJ67" s="681"/>
      <c r="BK67" s="681"/>
      <c r="BL67" s="681"/>
      <c r="BM67" s="681"/>
      <c r="BN67" s="681"/>
      <c r="BO67" s="682"/>
      <c r="BP67" s="625"/>
      <c r="BQ67" s="626"/>
      <c r="BR67" s="627"/>
    </row>
    <row r="68" spans="1:70" s="628" customFormat="1" ht="33.75" customHeight="1" x14ac:dyDescent="0.2">
      <c r="A68" s="620"/>
      <c r="B68" s="621">
        <v>44</v>
      </c>
      <c r="C68" s="678" t="str">
        <f>CONCATENATE(VLOOKUP(B68,'F-GD-07 Completo'!$B:$AA,6,0),".",VLOOKUP(B68,'F-GD-07 Completo'!$B:$AA,8,0))</f>
        <v>390.91</v>
      </c>
      <c r="D68" s="678"/>
      <c r="E68" s="678"/>
      <c r="F68" s="683" t="str">
        <f>CONCATENATE(VLOOKUP(B68,'F-GD-07 Completo'!$B:$AA,7,0),".",VLOOKUP(B68,'F-GD-07 Completo'!$B:$AA,9,0))</f>
        <v>PROGRAMAS.Niñez y Atención a Primera Infancia</v>
      </c>
      <c r="G68" s="683"/>
      <c r="H68" s="683"/>
      <c r="I68" s="683"/>
      <c r="J68" s="683"/>
      <c r="K68" s="683"/>
      <c r="L68" s="683"/>
      <c r="M68" s="683"/>
      <c r="N68" s="683"/>
      <c r="O68" s="683"/>
      <c r="P68" s="683"/>
      <c r="Q68" s="683"/>
      <c r="R68" s="683"/>
      <c r="S68" s="683"/>
      <c r="T68" s="683"/>
      <c r="U68" s="683" t="s">
        <v>1022</v>
      </c>
      <c r="V68" s="683"/>
      <c r="W68" s="683"/>
      <c r="X68" s="683"/>
      <c r="Y68" s="683"/>
      <c r="Z68" s="683"/>
      <c r="AA68" s="683"/>
      <c r="AB68" s="684"/>
      <c r="AC68" s="685">
        <f>VLOOKUP(B68,'F-GD-07 Completo'!$B:$AA,11,0)</f>
        <v>41386</v>
      </c>
      <c r="AD68" s="686"/>
      <c r="AE68" s="686"/>
      <c r="AF68" s="686"/>
      <c r="AG68" s="687">
        <f>VLOOKUP(B68,'F-GD-07 Completo'!$B:$AA,12,0)</f>
        <v>41478</v>
      </c>
      <c r="AH68" s="687"/>
      <c r="AI68" s="688"/>
      <c r="AJ68" s="689" t="str">
        <f>IF(VLOOKUP(B68,'F-GD-07 Completo'!$B:$AA,13,0)="Carpeta física",CONCATENATE(VLOOKUP(B68,'F-GD-07 Completo'!$B:$AE,14,0)," de ",VLOOKUP(B68,'F-GD-07 Completo'!$B:$AE,15,0))," ")</f>
        <v>1 de 1</v>
      </c>
      <c r="AK68" s="690"/>
      <c r="AL68" s="691" t="str">
        <f>IF(VLOOKUP(B68,'F-GD-07 Completo'!$B:$AA,13,0)="Tomo (documentos empastados)",CONCATENATE(VLOOKUP(B68,'F-GD-07 Completo'!$B:$AE,15,0)," de ",VLOOKUP(B68,'F-GD-07 Completo'!$B:$AE,16,0))," ")</f>
        <v xml:space="preserve"> </v>
      </c>
      <c r="AM68" s="692"/>
      <c r="AN68" s="689" t="str">
        <f>IF(VLOOKUP(B68,'F-GD-07 Completo'!$B:$AA,13,0)="Otro",CONCATENATE(VLOOKUP(B68,'F-GD-07 Completo'!$B:$AE,15,0)," de ",VLOOKUP(B68,'F-GD-07 Completo'!$B:$AE,16,0))," ")</f>
        <v xml:space="preserve"> </v>
      </c>
      <c r="AO68" s="690"/>
      <c r="AP68" s="622">
        <f>VLOOKUP(B68,'F-GD-07 Completo'!$B:$AE,29,0)</f>
        <v>6</v>
      </c>
      <c r="AQ68" s="693" t="str">
        <f>VLOOKUP(B68,'F-GD-07 Completo'!$B:$AA,21,0)</f>
        <v xml:space="preserve">Físico </v>
      </c>
      <c r="AR68" s="694"/>
      <c r="AS68" s="633">
        <f>VLOOKUP(B68,'F-GD-07 Completo'!$B:$AA,18,0)</f>
        <v>202</v>
      </c>
      <c r="AT68" s="633">
        <f>VLOOKUP(B68,'F-GD-07 Completo'!$B:$AA,19,0)</f>
        <v>0</v>
      </c>
      <c r="AU68" s="633">
        <f>VLOOKUP(B68,'F-GD-07 Completo'!$B:$AA,20,0)</f>
        <v>0</v>
      </c>
      <c r="AV68" s="678" t="str">
        <f>VLOOKUP(B68,'F-GD-07 Completo'!$B:$AA,22,0)</f>
        <v>Baja</v>
      </c>
      <c r="AW68" s="679"/>
      <c r="AX68" s="623" t="str">
        <f>IF(VLOOKUP(B68,'F-GD-07 Completo'!$B:$AA,23,0)="PU","X"," ")</f>
        <v xml:space="preserve"> </v>
      </c>
      <c r="AY68" s="623" t="str">
        <f>IF(VLOOKUP(B68,'F-GD-07 Completo'!$B:$AA,23,0)="PC","X"," ")</f>
        <v xml:space="preserve"> </v>
      </c>
      <c r="AZ68" s="623" t="str">
        <f>IF(VLOOKUP(B68,'F-GD-07 Completo'!$B:$AA,23,0)="PR","X"," ")</f>
        <v xml:space="preserve"> </v>
      </c>
      <c r="BA68" s="624">
        <f>VLOOKUP(B68,'F-GD-07 Completo'!$B:$AA,24,0)</f>
        <v>0</v>
      </c>
      <c r="BB68" s="680" t="str">
        <f>VLOOKUP(B68,'F-GD-07 Completo'!$B:$AA,25,0)</f>
        <v>TRANSFERENCIA 2018</v>
      </c>
      <c r="BC68" s="681"/>
      <c r="BD68" s="681"/>
      <c r="BE68" s="681"/>
      <c r="BF68" s="681"/>
      <c r="BG68" s="681"/>
      <c r="BH68" s="681"/>
      <c r="BI68" s="681"/>
      <c r="BJ68" s="681"/>
      <c r="BK68" s="681"/>
      <c r="BL68" s="681"/>
      <c r="BM68" s="681"/>
      <c r="BN68" s="681"/>
      <c r="BO68" s="682"/>
      <c r="BP68" s="625"/>
      <c r="BQ68" s="626"/>
      <c r="BR68" s="627"/>
    </row>
    <row r="69" spans="1:70" s="628" customFormat="1" ht="33.75" customHeight="1" x14ac:dyDescent="0.2">
      <c r="A69" s="620"/>
      <c r="B69" s="621">
        <v>45</v>
      </c>
      <c r="C69" s="678" t="str">
        <f>CONCATENATE(VLOOKUP(B69,'F-GD-07 Completo'!$B:$AA,6,0),".",VLOOKUP(B69,'F-GD-07 Completo'!$B:$AA,8,0))</f>
        <v>390.91</v>
      </c>
      <c r="D69" s="678"/>
      <c r="E69" s="678"/>
      <c r="F69" s="683" t="str">
        <f>CONCATENATE(VLOOKUP(B69,'F-GD-07 Completo'!$B:$AA,7,0),".",VLOOKUP(B69,'F-GD-07 Completo'!$B:$AA,9,0))</f>
        <v>PROGRAMAS.Niñez y Atención a Primera Infancia</v>
      </c>
      <c r="G69" s="683"/>
      <c r="H69" s="683"/>
      <c r="I69" s="683"/>
      <c r="J69" s="683"/>
      <c r="K69" s="683"/>
      <c r="L69" s="683"/>
      <c r="M69" s="683"/>
      <c r="N69" s="683"/>
      <c r="O69" s="683"/>
      <c r="P69" s="683"/>
      <c r="Q69" s="683"/>
      <c r="R69" s="683"/>
      <c r="S69" s="683"/>
      <c r="T69" s="683"/>
      <c r="U69" s="683" t="s">
        <v>1023</v>
      </c>
      <c r="V69" s="683"/>
      <c r="W69" s="683"/>
      <c r="X69" s="683"/>
      <c r="Y69" s="683"/>
      <c r="Z69" s="683"/>
      <c r="AA69" s="683"/>
      <c r="AB69" s="684"/>
      <c r="AC69" s="685">
        <f>VLOOKUP(B69,'F-GD-07 Completo'!$B:$AA,11,0)</f>
        <v>41513</v>
      </c>
      <c r="AD69" s="686"/>
      <c r="AE69" s="686"/>
      <c r="AF69" s="686"/>
      <c r="AG69" s="687">
        <f>VLOOKUP(B69,'F-GD-07 Completo'!$B:$AA,12,0)</f>
        <v>41626</v>
      </c>
      <c r="AH69" s="687"/>
      <c r="AI69" s="688"/>
      <c r="AJ69" s="689" t="str">
        <f>IF(VLOOKUP(B69,'F-GD-07 Completo'!$B:$AA,13,0)="Carpeta física",CONCATENATE(VLOOKUP(B69,'F-GD-07 Completo'!$B:$AE,14,0)," de ",VLOOKUP(B69,'F-GD-07 Completo'!$B:$AE,15,0))," ")</f>
        <v>1 de 1</v>
      </c>
      <c r="AK69" s="690"/>
      <c r="AL69" s="691" t="str">
        <f>IF(VLOOKUP(B69,'F-GD-07 Completo'!$B:$AA,13,0)="Tomo (documentos empastados)",CONCATENATE(VLOOKUP(B69,'F-GD-07 Completo'!$B:$AE,15,0)," de ",VLOOKUP(B69,'F-GD-07 Completo'!$B:$AE,16,0))," ")</f>
        <v xml:space="preserve"> </v>
      </c>
      <c r="AM69" s="692"/>
      <c r="AN69" s="689" t="str">
        <f>IF(VLOOKUP(B69,'F-GD-07 Completo'!$B:$AA,13,0)="Otro",CONCATENATE(VLOOKUP(B69,'F-GD-07 Completo'!$B:$AE,15,0)," de ",VLOOKUP(B69,'F-GD-07 Completo'!$B:$AE,16,0))," ")</f>
        <v xml:space="preserve"> </v>
      </c>
      <c r="AO69" s="690"/>
      <c r="AP69" s="622">
        <f>VLOOKUP(B69,'F-GD-07 Completo'!$B:$AE,29,0)</f>
        <v>6</v>
      </c>
      <c r="AQ69" s="693" t="str">
        <f>VLOOKUP(B69,'F-GD-07 Completo'!$B:$AA,21,0)</f>
        <v xml:space="preserve">Físico </v>
      </c>
      <c r="AR69" s="694"/>
      <c r="AS69" s="633">
        <f>VLOOKUP(B69,'F-GD-07 Completo'!$B:$AA,18,0)</f>
        <v>214</v>
      </c>
      <c r="AT69" s="633">
        <f>VLOOKUP(B69,'F-GD-07 Completo'!$B:$AA,19,0)</f>
        <v>0</v>
      </c>
      <c r="AU69" s="633">
        <f>VLOOKUP(B69,'F-GD-07 Completo'!$B:$AA,20,0)</f>
        <v>0</v>
      </c>
      <c r="AV69" s="678" t="str">
        <f>VLOOKUP(B69,'F-GD-07 Completo'!$B:$AA,22,0)</f>
        <v>Baja</v>
      </c>
      <c r="AW69" s="679"/>
      <c r="AX69" s="623" t="str">
        <f>IF(VLOOKUP(B69,'F-GD-07 Completo'!$B:$AA,23,0)="PU","X"," ")</f>
        <v xml:space="preserve"> </v>
      </c>
      <c r="AY69" s="623" t="str">
        <f>IF(VLOOKUP(B69,'F-GD-07 Completo'!$B:$AA,23,0)="PC","X"," ")</f>
        <v xml:space="preserve"> </v>
      </c>
      <c r="AZ69" s="623" t="str">
        <f>IF(VLOOKUP(B69,'F-GD-07 Completo'!$B:$AA,23,0)="PR","X"," ")</f>
        <v xml:space="preserve"> </v>
      </c>
      <c r="BA69" s="624">
        <f>VLOOKUP(B69,'F-GD-07 Completo'!$B:$AA,24,0)</f>
        <v>0</v>
      </c>
      <c r="BB69" s="680" t="str">
        <f>VLOOKUP(B69,'F-GD-07 Completo'!$B:$AA,25,0)</f>
        <v>TRANSFERENCIA 2018</v>
      </c>
      <c r="BC69" s="681"/>
      <c r="BD69" s="681"/>
      <c r="BE69" s="681"/>
      <c r="BF69" s="681"/>
      <c r="BG69" s="681"/>
      <c r="BH69" s="681"/>
      <c r="BI69" s="681"/>
      <c r="BJ69" s="681"/>
      <c r="BK69" s="681"/>
      <c r="BL69" s="681"/>
      <c r="BM69" s="681"/>
      <c r="BN69" s="681"/>
      <c r="BO69" s="682"/>
      <c r="BP69" s="625"/>
      <c r="BQ69" s="626"/>
      <c r="BR69" s="627"/>
    </row>
    <row r="70" spans="1:70" s="628" customFormat="1" ht="33.75" customHeight="1" x14ac:dyDescent="0.2">
      <c r="A70" s="620"/>
      <c r="B70" s="621">
        <v>46</v>
      </c>
      <c r="C70" s="678" t="str">
        <f>CONCATENATE(VLOOKUP(B70,'F-GD-07 Completo'!$B:$AA,6,0),".",VLOOKUP(B70,'F-GD-07 Completo'!$B:$AA,8,0))</f>
        <v>074.260</v>
      </c>
      <c r="D70" s="678"/>
      <c r="E70" s="678"/>
      <c r="F70" s="683" t="str">
        <f>CONCATENATE(VLOOKUP(B70,'F-GD-07 Completo'!$B:$AA,7,0),".",VLOOKUP(B70,'F-GD-07 Completo'!$B:$AA,9,0))</f>
        <v>REGISTROS E INSTRUMENTOS DE CONTROL Y SEGUIMIENTO.Registros Comité Técnico para la Atención de la Primera Infancia</v>
      </c>
      <c r="G70" s="683"/>
      <c r="H70" s="683"/>
      <c r="I70" s="683"/>
      <c r="J70" s="683"/>
      <c r="K70" s="683"/>
      <c r="L70" s="683"/>
      <c r="M70" s="683"/>
      <c r="N70" s="683"/>
      <c r="O70" s="683"/>
      <c r="P70" s="683"/>
      <c r="Q70" s="683"/>
      <c r="R70" s="683"/>
      <c r="S70" s="683"/>
      <c r="T70" s="683"/>
      <c r="U70" s="683" t="s">
        <v>889</v>
      </c>
      <c r="V70" s="683"/>
      <c r="W70" s="683"/>
      <c r="X70" s="683"/>
      <c r="Y70" s="683"/>
      <c r="Z70" s="683"/>
      <c r="AA70" s="683"/>
      <c r="AB70" s="684"/>
      <c r="AC70" s="685">
        <f>VLOOKUP(B70,'F-GD-07 Completo'!$B:$AA,11,0)</f>
        <v>43090</v>
      </c>
      <c r="AD70" s="686"/>
      <c r="AE70" s="686"/>
      <c r="AF70" s="686"/>
      <c r="AG70" s="687">
        <f>VLOOKUP(B70,'F-GD-07 Completo'!$B:$AA,12,0)</f>
        <v>43532</v>
      </c>
      <c r="AH70" s="687"/>
      <c r="AI70" s="688"/>
      <c r="AJ70" s="689" t="str">
        <f>IF(VLOOKUP(B70,'F-GD-07 Completo'!$B:$AA,13,0)="Carpeta física",CONCATENATE(VLOOKUP(B70,'F-GD-07 Completo'!$B:$AE,14,0)," de ",VLOOKUP(B70,'F-GD-07 Completo'!$B:$AE,15,0))," ")</f>
        <v>1 de 1</v>
      </c>
      <c r="AK70" s="690"/>
      <c r="AL70" s="691" t="str">
        <f>IF(VLOOKUP(B70,'F-GD-07 Completo'!$B:$AA,13,0)="Tomo (documentos empastados)",CONCATENATE(VLOOKUP(B70,'F-GD-07 Completo'!$B:$AE,15,0)," de ",VLOOKUP(B70,'F-GD-07 Completo'!$B:$AE,16,0))," ")</f>
        <v xml:space="preserve"> </v>
      </c>
      <c r="AM70" s="692"/>
      <c r="AN70" s="689" t="str">
        <f>IF(VLOOKUP(B70,'F-GD-07 Completo'!$B:$AA,13,0)="Otro",CONCATENATE(VLOOKUP(B70,'F-GD-07 Completo'!$B:$AE,15,0)," de ",VLOOKUP(B70,'F-GD-07 Completo'!$B:$AE,16,0))," ")</f>
        <v xml:space="preserve"> </v>
      </c>
      <c r="AO70" s="690"/>
      <c r="AP70" s="622">
        <f>VLOOKUP(B70,'F-GD-07 Completo'!$B:$AE,29,0)</f>
        <v>6</v>
      </c>
      <c r="AQ70" s="693" t="str">
        <f>VLOOKUP(B70,'F-GD-07 Completo'!$B:$AA,21,0)</f>
        <v xml:space="preserve">Físico </v>
      </c>
      <c r="AR70" s="694"/>
      <c r="AS70" s="633">
        <f>VLOOKUP(B70,'F-GD-07 Completo'!$B:$AA,18,0)</f>
        <v>89</v>
      </c>
      <c r="AT70" s="633">
        <f>VLOOKUP(B70,'F-GD-07 Completo'!$B:$AA,19,0)</f>
        <v>0</v>
      </c>
      <c r="AU70" s="633">
        <f>VLOOKUP(B70,'F-GD-07 Completo'!$B:$AA,20,0)</f>
        <v>0</v>
      </c>
      <c r="AV70" s="678" t="str">
        <f>VLOOKUP(B70,'F-GD-07 Completo'!$B:$AA,22,0)</f>
        <v>Baja</v>
      </c>
      <c r="AW70" s="679"/>
      <c r="AX70" s="623" t="str">
        <f>IF(VLOOKUP(B70,'F-GD-07 Completo'!$B:$AA,23,0)="PU","X"," ")</f>
        <v>X</v>
      </c>
      <c r="AY70" s="623" t="str">
        <f>IF(VLOOKUP(B70,'F-GD-07 Completo'!$B:$AA,23,0)="PC","X"," ")</f>
        <v xml:space="preserve"> </v>
      </c>
      <c r="AZ70" s="623" t="str">
        <f>IF(VLOOKUP(B70,'F-GD-07 Completo'!$B:$AA,23,0)="PR","X"," ")</f>
        <v xml:space="preserve"> </v>
      </c>
      <c r="BA70" s="624">
        <f>VLOOKUP(B70,'F-GD-07 Completo'!$B:$AA,24,0)</f>
        <v>0</v>
      </c>
      <c r="BB70" s="680" t="str">
        <f>VLOOKUP(B70,'F-GD-07 Completo'!$B:$AA,25,0)</f>
        <v>TRANSFERENCIA 2022</v>
      </c>
      <c r="BC70" s="681"/>
      <c r="BD70" s="681"/>
      <c r="BE70" s="681"/>
      <c r="BF70" s="681"/>
      <c r="BG70" s="681"/>
      <c r="BH70" s="681"/>
      <c r="BI70" s="681"/>
      <c r="BJ70" s="681"/>
      <c r="BK70" s="681"/>
      <c r="BL70" s="681"/>
      <c r="BM70" s="681"/>
      <c r="BN70" s="681"/>
      <c r="BO70" s="682"/>
      <c r="BP70" s="625"/>
      <c r="BQ70" s="626"/>
      <c r="BR70" s="627"/>
    </row>
    <row r="71" spans="1:70" s="628" customFormat="1" ht="33.75" customHeight="1" x14ac:dyDescent="0.2">
      <c r="A71" s="620"/>
      <c r="B71" s="621">
        <v>47</v>
      </c>
      <c r="C71" s="678" t="str">
        <f>CONCATENATE(VLOOKUP(B71,'F-GD-07 Completo'!$B:$AA,6,0),".",VLOOKUP(B71,'F-GD-07 Completo'!$B:$AA,8,0))</f>
        <v>074.260</v>
      </c>
      <c r="D71" s="678"/>
      <c r="E71" s="678"/>
      <c r="F71" s="683" t="str">
        <f>CONCATENATE(VLOOKUP(B71,'F-GD-07 Completo'!$B:$AA,7,0),".",VLOOKUP(B71,'F-GD-07 Completo'!$B:$AA,9,0))</f>
        <v>REGISTROS E INSTRUMENTOS DE CONTROL Y SEGUIMIENTO.Registros Comité Técnico para la Atención de la Primera Infancia</v>
      </c>
      <c r="G71" s="683"/>
      <c r="H71" s="683"/>
      <c r="I71" s="683"/>
      <c r="J71" s="683"/>
      <c r="K71" s="683"/>
      <c r="L71" s="683"/>
      <c r="M71" s="683"/>
      <c r="N71" s="683"/>
      <c r="O71" s="683"/>
      <c r="P71" s="683"/>
      <c r="Q71" s="683"/>
      <c r="R71" s="683"/>
      <c r="S71" s="683"/>
      <c r="T71" s="683"/>
      <c r="U71" s="683" t="s">
        <v>890</v>
      </c>
      <c r="V71" s="683"/>
      <c r="W71" s="683"/>
      <c r="X71" s="683"/>
      <c r="Y71" s="683"/>
      <c r="Z71" s="683"/>
      <c r="AA71" s="683"/>
      <c r="AB71" s="684"/>
      <c r="AC71" s="685">
        <f>VLOOKUP(B71,'F-GD-07 Completo'!$B:$AA,11,0)</f>
        <v>43299</v>
      </c>
      <c r="AD71" s="686"/>
      <c r="AE71" s="686"/>
      <c r="AF71" s="686"/>
      <c r="AG71" s="687">
        <f>VLOOKUP(B71,'F-GD-07 Completo'!$B:$AA,12,0)</f>
        <v>43315</v>
      </c>
      <c r="AH71" s="687"/>
      <c r="AI71" s="688"/>
      <c r="AJ71" s="689" t="str">
        <f>IF(VLOOKUP(B71,'F-GD-07 Completo'!$B:$AA,13,0)="Carpeta física",CONCATENATE(VLOOKUP(B71,'F-GD-07 Completo'!$B:$AE,14,0)," de ",VLOOKUP(B71,'F-GD-07 Completo'!$B:$AE,15,0))," ")</f>
        <v>1 de 1</v>
      </c>
      <c r="AK71" s="690"/>
      <c r="AL71" s="691" t="str">
        <f>IF(VLOOKUP(B71,'F-GD-07 Completo'!$B:$AA,13,0)="Tomo (documentos empastados)",CONCATENATE(VLOOKUP(B71,'F-GD-07 Completo'!$B:$AE,15,0)," de ",VLOOKUP(B71,'F-GD-07 Completo'!$B:$AE,16,0))," ")</f>
        <v xml:space="preserve"> </v>
      </c>
      <c r="AM71" s="692"/>
      <c r="AN71" s="689" t="str">
        <f>IF(VLOOKUP(B71,'F-GD-07 Completo'!$B:$AA,13,0)="Otro",CONCATENATE(VLOOKUP(B71,'F-GD-07 Completo'!$B:$AE,15,0)," de ",VLOOKUP(B71,'F-GD-07 Completo'!$B:$AE,16,0))," ")</f>
        <v xml:space="preserve"> </v>
      </c>
      <c r="AO71" s="690"/>
      <c r="AP71" s="622">
        <f>VLOOKUP(B71,'F-GD-07 Completo'!$B:$AE,29,0)</f>
        <v>6</v>
      </c>
      <c r="AQ71" s="693" t="str">
        <f>VLOOKUP(B71,'F-GD-07 Completo'!$B:$AA,21,0)</f>
        <v xml:space="preserve">Físico </v>
      </c>
      <c r="AR71" s="694"/>
      <c r="AS71" s="633">
        <f>VLOOKUP(B71,'F-GD-07 Completo'!$B:$AA,18,0)</f>
        <v>7</v>
      </c>
      <c r="AT71" s="633">
        <f>VLOOKUP(B71,'F-GD-07 Completo'!$B:$AA,19,0)</f>
        <v>0</v>
      </c>
      <c r="AU71" s="633">
        <f>VLOOKUP(B71,'F-GD-07 Completo'!$B:$AA,20,0)</f>
        <v>0</v>
      </c>
      <c r="AV71" s="678" t="str">
        <f>VLOOKUP(B71,'F-GD-07 Completo'!$B:$AA,22,0)</f>
        <v>Baja</v>
      </c>
      <c r="AW71" s="679"/>
      <c r="AX71" s="623" t="str">
        <f>IF(VLOOKUP(B71,'F-GD-07 Completo'!$B:$AA,23,0)="PU","X"," ")</f>
        <v>X</v>
      </c>
      <c r="AY71" s="623" t="str">
        <f>IF(VLOOKUP(B71,'F-GD-07 Completo'!$B:$AA,23,0)="PC","X"," ")</f>
        <v xml:space="preserve"> </v>
      </c>
      <c r="AZ71" s="623" t="str">
        <f>IF(VLOOKUP(B71,'F-GD-07 Completo'!$B:$AA,23,0)="PR","X"," ")</f>
        <v xml:space="preserve"> </v>
      </c>
      <c r="BA71" s="624">
        <f>VLOOKUP(B71,'F-GD-07 Completo'!$B:$AA,24,0)</f>
        <v>0</v>
      </c>
      <c r="BB71" s="680" t="str">
        <f>VLOOKUP(B71,'F-GD-07 Completo'!$B:$AA,25,0)</f>
        <v>TRANSFERENCIA 2022</v>
      </c>
      <c r="BC71" s="681"/>
      <c r="BD71" s="681"/>
      <c r="BE71" s="681"/>
      <c r="BF71" s="681"/>
      <c r="BG71" s="681"/>
      <c r="BH71" s="681"/>
      <c r="BI71" s="681"/>
      <c r="BJ71" s="681"/>
      <c r="BK71" s="681"/>
      <c r="BL71" s="681"/>
      <c r="BM71" s="681"/>
      <c r="BN71" s="681"/>
      <c r="BO71" s="682"/>
      <c r="BP71" s="625"/>
      <c r="BQ71" s="626"/>
      <c r="BR71" s="627"/>
    </row>
    <row r="72" spans="1:70" s="628" customFormat="1" ht="33.75" customHeight="1" x14ac:dyDescent="0.2">
      <c r="A72" s="620"/>
      <c r="B72" s="621">
        <v>48</v>
      </c>
      <c r="C72" s="678" t="str">
        <f>CONCATENATE(VLOOKUP(B72,'F-GD-07 Completo'!$B:$AA,6,0),".",VLOOKUP(B72,'F-GD-07 Completo'!$B:$AA,8,0))</f>
        <v>074.260</v>
      </c>
      <c r="D72" s="678"/>
      <c r="E72" s="678"/>
      <c r="F72" s="683" t="str">
        <f>CONCATENATE(VLOOKUP(B72,'F-GD-07 Completo'!$B:$AA,7,0),".",VLOOKUP(B72,'F-GD-07 Completo'!$B:$AA,9,0))</f>
        <v>REGISTROS E INSTRUMENTOS DE CONTROL Y SEGUIMIENTO.Registros Comité Técnico para la Atención de la Primera Infancia</v>
      </c>
      <c r="G72" s="683"/>
      <c r="H72" s="683"/>
      <c r="I72" s="683"/>
      <c r="J72" s="683"/>
      <c r="K72" s="683"/>
      <c r="L72" s="683"/>
      <c r="M72" s="683"/>
      <c r="N72" s="683"/>
      <c r="O72" s="683"/>
      <c r="P72" s="683"/>
      <c r="Q72" s="683"/>
      <c r="R72" s="683"/>
      <c r="S72" s="683"/>
      <c r="T72" s="683"/>
      <c r="U72" s="683" t="s">
        <v>891</v>
      </c>
      <c r="V72" s="683"/>
      <c r="W72" s="683"/>
      <c r="X72" s="683"/>
      <c r="Y72" s="683"/>
      <c r="Z72" s="683"/>
      <c r="AA72" s="683"/>
      <c r="AB72" s="684"/>
      <c r="AC72" s="685">
        <f>VLOOKUP(B72,'F-GD-07 Completo'!$B:$AA,11,0)</f>
        <v>43578</v>
      </c>
      <c r="AD72" s="686"/>
      <c r="AE72" s="686"/>
      <c r="AF72" s="686"/>
      <c r="AG72" s="687">
        <f>VLOOKUP(B72,'F-GD-07 Completo'!$B:$AA,12,0)</f>
        <v>43578</v>
      </c>
      <c r="AH72" s="687"/>
      <c r="AI72" s="688"/>
      <c r="AJ72" s="689" t="str">
        <f>IF(VLOOKUP(B72,'F-GD-07 Completo'!$B:$AA,13,0)="Carpeta física",CONCATENATE(VLOOKUP(B72,'F-GD-07 Completo'!$B:$AE,14,0)," de ",VLOOKUP(B72,'F-GD-07 Completo'!$B:$AE,15,0))," ")</f>
        <v>1 de 1</v>
      </c>
      <c r="AK72" s="690"/>
      <c r="AL72" s="691" t="str">
        <f>IF(VLOOKUP(B72,'F-GD-07 Completo'!$B:$AA,13,0)="Tomo (documentos empastados)",CONCATENATE(VLOOKUP(B72,'F-GD-07 Completo'!$B:$AE,15,0)," de ",VLOOKUP(B72,'F-GD-07 Completo'!$B:$AE,16,0))," ")</f>
        <v xml:space="preserve"> </v>
      </c>
      <c r="AM72" s="692"/>
      <c r="AN72" s="689" t="str">
        <f>IF(VLOOKUP(B72,'F-GD-07 Completo'!$B:$AA,13,0)="Otro",CONCATENATE(VLOOKUP(B72,'F-GD-07 Completo'!$B:$AE,15,0)," de ",VLOOKUP(B72,'F-GD-07 Completo'!$B:$AE,16,0))," ")</f>
        <v xml:space="preserve"> </v>
      </c>
      <c r="AO72" s="690"/>
      <c r="AP72" s="622">
        <f>VLOOKUP(B72,'F-GD-07 Completo'!$B:$AE,29,0)</f>
        <v>6</v>
      </c>
      <c r="AQ72" s="693" t="str">
        <f>VLOOKUP(B72,'F-GD-07 Completo'!$B:$AA,21,0)</f>
        <v xml:space="preserve">Físico </v>
      </c>
      <c r="AR72" s="694"/>
      <c r="AS72" s="633">
        <f>VLOOKUP(B72,'F-GD-07 Completo'!$B:$AA,18,0)</f>
        <v>126</v>
      </c>
      <c r="AT72" s="633">
        <f>VLOOKUP(B72,'F-GD-07 Completo'!$B:$AA,19,0)</f>
        <v>0</v>
      </c>
      <c r="AU72" s="633">
        <f>VLOOKUP(B72,'F-GD-07 Completo'!$B:$AA,20,0)</f>
        <v>0</v>
      </c>
      <c r="AV72" s="678" t="str">
        <f>VLOOKUP(B72,'F-GD-07 Completo'!$B:$AA,22,0)</f>
        <v>Baja</v>
      </c>
      <c r="AW72" s="679"/>
      <c r="AX72" s="623" t="str">
        <f>IF(VLOOKUP(B72,'F-GD-07 Completo'!$B:$AA,23,0)="PU","X"," ")</f>
        <v>X</v>
      </c>
      <c r="AY72" s="623" t="str">
        <f>IF(VLOOKUP(B72,'F-GD-07 Completo'!$B:$AA,23,0)="PC","X"," ")</f>
        <v xml:space="preserve"> </v>
      </c>
      <c r="AZ72" s="623" t="str">
        <f>IF(VLOOKUP(B72,'F-GD-07 Completo'!$B:$AA,23,0)="PR","X"," ")</f>
        <v xml:space="preserve"> </v>
      </c>
      <c r="BA72" s="624">
        <f>VLOOKUP(B72,'F-GD-07 Completo'!$B:$AA,24,0)</f>
        <v>0</v>
      </c>
      <c r="BB72" s="680" t="str">
        <f>VLOOKUP(B72,'F-GD-07 Completo'!$B:$AA,25,0)</f>
        <v>TRANSFERENCIA 2022</v>
      </c>
      <c r="BC72" s="681"/>
      <c r="BD72" s="681"/>
      <c r="BE72" s="681"/>
      <c r="BF72" s="681"/>
      <c r="BG72" s="681"/>
      <c r="BH72" s="681"/>
      <c r="BI72" s="681"/>
      <c r="BJ72" s="681"/>
      <c r="BK72" s="681"/>
      <c r="BL72" s="681"/>
      <c r="BM72" s="681"/>
      <c r="BN72" s="681"/>
      <c r="BO72" s="682"/>
      <c r="BP72" s="625"/>
      <c r="BQ72" s="626"/>
      <c r="BR72" s="627"/>
    </row>
    <row r="73" spans="1:70" s="628" customFormat="1" ht="33.75" customHeight="1" x14ac:dyDescent="0.2">
      <c r="A73" s="620"/>
      <c r="B73" s="621">
        <v>49</v>
      </c>
      <c r="C73" s="678" t="str">
        <f>CONCATENATE(VLOOKUP(B73,'F-GD-07 Completo'!$B:$AA,6,0),".",VLOOKUP(B73,'F-GD-07 Completo'!$B:$AA,8,0))</f>
        <v>074.260</v>
      </c>
      <c r="D73" s="678"/>
      <c r="E73" s="678"/>
      <c r="F73" s="683" t="str">
        <f>CONCATENATE(VLOOKUP(B73,'F-GD-07 Completo'!$B:$AA,7,0),".",VLOOKUP(B73,'F-GD-07 Completo'!$B:$AA,9,0))</f>
        <v>REGISTROS E INSTRUMENTOS DE CONTROL Y SEGUIMIENTO.Registros Comité Técnico para la Atención de la Primera Infancia</v>
      </c>
      <c r="G73" s="683"/>
      <c r="H73" s="683"/>
      <c r="I73" s="683"/>
      <c r="J73" s="683"/>
      <c r="K73" s="683"/>
      <c r="L73" s="683"/>
      <c r="M73" s="683"/>
      <c r="N73" s="683"/>
      <c r="O73" s="683"/>
      <c r="P73" s="683"/>
      <c r="Q73" s="683"/>
      <c r="R73" s="683"/>
      <c r="S73" s="683"/>
      <c r="T73" s="683"/>
      <c r="U73" s="683" t="s">
        <v>892</v>
      </c>
      <c r="V73" s="683"/>
      <c r="W73" s="683"/>
      <c r="X73" s="683"/>
      <c r="Y73" s="683"/>
      <c r="Z73" s="683"/>
      <c r="AA73" s="683"/>
      <c r="AB73" s="684"/>
      <c r="AC73" s="685">
        <f>VLOOKUP(B73,'F-GD-07 Completo'!$B:$AA,11,0)</f>
        <v>43578</v>
      </c>
      <c r="AD73" s="686"/>
      <c r="AE73" s="686"/>
      <c r="AF73" s="686"/>
      <c r="AG73" s="687">
        <f>VLOOKUP(B73,'F-GD-07 Completo'!$B:$AA,12,0)</f>
        <v>43781</v>
      </c>
      <c r="AH73" s="687"/>
      <c r="AI73" s="688"/>
      <c r="AJ73" s="689" t="str">
        <f>IF(VLOOKUP(B73,'F-GD-07 Completo'!$B:$AA,13,0)="Carpeta física",CONCATENATE(VLOOKUP(B73,'F-GD-07 Completo'!$B:$AE,14,0)," de ",VLOOKUP(B73,'F-GD-07 Completo'!$B:$AE,15,0))," ")</f>
        <v>1 de 1</v>
      </c>
      <c r="AK73" s="690"/>
      <c r="AL73" s="691" t="str">
        <f>IF(VLOOKUP(B73,'F-GD-07 Completo'!$B:$AA,13,0)="Tomo (documentos empastados)",CONCATENATE(VLOOKUP(B73,'F-GD-07 Completo'!$B:$AE,15,0)," de ",VLOOKUP(B73,'F-GD-07 Completo'!$B:$AE,16,0))," ")</f>
        <v xml:space="preserve"> </v>
      </c>
      <c r="AM73" s="692"/>
      <c r="AN73" s="689" t="str">
        <f>IF(VLOOKUP(B73,'F-GD-07 Completo'!$B:$AA,13,0)="Otro",CONCATENATE(VLOOKUP(B73,'F-GD-07 Completo'!$B:$AE,15,0)," de ",VLOOKUP(B73,'F-GD-07 Completo'!$B:$AE,16,0))," ")</f>
        <v xml:space="preserve"> </v>
      </c>
      <c r="AO73" s="690"/>
      <c r="AP73" s="622">
        <f>VLOOKUP(B73,'F-GD-07 Completo'!$B:$AE,29,0)</f>
        <v>6</v>
      </c>
      <c r="AQ73" s="693" t="str">
        <f>VLOOKUP(B73,'F-GD-07 Completo'!$B:$AA,21,0)</f>
        <v xml:space="preserve">Físico </v>
      </c>
      <c r="AR73" s="694"/>
      <c r="AS73" s="633">
        <f>VLOOKUP(B73,'F-GD-07 Completo'!$B:$AA,18,0)</f>
        <v>170</v>
      </c>
      <c r="AT73" s="633">
        <f>VLOOKUP(B73,'F-GD-07 Completo'!$B:$AA,19,0)</f>
        <v>0</v>
      </c>
      <c r="AU73" s="633">
        <f>VLOOKUP(B73,'F-GD-07 Completo'!$B:$AA,20,0)</f>
        <v>0</v>
      </c>
      <c r="AV73" s="678" t="str">
        <f>VLOOKUP(B73,'F-GD-07 Completo'!$B:$AA,22,0)</f>
        <v>Baja</v>
      </c>
      <c r="AW73" s="679"/>
      <c r="AX73" s="623" t="str">
        <f>IF(VLOOKUP(B73,'F-GD-07 Completo'!$B:$AA,23,0)="PU","X"," ")</f>
        <v>X</v>
      </c>
      <c r="AY73" s="623" t="str">
        <f>IF(VLOOKUP(B73,'F-GD-07 Completo'!$B:$AA,23,0)="PC","X"," ")</f>
        <v xml:space="preserve"> </v>
      </c>
      <c r="AZ73" s="623" t="str">
        <f>IF(VLOOKUP(B73,'F-GD-07 Completo'!$B:$AA,23,0)="PR","X"," ")</f>
        <v xml:space="preserve"> </v>
      </c>
      <c r="BA73" s="624">
        <f>VLOOKUP(B73,'F-GD-07 Completo'!$B:$AA,24,0)</f>
        <v>0</v>
      </c>
      <c r="BB73" s="680" t="str">
        <f>VLOOKUP(B73,'F-GD-07 Completo'!$B:$AA,25,0)</f>
        <v>TRANSFERENCIA 2022</v>
      </c>
      <c r="BC73" s="681"/>
      <c r="BD73" s="681"/>
      <c r="BE73" s="681"/>
      <c r="BF73" s="681"/>
      <c r="BG73" s="681"/>
      <c r="BH73" s="681"/>
      <c r="BI73" s="681"/>
      <c r="BJ73" s="681"/>
      <c r="BK73" s="681"/>
      <c r="BL73" s="681"/>
      <c r="BM73" s="681"/>
      <c r="BN73" s="681"/>
      <c r="BO73" s="682"/>
      <c r="BP73" s="625"/>
      <c r="BQ73" s="626"/>
      <c r="BR73" s="627"/>
    </row>
    <row r="74" spans="1:70" s="628" customFormat="1" ht="33.75" customHeight="1" x14ac:dyDescent="0.2">
      <c r="A74" s="620"/>
      <c r="B74" s="621">
        <v>50</v>
      </c>
      <c r="C74" s="678" t="str">
        <f>CONCATENATE(VLOOKUP(B74,'F-GD-07 Completo'!$B:$AA,6,0),".",VLOOKUP(B74,'F-GD-07 Completo'!$B:$AA,8,0))</f>
        <v>074.260</v>
      </c>
      <c r="D74" s="678"/>
      <c r="E74" s="678"/>
      <c r="F74" s="683" t="str">
        <f>CONCATENATE(VLOOKUP(B74,'F-GD-07 Completo'!$B:$AA,7,0),".",VLOOKUP(B74,'F-GD-07 Completo'!$B:$AA,9,0))</f>
        <v>REGISTROS E INSTRUMENTOS DE CONTROL Y SEGUIMIENTO.Registros Comité Técnico para la Atención de la Primera Infancia</v>
      </c>
      <c r="G74" s="683"/>
      <c r="H74" s="683"/>
      <c r="I74" s="683"/>
      <c r="J74" s="683"/>
      <c r="K74" s="683"/>
      <c r="L74" s="683"/>
      <c r="M74" s="683"/>
      <c r="N74" s="683"/>
      <c r="O74" s="683"/>
      <c r="P74" s="683"/>
      <c r="Q74" s="683"/>
      <c r="R74" s="683"/>
      <c r="S74" s="683"/>
      <c r="T74" s="683"/>
      <c r="U74" s="683" t="s">
        <v>893</v>
      </c>
      <c r="V74" s="683"/>
      <c r="W74" s="683"/>
      <c r="X74" s="683"/>
      <c r="Y74" s="683"/>
      <c r="Z74" s="683"/>
      <c r="AA74" s="683"/>
      <c r="AB74" s="684"/>
      <c r="AC74" s="685">
        <f>VLOOKUP(B74,'F-GD-07 Completo'!$B:$AA,11,0)</f>
        <v>43578</v>
      </c>
      <c r="AD74" s="686"/>
      <c r="AE74" s="686"/>
      <c r="AF74" s="686"/>
      <c r="AG74" s="687">
        <f>VLOOKUP(B74,'F-GD-07 Completo'!$B:$AA,12,0)</f>
        <v>43578</v>
      </c>
      <c r="AH74" s="687"/>
      <c r="AI74" s="688"/>
      <c r="AJ74" s="689" t="str">
        <f>IF(VLOOKUP(B74,'F-GD-07 Completo'!$B:$AA,13,0)="Carpeta física",CONCATENATE(VLOOKUP(B74,'F-GD-07 Completo'!$B:$AE,14,0)," de ",VLOOKUP(B74,'F-GD-07 Completo'!$B:$AE,15,0))," ")</f>
        <v>1 de 1</v>
      </c>
      <c r="AK74" s="690"/>
      <c r="AL74" s="691" t="str">
        <f>IF(VLOOKUP(B74,'F-GD-07 Completo'!$B:$AA,13,0)="Tomo (documentos empastados)",CONCATENATE(VLOOKUP(B74,'F-GD-07 Completo'!$B:$AE,15,0)," de ",VLOOKUP(B74,'F-GD-07 Completo'!$B:$AE,16,0))," ")</f>
        <v xml:space="preserve"> </v>
      </c>
      <c r="AM74" s="692"/>
      <c r="AN74" s="689" t="str">
        <f>IF(VLOOKUP(B74,'F-GD-07 Completo'!$B:$AA,13,0)="Otro",CONCATENATE(VLOOKUP(B74,'F-GD-07 Completo'!$B:$AE,15,0)," de ",VLOOKUP(B74,'F-GD-07 Completo'!$B:$AE,16,0))," ")</f>
        <v xml:space="preserve"> </v>
      </c>
      <c r="AO74" s="690"/>
      <c r="AP74" s="622">
        <f>VLOOKUP(B74,'F-GD-07 Completo'!$B:$AE,29,0)</f>
        <v>6</v>
      </c>
      <c r="AQ74" s="693" t="str">
        <f>VLOOKUP(B74,'F-GD-07 Completo'!$B:$AA,21,0)</f>
        <v xml:space="preserve">Físico </v>
      </c>
      <c r="AR74" s="694"/>
      <c r="AS74" s="633">
        <f>VLOOKUP(B74,'F-GD-07 Completo'!$B:$AA,18,0)</f>
        <v>101</v>
      </c>
      <c r="AT74" s="633">
        <f>VLOOKUP(B74,'F-GD-07 Completo'!$B:$AA,19,0)</f>
        <v>0</v>
      </c>
      <c r="AU74" s="633">
        <f>VLOOKUP(B74,'F-GD-07 Completo'!$B:$AA,20,0)</f>
        <v>0</v>
      </c>
      <c r="AV74" s="678" t="str">
        <f>VLOOKUP(B74,'F-GD-07 Completo'!$B:$AA,22,0)</f>
        <v>Baja</v>
      </c>
      <c r="AW74" s="679"/>
      <c r="AX74" s="623" t="str">
        <f>IF(VLOOKUP(B74,'F-GD-07 Completo'!$B:$AA,23,0)="PU","X"," ")</f>
        <v>X</v>
      </c>
      <c r="AY74" s="623" t="str">
        <f>IF(VLOOKUP(B74,'F-GD-07 Completo'!$B:$AA,23,0)="PC","X"," ")</f>
        <v xml:space="preserve"> </v>
      </c>
      <c r="AZ74" s="623" t="str">
        <f>IF(VLOOKUP(B74,'F-GD-07 Completo'!$B:$AA,23,0)="PR","X"," ")</f>
        <v xml:space="preserve"> </v>
      </c>
      <c r="BA74" s="624">
        <f>VLOOKUP(B74,'F-GD-07 Completo'!$B:$AA,24,0)</f>
        <v>0</v>
      </c>
      <c r="BB74" s="680" t="str">
        <f>VLOOKUP(B74,'F-GD-07 Completo'!$B:$AA,25,0)</f>
        <v>TRANSFERENCIA 2022</v>
      </c>
      <c r="BC74" s="681"/>
      <c r="BD74" s="681"/>
      <c r="BE74" s="681"/>
      <c r="BF74" s="681"/>
      <c r="BG74" s="681"/>
      <c r="BH74" s="681"/>
      <c r="BI74" s="681"/>
      <c r="BJ74" s="681"/>
      <c r="BK74" s="681"/>
      <c r="BL74" s="681"/>
      <c r="BM74" s="681"/>
      <c r="BN74" s="681"/>
      <c r="BO74" s="682"/>
      <c r="BP74" s="625"/>
      <c r="BQ74" s="626"/>
      <c r="BR74" s="627"/>
    </row>
    <row r="75" spans="1:70" s="628" customFormat="1" ht="89.25" customHeight="1" x14ac:dyDescent="0.2">
      <c r="A75" s="620"/>
      <c r="B75" s="621">
        <v>51</v>
      </c>
      <c r="C75" s="678" t="str">
        <f>CONCATENATE(VLOOKUP(B75,'F-GD-07 Completo'!$B:$AA,6,0),".",VLOOKUP(B75,'F-GD-07 Completo'!$B:$AA,8,0))</f>
        <v>070.269</v>
      </c>
      <c r="D75" s="678"/>
      <c r="E75" s="678"/>
      <c r="F75" s="683" t="str">
        <f>CONCATENATE(VLOOKUP(B75,'F-GD-07 Completo'!$B:$AA,7,0),".",VLOOKUP(B75,'F-GD-07 Completo'!$B:$AA,9,0))</f>
        <v>REGISTROS DEL PROGRAMA DE DESARROLLO CON ENFOQUE TERRITORIAL A LA ATENCIÓN INTEGRAL DE LA PRIMERA INFANCIA, NIÑEZ Y ADOLESCENCIA .Registros de Gestión Territorial de Calidad, Pertenencia, Direccionamiento y Control a la Atención Integral de la Primera Infancia</v>
      </c>
      <c r="G75" s="683"/>
      <c r="H75" s="683"/>
      <c r="I75" s="683"/>
      <c r="J75" s="683"/>
      <c r="K75" s="683"/>
      <c r="L75" s="683"/>
      <c r="M75" s="683"/>
      <c r="N75" s="683"/>
      <c r="O75" s="683"/>
      <c r="P75" s="683"/>
      <c r="Q75" s="683"/>
      <c r="R75" s="683"/>
      <c r="S75" s="683"/>
      <c r="T75" s="683"/>
      <c r="U75" s="683" t="s">
        <v>1054</v>
      </c>
      <c r="V75" s="683"/>
      <c r="W75" s="683"/>
      <c r="X75" s="683"/>
      <c r="Y75" s="683"/>
      <c r="Z75" s="683"/>
      <c r="AA75" s="683"/>
      <c r="AB75" s="684"/>
      <c r="AC75" s="685">
        <f>VLOOKUP(B75,'F-GD-07 Completo'!$B:$AA,11,0)</f>
        <v>43579</v>
      </c>
      <c r="AD75" s="686"/>
      <c r="AE75" s="686"/>
      <c r="AF75" s="686"/>
      <c r="AG75" s="687">
        <f>VLOOKUP(B75,'F-GD-07 Completo'!$B:$AA,12,0)</f>
        <v>43579</v>
      </c>
      <c r="AH75" s="687"/>
      <c r="AI75" s="688"/>
      <c r="AJ75" s="689" t="str">
        <f>IF(VLOOKUP(B75,'F-GD-07 Completo'!$B:$AA,13,0)="Carpeta física",CONCATENATE(VLOOKUP(B75,'F-GD-07 Completo'!$B:$AE,14,0)," de ",VLOOKUP(B75,'F-GD-07 Completo'!$B:$AE,15,0))," ")</f>
        <v>1 de 3</v>
      </c>
      <c r="AK75" s="690"/>
      <c r="AL75" s="691" t="str">
        <f>IF(VLOOKUP(B75,'F-GD-07 Completo'!$B:$AA,13,0)="Tomo (documentos empastados)",CONCATENATE(VLOOKUP(B75,'F-GD-07 Completo'!$B:$AE,15,0)," de ",VLOOKUP(B75,'F-GD-07 Completo'!$B:$AE,16,0))," ")</f>
        <v xml:space="preserve"> </v>
      </c>
      <c r="AM75" s="692"/>
      <c r="AN75" s="689" t="str">
        <f>IF(VLOOKUP(B75,'F-GD-07 Completo'!$B:$AA,13,0)="Otro",CONCATENATE(VLOOKUP(B75,'F-GD-07 Completo'!$B:$AE,15,0)," de ",VLOOKUP(B75,'F-GD-07 Completo'!$B:$AE,16,0))," ")</f>
        <v xml:space="preserve"> </v>
      </c>
      <c r="AO75" s="690"/>
      <c r="AP75" s="622">
        <f>VLOOKUP(B75,'F-GD-07 Completo'!$B:$AE,29,0)</f>
        <v>7</v>
      </c>
      <c r="AQ75" s="693" t="str">
        <f>VLOOKUP(B75,'F-GD-07 Completo'!$B:$AA,21,0)</f>
        <v xml:space="preserve">Físico </v>
      </c>
      <c r="AR75" s="694"/>
      <c r="AS75" s="633">
        <f>VLOOKUP(B75,'F-GD-07 Completo'!$B:$AA,18,0)</f>
        <v>185</v>
      </c>
      <c r="AT75" s="633">
        <f>VLOOKUP(B75,'F-GD-07 Completo'!$B:$AA,19,0)</f>
        <v>0</v>
      </c>
      <c r="AU75" s="633">
        <f>VLOOKUP(B75,'F-GD-07 Completo'!$B:$AA,20,0)</f>
        <v>0</v>
      </c>
      <c r="AV75" s="678" t="str">
        <f>VLOOKUP(B75,'F-GD-07 Completo'!$B:$AA,22,0)</f>
        <v>Baja</v>
      </c>
      <c r="AW75" s="679"/>
      <c r="AX75" s="623" t="str">
        <f>IF(VLOOKUP(B75,'F-GD-07 Completo'!$B:$AA,23,0)="PU","X"," ")</f>
        <v>X</v>
      </c>
      <c r="AY75" s="623" t="str">
        <f>IF(VLOOKUP(B75,'F-GD-07 Completo'!$B:$AA,23,0)="PC","X"," ")</f>
        <v xml:space="preserve"> </v>
      </c>
      <c r="AZ75" s="623" t="str">
        <f>IF(VLOOKUP(B75,'F-GD-07 Completo'!$B:$AA,23,0)="PR","X"," ")</f>
        <v xml:space="preserve"> </v>
      </c>
      <c r="BA75" s="624">
        <f>VLOOKUP(B75,'F-GD-07 Completo'!$B:$AA,24,0)</f>
        <v>0</v>
      </c>
      <c r="BB75" s="680" t="str">
        <f>VLOOKUP(B75,'F-GD-07 Completo'!$B:$AA,25,0)</f>
        <v>TRANSFERENCIA 2022</v>
      </c>
      <c r="BC75" s="681"/>
      <c r="BD75" s="681"/>
      <c r="BE75" s="681"/>
      <c r="BF75" s="681"/>
      <c r="BG75" s="681"/>
      <c r="BH75" s="681"/>
      <c r="BI75" s="681"/>
      <c r="BJ75" s="681"/>
      <c r="BK75" s="681"/>
      <c r="BL75" s="681"/>
      <c r="BM75" s="681"/>
      <c r="BN75" s="681"/>
      <c r="BO75" s="682"/>
      <c r="BP75" s="625"/>
      <c r="BQ75" s="626"/>
      <c r="BR75" s="627"/>
    </row>
    <row r="76" spans="1:70" s="628" customFormat="1" ht="89.25" customHeight="1" x14ac:dyDescent="0.2">
      <c r="A76" s="620"/>
      <c r="B76" s="621">
        <v>52</v>
      </c>
      <c r="C76" s="678" t="str">
        <f>CONCATENATE(VLOOKUP(B76,'F-GD-07 Completo'!$B:$AA,6,0),".",VLOOKUP(B76,'F-GD-07 Completo'!$B:$AA,8,0))</f>
        <v>070.269</v>
      </c>
      <c r="D76" s="678"/>
      <c r="E76" s="678"/>
      <c r="F76" s="683" t="str">
        <f>CONCATENATE(VLOOKUP(B76,'F-GD-07 Completo'!$B:$AA,7,0),".",VLOOKUP(B76,'F-GD-07 Completo'!$B:$AA,9,0))</f>
        <v>REGISTROS DEL PROGRAMA DE DESARROLLO CON ENFOQUE TERRITORIAL A LA ATENCIÓN INTEGRAL DE LA PRIMERA INFANCIA, NIÑEZ Y ADOLESCENCIA .Registros de Gestión Territorial de Calidad, Pertenencia, Direccionamiento y Control a la Atención Integral de la Primera Infancia</v>
      </c>
      <c r="G76" s="683"/>
      <c r="H76" s="683"/>
      <c r="I76" s="683"/>
      <c r="J76" s="683"/>
      <c r="K76" s="683"/>
      <c r="L76" s="683"/>
      <c r="M76" s="683"/>
      <c r="N76" s="683"/>
      <c r="O76" s="683"/>
      <c r="P76" s="683"/>
      <c r="Q76" s="683"/>
      <c r="R76" s="683"/>
      <c r="S76" s="683"/>
      <c r="T76" s="683"/>
      <c r="U76" s="683" t="s">
        <v>1055</v>
      </c>
      <c r="V76" s="683"/>
      <c r="W76" s="683"/>
      <c r="X76" s="683"/>
      <c r="Y76" s="683"/>
      <c r="Z76" s="683"/>
      <c r="AA76" s="683"/>
      <c r="AB76" s="684"/>
      <c r="AC76" s="685">
        <f>VLOOKUP(B76,'F-GD-07 Completo'!$B:$AA,11,0)</f>
        <v>43579</v>
      </c>
      <c r="AD76" s="686"/>
      <c r="AE76" s="686"/>
      <c r="AF76" s="686"/>
      <c r="AG76" s="687">
        <f>VLOOKUP(B76,'F-GD-07 Completo'!$B:$AA,12,0)</f>
        <v>43579</v>
      </c>
      <c r="AH76" s="687"/>
      <c r="AI76" s="688"/>
      <c r="AJ76" s="689" t="str">
        <f>IF(VLOOKUP(B76,'F-GD-07 Completo'!$B:$AA,13,0)="Carpeta física",CONCATENATE(VLOOKUP(B76,'F-GD-07 Completo'!$B:$AE,14,0)," de ",VLOOKUP(B76,'F-GD-07 Completo'!$B:$AE,15,0))," ")</f>
        <v>2 de 3</v>
      </c>
      <c r="AK76" s="690"/>
      <c r="AL76" s="691" t="str">
        <f>IF(VLOOKUP(B76,'F-GD-07 Completo'!$B:$AA,13,0)="Tomo (documentos empastados)",CONCATENATE(VLOOKUP(B76,'F-GD-07 Completo'!$B:$AE,15,0)," de ",VLOOKUP(B76,'F-GD-07 Completo'!$B:$AE,16,0))," ")</f>
        <v xml:space="preserve"> </v>
      </c>
      <c r="AM76" s="692"/>
      <c r="AN76" s="689" t="str">
        <f>IF(VLOOKUP(B76,'F-GD-07 Completo'!$B:$AA,13,0)="Otro",CONCATENATE(VLOOKUP(B76,'F-GD-07 Completo'!$B:$AE,15,0)," de ",VLOOKUP(B76,'F-GD-07 Completo'!$B:$AE,16,0))," ")</f>
        <v xml:space="preserve"> </v>
      </c>
      <c r="AO76" s="690"/>
      <c r="AP76" s="622">
        <f>VLOOKUP(B76,'F-GD-07 Completo'!$B:$AE,29,0)</f>
        <v>7</v>
      </c>
      <c r="AQ76" s="693" t="str">
        <f>VLOOKUP(B76,'F-GD-07 Completo'!$B:$AA,21,0)</f>
        <v xml:space="preserve">Físico </v>
      </c>
      <c r="AR76" s="694"/>
      <c r="AS76" s="633">
        <f>VLOOKUP(B76,'F-GD-07 Completo'!$B:$AA,18,0)</f>
        <v>185</v>
      </c>
      <c r="AT76" s="633">
        <f>VLOOKUP(B76,'F-GD-07 Completo'!$B:$AA,19,0)</f>
        <v>0</v>
      </c>
      <c r="AU76" s="633">
        <f>VLOOKUP(B76,'F-GD-07 Completo'!$B:$AA,20,0)</f>
        <v>0</v>
      </c>
      <c r="AV76" s="678" t="str">
        <f>VLOOKUP(B76,'F-GD-07 Completo'!$B:$AA,22,0)</f>
        <v>Baja</v>
      </c>
      <c r="AW76" s="679"/>
      <c r="AX76" s="623" t="str">
        <f>IF(VLOOKUP(B76,'F-GD-07 Completo'!$B:$AA,23,0)="PU","X"," ")</f>
        <v>X</v>
      </c>
      <c r="AY76" s="623" t="str">
        <f>IF(VLOOKUP(B76,'F-GD-07 Completo'!$B:$AA,23,0)="PC","X"," ")</f>
        <v xml:space="preserve"> </v>
      </c>
      <c r="AZ76" s="623" t="str">
        <f>IF(VLOOKUP(B76,'F-GD-07 Completo'!$B:$AA,23,0)="PR","X"," ")</f>
        <v xml:space="preserve"> </v>
      </c>
      <c r="BA76" s="624">
        <f>VLOOKUP(B76,'F-GD-07 Completo'!$B:$AA,24,0)</f>
        <v>0</v>
      </c>
      <c r="BB76" s="680" t="str">
        <f>VLOOKUP(B76,'F-GD-07 Completo'!$B:$AA,25,0)</f>
        <v>TRANSFERENCIA 2022</v>
      </c>
      <c r="BC76" s="681"/>
      <c r="BD76" s="681"/>
      <c r="BE76" s="681"/>
      <c r="BF76" s="681"/>
      <c r="BG76" s="681"/>
      <c r="BH76" s="681"/>
      <c r="BI76" s="681"/>
      <c r="BJ76" s="681"/>
      <c r="BK76" s="681"/>
      <c r="BL76" s="681"/>
      <c r="BM76" s="681"/>
      <c r="BN76" s="681"/>
      <c r="BO76" s="682"/>
      <c r="BP76" s="625"/>
      <c r="BQ76" s="626"/>
      <c r="BR76" s="627"/>
    </row>
    <row r="77" spans="1:70" s="628" customFormat="1" ht="89.25" customHeight="1" x14ac:dyDescent="0.2">
      <c r="A77" s="620"/>
      <c r="B77" s="621">
        <v>53</v>
      </c>
      <c r="C77" s="678" t="str">
        <f>CONCATENATE(VLOOKUP(B77,'F-GD-07 Completo'!$B:$AA,6,0),".",VLOOKUP(B77,'F-GD-07 Completo'!$B:$AA,8,0))</f>
        <v>070.269</v>
      </c>
      <c r="D77" s="678"/>
      <c r="E77" s="678"/>
      <c r="F77" s="683" t="str">
        <f>CONCATENATE(VLOOKUP(B77,'F-GD-07 Completo'!$B:$AA,7,0),".",VLOOKUP(B77,'F-GD-07 Completo'!$B:$AA,9,0))</f>
        <v>REGISTROS DEL PROGRAMA DE DESARROLLO CON ENFOQUE TERRITORIAL A LA ATENCIÓN INTEGRAL DE LA PRIMERA INFANCIA, NIÑEZ Y ADOLESCENCIA .Registros de Gestión Territorial de Calidad, Pertenencia, Direccionamiento y Control a la Atención Integral de la Primera Infancia</v>
      </c>
      <c r="G77" s="683"/>
      <c r="H77" s="683"/>
      <c r="I77" s="683"/>
      <c r="J77" s="683"/>
      <c r="K77" s="683"/>
      <c r="L77" s="683"/>
      <c r="M77" s="683"/>
      <c r="N77" s="683"/>
      <c r="O77" s="683"/>
      <c r="P77" s="683"/>
      <c r="Q77" s="683"/>
      <c r="R77" s="683"/>
      <c r="S77" s="683"/>
      <c r="T77" s="683"/>
      <c r="U77" s="683" t="s">
        <v>1056</v>
      </c>
      <c r="V77" s="683"/>
      <c r="W77" s="683"/>
      <c r="X77" s="683"/>
      <c r="Y77" s="683"/>
      <c r="Z77" s="683"/>
      <c r="AA77" s="683"/>
      <c r="AB77" s="684"/>
      <c r="AC77" s="685">
        <f>VLOOKUP(B77,'F-GD-07 Completo'!$B:$AA,11,0)</f>
        <v>43579</v>
      </c>
      <c r="AD77" s="686"/>
      <c r="AE77" s="686"/>
      <c r="AF77" s="686"/>
      <c r="AG77" s="687">
        <f>VLOOKUP(B77,'F-GD-07 Completo'!$B:$AA,12,0)</f>
        <v>43579</v>
      </c>
      <c r="AH77" s="687"/>
      <c r="AI77" s="688"/>
      <c r="AJ77" s="689" t="str">
        <f>IF(VLOOKUP(B77,'F-GD-07 Completo'!$B:$AA,13,0)="Carpeta física",CONCATENATE(VLOOKUP(B77,'F-GD-07 Completo'!$B:$AE,14,0)," de ",VLOOKUP(B77,'F-GD-07 Completo'!$B:$AE,15,0))," ")</f>
        <v>3 de 3</v>
      </c>
      <c r="AK77" s="690"/>
      <c r="AL77" s="691" t="str">
        <f>IF(VLOOKUP(B77,'F-GD-07 Completo'!$B:$AA,13,0)="Tomo (documentos empastados)",CONCATENATE(VLOOKUP(B77,'F-GD-07 Completo'!$B:$AE,15,0)," de ",VLOOKUP(B77,'F-GD-07 Completo'!$B:$AE,16,0))," ")</f>
        <v xml:space="preserve"> </v>
      </c>
      <c r="AM77" s="692"/>
      <c r="AN77" s="689" t="str">
        <f>IF(VLOOKUP(B77,'F-GD-07 Completo'!$B:$AA,13,0)="Otro",CONCATENATE(VLOOKUP(B77,'F-GD-07 Completo'!$B:$AE,15,0)," de ",VLOOKUP(B77,'F-GD-07 Completo'!$B:$AE,16,0))," ")</f>
        <v xml:space="preserve"> </v>
      </c>
      <c r="AO77" s="690"/>
      <c r="AP77" s="622">
        <f>VLOOKUP(B77,'F-GD-07 Completo'!$B:$AE,29,0)</f>
        <v>7</v>
      </c>
      <c r="AQ77" s="693" t="str">
        <f>VLOOKUP(B77,'F-GD-07 Completo'!$B:$AA,21,0)</f>
        <v xml:space="preserve">Físico </v>
      </c>
      <c r="AR77" s="694"/>
      <c r="AS77" s="633">
        <f>VLOOKUP(B77,'F-GD-07 Completo'!$B:$AA,18,0)</f>
        <v>186</v>
      </c>
      <c r="AT77" s="633">
        <f>VLOOKUP(B77,'F-GD-07 Completo'!$B:$AA,19,0)</f>
        <v>0</v>
      </c>
      <c r="AU77" s="633">
        <f>VLOOKUP(B77,'F-GD-07 Completo'!$B:$AA,20,0)</f>
        <v>0</v>
      </c>
      <c r="AV77" s="678" t="str">
        <f>VLOOKUP(B77,'F-GD-07 Completo'!$B:$AA,22,0)</f>
        <v>Baja</v>
      </c>
      <c r="AW77" s="679"/>
      <c r="AX77" s="623" t="str">
        <f>IF(VLOOKUP(B77,'F-GD-07 Completo'!$B:$AA,23,0)="PU","X"," ")</f>
        <v>X</v>
      </c>
      <c r="AY77" s="623" t="str">
        <f>IF(VLOOKUP(B77,'F-GD-07 Completo'!$B:$AA,23,0)="PC","X"," ")</f>
        <v xml:space="preserve"> </v>
      </c>
      <c r="AZ77" s="623" t="str">
        <f>IF(VLOOKUP(B77,'F-GD-07 Completo'!$B:$AA,23,0)="PR","X"," ")</f>
        <v xml:space="preserve"> </v>
      </c>
      <c r="BA77" s="624">
        <f>VLOOKUP(B77,'F-GD-07 Completo'!$B:$AA,24,0)</f>
        <v>0</v>
      </c>
      <c r="BB77" s="680" t="str">
        <f>VLOOKUP(B77,'F-GD-07 Completo'!$B:$AA,25,0)</f>
        <v>TRANSFERENCIA 2022</v>
      </c>
      <c r="BC77" s="681"/>
      <c r="BD77" s="681"/>
      <c r="BE77" s="681"/>
      <c r="BF77" s="681"/>
      <c r="BG77" s="681"/>
      <c r="BH77" s="681"/>
      <c r="BI77" s="681"/>
      <c r="BJ77" s="681"/>
      <c r="BK77" s="681"/>
      <c r="BL77" s="681"/>
      <c r="BM77" s="681"/>
      <c r="BN77" s="681"/>
      <c r="BO77" s="682"/>
      <c r="BP77" s="625"/>
      <c r="BQ77" s="626"/>
      <c r="BR77" s="627"/>
    </row>
    <row r="78" spans="1:70" s="628" customFormat="1" ht="89.25" customHeight="1" x14ac:dyDescent="0.2">
      <c r="A78" s="620"/>
      <c r="B78" s="621">
        <v>54</v>
      </c>
      <c r="C78" s="678" t="str">
        <f>CONCATENATE(VLOOKUP(B78,'F-GD-07 Completo'!$B:$AA,6,0),".",VLOOKUP(B78,'F-GD-07 Completo'!$B:$AA,8,0))</f>
        <v>070.269</v>
      </c>
      <c r="D78" s="678"/>
      <c r="E78" s="678"/>
      <c r="F78" s="683" t="str">
        <f>CONCATENATE(VLOOKUP(B78,'F-GD-07 Completo'!$B:$AA,7,0),".",VLOOKUP(B78,'F-GD-07 Completo'!$B:$AA,9,0))</f>
        <v>REGISTROS DEL PROGRAMA DE DESARROLLO CON ENFOQUE TERRITORIAL A LA ATENCIÓN INTEGRAL DE LA PRIMERA INFANCIA, NIÑEZ Y ADOLESCENCIA .Registros de Gestión Territorial de Calidad, Pertenencia, Direccionamiento y Control a la Atención Integral de la Primera Infancia</v>
      </c>
      <c r="G78" s="683"/>
      <c r="H78" s="683"/>
      <c r="I78" s="683"/>
      <c r="J78" s="683"/>
      <c r="K78" s="683"/>
      <c r="L78" s="683"/>
      <c r="M78" s="683"/>
      <c r="N78" s="683"/>
      <c r="O78" s="683"/>
      <c r="P78" s="683"/>
      <c r="Q78" s="683"/>
      <c r="R78" s="683"/>
      <c r="S78" s="683"/>
      <c r="T78" s="683"/>
      <c r="U78" s="683" t="s">
        <v>896</v>
      </c>
      <c r="V78" s="683"/>
      <c r="W78" s="683"/>
      <c r="X78" s="683"/>
      <c r="Y78" s="683"/>
      <c r="Z78" s="683"/>
      <c r="AA78" s="683"/>
      <c r="AB78" s="684"/>
      <c r="AC78" s="685">
        <f>VLOOKUP(B78,'F-GD-07 Completo'!$B:$AA,11,0)</f>
        <v>43662</v>
      </c>
      <c r="AD78" s="686"/>
      <c r="AE78" s="686"/>
      <c r="AF78" s="686"/>
      <c r="AG78" s="687">
        <f>VLOOKUP(B78,'F-GD-07 Completo'!$B:$AA,12,0)</f>
        <v>43662</v>
      </c>
      <c r="AH78" s="687"/>
      <c r="AI78" s="688"/>
      <c r="AJ78" s="689" t="str">
        <f>IF(VLOOKUP(B78,'F-GD-07 Completo'!$B:$AA,13,0)="Carpeta física",CONCATENATE(VLOOKUP(B78,'F-GD-07 Completo'!$B:$AE,14,0)," de ",VLOOKUP(B78,'F-GD-07 Completo'!$B:$AE,15,0))," ")</f>
        <v>1 de 1</v>
      </c>
      <c r="AK78" s="690"/>
      <c r="AL78" s="691" t="str">
        <f>IF(VLOOKUP(B78,'F-GD-07 Completo'!$B:$AA,13,0)="Tomo (documentos empastados)",CONCATENATE(VLOOKUP(B78,'F-GD-07 Completo'!$B:$AE,15,0)," de ",VLOOKUP(B78,'F-GD-07 Completo'!$B:$AE,16,0))," ")</f>
        <v xml:space="preserve"> </v>
      </c>
      <c r="AM78" s="692"/>
      <c r="AN78" s="689" t="str">
        <f>IF(VLOOKUP(B78,'F-GD-07 Completo'!$B:$AA,13,0)="Otro",CONCATENATE(VLOOKUP(B78,'F-GD-07 Completo'!$B:$AE,15,0)," de ",VLOOKUP(B78,'F-GD-07 Completo'!$B:$AE,16,0))," ")</f>
        <v xml:space="preserve"> </v>
      </c>
      <c r="AO78" s="690"/>
      <c r="AP78" s="622">
        <f>VLOOKUP(B78,'F-GD-07 Completo'!$B:$AE,29,0)</f>
        <v>7</v>
      </c>
      <c r="AQ78" s="693" t="str">
        <f>VLOOKUP(B78,'F-GD-07 Completo'!$B:$AA,21,0)</f>
        <v xml:space="preserve">Físico </v>
      </c>
      <c r="AR78" s="694"/>
      <c r="AS78" s="633">
        <f>VLOOKUP(B78,'F-GD-07 Completo'!$B:$AA,18,0)</f>
        <v>149</v>
      </c>
      <c r="AT78" s="633">
        <f>VLOOKUP(B78,'F-GD-07 Completo'!$B:$AA,19,0)</f>
        <v>0</v>
      </c>
      <c r="AU78" s="633">
        <f>VLOOKUP(B78,'F-GD-07 Completo'!$B:$AA,20,0)</f>
        <v>0</v>
      </c>
      <c r="AV78" s="678" t="str">
        <f>VLOOKUP(B78,'F-GD-07 Completo'!$B:$AA,22,0)</f>
        <v>Baja</v>
      </c>
      <c r="AW78" s="679"/>
      <c r="AX78" s="623" t="str">
        <f>IF(VLOOKUP(B78,'F-GD-07 Completo'!$B:$AA,23,0)="PU","X"," ")</f>
        <v>X</v>
      </c>
      <c r="AY78" s="623" t="str">
        <f>IF(VLOOKUP(B78,'F-GD-07 Completo'!$B:$AA,23,0)="PC","X"," ")</f>
        <v xml:space="preserve"> </v>
      </c>
      <c r="AZ78" s="623" t="str">
        <f>IF(VLOOKUP(B78,'F-GD-07 Completo'!$B:$AA,23,0)="PR","X"," ")</f>
        <v xml:space="preserve"> </v>
      </c>
      <c r="BA78" s="624">
        <f>VLOOKUP(B78,'F-GD-07 Completo'!$B:$AA,24,0)</f>
        <v>0</v>
      </c>
      <c r="BB78" s="680" t="str">
        <f>VLOOKUP(B78,'F-GD-07 Completo'!$B:$AA,25,0)</f>
        <v>TRANSFERENCIA 2022</v>
      </c>
      <c r="BC78" s="681"/>
      <c r="BD78" s="681"/>
      <c r="BE78" s="681"/>
      <c r="BF78" s="681"/>
      <c r="BG78" s="681"/>
      <c r="BH78" s="681"/>
      <c r="BI78" s="681"/>
      <c r="BJ78" s="681"/>
      <c r="BK78" s="681"/>
      <c r="BL78" s="681"/>
      <c r="BM78" s="681"/>
      <c r="BN78" s="681"/>
      <c r="BO78" s="682"/>
      <c r="BP78" s="625"/>
      <c r="BQ78" s="626"/>
      <c r="BR78" s="627"/>
    </row>
    <row r="79" spans="1:70" s="628" customFormat="1" ht="89.25" customHeight="1" x14ac:dyDescent="0.2">
      <c r="A79" s="620"/>
      <c r="B79" s="621">
        <v>55</v>
      </c>
      <c r="C79" s="678" t="str">
        <f>CONCATENATE(VLOOKUP(B79,'F-GD-07 Completo'!$B:$AA,6,0),".",VLOOKUP(B79,'F-GD-07 Completo'!$B:$AA,8,0))</f>
        <v>070.269</v>
      </c>
      <c r="D79" s="678"/>
      <c r="E79" s="678"/>
      <c r="F79" s="683" t="str">
        <f>CONCATENATE(VLOOKUP(B79,'F-GD-07 Completo'!$B:$AA,7,0),".",VLOOKUP(B79,'F-GD-07 Completo'!$B:$AA,9,0))</f>
        <v>REGISTROS DEL PROGRAMA DE DESARROLLO CON ENFOQUE TERRITORIAL A LA ATENCIÓN INTEGRAL DE LA PRIMERA INFANCIA, NIÑEZ Y ADOLESCENCIA .Registros de Gestión Territorial de Calidad, Pertenencia, Direccionamiento y Control a la Atención Integral de la Primera Infancia</v>
      </c>
      <c r="G79" s="683"/>
      <c r="H79" s="683"/>
      <c r="I79" s="683"/>
      <c r="J79" s="683"/>
      <c r="K79" s="683"/>
      <c r="L79" s="683"/>
      <c r="M79" s="683"/>
      <c r="N79" s="683"/>
      <c r="O79" s="683"/>
      <c r="P79" s="683"/>
      <c r="Q79" s="683"/>
      <c r="R79" s="683"/>
      <c r="S79" s="683"/>
      <c r="T79" s="683"/>
      <c r="U79" s="683" t="s">
        <v>1070</v>
      </c>
      <c r="V79" s="683"/>
      <c r="W79" s="683"/>
      <c r="X79" s="683"/>
      <c r="Y79" s="683"/>
      <c r="Z79" s="683"/>
      <c r="AA79" s="683"/>
      <c r="AB79" s="684"/>
      <c r="AC79" s="685">
        <f>VLOOKUP(B79,'F-GD-07 Completo'!$B:$AA,11,0)</f>
        <v>43732</v>
      </c>
      <c r="AD79" s="686"/>
      <c r="AE79" s="686"/>
      <c r="AF79" s="686"/>
      <c r="AG79" s="687">
        <f>VLOOKUP(B79,'F-GD-07 Completo'!$B:$AA,12,0)</f>
        <v>43732</v>
      </c>
      <c r="AH79" s="687"/>
      <c r="AI79" s="688"/>
      <c r="AJ79" s="689" t="str">
        <f>IF(VLOOKUP(B79,'F-GD-07 Completo'!$B:$AA,13,0)="Carpeta física",CONCATENATE(VLOOKUP(B79,'F-GD-07 Completo'!$B:$AE,14,0)," de ",VLOOKUP(B79,'F-GD-07 Completo'!$B:$AE,15,0))," ")</f>
        <v>1 de 1</v>
      </c>
      <c r="AK79" s="690"/>
      <c r="AL79" s="691" t="str">
        <f>IF(VLOOKUP(B79,'F-GD-07 Completo'!$B:$AA,13,0)="Tomo (documentos empastados)",CONCATENATE(VLOOKUP(B79,'F-GD-07 Completo'!$B:$AE,15,0)," de ",VLOOKUP(B79,'F-GD-07 Completo'!$B:$AE,16,0))," ")</f>
        <v xml:space="preserve"> </v>
      </c>
      <c r="AM79" s="692"/>
      <c r="AN79" s="689" t="str">
        <f>IF(VLOOKUP(B79,'F-GD-07 Completo'!$B:$AA,13,0)="Otro",CONCATENATE(VLOOKUP(B79,'F-GD-07 Completo'!$B:$AE,15,0)," de ",VLOOKUP(B79,'F-GD-07 Completo'!$B:$AE,16,0))," ")</f>
        <v xml:space="preserve"> </v>
      </c>
      <c r="AO79" s="690"/>
      <c r="AP79" s="622">
        <f>VLOOKUP(B79,'F-GD-07 Completo'!$B:$AE,29,0)</f>
        <v>7</v>
      </c>
      <c r="AQ79" s="693" t="str">
        <f>VLOOKUP(B79,'F-GD-07 Completo'!$B:$AA,21,0)</f>
        <v xml:space="preserve">Físico </v>
      </c>
      <c r="AR79" s="694"/>
      <c r="AS79" s="633">
        <f>VLOOKUP(B79,'F-GD-07 Completo'!$B:$AA,18,0)</f>
        <v>141</v>
      </c>
      <c r="AT79" s="633">
        <f>VLOOKUP(B79,'F-GD-07 Completo'!$B:$AA,19,0)</f>
        <v>0</v>
      </c>
      <c r="AU79" s="633">
        <f>VLOOKUP(B79,'F-GD-07 Completo'!$B:$AA,20,0)</f>
        <v>0</v>
      </c>
      <c r="AV79" s="678" t="str">
        <f>VLOOKUP(B79,'F-GD-07 Completo'!$B:$AA,22,0)</f>
        <v>Baja</v>
      </c>
      <c r="AW79" s="679"/>
      <c r="AX79" s="623" t="str">
        <f>IF(VLOOKUP(B79,'F-GD-07 Completo'!$B:$AA,23,0)="PU","X"," ")</f>
        <v>X</v>
      </c>
      <c r="AY79" s="623" t="str">
        <f>IF(VLOOKUP(B79,'F-GD-07 Completo'!$B:$AA,23,0)="PC","X"," ")</f>
        <v xml:space="preserve"> </v>
      </c>
      <c r="AZ79" s="623" t="str">
        <f>IF(VLOOKUP(B79,'F-GD-07 Completo'!$B:$AA,23,0)="PR","X"," ")</f>
        <v xml:space="preserve"> </v>
      </c>
      <c r="BA79" s="624">
        <f>VLOOKUP(B79,'F-GD-07 Completo'!$B:$AA,24,0)</f>
        <v>0</v>
      </c>
      <c r="BB79" s="680" t="str">
        <f>VLOOKUP(B79,'F-GD-07 Completo'!$B:$AA,25,0)</f>
        <v>TRANSFERENCIA 2022</v>
      </c>
      <c r="BC79" s="681"/>
      <c r="BD79" s="681"/>
      <c r="BE79" s="681"/>
      <c r="BF79" s="681"/>
      <c r="BG79" s="681"/>
      <c r="BH79" s="681"/>
      <c r="BI79" s="681"/>
      <c r="BJ79" s="681"/>
      <c r="BK79" s="681"/>
      <c r="BL79" s="681"/>
      <c r="BM79" s="681"/>
      <c r="BN79" s="681"/>
      <c r="BO79" s="682"/>
      <c r="BP79" s="625"/>
      <c r="BQ79" s="626"/>
      <c r="BR79" s="627"/>
    </row>
    <row r="80" spans="1:70" s="628" customFormat="1" ht="89.25" customHeight="1" x14ac:dyDescent="0.2">
      <c r="A80" s="620"/>
      <c r="B80" s="621">
        <v>56</v>
      </c>
      <c r="C80" s="678" t="str">
        <f>CONCATENATE(VLOOKUP(B80,'F-GD-07 Completo'!$B:$AA,6,0),".",VLOOKUP(B80,'F-GD-07 Completo'!$B:$AA,8,0))</f>
        <v>070.269</v>
      </c>
      <c r="D80" s="678"/>
      <c r="E80" s="678"/>
      <c r="F80" s="683" t="str">
        <f>CONCATENATE(VLOOKUP(B80,'F-GD-07 Completo'!$B:$AA,7,0),".",VLOOKUP(B80,'F-GD-07 Completo'!$B:$AA,9,0))</f>
        <v>REGISTROS DEL PROGRAMA DE DESARROLLO CON ENFOQUE TERRITORIAL A LA ATENCIÓN INTEGRAL DE LA PRIMERA INFANCIA, NIÑEZ Y ADOLESCENCIA .Registros de Gestión Territorial de Calidad, Pertenencia, Direccionamiento y Control a la Atención Integral de la Primera Infancia</v>
      </c>
      <c r="G80" s="683"/>
      <c r="H80" s="683"/>
      <c r="I80" s="683"/>
      <c r="J80" s="683"/>
      <c r="K80" s="683"/>
      <c r="L80" s="683"/>
      <c r="M80" s="683"/>
      <c r="N80" s="683"/>
      <c r="O80" s="683"/>
      <c r="P80" s="683"/>
      <c r="Q80" s="683"/>
      <c r="R80" s="683"/>
      <c r="S80" s="683"/>
      <c r="T80" s="683"/>
      <c r="U80" s="683" t="s">
        <v>1068</v>
      </c>
      <c r="V80" s="683"/>
      <c r="W80" s="683"/>
      <c r="X80" s="683"/>
      <c r="Y80" s="683"/>
      <c r="Z80" s="683"/>
      <c r="AA80" s="683"/>
      <c r="AB80" s="684"/>
      <c r="AC80" s="685">
        <f>VLOOKUP(B80,'F-GD-07 Completo'!$B:$AA,11,0)</f>
        <v>43732</v>
      </c>
      <c r="AD80" s="686"/>
      <c r="AE80" s="686"/>
      <c r="AF80" s="686"/>
      <c r="AG80" s="687">
        <f>VLOOKUP(B80,'F-GD-07 Completo'!$B:$AA,12,0)</f>
        <v>43732</v>
      </c>
      <c r="AH80" s="687"/>
      <c r="AI80" s="688"/>
      <c r="AJ80" s="689" t="str">
        <f>IF(VLOOKUP(B80,'F-GD-07 Completo'!$B:$AA,13,0)="Carpeta física",CONCATENATE(VLOOKUP(B80,'F-GD-07 Completo'!$B:$AE,14,0)," de ",VLOOKUP(B80,'F-GD-07 Completo'!$B:$AE,15,0))," ")</f>
        <v>1 de 1</v>
      </c>
      <c r="AK80" s="690"/>
      <c r="AL80" s="691" t="str">
        <f>IF(VLOOKUP(B80,'F-GD-07 Completo'!$B:$AA,13,0)="Tomo (documentos empastados)",CONCATENATE(VLOOKUP(B80,'F-GD-07 Completo'!$B:$AE,15,0)," de ",VLOOKUP(B80,'F-GD-07 Completo'!$B:$AE,16,0))," ")</f>
        <v xml:space="preserve"> </v>
      </c>
      <c r="AM80" s="692"/>
      <c r="AN80" s="689" t="str">
        <f>IF(VLOOKUP(B80,'F-GD-07 Completo'!$B:$AA,13,0)="Otro",CONCATENATE(VLOOKUP(B80,'F-GD-07 Completo'!$B:$AE,15,0)," de ",VLOOKUP(B80,'F-GD-07 Completo'!$B:$AE,16,0))," ")</f>
        <v xml:space="preserve"> </v>
      </c>
      <c r="AO80" s="690"/>
      <c r="AP80" s="622">
        <f>VLOOKUP(B80,'F-GD-07 Completo'!$B:$AE,29,0)</f>
        <v>7</v>
      </c>
      <c r="AQ80" s="693" t="str">
        <f>VLOOKUP(B80,'F-GD-07 Completo'!$B:$AA,21,0)</f>
        <v xml:space="preserve">Físico </v>
      </c>
      <c r="AR80" s="694"/>
      <c r="AS80" s="633">
        <f>VLOOKUP(B80,'F-GD-07 Completo'!$B:$AA,18,0)</f>
        <v>162</v>
      </c>
      <c r="AT80" s="633">
        <f>VLOOKUP(B80,'F-GD-07 Completo'!$B:$AA,19,0)</f>
        <v>0</v>
      </c>
      <c r="AU80" s="633">
        <f>VLOOKUP(B80,'F-GD-07 Completo'!$B:$AA,20,0)</f>
        <v>0</v>
      </c>
      <c r="AV80" s="678" t="str">
        <f>VLOOKUP(B80,'F-GD-07 Completo'!$B:$AA,22,0)</f>
        <v>Baja</v>
      </c>
      <c r="AW80" s="679"/>
      <c r="AX80" s="623" t="str">
        <f>IF(VLOOKUP(B80,'F-GD-07 Completo'!$B:$AA,23,0)="PU","X"," ")</f>
        <v>X</v>
      </c>
      <c r="AY80" s="623" t="str">
        <f>IF(VLOOKUP(B80,'F-GD-07 Completo'!$B:$AA,23,0)="PC","X"," ")</f>
        <v xml:space="preserve"> </v>
      </c>
      <c r="AZ80" s="623" t="str">
        <f>IF(VLOOKUP(B80,'F-GD-07 Completo'!$B:$AA,23,0)="PR","X"," ")</f>
        <v xml:space="preserve"> </v>
      </c>
      <c r="BA80" s="624">
        <f>VLOOKUP(B80,'F-GD-07 Completo'!$B:$AA,24,0)</f>
        <v>0</v>
      </c>
      <c r="BB80" s="680" t="str">
        <f>VLOOKUP(B80,'F-GD-07 Completo'!$B:$AA,25,0)</f>
        <v>TRANSFERENCIA 2022</v>
      </c>
      <c r="BC80" s="681"/>
      <c r="BD80" s="681"/>
      <c r="BE80" s="681"/>
      <c r="BF80" s="681"/>
      <c r="BG80" s="681"/>
      <c r="BH80" s="681"/>
      <c r="BI80" s="681"/>
      <c r="BJ80" s="681"/>
      <c r="BK80" s="681"/>
      <c r="BL80" s="681"/>
      <c r="BM80" s="681"/>
      <c r="BN80" s="681"/>
      <c r="BO80" s="682"/>
      <c r="BP80" s="625"/>
      <c r="BQ80" s="626"/>
      <c r="BR80" s="627"/>
    </row>
    <row r="81" spans="1:70" s="628" customFormat="1" ht="89.25" customHeight="1" x14ac:dyDescent="0.2">
      <c r="A81" s="620"/>
      <c r="B81" s="621">
        <v>57</v>
      </c>
      <c r="C81" s="678" t="str">
        <f>CONCATENATE(VLOOKUP(B81,'F-GD-07 Completo'!$B:$AA,6,0),".",VLOOKUP(B81,'F-GD-07 Completo'!$B:$AA,8,0))</f>
        <v>070.269</v>
      </c>
      <c r="D81" s="678"/>
      <c r="E81" s="678"/>
      <c r="F81" s="683" t="str">
        <f>CONCATENATE(VLOOKUP(B81,'F-GD-07 Completo'!$B:$AA,7,0),".",VLOOKUP(B81,'F-GD-07 Completo'!$B:$AA,9,0))</f>
        <v>REGISTROS DEL PROGRAMA DE DESARROLLO CON ENFOQUE TERRITORIAL A LA ATENCIÓN INTEGRAL DE LA PRIMERA INFANCIA, NIÑEZ Y ADOLESCENCIA .Registros de Gestión Territorial de Calidad, Pertenencia, Direccionamiento y Control a la Atención Integral de la Primera Infancia</v>
      </c>
      <c r="G81" s="683"/>
      <c r="H81" s="683"/>
      <c r="I81" s="683"/>
      <c r="J81" s="683"/>
      <c r="K81" s="683"/>
      <c r="L81" s="683"/>
      <c r="M81" s="683"/>
      <c r="N81" s="683"/>
      <c r="O81" s="683"/>
      <c r="P81" s="683"/>
      <c r="Q81" s="683"/>
      <c r="R81" s="683"/>
      <c r="S81" s="683"/>
      <c r="T81" s="683"/>
      <c r="U81" s="683" t="s">
        <v>1071</v>
      </c>
      <c r="V81" s="683"/>
      <c r="W81" s="683"/>
      <c r="X81" s="683"/>
      <c r="Y81" s="683"/>
      <c r="Z81" s="683"/>
      <c r="AA81" s="683"/>
      <c r="AB81" s="684"/>
      <c r="AC81" s="685">
        <f>VLOOKUP(B81,'F-GD-07 Completo'!$B:$AA,11,0)</f>
        <v>43733</v>
      </c>
      <c r="AD81" s="686"/>
      <c r="AE81" s="686"/>
      <c r="AF81" s="686"/>
      <c r="AG81" s="687">
        <f>VLOOKUP(B81,'F-GD-07 Completo'!$B:$AA,12,0)</f>
        <v>43733</v>
      </c>
      <c r="AH81" s="687"/>
      <c r="AI81" s="688"/>
      <c r="AJ81" s="689" t="str">
        <f>IF(VLOOKUP(B81,'F-GD-07 Completo'!$B:$AA,13,0)="Carpeta física",CONCATENATE(VLOOKUP(B81,'F-GD-07 Completo'!$B:$AE,14,0)," de ",VLOOKUP(B81,'F-GD-07 Completo'!$B:$AE,15,0))," ")</f>
        <v>1 de 1</v>
      </c>
      <c r="AK81" s="690"/>
      <c r="AL81" s="691" t="str">
        <f>IF(VLOOKUP(B81,'F-GD-07 Completo'!$B:$AA,13,0)="Tomo (documentos empastados)",CONCATENATE(VLOOKUP(B81,'F-GD-07 Completo'!$B:$AE,15,0)," de ",VLOOKUP(B81,'F-GD-07 Completo'!$B:$AE,16,0))," ")</f>
        <v xml:space="preserve"> </v>
      </c>
      <c r="AM81" s="692"/>
      <c r="AN81" s="689" t="str">
        <f>IF(VLOOKUP(B81,'F-GD-07 Completo'!$B:$AA,13,0)="Otro",CONCATENATE(VLOOKUP(B81,'F-GD-07 Completo'!$B:$AE,15,0)," de ",VLOOKUP(B81,'F-GD-07 Completo'!$B:$AE,16,0))," ")</f>
        <v xml:space="preserve"> </v>
      </c>
      <c r="AO81" s="690"/>
      <c r="AP81" s="622">
        <f>VLOOKUP(B81,'F-GD-07 Completo'!$B:$AE,29,0)</f>
        <v>7</v>
      </c>
      <c r="AQ81" s="693" t="str">
        <f>VLOOKUP(B81,'F-GD-07 Completo'!$B:$AA,21,0)</f>
        <v xml:space="preserve">Físico </v>
      </c>
      <c r="AR81" s="694"/>
      <c r="AS81" s="633">
        <f>VLOOKUP(B81,'F-GD-07 Completo'!$B:$AA,18,0)</f>
        <v>130</v>
      </c>
      <c r="AT81" s="633">
        <f>VLOOKUP(B81,'F-GD-07 Completo'!$B:$AA,19,0)</f>
        <v>0</v>
      </c>
      <c r="AU81" s="633">
        <f>VLOOKUP(B81,'F-GD-07 Completo'!$B:$AA,20,0)</f>
        <v>0</v>
      </c>
      <c r="AV81" s="678" t="str">
        <f>VLOOKUP(B81,'F-GD-07 Completo'!$B:$AA,22,0)</f>
        <v>Baja</v>
      </c>
      <c r="AW81" s="679"/>
      <c r="AX81" s="623" t="str">
        <f>IF(VLOOKUP(B81,'F-GD-07 Completo'!$B:$AA,23,0)="PU","X"," ")</f>
        <v>X</v>
      </c>
      <c r="AY81" s="623" t="str">
        <f>IF(VLOOKUP(B81,'F-GD-07 Completo'!$B:$AA,23,0)="PC","X"," ")</f>
        <v xml:space="preserve"> </v>
      </c>
      <c r="AZ81" s="623" t="str">
        <f>IF(VLOOKUP(B81,'F-GD-07 Completo'!$B:$AA,23,0)="PR","X"," ")</f>
        <v xml:space="preserve"> </v>
      </c>
      <c r="BA81" s="624">
        <f>VLOOKUP(B81,'F-GD-07 Completo'!$B:$AA,24,0)</f>
        <v>0</v>
      </c>
      <c r="BB81" s="680" t="str">
        <f>VLOOKUP(B81,'F-GD-07 Completo'!$B:$AA,25,0)</f>
        <v>TRANSFERENCIA 2022</v>
      </c>
      <c r="BC81" s="681"/>
      <c r="BD81" s="681"/>
      <c r="BE81" s="681"/>
      <c r="BF81" s="681"/>
      <c r="BG81" s="681"/>
      <c r="BH81" s="681"/>
      <c r="BI81" s="681"/>
      <c r="BJ81" s="681"/>
      <c r="BK81" s="681"/>
      <c r="BL81" s="681"/>
      <c r="BM81" s="681"/>
      <c r="BN81" s="681"/>
      <c r="BO81" s="682"/>
      <c r="BP81" s="625"/>
      <c r="BQ81" s="626"/>
      <c r="BR81" s="627"/>
    </row>
    <row r="82" spans="1:70" s="628" customFormat="1" ht="89.25" customHeight="1" x14ac:dyDescent="0.2">
      <c r="A82" s="620"/>
      <c r="B82" s="621">
        <v>58</v>
      </c>
      <c r="C82" s="678" t="str">
        <f>CONCATENATE(VLOOKUP(B82,'F-GD-07 Completo'!$B:$AA,6,0),".",VLOOKUP(B82,'F-GD-07 Completo'!$B:$AA,8,0))</f>
        <v>67.01</v>
      </c>
      <c r="D82" s="678"/>
      <c r="E82" s="678"/>
      <c r="F82" s="683" t="str">
        <f>CONCATENATE(VLOOKUP(B82,'F-GD-07 Completo'!$B:$AA,7,0),".",VLOOKUP(B82,'F-GD-07 Completo'!$B:$AA,9,0))</f>
        <v>REGISTROS DEL PROGRAMA DE DESARROLLO CON ENFOQUE TERRITORIAL A LA ATENCIÓN INTEGRAL DE LA PRIMERA INFANCIA, NIÑEZ Y ADOLESCENCIA .Registros de Gestión Territorial de Calidad, Pertenencia, Direccionamiento y Control a la Atención Integral de la Primera Infancia</v>
      </c>
      <c r="G82" s="683"/>
      <c r="H82" s="683"/>
      <c r="I82" s="683"/>
      <c r="J82" s="683"/>
      <c r="K82" s="683"/>
      <c r="L82" s="683"/>
      <c r="M82" s="683"/>
      <c r="N82" s="683"/>
      <c r="O82" s="683"/>
      <c r="P82" s="683"/>
      <c r="Q82" s="683"/>
      <c r="R82" s="683"/>
      <c r="S82" s="683"/>
      <c r="T82" s="683"/>
      <c r="U82" s="683" t="s">
        <v>966</v>
      </c>
      <c r="V82" s="683"/>
      <c r="W82" s="683"/>
      <c r="X82" s="683"/>
      <c r="Y82" s="683"/>
      <c r="Z82" s="683"/>
      <c r="AA82" s="683"/>
      <c r="AB82" s="684"/>
      <c r="AC82" s="685">
        <f>VLOOKUP(B82,'F-GD-07 Completo'!$B:$AA,11,0)</f>
        <v>44715</v>
      </c>
      <c r="AD82" s="686"/>
      <c r="AE82" s="686"/>
      <c r="AF82" s="686"/>
      <c r="AG82" s="687">
        <f>VLOOKUP(B82,'F-GD-07 Completo'!$B:$AA,12,0)</f>
        <v>44860</v>
      </c>
      <c r="AH82" s="687"/>
      <c r="AI82" s="688"/>
      <c r="AJ82" s="689" t="str">
        <f>IF(VLOOKUP(B82,'F-GD-07 Completo'!$B:$AA,13,0)="Carpeta física",CONCATENATE(VLOOKUP(B82,'F-GD-07 Completo'!$B:$AE,14,0)," de ",VLOOKUP(B82,'F-GD-07 Completo'!$B:$AE,15,0))," ")</f>
        <v>1 de 1</v>
      </c>
      <c r="AK82" s="690"/>
      <c r="AL82" s="691" t="str">
        <f>IF(VLOOKUP(B82,'F-GD-07 Completo'!$B:$AA,13,0)="Tomo (documentos empastados)",CONCATENATE(VLOOKUP(B82,'F-GD-07 Completo'!$B:$AE,15,0)," de ",VLOOKUP(B82,'F-GD-07 Completo'!$B:$AE,16,0))," ")</f>
        <v xml:space="preserve"> </v>
      </c>
      <c r="AM82" s="692"/>
      <c r="AN82" s="689" t="str">
        <f>IF(VLOOKUP(B82,'F-GD-07 Completo'!$B:$AA,13,0)="Otro",CONCATENATE(VLOOKUP(B82,'F-GD-07 Completo'!$B:$AE,15,0)," de ",VLOOKUP(B82,'F-GD-07 Completo'!$B:$AE,16,0))," ")</f>
        <v xml:space="preserve"> </v>
      </c>
      <c r="AO82" s="690"/>
      <c r="AP82" s="622">
        <f>VLOOKUP(B82,'F-GD-07 Completo'!$B:$AE,29,0)</f>
        <v>7</v>
      </c>
      <c r="AQ82" s="693" t="str">
        <f>VLOOKUP(B82,'F-GD-07 Completo'!$B:$AA,21,0)</f>
        <v xml:space="preserve">Físico </v>
      </c>
      <c r="AR82" s="694"/>
      <c r="AS82" s="633">
        <f>VLOOKUP(B82,'F-GD-07 Completo'!$B:$AA,18,0)</f>
        <v>30</v>
      </c>
      <c r="AT82" s="633">
        <f>VLOOKUP(B82,'F-GD-07 Completo'!$B:$AA,19,0)</f>
        <v>0</v>
      </c>
      <c r="AU82" s="633">
        <f>VLOOKUP(B82,'F-GD-07 Completo'!$B:$AA,20,0)</f>
        <v>0</v>
      </c>
      <c r="AV82" s="678" t="str">
        <f>VLOOKUP(B82,'F-GD-07 Completo'!$B:$AA,22,0)</f>
        <v>BAJO</v>
      </c>
      <c r="AW82" s="679"/>
      <c r="AX82" s="623" t="str">
        <f>IF(VLOOKUP(B82,'F-GD-07 Completo'!$B:$AA,23,0)="PU","X"," ")</f>
        <v>X</v>
      </c>
      <c r="AY82" s="623" t="str">
        <f>IF(VLOOKUP(B82,'F-GD-07 Completo'!$B:$AA,23,0)="PC","X"," ")</f>
        <v xml:space="preserve"> </v>
      </c>
      <c r="AZ82" s="623" t="str">
        <f>IF(VLOOKUP(B82,'F-GD-07 Completo'!$B:$AA,23,0)="PR","X"," ")</f>
        <v xml:space="preserve"> </v>
      </c>
      <c r="BA82" s="624">
        <f>VLOOKUP(B82,'F-GD-07 Completo'!$B:$AA,24,0)</f>
        <v>0</v>
      </c>
      <c r="BB82" s="680" t="str">
        <f>VLOOKUP(B82,'F-GD-07 Completo'!$B:$AA,25,0)</f>
        <v>Anexos CD entre los folios3-4, 4-5,7-8, 8-9, 11-12, 12-13, 15-16, 16-17, 19-20,20-21, 23-24 , 25 y 26.</v>
      </c>
      <c r="BC82" s="681"/>
      <c r="BD82" s="681"/>
      <c r="BE82" s="681"/>
      <c r="BF82" s="681"/>
      <c r="BG82" s="681"/>
      <c r="BH82" s="681"/>
      <c r="BI82" s="681"/>
      <c r="BJ82" s="681"/>
      <c r="BK82" s="681"/>
      <c r="BL82" s="681"/>
      <c r="BM82" s="681"/>
      <c r="BN82" s="681"/>
      <c r="BO82" s="682"/>
      <c r="BP82" s="625"/>
      <c r="BQ82" s="626"/>
      <c r="BR82" s="627"/>
    </row>
    <row r="83" spans="1:70" s="628" customFormat="1" ht="49.5" customHeight="1" x14ac:dyDescent="0.2">
      <c r="A83" s="620"/>
      <c r="B83" s="621">
        <v>59</v>
      </c>
      <c r="C83" s="678" t="str">
        <f>CONCATENATE(VLOOKUP(B83,'F-GD-07 Completo'!$B:$AA,6,0),".",VLOOKUP(B83,'F-GD-07 Completo'!$B:$AA,8,0))</f>
        <v>02.13</v>
      </c>
      <c r="D83" s="678"/>
      <c r="E83" s="678"/>
      <c r="F83" s="683" t="str">
        <f>CONCATENATE(VLOOKUP(B83,'F-GD-07 Completo'!$B:$AA,7,0),".",VLOOKUP(B83,'F-GD-07 Completo'!$B:$AA,9,0))</f>
        <v xml:space="preserve">ACTAS.Actas de la Comisión Intersectorial para la Atención de la Primera Infancia </v>
      </c>
      <c r="G83" s="683"/>
      <c r="H83" s="683"/>
      <c r="I83" s="683"/>
      <c r="J83" s="683"/>
      <c r="K83" s="683"/>
      <c r="L83" s="683"/>
      <c r="M83" s="683"/>
      <c r="N83" s="683"/>
      <c r="O83" s="683"/>
      <c r="P83" s="683"/>
      <c r="Q83" s="683"/>
      <c r="R83" s="683"/>
      <c r="S83" s="683"/>
      <c r="T83" s="683"/>
      <c r="U83" s="683" t="str">
        <f>CONCATENATE(VLOOKUP(B83,'F-GD-07 Completo'!$B:$AA,8,0)," - ",VLOOKUP(B83,'F-GD-07 Completo'!$B:$W,10,0))</f>
        <v xml:space="preserve">13 - Acta Sesión 1  </v>
      </c>
      <c r="V83" s="683"/>
      <c r="W83" s="683"/>
      <c r="X83" s="683"/>
      <c r="Y83" s="683"/>
      <c r="Z83" s="683"/>
      <c r="AA83" s="683"/>
      <c r="AB83" s="684"/>
      <c r="AC83" s="685">
        <f>VLOOKUP(B83,'F-GD-07 Completo'!$B:$AA,11,0)</f>
        <v>44224</v>
      </c>
      <c r="AD83" s="686"/>
      <c r="AE83" s="686"/>
      <c r="AF83" s="686"/>
      <c r="AG83" s="687">
        <f>VLOOKUP(B83,'F-GD-07 Completo'!$B:$AA,12,0)</f>
        <v>44224</v>
      </c>
      <c r="AH83" s="687"/>
      <c r="AI83" s="688"/>
      <c r="AJ83" s="689" t="str">
        <f>IF(VLOOKUP(B83,'F-GD-07 Completo'!$B:$AA,13,0)="Carpeta física",CONCATENATE(VLOOKUP(B83,'F-GD-07 Completo'!$B:$AE,14,0)," de ",VLOOKUP(B83,'F-GD-07 Completo'!$B:$AE,15,0))," ")</f>
        <v xml:space="preserve"> </v>
      </c>
      <c r="AK83" s="690"/>
      <c r="AL83" s="691" t="str">
        <f>IF(VLOOKUP(B83,'F-GD-07 Completo'!$B:$AA,13,0)="Tomo (documentos empastados)",CONCATENATE(VLOOKUP(B83,'F-GD-07 Completo'!$B:$AE,15,0)," de ",VLOOKUP(B83,'F-GD-07 Completo'!$B:$AE,16,0))," ")</f>
        <v xml:space="preserve"> </v>
      </c>
      <c r="AM83" s="692"/>
      <c r="AN83" s="689" t="str">
        <f>IF(VLOOKUP(B83,'F-GD-07 Completo'!$B:$AA,13,0)="Otro",CONCATENATE(VLOOKUP(B83,'F-GD-07 Completo'!$B:$AE,15,0)," de ",VLOOKUP(B83,'F-GD-07 Completo'!$B:$AE,16,0))," ")</f>
        <v xml:space="preserve"> </v>
      </c>
      <c r="AO83" s="690"/>
      <c r="AP83" s="622">
        <f>VLOOKUP(B83,'F-GD-07 Completo'!$B:$AE,29,0)</f>
        <v>0</v>
      </c>
      <c r="AQ83" s="693" t="str">
        <f>VLOOKUP(B83,'F-GD-07 Completo'!$B:$AA,21,0)</f>
        <v>Electrónico</v>
      </c>
      <c r="AR83" s="694"/>
      <c r="AS83" s="633">
        <f>VLOOKUP(B83,'F-GD-07 Completo'!$B:$AA,18,0)</f>
        <v>0</v>
      </c>
      <c r="AT83" s="633">
        <f>VLOOKUP(B83,'F-GD-07 Completo'!$B:$AA,19,0)</f>
        <v>6.94</v>
      </c>
      <c r="AU83" s="633" t="str">
        <f>VLOOKUP(B83,'F-GD-07 Completo'!$B:$AA,20,0)</f>
        <v>MB</v>
      </c>
      <c r="AV83" s="678" t="str">
        <f>VLOOKUP(B83,'F-GD-07 Completo'!$B:$AA,22,0)</f>
        <v>BAJO</v>
      </c>
      <c r="AW83" s="679"/>
      <c r="AX83" s="623" t="str">
        <f>IF(VLOOKUP(B83,'F-GD-07 Completo'!$B:$AA,23,0)="PU","X"," ")</f>
        <v>X</v>
      </c>
      <c r="AY83" s="623" t="str">
        <f>IF(VLOOKUP(B83,'F-GD-07 Completo'!$B:$AA,23,0)="PC","X"," ")</f>
        <v xml:space="preserve"> </v>
      </c>
      <c r="AZ83" s="623" t="str">
        <f>IF(VLOOKUP(B83,'F-GD-07 Completo'!$B:$AA,23,0)="PR","X"," ")</f>
        <v xml:space="preserve"> </v>
      </c>
      <c r="BA83" s="624" t="str">
        <f>VLOOKUP(B83,'F-GD-07 Completo'!$B:$AA,24,0)</f>
        <v>X</v>
      </c>
      <c r="BB83" s="680" t="str">
        <f>VLOOKUP(B83,'F-GD-07 Completo'!$B:$AA,25,0)</f>
        <v>TRANSFERENCIA 2023</v>
      </c>
      <c r="BC83" s="681"/>
      <c r="BD83" s="681"/>
      <c r="BE83" s="681"/>
      <c r="BF83" s="681"/>
      <c r="BG83" s="681"/>
      <c r="BH83" s="681"/>
      <c r="BI83" s="681"/>
      <c r="BJ83" s="681"/>
      <c r="BK83" s="681"/>
      <c r="BL83" s="681"/>
      <c r="BM83" s="681"/>
      <c r="BN83" s="681"/>
      <c r="BO83" s="682"/>
      <c r="BP83" s="625"/>
      <c r="BQ83" s="626"/>
      <c r="BR83" s="627"/>
    </row>
    <row r="84" spans="1:70" s="628" customFormat="1" ht="49.5" customHeight="1" x14ac:dyDescent="0.2">
      <c r="A84" s="620"/>
      <c r="B84" s="621">
        <v>60</v>
      </c>
      <c r="C84" s="678" t="str">
        <f>CONCATENATE(VLOOKUP(B84,'F-GD-07 Completo'!$B:$AA,6,0),".",VLOOKUP(B84,'F-GD-07 Completo'!$B:$AA,8,0))</f>
        <v>02.13</v>
      </c>
      <c r="D84" s="678"/>
      <c r="E84" s="678"/>
      <c r="F84" s="683" t="str">
        <f>CONCATENATE(VLOOKUP(B84,'F-GD-07 Completo'!$B:$AA,7,0),".",VLOOKUP(B84,'F-GD-07 Completo'!$B:$AA,9,0))</f>
        <v xml:space="preserve">ACTAS.Actas de la Comisión Intersectorial para la Atención de la Primera Infancia </v>
      </c>
      <c r="G84" s="683"/>
      <c r="H84" s="683"/>
      <c r="I84" s="683"/>
      <c r="J84" s="683"/>
      <c r="K84" s="683"/>
      <c r="L84" s="683"/>
      <c r="M84" s="683"/>
      <c r="N84" s="683"/>
      <c r="O84" s="683"/>
      <c r="P84" s="683"/>
      <c r="Q84" s="683"/>
      <c r="R84" s="683"/>
      <c r="S84" s="683"/>
      <c r="T84" s="683"/>
      <c r="U84" s="683" t="str">
        <f>CONCATENATE(VLOOKUP(B84,'F-GD-07 Completo'!$B:$AA,8,0)," - ",VLOOKUP(B84,'F-GD-07 Completo'!$B:$W,10,0))</f>
        <v xml:space="preserve">13 - Acta Sesión 2 </v>
      </c>
      <c r="V84" s="683"/>
      <c r="W84" s="683"/>
      <c r="X84" s="683"/>
      <c r="Y84" s="683"/>
      <c r="Z84" s="683"/>
      <c r="AA84" s="683"/>
      <c r="AB84" s="684"/>
      <c r="AC84" s="685">
        <f>VLOOKUP(B84,'F-GD-07 Completo'!$B:$AA,11,0)</f>
        <v>44252</v>
      </c>
      <c r="AD84" s="686"/>
      <c r="AE84" s="686"/>
      <c r="AF84" s="686"/>
      <c r="AG84" s="687">
        <f>VLOOKUP(B84,'F-GD-07 Completo'!$B:$AA,12,0)</f>
        <v>44252</v>
      </c>
      <c r="AH84" s="687"/>
      <c r="AI84" s="688"/>
      <c r="AJ84" s="689" t="str">
        <f>IF(VLOOKUP(B84,'F-GD-07 Completo'!$B:$AA,13,0)="Carpeta física",CONCATENATE(VLOOKUP(B84,'F-GD-07 Completo'!$B:$AE,14,0)," de ",VLOOKUP(B84,'F-GD-07 Completo'!$B:$AE,15,0))," ")</f>
        <v xml:space="preserve"> </v>
      </c>
      <c r="AK84" s="690"/>
      <c r="AL84" s="691" t="str">
        <f>IF(VLOOKUP(B84,'F-GD-07 Completo'!$B:$AA,13,0)="Tomo (documentos empastados)",CONCATENATE(VLOOKUP(B84,'F-GD-07 Completo'!$B:$AE,15,0)," de ",VLOOKUP(B84,'F-GD-07 Completo'!$B:$AE,16,0))," ")</f>
        <v xml:space="preserve"> </v>
      </c>
      <c r="AM84" s="692"/>
      <c r="AN84" s="689" t="str">
        <f>IF(VLOOKUP(B84,'F-GD-07 Completo'!$B:$AA,13,0)="Otro",CONCATENATE(VLOOKUP(B84,'F-GD-07 Completo'!$B:$AE,15,0)," de ",VLOOKUP(B84,'F-GD-07 Completo'!$B:$AE,16,0))," ")</f>
        <v xml:space="preserve"> </v>
      </c>
      <c r="AO84" s="690"/>
      <c r="AP84" s="622">
        <f>VLOOKUP(B84,'F-GD-07 Completo'!$B:$AE,29,0)</f>
        <v>0</v>
      </c>
      <c r="AQ84" s="693" t="str">
        <f>VLOOKUP(B84,'F-GD-07 Completo'!$B:$AA,21,0)</f>
        <v>Electrónico</v>
      </c>
      <c r="AR84" s="694"/>
      <c r="AS84" s="633">
        <f>VLOOKUP(B84,'F-GD-07 Completo'!$B:$AA,18,0)</f>
        <v>0</v>
      </c>
      <c r="AT84" s="633">
        <f>VLOOKUP(B84,'F-GD-07 Completo'!$B:$AA,19,0)</f>
        <v>12</v>
      </c>
      <c r="AU84" s="633" t="str">
        <f>VLOOKUP(B84,'F-GD-07 Completo'!$B:$AA,20,0)</f>
        <v>MB</v>
      </c>
      <c r="AV84" s="678" t="str">
        <f>VLOOKUP(B84,'F-GD-07 Completo'!$B:$AA,22,0)</f>
        <v>BAJO</v>
      </c>
      <c r="AW84" s="679"/>
      <c r="AX84" s="623" t="str">
        <f>IF(VLOOKUP(B84,'F-GD-07 Completo'!$B:$AA,23,0)="PU","X"," ")</f>
        <v>X</v>
      </c>
      <c r="AY84" s="623" t="str">
        <f>IF(VLOOKUP(B84,'F-GD-07 Completo'!$B:$AA,23,0)="PC","X"," ")</f>
        <v xml:space="preserve"> </v>
      </c>
      <c r="AZ84" s="623" t="str">
        <f>IF(VLOOKUP(B84,'F-GD-07 Completo'!$B:$AA,23,0)="PR","X"," ")</f>
        <v xml:space="preserve"> </v>
      </c>
      <c r="BA84" s="624" t="str">
        <f>VLOOKUP(B84,'F-GD-07 Completo'!$B:$AA,24,0)</f>
        <v>X</v>
      </c>
      <c r="BB84" s="680" t="str">
        <f>VLOOKUP(B84,'F-GD-07 Completo'!$B:$AA,25,0)</f>
        <v>TRANSFERENCIA 2023</v>
      </c>
      <c r="BC84" s="681"/>
      <c r="BD84" s="681"/>
      <c r="BE84" s="681"/>
      <c r="BF84" s="681"/>
      <c r="BG84" s="681"/>
      <c r="BH84" s="681"/>
      <c r="BI84" s="681"/>
      <c r="BJ84" s="681"/>
      <c r="BK84" s="681"/>
      <c r="BL84" s="681"/>
      <c r="BM84" s="681"/>
      <c r="BN84" s="681"/>
      <c r="BO84" s="682"/>
      <c r="BP84" s="625"/>
      <c r="BQ84" s="626"/>
      <c r="BR84" s="627"/>
    </row>
    <row r="85" spans="1:70" s="628" customFormat="1" ht="49.5" customHeight="1" x14ac:dyDescent="0.2">
      <c r="A85" s="620"/>
      <c r="B85" s="621">
        <v>61</v>
      </c>
      <c r="C85" s="678" t="str">
        <f>CONCATENATE(VLOOKUP(B85,'F-GD-07 Completo'!$B:$AA,6,0),".",VLOOKUP(B85,'F-GD-07 Completo'!$B:$AA,8,0))</f>
        <v>02.13</v>
      </c>
      <c r="D85" s="678"/>
      <c r="E85" s="678"/>
      <c r="F85" s="683" t="str">
        <f>CONCATENATE(VLOOKUP(B85,'F-GD-07 Completo'!$B:$AA,7,0),".",VLOOKUP(B85,'F-GD-07 Completo'!$B:$AA,9,0))</f>
        <v xml:space="preserve">ACTAS.Actas de la Comisión Intersectorial para la Atención de la Primera Infancia </v>
      </c>
      <c r="G85" s="683"/>
      <c r="H85" s="683"/>
      <c r="I85" s="683"/>
      <c r="J85" s="683"/>
      <c r="K85" s="683"/>
      <c r="L85" s="683"/>
      <c r="M85" s="683"/>
      <c r="N85" s="683"/>
      <c r="O85" s="683"/>
      <c r="P85" s="683"/>
      <c r="Q85" s="683"/>
      <c r="R85" s="683"/>
      <c r="S85" s="683"/>
      <c r="T85" s="683"/>
      <c r="U85" s="683" t="str">
        <f>CONCATENATE(VLOOKUP(B85,'F-GD-07 Completo'!$B:$AA,8,0)," - ",VLOOKUP(B85,'F-GD-07 Completo'!$B:$W,10,0))</f>
        <v xml:space="preserve">13 - Acta Sesión 3 </v>
      </c>
      <c r="V85" s="683"/>
      <c r="W85" s="683"/>
      <c r="X85" s="683"/>
      <c r="Y85" s="683"/>
      <c r="Z85" s="683"/>
      <c r="AA85" s="683"/>
      <c r="AB85" s="684"/>
      <c r="AC85" s="685">
        <f>VLOOKUP(B85,'F-GD-07 Completo'!$B:$AA,11,0)</f>
        <v>44279</v>
      </c>
      <c r="AD85" s="686"/>
      <c r="AE85" s="686"/>
      <c r="AF85" s="686"/>
      <c r="AG85" s="687">
        <f>VLOOKUP(B85,'F-GD-07 Completo'!$B:$AA,12,0)</f>
        <v>44279</v>
      </c>
      <c r="AH85" s="687"/>
      <c r="AI85" s="688"/>
      <c r="AJ85" s="689" t="str">
        <f>IF(VLOOKUP(B85,'F-GD-07 Completo'!$B:$AA,13,0)="Carpeta física",CONCATENATE(VLOOKUP(B85,'F-GD-07 Completo'!$B:$AE,14,0)," de ",VLOOKUP(B85,'F-GD-07 Completo'!$B:$AE,15,0))," ")</f>
        <v xml:space="preserve"> </v>
      </c>
      <c r="AK85" s="690"/>
      <c r="AL85" s="691" t="str">
        <f>IF(VLOOKUP(B85,'F-GD-07 Completo'!$B:$AA,13,0)="Tomo (documentos empastados)",CONCATENATE(VLOOKUP(B85,'F-GD-07 Completo'!$B:$AE,15,0)," de ",VLOOKUP(B85,'F-GD-07 Completo'!$B:$AE,16,0))," ")</f>
        <v xml:space="preserve"> </v>
      </c>
      <c r="AM85" s="692"/>
      <c r="AN85" s="689" t="str">
        <f>IF(VLOOKUP(B85,'F-GD-07 Completo'!$B:$AA,13,0)="Otro",CONCATENATE(VLOOKUP(B85,'F-GD-07 Completo'!$B:$AE,15,0)," de ",VLOOKUP(B85,'F-GD-07 Completo'!$B:$AE,16,0))," ")</f>
        <v xml:space="preserve"> </v>
      </c>
      <c r="AO85" s="690"/>
      <c r="AP85" s="622">
        <f>VLOOKUP(B85,'F-GD-07 Completo'!$B:$AE,29,0)</f>
        <v>0</v>
      </c>
      <c r="AQ85" s="693" t="str">
        <f>VLOOKUP(B85,'F-GD-07 Completo'!$B:$AA,21,0)</f>
        <v>Electrónico</v>
      </c>
      <c r="AR85" s="694"/>
      <c r="AS85" s="633">
        <f>VLOOKUP(B85,'F-GD-07 Completo'!$B:$AA,18,0)</f>
        <v>0</v>
      </c>
      <c r="AT85" s="633">
        <f>VLOOKUP(B85,'F-GD-07 Completo'!$B:$AA,19,0)</f>
        <v>11.7</v>
      </c>
      <c r="AU85" s="633" t="str">
        <f>VLOOKUP(B85,'F-GD-07 Completo'!$B:$AA,20,0)</f>
        <v>MB</v>
      </c>
      <c r="AV85" s="678" t="str">
        <f>VLOOKUP(B85,'F-GD-07 Completo'!$B:$AA,22,0)</f>
        <v>BAJO</v>
      </c>
      <c r="AW85" s="679"/>
      <c r="AX85" s="623" t="str">
        <f>IF(VLOOKUP(B85,'F-GD-07 Completo'!$B:$AA,23,0)="PU","X"," ")</f>
        <v>X</v>
      </c>
      <c r="AY85" s="623" t="str">
        <f>IF(VLOOKUP(B85,'F-GD-07 Completo'!$B:$AA,23,0)="PC","X"," ")</f>
        <v xml:space="preserve"> </v>
      </c>
      <c r="AZ85" s="623" t="str">
        <f>IF(VLOOKUP(B85,'F-GD-07 Completo'!$B:$AA,23,0)="PR","X"," ")</f>
        <v xml:space="preserve"> </v>
      </c>
      <c r="BA85" s="624" t="str">
        <f>VLOOKUP(B85,'F-GD-07 Completo'!$B:$AA,24,0)</f>
        <v>X</v>
      </c>
      <c r="BB85" s="680" t="str">
        <f>VLOOKUP(B85,'F-GD-07 Completo'!$B:$AA,25,0)</f>
        <v>TRANSFERENCIA 2023</v>
      </c>
      <c r="BC85" s="681"/>
      <c r="BD85" s="681"/>
      <c r="BE85" s="681"/>
      <c r="BF85" s="681"/>
      <c r="BG85" s="681"/>
      <c r="BH85" s="681"/>
      <c r="BI85" s="681"/>
      <c r="BJ85" s="681"/>
      <c r="BK85" s="681"/>
      <c r="BL85" s="681"/>
      <c r="BM85" s="681"/>
      <c r="BN85" s="681"/>
      <c r="BO85" s="682"/>
      <c r="BP85" s="625"/>
      <c r="BQ85" s="626"/>
      <c r="BR85" s="627"/>
    </row>
    <row r="86" spans="1:70" s="628" customFormat="1" ht="49.5" customHeight="1" x14ac:dyDescent="0.2">
      <c r="A86" s="620"/>
      <c r="B86" s="621">
        <v>62</v>
      </c>
      <c r="C86" s="678" t="str">
        <f>CONCATENATE(VLOOKUP(B86,'F-GD-07 Completo'!$B:$AA,6,0),".",VLOOKUP(B86,'F-GD-07 Completo'!$B:$AA,8,0))</f>
        <v>02.13</v>
      </c>
      <c r="D86" s="678"/>
      <c r="E86" s="678"/>
      <c r="F86" s="683" t="str">
        <f>CONCATENATE(VLOOKUP(B86,'F-GD-07 Completo'!$B:$AA,7,0),".",VLOOKUP(B86,'F-GD-07 Completo'!$B:$AA,9,0))</f>
        <v xml:space="preserve">ACTAS.Actas de la Comisión Intersectorial para la Atención de la Primera Infancia </v>
      </c>
      <c r="G86" s="683"/>
      <c r="H86" s="683"/>
      <c r="I86" s="683"/>
      <c r="J86" s="683"/>
      <c r="K86" s="683"/>
      <c r="L86" s="683"/>
      <c r="M86" s="683"/>
      <c r="N86" s="683"/>
      <c r="O86" s="683"/>
      <c r="P86" s="683"/>
      <c r="Q86" s="683"/>
      <c r="R86" s="683"/>
      <c r="S86" s="683"/>
      <c r="T86" s="683"/>
      <c r="U86" s="683" t="str">
        <f>CONCATENATE(VLOOKUP(B86,'F-GD-07 Completo'!$B:$AA,8,0)," - ",VLOOKUP(B86,'F-GD-07 Completo'!$B:$W,10,0))</f>
        <v>13 - Acta Sesión 4</v>
      </c>
      <c r="V86" s="683"/>
      <c r="W86" s="683"/>
      <c r="X86" s="683"/>
      <c r="Y86" s="683"/>
      <c r="Z86" s="683"/>
      <c r="AA86" s="683"/>
      <c r="AB86" s="684"/>
      <c r="AC86" s="685">
        <f>VLOOKUP(B86,'F-GD-07 Completo'!$B:$AA,11,0)</f>
        <v>44313</v>
      </c>
      <c r="AD86" s="686"/>
      <c r="AE86" s="686"/>
      <c r="AF86" s="686"/>
      <c r="AG86" s="687">
        <f>VLOOKUP(B86,'F-GD-07 Completo'!$B:$AA,12,0)</f>
        <v>44313</v>
      </c>
      <c r="AH86" s="687"/>
      <c r="AI86" s="688"/>
      <c r="AJ86" s="689" t="str">
        <f>IF(VLOOKUP(B86,'F-GD-07 Completo'!$B:$AA,13,0)="Carpeta física",CONCATENATE(VLOOKUP(B86,'F-GD-07 Completo'!$B:$AE,14,0)," de ",VLOOKUP(B86,'F-GD-07 Completo'!$B:$AE,15,0))," ")</f>
        <v xml:space="preserve"> </v>
      </c>
      <c r="AK86" s="690"/>
      <c r="AL86" s="691" t="str">
        <f>IF(VLOOKUP(B86,'F-GD-07 Completo'!$B:$AA,13,0)="Tomo (documentos empastados)",CONCATENATE(VLOOKUP(B86,'F-GD-07 Completo'!$B:$AE,15,0)," de ",VLOOKUP(B86,'F-GD-07 Completo'!$B:$AE,16,0))," ")</f>
        <v xml:space="preserve"> </v>
      </c>
      <c r="AM86" s="692"/>
      <c r="AN86" s="689" t="str">
        <f>IF(VLOOKUP(B86,'F-GD-07 Completo'!$B:$AA,13,0)="Otro",CONCATENATE(VLOOKUP(B86,'F-GD-07 Completo'!$B:$AE,15,0)," de ",VLOOKUP(B86,'F-GD-07 Completo'!$B:$AE,16,0))," ")</f>
        <v xml:space="preserve"> </v>
      </c>
      <c r="AO86" s="690"/>
      <c r="AP86" s="622">
        <f>VLOOKUP(B86,'F-GD-07 Completo'!$B:$AE,29,0)</f>
        <v>0</v>
      </c>
      <c r="AQ86" s="693" t="str">
        <f>VLOOKUP(B86,'F-GD-07 Completo'!$B:$AA,21,0)</f>
        <v>Electrónico</v>
      </c>
      <c r="AR86" s="694"/>
      <c r="AS86" s="633">
        <f>VLOOKUP(B86,'F-GD-07 Completo'!$B:$AA,18,0)</f>
        <v>0</v>
      </c>
      <c r="AT86" s="633">
        <f>VLOOKUP(B86,'F-GD-07 Completo'!$B:$AA,19,0)</f>
        <v>8.4700000000000006</v>
      </c>
      <c r="AU86" s="633" t="str">
        <f>VLOOKUP(B86,'F-GD-07 Completo'!$B:$AA,20,0)</f>
        <v>MB</v>
      </c>
      <c r="AV86" s="678" t="str">
        <f>VLOOKUP(B86,'F-GD-07 Completo'!$B:$AA,22,0)</f>
        <v>BAJO</v>
      </c>
      <c r="AW86" s="679"/>
      <c r="AX86" s="623" t="str">
        <f>IF(VLOOKUP(B86,'F-GD-07 Completo'!$B:$AA,23,0)="PU","X"," ")</f>
        <v>X</v>
      </c>
      <c r="AY86" s="623" t="str">
        <f>IF(VLOOKUP(B86,'F-GD-07 Completo'!$B:$AA,23,0)="PC","X"," ")</f>
        <v xml:space="preserve"> </v>
      </c>
      <c r="AZ86" s="623" t="str">
        <f>IF(VLOOKUP(B86,'F-GD-07 Completo'!$B:$AA,23,0)="PR","X"," ")</f>
        <v xml:space="preserve"> </v>
      </c>
      <c r="BA86" s="624" t="str">
        <f>VLOOKUP(B86,'F-GD-07 Completo'!$B:$AA,24,0)</f>
        <v>X</v>
      </c>
      <c r="BB86" s="680" t="str">
        <f>VLOOKUP(B86,'F-GD-07 Completo'!$B:$AA,25,0)</f>
        <v>El soporte original del Acta Nº 4 es electrónico sin embargo fue recibido digitalmente</v>
      </c>
      <c r="BC86" s="681"/>
      <c r="BD86" s="681"/>
      <c r="BE86" s="681"/>
      <c r="BF86" s="681"/>
      <c r="BG86" s="681"/>
      <c r="BH86" s="681"/>
      <c r="BI86" s="681"/>
      <c r="BJ86" s="681"/>
      <c r="BK86" s="681"/>
      <c r="BL86" s="681"/>
      <c r="BM86" s="681"/>
      <c r="BN86" s="681"/>
      <c r="BO86" s="682"/>
      <c r="BP86" s="625"/>
      <c r="BQ86" s="626"/>
      <c r="BR86" s="627"/>
    </row>
    <row r="87" spans="1:70" s="628" customFormat="1" ht="49.5" customHeight="1" x14ac:dyDescent="0.2">
      <c r="A87" s="620"/>
      <c r="B87" s="621">
        <v>63</v>
      </c>
      <c r="C87" s="678" t="str">
        <f>CONCATENATE(VLOOKUP(B87,'F-GD-07 Completo'!$B:$AA,6,0),".",VLOOKUP(B87,'F-GD-07 Completo'!$B:$AA,8,0))</f>
        <v>02.13</v>
      </c>
      <c r="D87" s="678"/>
      <c r="E87" s="678"/>
      <c r="F87" s="683" t="str">
        <f>CONCATENATE(VLOOKUP(B87,'F-GD-07 Completo'!$B:$AA,7,0),".",VLOOKUP(B87,'F-GD-07 Completo'!$B:$AA,9,0))</f>
        <v xml:space="preserve">ACTAS.Actas de la Comisión Intersectorial para la Atención de la Primera Infancia </v>
      </c>
      <c r="G87" s="683"/>
      <c r="H87" s="683"/>
      <c r="I87" s="683"/>
      <c r="J87" s="683"/>
      <c r="K87" s="683"/>
      <c r="L87" s="683"/>
      <c r="M87" s="683"/>
      <c r="N87" s="683"/>
      <c r="O87" s="683"/>
      <c r="P87" s="683"/>
      <c r="Q87" s="683"/>
      <c r="R87" s="683"/>
      <c r="S87" s="683"/>
      <c r="T87" s="683"/>
      <c r="U87" s="683" t="str">
        <f>CONCATENATE(VLOOKUP(B87,'F-GD-07 Completo'!$B:$AA,8,0)," - ",VLOOKUP(B87,'F-GD-07 Completo'!$B:$W,10,0))</f>
        <v>13 - Acta Sesión 5</v>
      </c>
      <c r="V87" s="683"/>
      <c r="W87" s="683"/>
      <c r="X87" s="683"/>
      <c r="Y87" s="683"/>
      <c r="Z87" s="683"/>
      <c r="AA87" s="683"/>
      <c r="AB87" s="684"/>
      <c r="AC87" s="685">
        <f>VLOOKUP(B87,'F-GD-07 Completo'!$B:$AA,11,0)</f>
        <v>44369</v>
      </c>
      <c r="AD87" s="686"/>
      <c r="AE87" s="686"/>
      <c r="AF87" s="686"/>
      <c r="AG87" s="687">
        <f>VLOOKUP(B87,'F-GD-07 Completo'!$B:$AA,12,0)</f>
        <v>44369</v>
      </c>
      <c r="AH87" s="687"/>
      <c r="AI87" s="688"/>
      <c r="AJ87" s="689" t="str">
        <f>IF(VLOOKUP(B87,'F-GD-07 Completo'!$B:$AA,13,0)="Carpeta física",CONCATENATE(VLOOKUP(B87,'F-GD-07 Completo'!$B:$AE,14,0)," de ",VLOOKUP(B87,'F-GD-07 Completo'!$B:$AE,15,0))," ")</f>
        <v xml:space="preserve"> </v>
      </c>
      <c r="AK87" s="690"/>
      <c r="AL87" s="691" t="str">
        <f>IF(VLOOKUP(B87,'F-GD-07 Completo'!$B:$AA,13,0)="Tomo (documentos empastados)",CONCATENATE(VLOOKUP(B87,'F-GD-07 Completo'!$B:$AE,15,0)," de ",VLOOKUP(B87,'F-GD-07 Completo'!$B:$AE,16,0))," ")</f>
        <v xml:space="preserve"> </v>
      </c>
      <c r="AM87" s="692"/>
      <c r="AN87" s="689" t="str">
        <f>IF(VLOOKUP(B87,'F-GD-07 Completo'!$B:$AA,13,0)="Otro",CONCATENATE(VLOOKUP(B87,'F-GD-07 Completo'!$B:$AE,15,0)," de ",VLOOKUP(B87,'F-GD-07 Completo'!$B:$AE,16,0))," ")</f>
        <v xml:space="preserve"> </v>
      </c>
      <c r="AO87" s="690"/>
      <c r="AP87" s="622">
        <f>VLOOKUP(B87,'F-GD-07 Completo'!$B:$AE,29,0)</f>
        <v>0</v>
      </c>
      <c r="AQ87" s="693" t="str">
        <f>VLOOKUP(B87,'F-GD-07 Completo'!$B:$AA,21,0)</f>
        <v>Electrónico</v>
      </c>
      <c r="AR87" s="694"/>
      <c r="AS87" s="633">
        <f>VLOOKUP(B87,'F-GD-07 Completo'!$B:$AA,18,0)</f>
        <v>0</v>
      </c>
      <c r="AT87" s="633">
        <f>VLOOKUP(B87,'F-GD-07 Completo'!$B:$AA,19,0)</f>
        <v>5.7</v>
      </c>
      <c r="AU87" s="633" t="str">
        <f>VLOOKUP(B87,'F-GD-07 Completo'!$B:$AA,20,0)</f>
        <v>MB</v>
      </c>
      <c r="AV87" s="678" t="str">
        <f>VLOOKUP(B87,'F-GD-07 Completo'!$B:$AA,22,0)</f>
        <v>BAJO</v>
      </c>
      <c r="AW87" s="679"/>
      <c r="AX87" s="623" t="str">
        <f>IF(VLOOKUP(B87,'F-GD-07 Completo'!$B:$AA,23,0)="PU","X"," ")</f>
        <v>X</v>
      </c>
      <c r="AY87" s="623" t="str">
        <f>IF(VLOOKUP(B87,'F-GD-07 Completo'!$B:$AA,23,0)="PC","X"," ")</f>
        <v xml:space="preserve"> </v>
      </c>
      <c r="AZ87" s="623" t="str">
        <f>IF(VLOOKUP(B87,'F-GD-07 Completo'!$B:$AA,23,0)="PR","X"," ")</f>
        <v xml:space="preserve"> </v>
      </c>
      <c r="BA87" s="624" t="str">
        <f>VLOOKUP(B87,'F-GD-07 Completo'!$B:$AA,24,0)</f>
        <v>X</v>
      </c>
      <c r="BB87" s="680" t="str">
        <f>VLOOKUP(B87,'F-GD-07 Completo'!$B:$AA,25,0)</f>
        <v>TRANSFERENCIA 2023</v>
      </c>
      <c r="BC87" s="681"/>
      <c r="BD87" s="681"/>
      <c r="BE87" s="681"/>
      <c r="BF87" s="681"/>
      <c r="BG87" s="681"/>
      <c r="BH87" s="681"/>
      <c r="BI87" s="681"/>
      <c r="BJ87" s="681"/>
      <c r="BK87" s="681"/>
      <c r="BL87" s="681"/>
      <c r="BM87" s="681"/>
      <c r="BN87" s="681"/>
      <c r="BO87" s="682"/>
      <c r="BP87" s="625"/>
      <c r="BQ87" s="626"/>
      <c r="BR87" s="627"/>
    </row>
    <row r="88" spans="1:70" s="628" customFormat="1" ht="49.5" customHeight="1" x14ac:dyDescent="0.2">
      <c r="A88" s="620"/>
      <c r="B88" s="621">
        <v>64</v>
      </c>
      <c r="C88" s="678" t="str">
        <f>CONCATENATE(VLOOKUP(B88,'F-GD-07 Completo'!$B:$AA,6,0),".",VLOOKUP(B88,'F-GD-07 Completo'!$B:$AA,8,0))</f>
        <v>02.13</v>
      </c>
      <c r="D88" s="678"/>
      <c r="E88" s="678"/>
      <c r="F88" s="683" t="str">
        <f>CONCATENATE(VLOOKUP(B88,'F-GD-07 Completo'!$B:$AA,7,0),".",VLOOKUP(B88,'F-GD-07 Completo'!$B:$AA,9,0))</f>
        <v xml:space="preserve">ACTAS.Actas de la Comisión Intersectorial para la Atención de la Primera Infancia </v>
      </c>
      <c r="G88" s="683"/>
      <c r="H88" s="683"/>
      <c r="I88" s="683"/>
      <c r="J88" s="683"/>
      <c r="K88" s="683"/>
      <c r="L88" s="683"/>
      <c r="M88" s="683"/>
      <c r="N88" s="683"/>
      <c r="O88" s="683"/>
      <c r="P88" s="683"/>
      <c r="Q88" s="683"/>
      <c r="R88" s="683"/>
      <c r="S88" s="683"/>
      <c r="T88" s="683"/>
      <c r="U88" s="683" t="str">
        <f>CONCATENATE(VLOOKUP(B88,'F-GD-07 Completo'!$B:$AA,8,0)," - ",VLOOKUP(B88,'F-GD-07 Completo'!$B:$W,10,0))</f>
        <v>13 - Acta Sesión 6</v>
      </c>
      <c r="V88" s="683"/>
      <c r="W88" s="683"/>
      <c r="X88" s="683"/>
      <c r="Y88" s="683"/>
      <c r="Z88" s="683"/>
      <c r="AA88" s="683"/>
      <c r="AB88" s="684"/>
      <c r="AC88" s="685">
        <f>VLOOKUP(B88,'F-GD-07 Completo'!$B:$AA,11,0)</f>
        <v>44404</v>
      </c>
      <c r="AD88" s="686"/>
      <c r="AE88" s="686"/>
      <c r="AF88" s="686"/>
      <c r="AG88" s="687" t="str">
        <f>VLOOKUP(B88,'F-GD-07 Completo'!$B:$AA,12,0)</f>
        <v>10/082021</v>
      </c>
      <c r="AH88" s="687"/>
      <c r="AI88" s="688"/>
      <c r="AJ88" s="689" t="str">
        <f>IF(VLOOKUP(B88,'F-GD-07 Completo'!$B:$AA,13,0)="Carpeta física",CONCATENATE(VLOOKUP(B88,'F-GD-07 Completo'!$B:$AE,14,0)," de ",VLOOKUP(B88,'F-GD-07 Completo'!$B:$AE,15,0))," ")</f>
        <v xml:space="preserve"> </v>
      </c>
      <c r="AK88" s="690"/>
      <c r="AL88" s="691" t="str">
        <f>IF(VLOOKUP(B88,'F-GD-07 Completo'!$B:$AA,13,0)="Tomo (documentos empastados)",CONCATENATE(VLOOKUP(B88,'F-GD-07 Completo'!$B:$AE,15,0)," de ",VLOOKUP(B88,'F-GD-07 Completo'!$B:$AE,16,0))," ")</f>
        <v xml:space="preserve"> </v>
      </c>
      <c r="AM88" s="692"/>
      <c r="AN88" s="689" t="str">
        <f>IF(VLOOKUP(B88,'F-GD-07 Completo'!$B:$AA,13,0)="Otro",CONCATENATE(VLOOKUP(B88,'F-GD-07 Completo'!$B:$AE,15,0)," de ",VLOOKUP(B88,'F-GD-07 Completo'!$B:$AE,16,0))," ")</f>
        <v xml:space="preserve"> </v>
      </c>
      <c r="AO88" s="690"/>
      <c r="AP88" s="622">
        <f>VLOOKUP(B88,'F-GD-07 Completo'!$B:$AE,29,0)</f>
        <v>0</v>
      </c>
      <c r="AQ88" s="693" t="str">
        <f>VLOOKUP(B88,'F-GD-07 Completo'!$B:$AA,21,0)</f>
        <v>Electrónico</v>
      </c>
      <c r="AR88" s="694"/>
      <c r="AS88" s="633">
        <f>VLOOKUP(B88,'F-GD-07 Completo'!$B:$AA,18,0)</f>
        <v>0</v>
      </c>
      <c r="AT88" s="633">
        <f>VLOOKUP(B88,'F-GD-07 Completo'!$B:$AA,19,0)</f>
        <v>14.3</v>
      </c>
      <c r="AU88" s="633" t="str">
        <f>VLOOKUP(B88,'F-GD-07 Completo'!$B:$AA,20,0)</f>
        <v>MB</v>
      </c>
      <c r="AV88" s="678" t="str">
        <f>VLOOKUP(B88,'F-GD-07 Completo'!$B:$AA,22,0)</f>
        <v>BAJO</v>
      </c>
      <c r="AW88" s="679"/>
      <c r="AX88" s="623" t="str">
        <f>IF(VLOOKUP(B88,'F-GD-07 Completo'!$B:$AA,23,0)="PU","X"," ")</f>
        <v>X</v>
      </c>
      <c r="AY88" s="623" t="str">
        <f>IF(VLOOKUP(B88,'F-GD-07 Completo'!$B:$AA,23,0)="PC","X"," ")</f>
        <v xml:space="preserve"> </v>
      </c>
      <c r="AZ88" s="623" t="str">
        <f>IF(VLOOKUP(B88,'F-GD-07 Completo'!$B:$AA,23,0)="PR","X"," ")</f>
        <v xml:space="preserve"> </v>
      </c>
      <c r="BA88" s="624" t="str">
        <f>VLOOKUP(B88,'F-GD-07 Completo'!$B:$AA,24,0)</f>
        <v>X</v>
      </c>
      <c r="BB88" s="680" t="str">
        <f>VLOOKUP(B88,'F-GD-07 Completo'!$B:$AA,25,0)</f>
        <v>El soporte original del Acta Nº 6 es electrónico sin embargo fue recibido digitalmente</v>
      </c>
      <c r="BC88" s="681"/>
      <c r="BD88" s="681"/>
      <c r="BE88" s="681"/>
      <c r="BF88" s="681"/>
      <c r="BG88" s="681"/>
      <c r="BH88" s="681"/>
      <c r="BI88" s="681"/>
      <c r="BJ88" s="681"/>
      <c r="BK88" s="681"/>
      <c r="BL88" s="681"/>
      <c r="BM88" s="681"/>
      <c r="BN88" s="681"/>
      <c r="BO88" s="682"/>
      <c r="BP88" s="625"/>
      <c r="BQ88" s="626"/>
      <c r="BR88" s="627"/>
    </row>
    <row r="89" spans="1:70" s="628" customFormat="1" ht="49.5" customHeight="1" x14ac:dyDescent="0.2">
      <c r="A89" s="620"/>
      <c r="B89" s="621">
        <v>65</v>
      </c>
      <c r="C89" s="678" t="str">
        <f>CONCATENATE(VLOOKUP(B89,'F-GD-07 Completo'!$B:$AA,6,0),".",VLOOKUP(B89,'F-GD-07 Completo'!$B:$AA,8,0))</f>
        <v>02.13</v>
      </c>
      <c r="D89" s="678"/>
      <c r="E89" s="678"/>
      <c r="F89" s="683" t="str">
        <f>CONCATENATE(VLOOKUP(B89,'F-GD-07 Completo'!$B:$AA,7,0),".",VLOOKUP(B89,'F-GD-07 Completo'!$B:$AA,9,0))</f>
        <v xml:space="preserve">ACTAS.Actas de la Comisión Intersectorial para la Atención de la Primera Infancia </v>
      </c>
      <c r="G89" s="683"/>
      <c r="H89" s="683"/>
      <c r="I89" s="683"/>
      <c r="J89" s="683"/>
      <c r="K89" s="683"/>
      <c r="L89" s="683"/>
      <c r="M89" s="683"/>
      <c r="N89" s="683"/>
      <c r="O89" s="683"/>
      <c r="P89" s="683"/>
      <c r="Q89" s="683"/>
      <c r="R89" s="683"/>
      <c r="S89" s="683"/>
      <c r="T89" s="683"/>
      <c r="U89" s="683" t="str">
        <f>CONCATENATE(VLOOKUP(B89,'F-GD-07 Completo'!$B:$AA,8,0)," - ",VLOOKUP(B89,'F-GD-07 Completo'!$B:$W,10,0))</f>
        <v>13 - Acta Sesión7</v>
      </c>
      <c r="V89" s="683"/>
      <c r="W89" s="683"/>
      <c r="X89" s="683"/>
      <c r="Y89" s="683"/>
      <c r="Z89" s="683"/>
      <c r="AA89" s="683"/>
      <c r="AB89" s="684"/>
      <c r="AC89" s="685">
        <f>VLOOKUP(B89,'F-GD-07 Completo'!$B:$AA,11,0)</f>
        <v>44428</v>
      </c>
      <c r="AD89" s="686"/>
      <c r="AE89" s="686"/>
      <c r="AF89" s="686"/>
      <c r="AG89" s="687">
        <f>VLOOKUP(B89,'F-GD-07 Completo'!$B:$AA,12,0)</f>
        <v>44428</v>
      </c>
      <c r="AH89" s="687"/>
      <c r="AI89" s="688"/>
      <c r="AJ89" s="689" t="str">
        <f>IF(VLOOKUP(B89,'F-GD-07 Completo'!$B:$AA,13,0)="Carpeta física",CONCATENATE(VLOOKUP(B89,'F-GD-07 Completo'!$B:$AE,14,0)," de ",VLOOKUP(B89,'F-GD-07 Completo'!$B:$AE,15,0))," ")</f>
        <v xml:space="preserve"> </v>
      </c>
      <c r="AK89" s="690"/>
      <c r="AL89" s="691" t="str">
        <f>IF(VLOOKUP(B89,'F-GD-07 Completo'!$B:$AA,13,0)="Tomo (documentos empastados)",CONCATENATE(VLOOKUP(B89,'F-GD-07 Completo'!$B:$AE,15,0)," de ",VLOOKUP(B89,'F-GD-07 Completo'!$B:$AE,16,0))," ")</f>
        <v xml:space="preserve"> </v>
      </c>
      <c r="AM89" s="692"/>
      <c r="AN89" s="689" t="str">
        <f>IF(VLOOKUP(B89,'F-GD-07 Completo'!$B:$AA,13,0)="Otro",CONCATENATE(VLOOKUP(B89,'F-GD-07 Completo'!$B:$AE,15,0)," de ",VLOOKUP(B89,'F-GD-07 Completo'!$B:$AE,16,0))," ")</f>
        <v xml:space="preserve"> </v>
      </c>
      <c r="AO89" s="690"/>
      <c r="AP89" s="622">
        <f>VLOOKUP(B89,'F-GD-07 Completo'!$B:$AE,29,0)</f>
        <v>0</v>
      </c>
      <c r="AQ89" s="693" t="str">
        <f>VLOOKUP(B89,'F-GD-07 Completo'!$B:$AA,21,0)</f>
        <v>Electrónico</v>
      </c>
      <c r="AR89" s="694"/>
      <c r="AS89" s="633">
        <f>VLOOKUP(B89,'F-GD-07 Completo'!$B:$AA,18,0)</f>
        <v>0</v>
      </c>
      <c r="AT89" s="633">
        <f>VLOOKUP(B89,'F-GD-07 Completo'!$B:$AA,19,0)</f>
        <v>16.399999999999999</v>
      </c>
      <c r="AU89" s="633" t="str">
        <f>VLOOKUP(B89,'F-GD-07 Completo'!$B:$AA,20,0)</f>
        <v>MB</v>
      </c>
      <c r="AV89" s="678" t="str">
        <f>VLOOKUP(B89,'F-GD-07 Completo'!$B:$AA,22,0)</f>
        <v>BAJO</v>
      </c>
      <c r="AW89" s="679"/>
      <c r="AX89" s="623" t="str">
        <f>IF(VLOOKUP(B89,'F-GD-07 Completo'!$B:$AA,23,0)="PU","X"," ")</f>
        <v>X</v>
      </c>
      <c r="AY89" s="623" t="str">
        <f>IF(VLOOKUP(B89,'F-GD-07 Completo'!$B:$AA,23,0)="PC","X"," ")</f>
        <v xml:space="preserve"> </v>
      </c>
      <c r="AZ89" s="623" t="str">
        <f>IF(VLOOKUP(B89,'F-GD-07 Completo'!$B:$AA,23,0)="PR","X"," ")</f>
        <v xml:space="preserve"> </v>
      </c>
      <c r="BA89" s="624" t="str">
        <f>VLOOKUP(B89,'F-GD-07 Completo'!$B:$AA,24,0)</f>
        <v>X</v>
      </c>
      <c r="BB89" s="680" t="str">
        <f>VLOOKUP(B89,'F-GD-07 Completo'!$B:$AA,25,0)</f>
        <v>TRANSFERENCIA 2023</v>
      </c>
      <c r="BC89" s="681"/>
      <c r="BD89" s="681"/>
      <c r="BE89" s="681"/>
      <c r="BF89" s="681"/>
      <c r="BG89" s="681"/>
      <c r="BH89" s="681"/>
      <c r="BI89" s="681"/>
      <c r="BJ89" s="681"/>
      <c r="BK89" s="681"/>
      <c r="BL89" s="681"/>
      <c r="BM89" s="681"/>
      <c r="BN89" s="681"/>
      <c r="BO89" s="682"/>
      <c r="BP89" s="625"/>
      <c r="BQ89" s="626"/>
      <c r="BR89" s="627"/>
    </row>
    <row r="90" spans="1:70" s="628" customFormat="1" ht="49.5" customHeight="1" x14ac:dyDescent="0.2">
      <c r="A90" s="620"/>
      <c r="B90" s="621">
        <v>66</v>
      </c>
      <c r="C90" s="678" t="str">
        <f>CONCATENATE(VLOOKUP(B90,'F-GD-07 Completo'!$B:$AA,6,0),".",VLOOKUP(B90,'F-GD-07 Completo'!$B:$AA,8,0))</f>
        <v>02.13</v>
      </c>
      <c r="D90" s="678"/>
      <c r="E90" s="678"/>
      <c r="F90" s="683" t="str">
        <f>CONCATENATE(VLOOKUP(B90,'F-GD-07 Completo'!$B:$AA,7,0),".",VLOOKUP(B90,'F-GD-07 Completo'!$B:$AA,9,0))</f>
        <v xml:space="preserve">ACTAS.Actas de la Comisión Intersectorial para la Atención de la Primera Infancia </v>
      </c>
      <c r="G90" s="683"/>
      <c r="H90" s="683"/>
      <c r="I90" s="683"/>
      <c r="J90" s="683"/>
      <c r="K90" s="683"/>
      <c r="L90" s="683"/>
      <c r="M90" s="683"/>
      <c r="N90" s="683"/>
      <c r="O90" s="683"/>
      <c r="P90" s="683"/>
      <c r="Q90" s="683"/>
      <c r="R90" s="683"/>
      <c r="S90" s="683"/>
      <c r="T90" s="683"/>
      <c r="U90" s="683" t="str">
        <f>CONCATENATE(VLOOKUP(B90,'F-GD-07 Completo'!$B:$AA,8,0)," - ",VLOOKUP(B90,'F-GD-07 Completo'!$B:$W,10,0))</f>
        <v xml:space="preserve">13 - Acta Sesión 8 </v>
      </c>
      <c r="V90" s="683"/>
      <c r="W90" s="683"/>
      <c r="X90" s="683"/>
      <c r="Y90" s="683"/>
      <c r="Z90" s="683"/>
      <c r="AA90" s="683"/>
      <c r="AB90" s="684"/>
      <c r="AC90" s="685">
        <f>VLOOKUP(B90,'F-GD-07 Completo'!$B:$AA,11,0)</f>
        <v>44467</v>
      </c>
      <c r="AD90" s="686"/>
      <c r="AE90" s="686"/>
      <c r="AF90" s="686"/>
      <c r="AG90" s="687">
        <f>VLOOKUP(B90,'F-GD-07 Completo'!$B:$AA,12,0)</f>
        <v>44467</v>
      </c>
      <c r="AH90" s="687"/>
      <c r="AI90" s="688"/>
      <c r="AJ90" s="689" t="str">
        <f>IF(VLOOKUP(B90,'F-GD-07 Completo'!$B:$AA,13,0)="Carpeta física",CONCATENATE(VLOOKUP(B90,'F-GD-07 Completo'!$B:$AE,14,0)," de ",VLOOKUP(B90,'F-GD-07 Completo'!$B:$AE,15,0))," ")</f>
        <v xml:space="preserve"> </v>
      </c>
      <c r="AK90" s="690"/>
      <c r="AL90" s="691" t="str">
        <f>IF(VLOOKUP(B90,'F-GD-07 Completo'!$B:$AA,13,0)="Tomo (documentos empastados)",CONCATENATE(VLOOKUP(B90,'F-GD-07 Completo'!$B:$AE,15,0)," de ",VLOOKUP(B90,'F-GD-07 Completo'!$B:$AE,16,0))," ")</f>
        <v xml:space="preserve"> </v>
      </c>
      <c r="AM90" s="692"/>
      <c r="AN90" s="689" t="str">
        <f>IF(VLOOKUP(B90,'F-GD-07 Completo'!$B:$AA,13,0)="Otro",CONCATENATE(VLOOKUP(B90,'F-GD-07 Completo'!$B:$AE,15,0)," de ",VLOOKUP(B90,'F-GD-07 Completo'!$B:$AE,16,0))," ")</f>
        <v xml:space="preserve"> </v>
      </c>
      <c r="AO90" s="690"/>
      <c r="AP90" s="622">
        <f>VLOOKUP(B90,'F-GD-07 Completo'!$B:$AE,29,0)</f>
        <v>0</v>
      </c>
      <c r="AQ90" s="693" t="str">
        <f>VLOOKUP(B90,'F-GD-07 Completo'!$B:$AA,21,0)</f>
        <v>Electrónico</v>
      </c>
      <c r="AR90" s="694"/>
      <c r="AS90" s="633">
        <f>VLOOKUP(B90,'F-GD-07 Completo'!$B:$AA,18,0)</f>
        <v>0</v>
      </c>
      <c r="AT90" s="633">
        <f>VLOOKUP(B90,'F-GD-07 Completo'!$B:$AA,19,0)</f>
        <v>11.9</v>
      </c>
      <c r="AU90" s="633" t="str">
        <f>VLOOKUP(B90,'F-GD-07 Completo'!$B:$AA,20,0)</f>
        <v>MB</v>
      </c>
      <c r="AV90" s="678" t="str">
        <f>VLOOKUP(B90,'F-GD-07 Completo'!$B:$AA,22,0)</f>
        <v>BAJO</v>
      </c>
      <c r="AW90" s="679"/>
      <c r="AX90" s="623" t="str">
        <f>IF(VLOOKUP(B90,'F-GD-07 Completo'!$B:$AA,23,0)="PU","X"," ")</f>
        <v>X</v>
      </c>
      <c r="AY90" s="623" t="str">
        <f>IF(VLOOKUP(B90,'F-GD-07 Completo'!$B:$AA,23,0)="PC","X"," ")</f>
        <v xml:space="preserve"> </v>
      </c>
      <c r="AZ90" s="623" t="str">
        <f>IF(VLOOKUP(B90,'F-GD-07 Completo'!$B:$AA,23,0)="PR","X"," ")</f>
        <v xml:space="preserve"> </v>
      </c>
      <c r="BA90" s="624" t="str">
        <f>VLOOKUP(B90,'F-GD-07 Completo'!$B:$AA,24,0)</f>
        <v>X</v>
      </c>
      <c r="BB90" s="680" t="str">
        <f>VLOOKUP(B90,'F-GD-07 Completo'!$B:$AA,25,0)</f>
        <v>TRANSFERENCIA 2023</v>
      </c>
      <c r="BC90" s="681"/>
      <c r="BD90" s="681"/>
      <c r="BE90" s="681"/>
      <c r="BF90" s="681"/>
      <c r="BG90" s="681"/>
      <c r="BH90" s="681"/>
      <c r="BI90" s="681"/>
      <c r="BJ90" s="681"/>
      <c r="BK90" s="681"/>
      <c r="BL90" s="681"/>
      <c r="BM90" s="681"/>
      <c r="BN90" s="681"/>
      <c r="BO90" s="682"/>
      <c r="BP90" s="625"/>
      <c r="BQ90" s="626"/>
      <c r="BR90" s="627"/>
    </row>
    <row r="91" spans="1:70" s="628" customFormat="1" ht="49.5" customHeight="1" x14ac:dyDescent="0.2">
      <c r="A91" s="620"/>
      <c r="B91" s="621">
        <v>67</v>
      </c>
      <c r="C91" s="678" t="str">
        <f>CONCATENATE(VLOOKUP(B91,'F-GD-07 Completo'!$B:$AA,6,0),".",VLOOKUP(B91,'F-GD-07 Completo'!$B:$AA,8,0))</f>
        <v>02.13</v>
      </c>
      <c r="D91" s="678"/>
      <c r="E91" s="678"/>
      <c r="F91" s="683" t="str">
        <f>CONCATENATE(VLOOKUP(B91,'F-GD-07 Completo'!$B:$AA,7,0),".",VLOOKUP(B91,'F-GD-07 Completo'!$B:$AA,9,0))</f>
        <v xml:space="preserve">ACTAS.Actas de la Comisión Intersectorial para la Atención de la Primera Infancia </v>
      </c>
      <c r="G91" s="683"/>
      <c r="H91" s="683"/>
      <c r="I91" s="683"/>
      <c r="J91" s="683"/>
      <c r="K91" s="683"/>
      <c r="L91" s="683"/>
      <c r="M91" s="683"/>
      <c r="N91" s="683"/>
      <c r="O91" s="683"/>
      <c r="P91" s="683"/>
      <c r="Q91" s="683"/>
      <c r="R91" s="683"/>
      <c r="S91" s="683"/>
      <c r="T91" s="683"/>
      <c r="U91" s="683" t="str">
        <f>CONCATENATE(VLOOKUP(B91,'F-GD-07 Completo'!$B:$AA,8,0)," - ",VLOOKUP(B91,'F-GD-07 Completo'!$B:$W,10,0))</f>
        <v>13 - Acta Sesión 9</v>
      </c>
      <c r="V91" s="683"/>
      <c r="W91" s="683"/>
      <c r="X91" s="683"/>
      <c r="Y91" s="683"/>
      <c r="Z91" s="683"/>
      <c r="AA91" s="683"/>
      <c r="AB91" s="684"/>
      <c r="AC91" s="685">
        <f>VLOOKUP(B91,'F-GD-07 Completo'!$B:$AA,11,0)</f>
        <v>44491</v>
      </c>
      <c r="AD91" s="686"/>
      <c r="AE91" s="686"/>
      <c r="AF91" s="686"/>
      <c r="AG91" s="687">
        <f>VLOOKUP(B91,'F-GD-07 Completo'!$B:$AA,12,0)</f>
        <v>44491</v>
      </c>
      <c r="AH91" s="687"/>
      <c r="AI91" s="688"/>
      <c r="AJ91" s="689" t="str">
        <f>IF(VLOOKUP(B91,'F-GD-07 Completo'!$B:$AA,13,0)="Carpeta física",CONCATENATE(VLOOKUP(B91,'F-GD-07 Completo'!$B:$AE,14,0)," de ",VLOOKUP(B91,'F-GD-07 Completo'!$B:$AE,15,0))," ")</f>
        <v xml:space="preserve"> </v>
      </c>
      <c r="AK91" s="690"/>
      <c r="AL91" s="691" t="str">
        <f>IF(VLOOKUP(B91,'F-GD-07 Completo'!$B:$AA,13,0)="Tomo (documentos empastados)",CONCATENATE(VLOOKUP(B91,'F-GD-07 Completo'!$B:$AE,15,0)," de ",VLOOKUP(B91,'F-GD-07 Completo'!$B:$AE,16,0))," ")</f>
        <v xml:space="preserve"> </v>
      </c>
      <c r="AM91" s="692"/>
      <c r="AN91" s="689" t="str">
        <f>IF(VLOOKUP(B91,'F-GD-07 Completo'!$B:$AA,13,0)="Otro",CONCATENATE(VLOOKUP(B91,'F-GD-07 Completo'!$B:$AE,15,0)," de ",VLOOKUP(B91,'F-GD-07 Completo'!$B:$AE,16,0))," ")</f>
        <v xml:space="preserve"> </v>
      </c>
      <c r="AO91" s="690"/>
      <c r="AP91" s="622">
        <f>VLOOKUP(B91,'F-GD-07 Completo'!$B:$AE,29,0)</f>
        <v>0</v>
      </c>
      <c r="AQ91" s="693" t="str">
        <f>VLOOKUP(B91,'F-GD-07 Completo'!$B:$AA,21,0)</f>
        <v>Electrónico</v>
      </c>
      <c r="AR91" s="694"/>
      <c r="AS91" s="633">
        <f>VLOOKUP(B91,'F-GD-07 Completo'!$B:$AA,18,0)</f>
        <v>0</v>
      </c>
      <c r="AT91" s="633">
        <f>VLOOKUP(B91,'F-GD-07 Completo'!$B:$AA,19,0)</f>
        <v>10</v>
      </c>
      <c r="AU91" s="633" t="str">
        <f>VLOOKUP(B91,'F-GD-07 Completo'!$B:$AA,20,0)</f>
        <v>MB</v>
      </c>
      <c r="AV91" s="678" t="str">
        <f>VLOOKUP(B91,'F-GD-07 Completo'!$B:$AA,22,0)</f>
        <v>BAJO</v>
      </c>
      <c r="AW91" s="679"/>
      <c r="AX91" s="623" t="str">
        <f>IF(VLOOKUP(B91,'F-GD-07 Completo'!$B:$AA,23,0)="PU","X"," ")</f>
        <v>X</v>
      </c>
      <c r="AY91" s="623" t="str">
        <f>IF(VLOOKUP(B91,'F-GD-07 Completo'!$B:$AA,23,0)="PC","X"," ")</f>
        <v xml:space="preserve"> </v>
      </c>
      <c r="AZ91" s="623" t="str">
        <f>IF(VLOOKUP(B91,'F-GD-07 Completo'!$B:$AA,23,0)="PR","X"," ")</f>
        <v xml:space="preserve"> </v>
      </c>
      <c r="BA91" s="624" t="str">
        <f>VLOOKUP(B91,'F-GD-07 Completo'!$B:$AA,24,0)</f>
        <v>X</v>
      </c>
      <c r="BB91" s="680" t="str">
        <f>VLOOKUP(B91,'F-GD-07 Completo'!$B:$AA,25,0)</f>
        <v>El soporte original del Acta Nº 9 es electrónico sin embargo fue recibido digitalmente</v>
      </c>
      <c r="BC91" s="681"/>
      <c r="BD91" s="681"/>
      <c r="BE91" s="681"/>
      <c r="BF91" s="681"/>
      <c r="BG91" s="681"/>
      <c r="BH91" s="681"/>
      <c r="BI91" s="681"/>
      <c r="BJ91" s="681"/>
      <c r="BK91" s="681"/>
      <c r="BL91" s="681"/>
      <c r="BM91" s="681"/>
      <c r="BN91" s="681"/>
      <c r="BO91" s="682"/>
      <c r="BP91" s="625"/>
      <c r="BQ91" s="626"/>
      <c r="BR91" s="627"/>
    </row>
    <row r="92" spans="1:70" s="628" customFormat="1" ht="49.5" customHeight="1" x14ac:dyDescent="0.2">
      <c r="A92" s="620"/>
      <c r="B92" s="621">
        <v>68</v>
      </c>
      <c r="C92" s="678" t="str">
        <f>CONCATENATE(VLOOKUP(B92,'F-GD-07 Completo'!$B:$AA,6,0),".",VLOOKUP(B92,'F-GD-07 Completo'!$B:$AA,8,0))</f>
        <v>02.13</v>
      </c>
      <c r="D92" s="678"/>
      <c r="E92" s="678"/>
      <c r="F92" s="683" t="str">
        <f>CONCATENATE(VLOOKUP(B92,'F-GD-07 Completo'!$B:$AA,7,0),".",VLOOKUP(B92,'F-GD-07 Completo'!$B:$AA,9,0))</f>
        <v xml:space="preserve">ACTAS.Actas de la Comisión Intersectorial para la Atención de la Primera Infancia </v>
      </c>
      <c r="G92" s="683"/>
      <c r="H92" s="683"/>
      <c r="I92" s="683"/>
      <c r="J92" s="683"/>
      <c r="K92" s="683"/>
      <c r="L92" s="683"/>
      <c r="M92" s="683"/>
      <c r="N92" s="683"/>
      <c r="O92" s="683"/>
      <c r="P92" s="683"/>
      <c r="Q92" s="683"/>
      <c r="R92" s="683"/>
      <c r="S92" s="683"/>
      <c r="T92" s="683"/>
      <c r="U92" s="683" t="str">
        <f>CONCATENATE(VLOOKUP(B92,'F-GD-07 Completo'!$B:$AA,8,0)," - ",VLOOKUP(B92,'F-GD-07 Completo'!$B:$W,10,0))</f>
        <v>13 - Acta Sesión 10</v>
      </c>
      <c r="V92" s="683"/>
      <c r="W92" s="683"/>
      <c r="X92" s="683"/>
      <c r="Y92" s="683"/>
      <c r="Z92" s="683"/>
      <c r="AA92" s="683"/>
      <c r="AB92" s="684"/>
      <c r="AC92" s="685">
        <f>VLOOKUP(B92,'F-GD-07 Completo'!$B:$AA,11,0)</f>
        <v>44529</v>
      </c>
      <c r="AD92" s="686"/>
      <c r="AE92" s="686"/>
      <c r="AF92" s="686"/>
      <c r="AG92" s="687">
        <f>VLOOKUP(B92,'F-GD-07 Completo'!$B:$AA,12,0)</f>
        <v>44529</v>
      </c>
      <c r="AH92" s="687"/>
      <c r="AI92" s="688"/>
      <c r="AJ92" s="689" t="str">
        <f>IF(VLOOKUP(B92,'F-GD-07 Completo'!$B:$AA,13,0)="Carpeta física",CONCATENATE(VLOOKUP(B92,'F-GD-07 Completo'!$B:$AE,14,0)," de ",VLOOKUP(B92,'F-GD-07 Completo'!$B:$AE,15,0))," ")</f>
        <v xml:space="preserve"> </v>
      </c>
      <c r="AK92" s="690"/>
      <c r="AL92" s="691" t="str">
        <f>IF(VLOOKUP(B92,'F-GD-07 Completo'!$B:$AA,13,0)="Tomo (documentos empastados)",CONCATENATE(VLOOKUP(B92,'F-GD-07 Completo'!$B:$AE,15,0)," de ",VLOOKUP(B92,'F-GD-07 Completo'!$B:$AE,16,0))," ")</f>
        <v xml:space="preserve"> </v>
      </c>
      <c r="AM92" s="692"/>
      <c r="AN92" s="689" t="str">
        <f>IF(VLOOKUP(B92,'F-GD-07 Completo'!$B:$AA,13,0)="Otro",CONCATENATE(VLOOKUP(B92,'F-GD-07 Completo'!$B:$AE,15,0)," de ",VLOOKUP(B92,'F-GD-07 Completo'!$B:$AE,16,0))," ")</f>
        <v xml:space="preserve"> </v>
      </c>
      <c r="AO92" s="690"/>
      <c r="AP92" s="622">
        <f>VLOOKUP(B92,'F-GD-07 Completo'!$B:$AE,29,0)</f>
        <v>0</v>
      </c>
      <c r="AQ92" s="693" t="str">
        <f>VLOOKUP(B92,'F-GD-07 Completo'!$B:$AA,21,0)</f>
        <v>Electrónico</v>
      </c>
      <c r="AR92" s="694"/>
      <c r="AS92" s="633">
        <f>VLOOKUP(B92,'F-GD-07 Completo'!$B:$AA,18,0)</f>
        <v>0</v>
      </c>
      <c r="AT92" s="633">
        <f>VLOOKUP(B92,'F-GD-07 Completo'!$B:$AA,19,0)</f>
        <v>3.56</v>
      </c>
      <c r="AU92" s="633" t="str">
        <f>VLOOKUP(B92,'F-GD-07 Completo'!$B:$AA,20,0)</f>
        <v>MB</v>
      </c>
      <c r="AV92" s="678" t="str">
        <f>VLOOKUP(B92,'F-GD-07 Completo'!$B:$AA,22,0)</f>
        <v>BAJO</v>
      </c>
      <c r="AW92" s="679"/>
      <c r="AX92" s="623" t="str">
        <f>IF(VLOOKUP(B92,'F-GD-07 Completo'!$B:$AA,23,0)="PU","X"," ")</f>
        <v>X</v>
      </c>
      <c r="AY92" s="623" t="str">
        <f>IF(VLOOKUP(B92,'F-GD-07 Completo'!$B:$AA,23,0)="PC","X"," ")</f>
        <v xml:space="preserve"> </v>
      </c>
      <c r="AZ92" s="623" t="str">
        <f>IF(VLOOKUP(B92,'F-GD-07 Completo'!$B:$AA,23,0)="PR","X"," ")</f>
        <v xml:space="preserve"> </v>
      </c>
      <c r="BA92" s="624" t="str">
        <f>VLOOKUP(B92,'F-GD-07 Completo'!$B:$AA,24,0)</f>
        <v>X</v>
      </c>
      <c r="BB92" s="680" t="str">
        <f>VLOOKUP(B92,'F-GD-07 Completo'!$B:$AA,25,0)</f>
        <v>TRANSFERENCIA 2023</v>
      </c>
      <c r="BC92" s="681"/>
      <c r="BD92" s="681"/>
      <c r="BE92" s="681"/>
      <c r="BF92" s="681"/>
      <c r="BG92" s="681"/>
      <c r="BH92" s="681"/>
      <c r="BI92" s="681"/>
      <c r="BJ92" s="681"/>
      <c r="BK92" s="681"/>
      <c r="BL92" s="681"/>
      <c r="BM92" s="681"/>
      <c r="BN92" s="681"/>
      <c r="BO92" s="682"/>
      <c r="BP92" s="625"/>
      <c r="BQ92" s="626"/>
      <c r="BR92" s="627"/>
    </row>
    <row r="93" spans="1:70" s="628" customFormat="1" ht="49.5" customHeight="1" x14ac:dyDescent="0.2">
      <c r="A93" s="620"/>
      <c r="B93" s="621">
        <v>69</v>
      </c>
      <c r="C93" s="678" t="str">
        <f>CONCATENATE(VLOOKUP(B93,'F-GD-07 Completo'!$B:$AA,6,0),".",VLOOKUP(B93,'F-GD-07 Completo'!$B:$AA,8,0))</f>
        <v>02.13</v>
      </c>
      <c r="D93" s="678"/>
      <c r="E93" s="678"/>
      <c r="F93" s="683" t="str">
        <f>CONCATENATE(VLOOKUP(B93,'F-GD-07 Completo'!$B:$AA,7,0),".",VLOOKUP(B93,'F-GD-07 Completo'!$B:$AA,9,0))</f>
        <v xml:space="preserve">ACTAS.Actas de la Comisión Intersectorial para la Atención de la Primera Infancia </v>
      </c>
      <c r="G93" s="683"/>
      <c r="H93" s="683"/>
      <c r="I93" s="683"/>
      <c r="J93" s="683"/>
      <c r="K93" s="683"/>
      <c r="L93" s="683"/>
      <c r="M93" s="683"/>
      <c r="N93" s="683"/>
      <c r="O93" s="683"/>
      <c r="P93" s="683"/>
      <c r="Q93" s="683"/>
      <c r="R93" s="683"/>
      <c r="S93" s="683"/>
      <c r="T93" s="683"/>
      <c r="U93" s="683" t="str">
        <f>CONCATENATE(VLOOKUP(B93,'F-GD-07 Completo'!$B:$AA,8,0)," - ",VLOOKUP(B93,'F-GD-07 Completo'!$B:$W,10,0))</f>
        <v xml:space="preserve">13 - Acta Sesión 1  </v>
      </c>
      <c r="V93" s="683"/>
      <c r="W93" s="683"/>
      <c r="X93" s="683"/>
      <c r="Y93" s="683"/>
      <c r="Z93" s="683"/>
      <c r="AA93" s="683"/>
      <c r="AB93" s="684"/>
      <c r="AC93" s="685">
        <f>VLOOKUP(B93,'F-GD-07 Completo'!$B:$AA,11,0)</f>
        <v>44588</v>
      </c>
      <c r="AD93" s="686"/>
      <c r="AE93" s="686"/>
      <c r="AF93" s="686"/>
      <c r="AG93" s="687">
        <f>VLOOKUP(B93,'F-GD-07 Completo'!$B:$AA,12,0)</f>
        <v>44588</v>
      </c>
      <c r="AH93" s="687"/>
      <c r="AI93" s="688"/>
      <c r="AJ93" s="689" t="str">
        <f>IF(VLOOKUP(B93,'F-GD-07 Completo'!$B:$AA,13,0)="Carpeta física",CONCATENATE(VLOOKUP(B93,'F-GD-07 Completo'!$B:$AE,14,0)," de ",VLOOKUP(B93,'F-GD-07 Completo'!$B:$AE,15,0))," ")</f>
        <v xml:space="preserve"> </v>
      </c>
      <c r="AK93" s="690"/>
      <c r="AL93" s="691" t="str">
        <f>IF(VLOOKUP(B93,'F-GD-07 Completo'!$B:$AA,13,0)="Tomo (documentos empastados)",CONCATENATE(VLOOKUP(B93,'F-GD-07 Completo'!$B:$AE,15,0)," de ",VLOOKUP(B93,'F-GD-07 Completo'!$B:$AE,16,0))," ")</f>
        <v xml:space="preserve"> </v>
      </c>
      <c r="AM93" s="692"/>
      <c r="AN93" s="689" t="str">
        <f>IF(VLOOKUP(B93,'F-GD-07 Completo'!$B:$AA,13,0)="Otro",CONCATENATE(VLOOKUP(B93,'F-GD-07 Completo'!$B:$AE,15,0)," de ",VLOOKUP(B93,'F-GD-07 Completo'!$B:$AE,16,0))," ")</f>
        <v xml:space="preserve"> </v>
      </c>
      <c r="AO93" s="690"/>
      <c r="AP93" s="622">
        <f>VLOOKUP(B93,'F-GD-07 Completo'!$B:$AE,29,0)</f>
        <v>0</v>
      </c>
      <c r="AQ93" s="693" t="str">
        <f>VLOOKUP(B93,'F-GD-07 Completo'!$B:$AA,21,0)</f>
        <v>Electrónico</v>
      </c>
      <c r="AR93" s="694"/>
      <c r="AS93" s="633">
        <f>VLOOKUP(B93,'F-GD-07 Completo'!$B:$AA,18,0)</f>
        <v>0</v>
      </c>
      <c r="AT93" s="633">
        <f>VLOOKUP(B93,'F-GD-07 Completo'!$B:$AA,19,0)</f>
        <v>4.91</v>
      </c>
      <c r="AU93" s="633" t="str">
        <f>VLOOKUP(B93,'F-GD-07 Completo'!$B:$AA,20,0)</f>
        <v>MB</v>
      </c>
      <c r="AV93" s="678" t="str">
        <f>VLOOKUP(B93,'F-GD-07 Completo'!$B:$AA,22,0)</f>
        <v>BAJO</v>
      </c>
      <c r="AW93" s="679"/>
      <c r="AX93" s="623" t="str">
        <f>IF(VLOOKUP(B93,'F-GD-07 Completo'!$B:$AA,23,0)="PU","X"," ")</f>
        <v>X</v>
      </c>
      <c r="AY93" s="623" t="str">
        <f>IF(VLOOKUP(B93,'F-GD-07 Completo'!$B:$AA,23,0)="PC","X"," ")</f>
        <v xml:space="preserve"> </v>
      </c>
      <c r="AZ93" s="623" t="str">
        <f>IF(VLOOKUP(B93,'F-GD-07 Completo'!$B:$AA,23,0)="PR","X"," ")</f>
        <v xml:space="preserve"> </v>
      </c>
      <c r="BA93" s="624" t="str">
        <f>VLOOKUP(B93,'F-GD-07 Completo'!$B:$AA,24,0)</f>
        <v>X</v>
      </c>
      <c r="BB93" s="680" t="str">
        <f>VLOOKUP(B93,'F-GD-07 Completo'!$B:$AA,25,0)</f>
        <v>TRANSFERENCIA 2023</v>
      </c>
      <c r="BC93" s="681"/>
      <c r="BD93" s="681"/>
      <c r="BE93" s="681"/>
      <c r="BF93" s="681"/>
      <c r="BG93" s="681"/>
      <c r="BH93" s="681"/>
      <c r="BI93" s="681"/>
      <c r="BJ93" s="681"/>
      <c r="BK93" s="681"/>
      <c r="BL93" s="681"/>
      <c r="BM93" s="681"/>
      <c r="BN93" s="681"/>
      <c r="BO93" s="682"/>
      <c r="BP93" s="625"/>
      <c r="BQ93" s="626"/>
      <c r="BR93" s="627"/>
    </row>
    <row r="94" spans="1:70" s="628" customFormat="1" ht="49.5" customHeight="1" x14ac:dyDescent="0.2">
      <c r="A94" s="620"/>
      <c r="B94" s="621">
        <v>70</v>
      </c>
      <c r="C94" s="678" t="str">
        <f>CONCATENATE(VLOOKUP(B94,'F-GD-07 Completo'!$B:$AA,6,0),".",VLOOKUP(B94,'F-GD-07 Completo'!$B:$AA,8,0))</f>
        <v>02.13</v>
      </c>
      <c r="D94" s="678"/>
      <c r="E94" s="678"/>
      <c r="F94" s="683" t="str">
        <f>CONCATENATE(VLOOKUP(B94,'F-GD-07 Completo'!$B:$AA,7,0),".",VLOOKUP(B94,'F-GD-07 Completo'!$B:$AA,9,0))</f>
        <v xml:space="preserve">ACTAS.Actas de la Comisión Intersectorial para la Atención de la Primera Infancia </v>
      </c>
      <c r="G94" s="683"/>
      <c r="H94" s="683"/>
      <c r="I94" s="683"/>
      <c r="J94" s="683"/>
      <c r="K94" s="683"/>
      <c r="L94" s="683"/>
      <c r="M94" s="683"/>
      <c r="N94" s="683"/>
      <c r="O94" s="683"/>
      <c r="P94" s="683"/>
      <c r="Q94" s="683"/>
      <c r="R94" s="683"/>
      <c r="S94" s="683"/>
      <c r="T94" s="683"/>
      <c r="U94" s="683" t="str">
        <f>CONCATENATE(VLOOKUP(B94,'F-GD-07 Completo'!$B:$AA,8,0)," - ",VLOOKUP(B94,'F-GD-07 Completo'!$B:$W,10,0))</f>
        <v xml:space="preserve">13 - Acta Sesión 2  </v>
      </c>
      <c r="V94" s="683"/>
      <c r="W94" s="683"/>
      <c r="X94" s="683"/>
      <c r="Y94" s="683"/>
      <c r="Z94" s="683"/>
      <c r="AA94" s="683"/>
      <c r="AB94" s="684"/>
      <c r="AC94" s="685">
        <f>VLOOKUP(B94,'F-GD-07 Completo'!$B:$AA,11,0)</f>
        <v>44617</v>
      </c>
      <c r="AD94" s="686"/>
      <c r="AE94" s="686"/>
      <c r="AF94" s="686"/>
      <c r="AG94" s="687">
        <f>VLOOKUP(B94,'F-GD-07 Completo'!$B:$AA,12,0)</f>
        <v>44617</v>
      </c>
      <c r="AH94" s="687"/>
      <c r="AI94" s="688"/>
      <c r="AJ94" s="689" t="str">
        <f>IF(VLOOKUP(B94,'F-GD-07 Completo'!$B:$AA,13,0)="Carpeta física",CONCATENATE(VLOOKUP(B94,'F-GD-07 Completo'!$B:$AE,14,0)," de ",VLOOKUP(B94,'F-GD-07 Completo'!$B:$AE,15,0))," ")</f>
        <v xml:space="preserve"> </v>
      </c>
      <c r="AK94" s="690"/>
      <c r="AL94" s="691" t="str">
        <f>IF(VLOOKUP(B94,'F-GD-07 Completo'!$B:$AA,13,0)="Tomo (documentos empastados)",CONCATENATE(VLOOKUP(B94,'F-GD-07 Completo'!$B:$AE,15,0)," de ",VLOOKUP(B94,'F-GD-07 Completo'!$B:$AE,16,0))," ")</f>
        <v xml:space="preserve"> </v>
      </c>
      <c r="AM94" s="692"/>
      <c r="AN94" s="689" t="str">
        <f>IF(VLOOKUP(B94,'F-GD-07 Completo'!$B:$AA,13,0)="Otro",CONCATENATE(VLOOKUP(B94,'F-GD-07 Completo'!$B:$AE,15,0)," de ",VLOOKUP(B94,'F-GD-07 Completo'!$B:$AE,16,0))," ")</f>
        <v xml:space="preserve"> </v>
      </c>
      <c r="AO94" s="690"/>
      <c r="AP94" s="622">
        <f>VLOOKUP(B94,'F-GD-07 Completo'!$B:$AE,29,0)</f>
        <v>0</v>
      </c>
      <c r="AQ94" s="693" t="str">
        <f>VLOOKUP(B94,'F-GD-07 Completo'!$B:$AA,21,0)</f>
        <v>Electrónico</v>
      </c>
      <c r="AR94" s="694"/>
      <c r="AS94" s="633">
        <f>VLOOKUP(B94,'F-GD-07 Completo'!$B:$AA,18,0)</f>
        <v>0</v>
      </c>
      <c r="AT94" s="633">
        <f>VLOOKUP(B94,'F-GD-07 Completo'!$B:$AA,19,0)</f>
        <v>15.6</v>
      </c>
      <c r="AU94" s="633" t="str">
        <f>VLOOKUP(B94,'F-GD-07 Completo'!$B:$AA,20,0)</f>
        <v>MB</v>
      </c>
      <c r="AV94" s="678" t="str">
        <f>VLOOKUP(B94,'F-GD-07 Completo'!$B:$AA,22,0)</f>
        <v>BAJO</v>
      </c>
      <c r="AW94" s="679"/>
      <c r="AX94" s="623" t="str">
        <f>IF(VLOOKUP(B94,'F-GD-07 Completo'!$B:$AA,23,0)="PU","X"," ")</f>
        <v>X</v>
      </c>
      <c r="AY94" s="623" t="str">
        <f>IF(VLOOKUP(B94,'F-GD-07 Completo'!$B:$AA,23,0)="PC","X"," ")</f>
        <v xml:space="preserve"> </v>
      </c>
      <c r="AZ94" s="623" t="str">
        <f>IF(VLOOKUP(B94,'F-GD-07 Completo'!$B:$AA,23,0)="PR","X"," ")</f>
        <v xml:space="preserve"> </v>
      </c>
      <c r="BA94" s="624" t="str">
        <f>VLOOKUP(B94,'F-GD-07 Completo'!$B:$AA,24,0)</f>
        <v>X</v>
      </c>
      <c r="BB94" s="680" t="str">
        <f>VLOOKUP(B94,'F-GD-07 Completo'!$B:$AA,25,0)</f>
        <v>El soporte original del Acta Nº 2 es electrónico sin embargo fue recibido digitalmente</v>
      </c>
      <c r="BC94" s="681"/>
      <c r="BD94" s="681"/>
      <c r="BE94" s="681"/>
      <c r="BF94" s="681"/>
      <c r="BG94" s="681"/>
      <c r="BH94" s="681"/>
      <c r="BI94" s="681"/>
      <c r="BJ94" s="681"/>
      <c r="BK94" s="681"/>
      <c r="BL94" s="681"/>
      <c r="BM94" s="681"/>
      <c r="BN94" s="681"/>
      <c r="BO94" s="682"/>
      <c r="BP94" s="625"/>
      <c r="BQ94" s="626"/>
      <c r="BR94" s="627"/>
    </row>
    <row r="95" spans="1:70" s="628" customFormat="1" ht="49.5" customHeight="1" x14ac:dyDescent="0.2">
      <c r="A95" s="620"/>
      <c r="B95" s="621">
        <v>71</v>
      </c>
      <c r="C95" s="678" t="str">
        <f>CONCATENATE(VLOOKUP(B95,'F-GD-07 Completo'!$B:$AA,6,0),".",VLOOKUP(B95,'F-GD-07 Completo'!$B:$AA,8,0))</f>
        <v>02.13</v>
      </c>
      <c r="D95" s="678"/>
      <c r="E95" s="678"/>
      <c r="F95" s="683" t="str">
        <f>CONCATENATE(VLOOKUP(B95,'F-GD-07 Completo'!$B:$AA,7,0),".",VLOOKUP(B95,'F-GD-07 Completo'!$B:$AA,9,0))</f>
        <v xml:space="preserve">ACTAS.Actas de la Comisión Intersectorial para la Atención de la Primera Infancia </v>
      </c>
      <c r="G95" s="683"/>
      <c r="H95" s="683"/>
      <c r="I95" s="683"/>
      <c r="J95" s="683"/>
      <c r="K95" s="683"/>
      <c r="L95" s="683"/>
      <c r="M95" s="683"/>
      <c r="N95" s="683"/>
      <c r="O95" s="683"/>
      <c r="P95" s="683"/>
      <c r="Q95" s="683"/>
      <c r="R95" s="683"/>
      <c r="S95" s="683"/>
      <c r="T95" s="683"/>
      <c r="U95" s="683" t="str">
        <f>CONCATENATE(VLOOKUP(B95,'F-GD-07 Completo'!$B:$AA,8,0)," - ",VLOOKUP(B95,'F-GD-07 Completo'!$B:$W,10,0))</f>
        <v xml:space="preserve">13 - Acta Sesión 3 </v>
      </c>
      <c r="V95" s="683"/>
      <c r="W95" s="683"/>
      <c r="X95" s="683"/>
      <c r="Y95" s="683"/>
      <c r="Z95" s="683"/>
      <c r="AA95" s="683"/>
      <c r="AB95" s="684"/>
      <c r="AC95" s="685">
        <f>VLOOKUP(B95,'F-GD-07 Completo'!$B:$AA,11,0)</f>
        <v>44672</v>
      </c>
      <c r="AD95" s="686"/>
      <c r="AE95" s="686"/>
      <c r="AF95" s="686"/>
      <c r="AG95" s="687">
        <f>VLOOKUP(B95,'F-GD-07 Completo'!$B:$AA,12,0)</f>
        <v>44672</v>
      </c>
      <c r="AH95" s="687"/>
      <c r="AI95" s="688"/>
      <c r="AJ95" s="689" t="str">
        <f>IF(VLOOKUP(B95,'F-GD-07 Completo'!$B:$AA,13,0)="Carpeta física",CONCATENATE(VLOOKUP(B95,'F-GD-07 Completo'!$B:$AE,14,0)," de ",VLOOKUP(B95,'F-GD-07 Completo'!$B:$AE,15,0))," ")</f>
        <v xml:space="preserve"> </v>
      </c>
      <c r="AK95" s="690"/>
      <c r="AL95" s="691" t="str">
        <f>IF(VLOOKUP(B95,'F-GD-07 Completo'!$B:$AA,13,0)="Tomo (documentos empastados)",CONCATENATE(VLOOKUP(B95,'F-GD-07 Completo'!$B:$AE,15,0)," de ",VLOOKUP(B95,'F-GD-07 Completo'!$B:$AE,16,0))," ")</f>
        <v xml:space="preserve"> </v>
      </c>
      <c r="AM95" s="692"/>
      <c r="AN95" s="689" t="str">
        <f>IF(VLOOKUP(B95,'F-GD-07 Completo'!$B:$AA,13,0)="Otro",CONCATENATE(VLOOKUP(B95,'F-GD-07 Completo'!$B:$AE,15,0)," de ",VLOOKUP(B95,'F-GD-07 Completo'!$B:$AE,16,0))," ")</f>
        <v xml:space="preserve"> </v>
      </c>
      <c r="AO95" s="690"/>
      <c r="AP95" s="622">
        <f>VLOOKUP(B95,'F-GD-07 Completo'!$B:$AE,29,0)</f>
        <v>0</v>
      </c>
      <c r="AQ95" s="693" t="str">
        <f>VLOOKUP(B95,'F-GD-07 Completo'!$B:$AA,21,0)</f>
        <v>Electrónico</v>
      </c>
      <c r="AR95" s="694"/>
      <c r="AS95" s="633">
        <f>VLOOKUP(B95,'F-GD-07 Completo'!$B:$AA,18,0)</f>
        <v>0</v>
      </c>
      <c r="AT95" s="633">
        <f>VLOOKUP(B95,'F-GD-07 Completo'!$B:$AA,19,0)</f>
        <v>11.7</v>
      </c>
      <c r="AU95" s="633" t="str">
        <f>VLOOKUP(B95,'F-GD-07 Completo'!$B:$AA,20,0)</f>
        <v>MB</v>
      </c>
      <c r="AV95" s="678" t="str">
        <f>VLOOKUP(B95,'F-GD-07 Completo'!$B:$AA,22,0)</f>
        <v>BAJO</v>
      </c>
      <c r="AW95" s="679"/>
      <c r="AX95" s="623" t="str">
        <f>IF(VLOOKUP(B95,'F-GD-07 Completo'!$B:$AA,23,0)="PU","X"," ")</f>
        <v>X</v>
      </c>
      <c r="AY95" s="623" t="str">
        <f>IF(VLOOKUP(B95,'F-GD-07 Completo'!$B:$AA,23,0)="PC","X"," ")</f>
        <v xml:space="preserve"> </v>
      </c>
      <c r="AZ95" s="623" t="str">
        <f>IF(VLOOKUP(B95,'F-GD-07 Completo'!$B:$AA,23,0)="PR","X"," ")</f>
        <v xml:space="preserve"> </v>
      </c>
      <c r="BA95" s="624" t="str">
        <f>VLOOKUP(B95,'F-GD-07 Completo'!$B:$AA,24,0)</f>
        <v>X</v>
      </c>
      <c r="BB95" s="680" t="str">
        <f>VLOOKUP(B95,'F-GD-07 Completo'!$B:$AA,25,0)</f>
        <v>TRANSFERENCIA 2023</v>
      </c>
      <c r="BC95" s="681"/>
      <c r="BD95" s="681"/>
      <c r="BE95" s="681"/>
      <c r="BF95" s="681"/>
      <c r="BG95" s="681"/>
      <c r="BH95" s="681"/>
      <c r="BI95" s="681"/>
      <c r="BJ95" s="681"/>
      <c r="BK95" s="681"/>
      <c r="BL95" s="681"/>
      <c r="BM95" s="681"/>
      <c r="BN95" s="681"/>
      <c r="BO95" s="682"/>
      <c r="BP95" s="625"/>
      <c r="BQ95" s="626"/>
      <c r="BR95" s="627"/>
    </row>
    <row r="96" spans="1:70" s="628" customFormat="1" ht="49.5" customHeight="1" x14ac:dyDescent="0.2">
      <c r="A96" s="620"/>
      <c r="B96" s="621">
        <v>72</v>
      </c>
      <c r="C96" s="678" t="str">
        <f>CONCATENATE(VLOOKUP(B96,'F-GD-07 Completo'!$B:$AA,6,0),".",VLOOKUP(B96,'F-GD-07 Completo'!$B:$AA,8,0))</f>
        <v>02.13</v>
      </c>
      <c r="D96" s="678"/>
      <c r="E96" s="678"/>
      <c r="F96" s="683" t="str">
        <f>CONCATENATE(VLOOKUP(B96,'F-GD-07 Completo'!$B:$AA,7,0),".",VLOOKUP(B96,'F-GD-07 Completo'!$B:$AA,9,0))</f>
        <v xml:space="preserve">ACTAS.Actas de la Comisión Intersectorial para la Atención de la Primera Infancia </v>
      </c>
      <c r="G96" s="683"/>
      <c r="H96" s="683"/>
      <c r="I96" s="683"/>
      <c r="J96" s="683"/>
      <c r="K96" s="683"/>
      <c r="L96" s="683"/>
      <c r="M96" s="683"/>
      <c r="N96" s="683"/>
      <c r="O96" s="683"/>
      <c r="P96" s="683"/>
      <c r="Q96" s="683"/>
      <c r="R96" s="683"/>
      <c r="S96" s="683"/>
      <c r="T96" s="683"/>
      <c r="U96" s="683" t="str">
        <f>CONCATENATE(VLOOKUP(B96,'F-GD-07 Completo'!$B:$AA,8,0)," - ",VLOOKUP(B96,'F-GD-07 Completo'!$B:$W,10,0))</f>
        <v>13 - Acta Sesión 4</v>
      </c>
      <c r="V96" s="683"/>
      <c r="W96" s="683"/>
      <c r="X96" s="683"/>
      <c r="Y96" s="683"/>
      <c r="Z96" s="683"/>
      <c r="AA96" s="683"/>
      <c r="AB96" s="684"/>
      <c r="AC96" s="685">
        <f>VLOOKUP(B96,'F-GD-07 Completo'!$B:$AA,11,0)</f>
        <v>44707</v>
      </c>
      <c r="AD96" s="686"/>
      <c r="AE96" s="686"/>
      <c r="AF96" s="686"/>
      <c r="AG96" s="687">
        <f>VLOOKUP(B96,'F-GD-07 Completo'!$B:$AA,12,0)</f>
        <v>44767</v>
      </c>
      <c r="AH96" s="687"/>
      <c r="AI96" s="688"/>
      <c r="AJ96" s="689" t="str">
        <f>IF(VLOOKUP(B96,'F-GD-07 Completo'!$B:$AA,13,0)="Carpeta física",CONCATENATE(VLOOKUP(B96,'F-GD-07 Completo'!$B:$AE,14,0)," de ",VLOOKUP(B96,'F-GD-07 Completo'!$B:$AE,15,0))," ")</f>
        <v xml:space="preserve"> </v>
      </c>
      <c r="AK96" s="690"/>
      <c r="AL96" s="691" t="str">
        <f>IF(VLOOKUP(B96,'F-GD-07 Completo'!$B:$AA,13,0)="Tomo (documentos empastados)",CONCATENATE(VLOOKUP(B96,'F-GD-07 Completo'!$B:$AE,15,0)," de ",VLOOKUP(B96,'F-GD-07 Completo'!$B:$AE,16,0))," ")</f>
        <v xml:space="preserve"> </v>
      </c>
      <c r="AM96" s="692"/>
      <c r="AN96" s="689" t="str">
        <f>IF(VLOOKUP(B96,'F-GD-07 Completo'!$B:$AA,13,0)="Otro",CONCATENATE(VLOOKUP(B96,'F-GD-07 Completo'!$B:$AE,15,0)," de ",VLOOKUP(B96,'F-GD-07 Completo'!$B:$AE,16,0))," ")</f>
        <v xml:space="preserve"> </v>
      </c>
      <c r="AO96" s="690"/>
      <c r="AP96" s="622">
        <f>VLOOKUP(B96,'F-GD-07 Completo'!$B:$AE,29,0)</f>
        <v>0</v>
      </c>
      <c r="AQ96" s="693" t="str">
        <f>VLOOKUP(B96,'F-GD-07 Completo'!$B:$AA,21,0)</f>
        <v>Electrónico</v>
      </c>
      <c r="AR96" s="694"/>
      <c r="AS96" s="633">
        <f>VLOOKUP(B96,'F-GD-07 Completo'!$B:$AA,18,0)</f>
        <v>0</v>
      </c>
      <c r="AT96" s="633">
        <f>VLOOKUP(B96,'F-GD-07 Completo'!$B:$AA,19,0)</f>
        <v>17</v>
      </c>
      <c r="AU96" s="633" t="str">
        <f>VLOOKUP(B96,'F-GD-07 Completo'!$B:$AA,20,0)</f>
        <v>MB</v>
      </c>
      <c r="AV96" s="678" t="str">
        <f>VLOOKUP(B96,'F-GD-07 Completo'!$B:$AA,22,0)</f>
        <v>BAJO</v>
      </c>
      <c r="AW96" s="679"/>
      <c r="AX96" s="623" t="str">
        <f>IF(VLOOKUP(B96,'F-GD-07 Completo'!$B:$AA,23,0)="PU","X"," ")</f>
        <v>X</v>
      </c>
      <c r="AY96" s="623" t="str">
        <f>IF(VLOOKUP(B96,'F-GD-07 Completo'!$B:$AA,23,0)="PC","X"," ")</f>
        <v xml:space="preserve"> </v>
      </c>
      <c r="AZ96" s="623" t="str">
        <f>IF(VLOOKUP(B96,'F-GD-07 Completo'!$B:$AA,23,0)="PR","X"," ")</f>
        <v xml:space="preserve"> </v>
      </c>
      <c r="BA96" s="624" t="str">
        <f>VLOOKUP(B96,'F-GD-07 Completo'!$B:$AA,24,0)</f>
        <v>X</v>
      </c>
      <c r="BB96" s="680" t="str">
        <f>VLOOKUP(B96,'F-GD-07 Completo'!$B:$AA,25,0)</f>
        <v>TRANSFERENCIA 2023</v>
      </c>
      <c r="BC96" s="681"/>
      <c r="BD96" s="681"/>
      <c r="BE96" s="681"/>
      <c r="BF96" s="681"/>
      <c r="BG96" s="681"/>
      <c r="BH96" s="681"/>
      <c r="BI96" s="681"/>
      <c r="BJ96" s="681"/>
      <c r="BK96" s="681"/>
      <c r="BL96" s="681"/>
      <c r="BM96" s="681"/>
      <c r="BN96" s="681"/>
      <c r="BO96" s="682"/>
      <c r="BP96" s="625"/>
      <c r="BQ96" s="626"/>
      <c r="BR96" s="627"/>
    </row>
    <row r="97" spans="1:70" s="628" customFormat="1" ht="49.5" customHeight="1" x14ac:dyDescent="0.2">
      <c r="A97" s="620"/>
      <c r="B97" s="621">
        <v>73</v>
      </c>
      <c r="C97" s="678" t="str">
        <f>CONCATENATE(VLOOKUP(B97,'F-GD-07 Completo'!$B:$AA,6,0),".",VLOOKUP(B97,'F-GD-07 Completo'!$B:$AA,8,0))</f>
        <v>02.13</v>
      </c>
      <c r="D97" s="678"/>
      <c r="E97" s="678"/>
      <c r="F97" s="683" t="str">
        <f>CONCATENATE(VLOOKUP(B97,'F-GD-07 Completo'!$B:$AA,7,0),".",VLOOKUP(B97,'F-GD-07 Completo'!$B:$AA,9,0))</f>
        <v xml:space="preserve">ACTAS.Actas de la Comisión Intersectorial para la Atención de la Primera Infancia </v>
      </c>
      <c r="G97" s="683"/>
      <c r="H97" s="683"/>
      <c r="I97" s="683"/>
      <c r="J97" s="683"/>
      <c r="K97" s="683"/>
      <c r="L97" s="683"/>
      <c r="M97" s="683"/>
      <c r="N97" s="683"/>
      <c r="O97" s="683"/>
      <c r="P97" s="683"/>
      <c r="Q97" s="683"/>
      <c r="R97" s="683"/>
      <c r="S97" s="683"/>
      <c r="T97" s="683"/>
      <c r="U97" s="683" t="str">
        <f>CONCATENATE(VLOOKUP(B97,'F-GD-07 Completo'!$B:$AA,8,0)," - ",VLOOKUP(B97,'F-GD-07 Completo'!$B:$W,10,0))</f>
        <v xml:space="preserve">13 - Acta Sesión 5 </v>
      </c>
      <c r="V97" s="683"/>
      <c r="W97" s="683"/>
      <c r="X97" s="683"/>
      <c r="Y97" s="683"/>
      <c r="Z97" s="683"/>
      <c r="AA97" s="683"/>
      <c r="AB97" s="684"/>
      <c r="AC97" s="685">
        <f>VLOOKUP(B97,'F-GD-07 Completo'!$B:$AA,11,0)</f>
        <v>44735</v>
      </c>
      <c r="AD97" s="686"/>
      <c r="AE97" s="686"/>
      <c r="AF97" s="686"/>
      <c r="AG97" s="687">
        <f>VLOOKUP(B97,'F-GD-07 Completo'!$B:$AA,12,0)</f>
        <v>44735</v>
      </c>
      <c r="AH97" s="687"/>
      <c r="AI97" s="688"/>
      <c r="AJ97" s="689" t="str">
        <f>IF(VLOOKUP(B97,'F-GD-07 Completo'!$B:$AA,13,0)="Carpeta física",CONCATENATE(VLOOKUP(B97,'F-GD-07 Completo'!$B:$AE,14,0)," de ",VLOOKUP(B97,'F-GD-07 Completo'!$B:$AE,15,0))," ")</f>
        <v xml:space="preserve"> </v>
      </c>
      <c r="AK97" s="690"/>
      <c r="AL97" s="691" t="str">
        <f>IF(VLOOKUP(B97,'F-GD-07 Completo'!$B:$AA,13,0)="Tomo (documentos empastados)",CONCATENATE(VLOOKUP(B97,'F-GD-07 Completo'!$B:$AE,15,0)," de ",VLOOKUP(B97,'F-GD-07 Completo'!$B:$AE,16,0))," ")</f>
        <v xml:space="preserve"> </v>
      </c>
      <c r="AM97" s="692"/>
      <c r="AN97" s="689" t="str">
        <f>IF(VLOOKUP(B97,'F-GD-07 Completo'!$B:$AA,13,0)="Otro",CONCATENATE(VLOOKUP(B97,'F-GD-07 Completo'!$B:$AE,15,0)," de ",VLOOKUP(B97,'F-GD-07 Completo'!$B:$AE,16,0))," ")</f>
        <v xml:space="preserve"> </v>
      </c>
      <c r="AO97" s="690"/>
      <c r="AP97" s="622">
        <f>VLOOKUP(B97,'F-GD-07 Completo'!$B:$AE,29,0)</f>
        <v>0</v>
      </c>
      <c r="AQ97" s="693" t="str">
        <f>VLOOKUP(B97,'F-GD-07 Completo'!$B:$AA,21,0)</f>
        <v>Electrónico</v>
      </c>
      <c r="AR97" s="694"/>
      <c r="AS97" s="633">
        <f>VLOOKUP(B97,'F-GD-07 Completo'!$B:$AA,18,0)</f>
        <v>0</v>
      </c>
      <c r="AT97" s="633">
        <f>VLOOKUP(B97,'F-GD-07 Completo'!$B:$AA,19,0)</f>
        <v>29.9</v>
      </c>
      <c r="AU97" s="633" t="str">
        <f>VLOOKUP(B97,'F-GD-07 Completo'!$B:$AA,20,0)</f>
        <v>MB</v>
      </c>
      <c r="AV97" s="678" t="str">
        <f>VLOOKUP(B97,'F-GD-07 Completo'!$B:$AA,22,0)</f>
        <v>BAJO</v>
      </c>
      <c r="AW97" s="679"/>
      <c r="AX97" s="623" t="str">
        <f>IF(VLOOKUP(B97,'F-GD-07 Completo'!$B:$AA,23,0)="PU","X"," ")</f>
        <v>X</v>
      </c>
      <c r="AY97" s="623" t="str">
        <f>IF(VLOOKUP(B97,'F-GD-07 Completo'!$B:$AA,23,0)="PC","X"," ")</f>
        <v xml:space="preserve"> </v>
      </c>
      <c r="AZ97" s="623" t="str">
        <f>IF(VLOOKUP(B97,'F-GD-07 Completo'!$B:$AA,23,0)="PR","X"," ")</f>
        <v xml:space="preserve"> </v>
      </c>
      <c r="BA97" s="624" t="str">
        <f>VLOOKUP(B97,'F-GD-07 Completo'!$B:$AA,24,0)</f>
        <v>X</v>
      </c>
      <c r="BB97" s="680" t="str">
        <f>VLOOKUP(B97,'F-GD-07 Completo'!$B:$AA,25,0)</f>
        <v>TRANSFERENCIA 2023</v>
      </c>
      <c r="BC97" s="681"/>
      <c r="BD97" s="681"/>
      <c r="BE97" s="681"/>
      <c r="BF97" s="681"/>
      <c r="BG97" s="681"/>
      <c r="BH97" s="681"/>
      <c r="BI97" s="681"/>
      <c r="BJ97" s="681"/>
      <c r="BK97" s="681"/>
      <c r="BL97" s="681"/>
      <c r="BM97" s="681"/>
      <c r="BN97" s="681"/>
      <c r="BO97" s="682"/>
      <c r="BP97" s="625"/>
      <c r="BQ97" s="626"/>
      <c r="BR97" s="627"/>
    </row>
    <row r="98" spans="1:70" s="628" customFormat="1" ht="49.5" customHeight="1" x14ac:dyDescent="0.2">
      <c r="A98" s="620"/>
      <c r="B98" s="621">
        <v>74</v>
      </c>
      <c r="C98" s="678" t="str">
        <f>CONCATENATE(VLOOKUP(B98,'F-GD-07 Completo'!$B:$AA,6,0),".",VLOOKUP(B98,'F-GD-07 Completo'!$B:$AA,8,0))</f>
        <v>02.13</v>
      </c>
      <c r="D98" s="678"/>
      <c r="E98" s="678"/>
      <c r="F98" s="683" t="str">
        <f>CONCATENATE(VLOOKUP(B98,'F-GD-07 Completo'!$B:$AA,7,0),".",VLOOKUP(B98,'F-GD-07 Completo'!$B:$AA,9,0))</f>
        <v xml:space="preserve">ACTAS.Actas de la Comisión Intersectorial para la Atención de la Primera Infancia </v>
      </c>
      <c r="G98" s="683"/>
      <c r="H98" s="683"/>
      <c r="I98" s="683"/>
      <c r="J98" s="683"/>
      <c r="K98" s="683"/>
      <c r="L98" s="683"/>
      <c r="M98" s="683"/>
      <c r="N98" s="683"/>
      <c r="O98" s="683"/>
      <c r="P98" s="683"/>
      <c r="Q98" s="683"/>
      <c r="R98" s="683"/>
      <c r="S98" s="683"/>
      <c r="T98" s="683"/>
      <c r="U98" s="683" t="str">
        <f>CONCATENATE(VLOOKUP(B98,'F-GD-07 Completo'!$B:$AA,8,0)," - ",VLOOKUP(B98,'F-GD-07 Completo'!$B:$W,10,0))</f>
        <v>13 - Acta Sesión 6</v>
      </c>
      <c r="V98" s="683"/>
      <c r="W98" s="683"/>
      <c r="X98" s="683"/>
      <c r="Y98" s="683"/>
      <c r="Z98" s="683"/>
      <c r="AA98" s="683"/>
      <c r="AB98" s="684"/>
      <c r="AC98" s="685">
        <f>VLOOKUP(B98,'F-GD-07 Completo'!$B:$AA,11,0)</f>
        <v>44768</v>
      </c>
      <c r="AD98" s="686"/>
      <c r="AE98" s="686"/>
      <c r="AF98" s="686"/>
      <c r="AG98" s="687">
        <f>VLOOKUP(B98,'F-GD-07 Completo'!$B:$AA,12,0)</f>
        <v>44768</v>
      </c>
      <c r="AH98" s="687"/>
      <c r="AI98" s="688"/>
      <c r="AJ98" s="689" t="str">
        <f>IF(VLOOKUP(B98,'F-GD-07 Completo'!$B:$AA,13,0)="Carpeta física",CONCATENATE(VLOOKUP(B98,'F-GD-07 Completo'!$B:$AE,14,0)," de ",VLOOKUP(B98,'F-GD-07 Completo'!$B:$AE,15,0))," ")</f>
        <v xml:space="preserve"> </v>
      </c>
      <c r="AK98" s="690"/>
      <c r="AL98" s="691" t="str">
        <f>IF(VLOOKUP(B98,'F-GD-07 Completo'!$B:$AA,13,0)="Tomo (documentos empastados)",CONCATENATE(VLOOKUP(B98,'F-GD-07 Completo'!$B:$AE,15,0)," de ",VLOOKUP(B98,'F-GD-07 Completo'!$B:$AE,16,0))," ")</f>
        <v xml:space="preserve"> </v>
      </c>
      <c r="AM98" s="692"/>
      <c r="AN98" s="689" t="str">
        <f>IF(VLOOKUP(B98,'F-GD-07 Completo'!$B:$AA,13,0)="Otro",CONCATENATE(VLOOKUP(B98,'F-GD-07 Completo'!$B:$AE,15,0)," de ",VLOOKUP(B98,'F-GD-07 Completo'!$B:$AE,16,0))," ")</f>
        <v xml:space="preserve"> </v>
      </c>
      <c r="AO98" s="690"/>
      <c r="AP98" s="622">
        <f>VLOOKUP(B98,'F-GD-07 Completo'!$B:$AE,29,0)</f>
        <v>0</v>
      </c>
      <c r="AQ98" s="693" t="str">
        <f>VLOOKUP(B98,'F-GD-07 Completo'!$B:$AA,21,0)</f>
        <v>Electrónico</v>
      </c>
      <c r="AR98" s="694"/>
      <c r="AS98" s="633">
        <f>VLOOKUP(B98,'F-GD-07 Completo'!$B:$AA,18,0)</f>
        <v>0</v>
      </c>
      <c r="AT98" s="633">
        <f>VLOOKUP(B98,'F-GD-07 Completo'!$B:$AA,19,0)</f>
        <v>4.3899999999999997</v>
      </c>
      <c r="AU98" s="633" t="str">
        <f>VLOOKUP(B98,'F-GD-07 Completo'!$B:$AA,20,0)</f>
        <v>MB</v>
      </c>
      <c r="AV98" s="678" t="str">
        <f>VLOOKUP(B98,'F-GD-07 Completo'!$B:$AA,22,0)</f>
        <v>BAJO</v>
      </c>
      <c r="AW98" s="679"/>
      <c r="AX98" s="623" t="str">
        <f>IF(VLOOKUP(B98,'F-GD-07 Completo'!$B:$AA,23,0)="PU","X"," ")</f>
        <v>X</v>
      </c>
      <c r="AY98" s="623" t="str">
        <f>IF(VLOOKUP(B98,'F-GD-07 Completo'!$B:$AA,23,0)="PC","X"," ")</f>
        <v xml:space="preserve"> </v>
      </c>
      <c r="AZ98" s="623" t="str">
        <f>IF(VLOOKUP(B98,'F-GD-07 Completo'!$B:$AA,23,0)="PR","X"," ")</f>
        <v xml:space="preserve"> </v>
      </c>
      <c r="BA98" s="624" t="str">
        <f>VLOOKUP(B98,'F-GD-07 Completo'!$B:$AA,24,0)</f>
        <v>X</v>
      </c>
      <c r="BB98" s="680" t="str">
        <f>VLOOKUP(B98,'F-GD-07 Completo'!$B:$AA,25,0)</f>
        <v>TRANSFERENCIA 2023</v>
      </c>
      <c r="BC98" s="681"/>
      <c r="BD98" s="681"/>
      <c r="BE98" s="681"/>
      <c r="BF98" s="681"/>
      <c r="BG98" s="681"/>
      <c r="BH98" s="681"/>
      <c r="BI98" s="681"/>
      <c r="BJ98" s="681"/>
      <c r="BK98" s="681"/>
      <c r="BL98" s="681"/>
      <c r="BM98" s="681"/>
      <c r="BN98" s="681"/>
      <c r="BO98" s="682"/>
      <c r="BP98" s="625"/>
      <c r="BQ98" s="626"/>
      <c r="BR98" s="627"/>
    </row>
    <row r="99" spans="1:70" s="628" customFormat="1" ht="49.5" customHeight="1" x14ac:dyDescent="0.2">
      <c r="A99" s="620"/>
      <c r="B99" s="621">
        <v>75</v>
      </c>
      <c r="C99" s="678" t="str">
        <f>CONCATENATE(VLOOKUP(B99,'F-GD-07 Completo'!$B:$AA,6,0),".",VLOOKUP(B99,'F-GD-07 Completo'!$B:$AA,8,0))</f>
        <v>02.53</v>
      </c>
      <c r="D99" s="678"/>
      <c r="E99" s="678"/>
      <c r="F99" s="683" t="str">
        <f>CONCATENATE(VLOOKUP(B99,'F-GD-07 Completo'!$B:$AA,7,0),".",VLOOKUP(B99,'F-GD-07 Completo'!$B:$AA,9,0))</f>
        <v xml:space="preserve">ACTAS.Actas de Comité Técnico para la Atención de la Primera Infancia </v>
      </c>
      <c r="G99" s="683"/>
      <c r="H99" s="683"/>
      <c r="I99" s="683"/>
      <c r="J99" s="683"/>
      <c r="K99" s="683"/>
      <c r="L99" s="683"/>
      <c r="M99" s="683"/>
      <c r="N99" s="683"/>
      <c r="O99" s="683"/>
      <c r="P99" s="683"/>
      <c r="Q99" s="683"/>
      <c r="R99" s="683"/>
      <c r="S99" s="683"/>
      <c r="T99" s="683"/>
      <c r="U99" s="683" t="str">
        <f>CONCATENATE(VLOOKUP(B99,'F-GD-07 Completo'!$B:$AA,8,0)," - ",VLOOKUP(B99,'F-GD-07 Completo'!$B:$W,10,0))</f>
        <v xml:space="preserve">53 - Acta Sesión 1  </v>
      </c>
      <c r="V99" s="683"/>
      <c r="W99" s="683"/>
      <c r="X99" s="683"/>
      <c r="Y99" s="683"/>
      <c r="Z99" s="683"/>
      <c r="AA99" s="683"/>
      <c r="AB99" s="684"/>
      <c r="AC99" s="685">
        <f>VLOOKUP(B99,'F-GD-07 Completo'!$B:$AA,11,0)</f>
        <v>44217</v>
      </c>
      <c r="AD99" s="686"/>
      <c r="AE99" s="686"/>
      <c r="AF99" s="686"/>
      <c r="AG99" s="687">
        <f>VLOOKUP(B99,'F-GD-07 Completo'!$B:$AA,12,0)</f>
        <v>44217</v>
      </c>
      <c r="AH99" s="687"/>
      <c r="AI99" s="688"/>
      <c r="AJ99" s="689" t="str">
        <f>IF(VLOOKUP(B99,'F-GD-07 Completo'!$B:$AA,13,0)="Carpeta física",CONCATENATE(VLOOKUP(B99,'F-GD-07 Completo'!$B:$AE,14,0)," de ",VLOOKUP(B99,'F-GD-07 Completo'!$B:$AE,15,0))," ")</f>
        <v xml:space="preserve"> </v>
      </c>
      <c r="AK99" s="690"/>
      <c r="AL99" s="691" t="str">
        <f>IF(VLOOKUP(B99,'F-GD-07 Completo'!$B:$AA,13,0)="Tomo (documentos empastados)",CONCATENATE(VLOOKUP(B99,'F-GD-07 Completo'!$B:$AE,15,0)," de ",VLOOKUP(B99,'F-GD-07 Completo'!$B:$AE,16,0))," ")</f>
        <v xml:space="preserve"> </v>
      </c>
      <c r="AM99" s="692"/>
      <c r="AN99" s="689" t="str">
        <f>IF(VLOOKUP(B99,'F-GD-07 Completo'!$B:$AA,13,0)="Otro",CONCATENATE(VLOOKUP(B99,'F-GD-07 Completo'!$B:$AE,15,0)," de ",VLOOKUP(B99,'F-GD-07 Completo'!$B:$AE,16,0))," ")</f>
        <v xml:space="preserve"> </v>
      </c>
      <c r="AO99" s="690"/>
      <c r="AP99" s="622">
        <f>VLOOKUP(B99,'F-GD-07 Completo'!$B:$AE,29,0)</f>
        <v>0</v>
      </c>
      <c r="AQ99" s="693" t="str">
        <f>VLOOKUP(B99,'F-GD-07 Completo'!$B:$AA,21,0)</f>
        <v>Electrónico</v>
      </c>
      <c r="AR99" s="694"/>
      <c r="AS99" s="633">
        <f>VLOOKUP(B99,'F-GD-07 Completo'!$B:$AA,18,0)</f>
        <v>0</v>
      </c>
      <c r="AT99" s="633">
        <f>VLOOKUP(B99,'F-GD-07 Completo'!$B:$AA,19,0)</f>
        <v>3.25</v>
      </c>
      <c r="AU99" s="633" t="str">
        <f>VLOOKUP(B99,'F-GD-07 Completo'!$B:$AA,20,0)</f>
        <v>MB</v>
      </c>
      <c r="AV99" s="678" t="str">
        <f>VLOOKUP(B99,'F-GD-07 Completo'!$B:$AA,22,0)</f>
        <v>BAJO</v>
      </c>
      <c r="AW99" s="679"/>
      <c r="AX99" s="623" t="str">
        <f>IF(VLOOKUP(B99,'F-GD-07 Completo'!$B:$AA,23,0)="PU","X"," ")</f>
        <v>X</v>
      </c>
      <c r="AY99" s="623" t="str">
        <f>IF(VLOOKUP(B99,'F-GD-07 Completo'!$B:$AA,23,0)="PC","X"," ")</f>
        <v xml:space="preserve"> </v>
      </c>
      <c r="AZ99" s="623" t="str">
        <f>IF(VLOOKUP(B99,'F-GD-07 Completo'!$B:$AA,23,0)="PR","X"," ")</f>
        <v xml:space="preserve"> </v>
      </c>
      <c r="BA99" s="624" t="str">
        <f>VLOOKUP(B99,'F-GD-07 Completo'!$B:$AA,24,0)</f>
        <v>X</v>
      </c>
      <c r="BB99" s="680" t="str">
        <f>VLOOKUP(B99,'F-GD-07 Completo'!$B:$AA,25,0)</f>
        <v>TRANSFERENCIA 2023</v>
      </c>
      <c r="BC99" s="681"/>
      <c r="BD99" s="681"/>
      <c r="BE99" s="681"/>
      <c r="BF99" s="681"/>
      <c r="BG99" s="681"/>
      <c r="BH99" s="681"/>
      <c r="BI99" s="681"/>
      <c r="BJ99" s="681"/>
      <c r="BK99" s="681"/>
      <c r="BL99" s="681"/>
      <c r="BM99" s="681"/>
      <c r="BN99" s="681"/>
      <c r="BO99" s="682"/>
      <c r="BP99" s="625"/>
      <c r="BQ99" s="626"/>
      <c r="BR99" s="627"/>
    </row>
    <row r="100" spans="1:70" s="628" customFormat="1" ht="49.5" customHeight="1" x14ac:dyDescent="0.2">
      <c r="A100" s="620"/>
      <c r="B100" s="621">
        <v>76</v>
      </c>
      <c r="C100" s="678" t="str">
        <f>CONCATENATE(VLOOKUP(B100,'F-GD-07 Completo'!$B:$AA,6,0),".",VLOOKUP(B100,'F-GD-07 Completo'!$B:$AA,8,0))</f>
        <v>02.53</v>
      </c>
      <c r="D100" s="678"/>
      <c r="E100" s="678"/>
      <c r="F100" s="683" t="str">
        <f>CONCATENATE(VLOOKUP(B100,'F-GD-07 Completo'!$B:$AA,7,0),".",VLOOKUP(B100,'F-GD-07 Completo'!$B:$AA,9,0))</f>
        <v xml:space="preserve">ACTAS.Actas de Comité Técnico para la Atención de la Primera Infancia </v>
      </c>
      <c r="G100" s="683"/>
      <c r="H100" s="683"/>
      <c r="I100" s="683"/>
      <c r="J100" s="683"/>
      <c r="K100" s="683"/>
      <c r="L100" s="683"/>
      <c r="M100" s="683"/>
      <c r="N100" s="683"/>
      <c r="O100" s="683"/>
      <c r="P100" s="683"/>
      <c r="Q100" s="683"/>
      <c r="R100" s="683"/>
      <c r="S100" s="683"/>
      <c r="T100" s="683"/>
      <c r="U100" s="683" t="str">
        <f>CONCATENATE(VLOOKUP(B100,'F-GD-07 Completo'!$B:$AA,8,0)," - ",VLOOKUP(B100,'F-GD-07 Completo'!$B:$W,10,0))</f>
        <v>53 - Acta Sesión 2</v>
      </c>
      <c r="V100" s="683"/>
      <c r="W100" s="683"/>
      <c r="X100" s="683"/>
      <c r="Y100" s="683"/>
      <c r="Z100" s="683"/>
      <c r="AA100" s="683"/>
      <c r="AB100" s="684"/>
      <c r="AC100" s="685" t="str">
        <f>VLOOKUP(B100,'F-GD-07 Completo'!$B:$AA,11,0)</f>
        <v>1602/2021</v>
      </c>
      <c r="AD100" s="686"/>
      <c r="AE100" s="686"/>
      <c r="AF100" s="686"/>
      <c r="AG100" s="687" t="str">
        <f>VLOOKUP(B100,'F-GD-07 Completo'!$B:$AA,12,0)</f>
        <v>1602/2021</v>
      </c>
      <c r="AH100" s="687"/>
      <c r="AI100" s="688"/>
      <c r="AJ100" s="689" t="str">
        <f>IF(VLOOKUP(B100,'F-GD-07 Completo'!$B:$AA,13,0)="Carpeta física",CONCATENATE(VLOOKUP(B100,'F-GD-07 Completo'!$B:$AE,14,0)," de ",VLOOKUP(B100,'F-GD-07 Completo'!$B:$AE,15,0))," ")</f>
        <v xml:space="preserve"> </v>
      </c>
      <c r="AK100" s="690"/>
      <c r="AL100" s="691" t="str">
        <f>IF(VLOOKUP(B100,'F-GD-07 Completo'!$B:$AA,13,0)="Tomo (documentos empastados)",CONCATENATE(VLOOKUP(B100,'F-GD-07 Completo'!$B:$AE,15,0)," de ",VLOOKUP(B100,'F-GD-07 Completo'!$B:$AE,16,0))," ")</f>
        <v xml:space="preserve"> </v>
      </c>
      <c r="AM100" s="692"/>
      <c r="AN100" s="689" t="str">
        <f>IF(VLOOKUP(B100,'F-GD-07 Completo'!$B:$AA,13,0)="Otro",CONCATENATE(VLOOKUP(B100,'F-GD-07 Completo'!$B:$AE,15,0)," de ",VLOOKUP(B100,'F-GD-07 Completo'!$B:$AE,16,0))," ")</f>
        <v xml:space="preserve"> </v>
      </c>
      <c r="AO100" s="690"/>
      <c r="AP100" s="622">
        <f>VLOOKUP(B100,'F-GD-07 Completo'!$B:$AE,29,0)</f>
        <v>0</v>
      </c>
      <c r="AQ100" s="693" t="str">
        <f>VLOOKUP(B100,'F-GD-07 Completo'!$B:$AA,21,0)</f>
        <v>Electrónico</v>
      </c>
      <c r="AR100" s="694"/>
      <c r="AS100" s="633">
        <f>VLOOKUP(B100,'F-GD-07 Completo'!$B:$AA,18,0)</f>
        <v>0</v>
      </c>
      <c r="AT100" s="633">
        <f>VLOOKUP(B100,'F-GD-07 Completo'!$B:$AA,19,0)</f>
        <v>12.4</v>
      </c>
      <c r="AU100" s="633" t="str">
        <f>VLOOKUP(B100,'F-GD-07 Completo'!$B:$AA,20,0)</f>
        <v>MB</v>
      </c>
      <c r="AV100" s="678" t="str">
        <f>VLOOKUP(B100,'F-GD-07 Completo'!$B:$AA,22,0)</f>
        <v>BAJO</v>
      </c>
      <c r="AW100" s="679"/>
      <c r="AX100" s="623" t="str">
        <f>IF(VLOOKUP(B100,'F-GD-07 Completo'!$B:$AA,23,0)="PU","X"," ")</f>
        <v>X</v>
      </c>
      <c r="AY100" s="623" t="str">
        <f>IF(VLOOKUP(B100,'F-GD-07 Completo'!$B:$AA,23,0)="PC","X"," ")</f>
        <v xml:space="preserve"> </v>
      </c>
      <c r="AZ100" s="623" t="str">
        <f>IF(VLOOKUP(B100,'F-GD-07 Completo'!$B:$AA,23,0)="PR","X"," ")</f>
        <v xml:space="preserve"> </v>
      </c>
      <c r="BA100" s="624" t="str">
        <f>VLOOKUP(B100,'F-GD-07 Completo'!$B:$AA,24,0)</f>
        <v>X</v>
      </c>
      <c r="BB100" s="680" t="str">
        <f>VLOOKUP(B100,'F-GD-07 Completo'!$B:$AA,25,0)</f>
        <v>TRANSFERENCIA 2023</v>
      </c>
      <c r="BC100" s="681"/>
      <c r="BD100" s="681"/>
      <c r="BE100" s="681"/>
      <c r="BF100" s="681"/>
      <c r="BG100" s="681"/>
      <c r="BH100" s="681"/>
      <c r="BI100" s="681"/>
      <c r="BJ100" s="681"/>
      <c r="BK100" s="681"/>
      <c r="BL100" s="681"/>
      <c r="BM100" s="681"/>
      <c r="BN100" s="681"/>
      <c r="BO100" s="682"/>
      <c r="BP100" s="625"/>
      <c r="BQ100" s="626"/>
      <c r="BR100" s="627"/>
    </row>
    <row r="101" spans="1:70" s="628" customFormat="1" ht="49.5" customHeight="1" x14ac:dyDescent="0.2">
      <c r="A101" s="620"/>
      <c r="B101" s="621">
        <v>77</v>
      </c>
      <c r="C101" s="678" t="str">
        <f>CONCATENATE(VLOOKUP(B101,'F-GD-07 Completo'!$B:$AA,6,0),".",VLOOKUP(B101,'F-GD-07 Completo'!$B:$AA,8,0))</f>
        <v>02.53</v>
      </c>
      <c r="D101" s="678"/>
      <c r="E101" s="678"/>
      <c r="F101" s="683" t="str">
        <f>CONCATENATE(VLOOKUP(B101,'F-GD-07 Completo'!$B:$AA,7,0),".",VLOOKUP(B101,'F-GD-07 Completo'!$B:$AA,9,0))</f>
        <v xml:space="preserve">ACTAS.Actas de Comité Técnico para la Atención de la Primera Infancia </v>
      </c>
      <c r="G101" s="683"/>
      <c r="H101" s="683"/>
      <c r="I101" s="683"/>
      <c r="J101" s="683"/>
      <c r="K101" s="683"/>
      <c r="L101" s="683"/>
      <c r="M101" s="683"/>
      <c r="N101" s="683"/>
      <c r="O101" s="683"/>
      <c r="P101" s="683"/>
      <c r="Q101" s="683"/>
      <c r="R101" s="683"/>
      <c r="S101" s="683"/>
      <c r="T101" s="683"/>
      <c r="U101" s="683" t="str">
        <f>CONCATENATE(VLOOKUP(B101,'F-GD-07 Completo'!$B:$AA,8,0)," - ",VLOOKUP(B101,'F-GD-07 Completo'!$B:$W,10,0))</f>
        <v>53 - Acta Sesión 3</v>
      </c>
      <c r="V101" s="683"/>
      <c r="W101" s="683"/>
      <c r="X101" s="683"/>
      <c r="Y101" s="683"/>
      <c r="Z101" s="683"/>
      <c r="AA101" s="683"/>
      <c r="AB101" s="684"/>
      <c r="AC101" s="685">
        <f>VLOOKUP(B101,'F-GD-07 Completo'!$B:$AA,11,0)</f>
        <v>44271</v>
      </c>
      <c r="AD101" s="686"/>
      <c r="AE101" s="686"/>
      <c r="AF101" s="686"/>
      <c r="AG101" s="687">
        <f>VLOOKUP(B101,'F-GD-07 Completo'!$B:$AA,12,0)</f>
        <v>44271</v>
      </c>
      <c r="AH101" s="687"/>
      <c r="AI101" s="688"/>
      <c r="AJ101" s="689" t="str">
        <f>IF(VLOOKUP(B101,'F-GD-07 Completo'!$B:$AA,13,0)="Carpeta física",CONCATENATE(VLOOKUP(B101,'F-GD-07 Completo'!$B:$AE,14,0)," de ",VLOOKUP(B101,'F-GD-07 Completo'!$B:$AE,15,0))," ")</f>
        <v xml:space="preserve"> </v>
      </c>
      <c r="AK101" s="690"/>
      <c r="AL101" s="691" t="str">
        <f>IF(VLOOKUP(B101,'F-GD-07 Completo'!$B:$AA,13,0)="Tomo (documentos empastados)",CONCATENATE(VLOOKUP(B101,'F-GD-07 Completo'!$B:$AE,15,0)," de ",VLOOKUP(B101,'F-GD-07 Completo'!$B:$AE,16,0))," ")</f>
        <v xml:space="preserve"> </v>
      </c>
      <c r="AM101" s="692"/>
      <c r="AN101" s="689" t="str">
        <f>IF(VLOOKUP(B101,'F-GD-07 Completo'!$B:$AA,13,0)="Otro",CONCATENATE(VLOOKUP(B101,'F-GD-07 Completo'!$B:$AE,15,0)," de ",VLOOKUP(B101,'F-GD-07 Completo'!$B:$AE,16,0))," ")</f>
        <v xml:space="preserve"> </v>
      </c>
      <c r="AO101" s="690"/>
      <c r="AP101" s="622">
        <f>VLOOKUP(B101,'F-GD-07 Completo'!$B:$AE,29,0)</f>
        <v>0</v>
      </c>
      <c r="AQ101" s="693" t="str">
        <f>VLOOKUP(B101,'F-GD-07 Completo'!$B:$AA,21,0)</f>
        <v>Electrónico</v>
      </c>
      <c r="AR101" s="694"/>
      <c r="AS101" s="633">
        <f>VLOOKUP(B101,'F-GD-07 Completo'!$B:$AA,18,0)</f>
        <v>0</v>
      </c>
      <c r="AT101" s="633">
        <f>VLOOKUP(B101,'F-GD-07 Completo'!$B:$AA,19,0)</f>
        <v>22.5</v>
      </c>
      <c r="AU101" s="633" t="str">
        <f>VLOOKUP(B101,'F-GD-07 Completo'!$B:$AA,20,0)</f>
        <v>MB</v>
      </c>
      <c r="AV101" s="678" t="str">
        <f>VLOOKUP(B101,'F-GD-07 Completo'!$B:$AA,22,0)</f>
        <v>BAJO</v>
      </c>
      <c r="AW101" s="679"/>
      <c r="AX101" s="623" t="str">
        <f>IF(VLOOKUP(B101,'F-GD-07 Completo'!$B:$AA,23,0)="PU","X"," ")</f>
        <v>X</v>
      </c>
      <c r="AY101" s="623" t="str">
        <f>IF(VLOOKUP(B101,'F-GD-07 Completo'!$B:$AA,23,0)="PC","X"," ")</f>
        <v xml:space="preserve"> </v>
      </c>
      <c r="AZ101" s="623" t="str">
        <f>IF(VLOOKUP(B101,'F-GD-07 Completo'!$B:$AA,23,0)="PR","X"," ")</f>
        <v xml:space="preserve"> </v>
      </c>
      <c r="BA101" s="624" t="str">
        <f>VLOOKUP(B101,'F-GD-07 Completo'!$B:$AA,24,0)</f>
        <v>X</v>
      </c>
      <c r="BB101" s="680" t="str">
        <f>VLOOKUP(B101,'F-GD-07 Completo'!$B:$AA,25,0)</f>
        <v>TRANSFERENCIA 2023</v>
      </c>
      <c r="BC101" s="681"/>
      <c r="BD101" s="681"/>
      <c r="BE101" s="681"/>
      <c r="BF101" s="681"/>
      <c r="BG101" s="681"/>
      <c r="BH101" s="681"/>
      <c r="BI101" s="681"/>
      <c r="BJ101" s="681"/>
      <c r="BK101" s="681"/>
      <c r="BL101" s="681"/>
      <c r="BM101" s="681"/>
      <c r="BN101" s="681"/>
      <c r="BO101" s="682"/>
      <c r="BP101" s="625"/>
      <c r="BQ101" s="626"/>
      <c r="BR101" s="627"/>
    </row>
    <row r="102" spans="1:70" s="628" customFormat="1" ht="49.5" customHeight="1" x14ac:dyDescent="0.2">
      <c r="A102" s="620"/>
      <c r="B102" s="621">
        <v>78</v>
      </c>
      <c r="C102" s="678" t="str">
        <f>CONCATENATE(VLOOKUP(B102,'F-GD-07 Completo'!$B:$AA,6,0),".",VLOOKUP(B102,'F-GD-07 Completo'!$B:$AA,8,0))</f>
        <v>02.53</v>
      </c>
      <c r="D102" s="678"/>
      <c r="E102" s="678"/>
      <c r="F102" s="683" t="str">
        <f>CONCATENATE(VLOOKUP(B102,'F-GD-07 Completo'!$B:$AA,7,0),".",VLOOKUP(B102,'F-GD-07 Completo'!$B:$AA,9,0))</f>
        <v xml:space="preserve">ACTAS.Actas de Comité Técnico para la Atención de la Primera Infancia </v>
      </c>
      <c r="G102" s="683"/>
      <c r="H102" s="683"/>
      <c r="I102" s="683"/>
      <c r="J102" s="683"/>
      <c r="K102" s="683"/>
      <c r="L102" s="683"/>
      <c r="M102" s="683"/>
      <c r="N102" s="683"/>
      <c r="O102" s="683"/>
      <c r="P102" s="683"/>
      <c r="Q102" s="683"/>
      <c r="R102" s="683"/>
      <c r="S102" s="683"/>
      <c r="T102" s="683"/>
      <c r="U102" s="683" t="str">
        <f>CONCATENATE(VLOOKUP(B102,'F-GD-07 Completo'!$B:$AA,8,0)," - ",VLOOKUP(B102,'F-GD-07 Completo'!$B:$W,10,0))</f>
        <v>53 - Acta Sesión 4</v>
      </c>
      <c r="V102" s="683"/>
      <c r="W102" s="683"/>
      <c r="X102" s="683"/>
      <c r="Y102" s="683"/>
      <c r="Z102" s="683"/>
      <c r="AA102" s="683"/>
      <c r="AB102" s="684"/>
      <c r="AC102" s="685">
        <f>VLOOKUP(B102,'F-GD-07 Completo'!$B:$AA,11,0)</f>
        <v>44294</v>
      </c>
      <c r="AD102" s="686"/>
      <c r="AE102" s="686"/>
      <c r="AF102" s="686"/>
      <c r="AG102" s="687">
        <f>VLOOKUP(B102,'F-GD-07 Completo'!$B:$AA,12,0)</f>
        <v>44294</v>
      </c>
      <c r="AH102" s="687"/>
      <c r="AI102" s="688"/>
      <c r="AJ102" s="689" t="str">
        <f>IF(VLOOKUP(B102,'F-GD-07 Completo'!$B:$AA,13,0)="Carpeta física",CONCATENATE(VLOOKUP(B102,'F-GD-07 Completo'!$B:$AE,14,0)," de ",VLOOKUP(B102,'F-GD-07 Completo'!$B:$AE,15,0))," ")</f>
        <v xml:space="preserve"> </v>
      </c>
      <c r="AK102" s="690"/>
      <c r="AL102" s="691" t="str">
        <f>IF(VLOOKUP(B102,'F-GD-07 Completo'!$B:$AA,13,0)="Tomo (documentos empastados)",CONCATENATE(VLOOKUP(B102,'F-GD-07 Completo'!$B:$AE,15,0)," de ",VLOOKUP(B102,'F-GD-07 Completo'!$B:$AE,16,0))," ")</f>
        <v xml:space="preserve"> </v>
      </c>
      <c r="AM102" s="692"/>
      <c r="AN102" s="689" t="str">
        <f>IF(VLOOKUP(B102,'F-GD-07 Completo'!$B:$AA,13,0)="Otro",CONCATENATE(VLOOKUP(B102,'F-GD-07 Completo'!$B:$AE,15,0)," de ",VLOOKUP(B102,'F-GD-07 Completo'!$B:$AE,16,0))," ")</f>
        <v xml:space="preserve"> </v>
      </c>
      <c r="AO102" s="690"/>
      <c r="AP102" s="622">
        <f>VLOOKUP(B102,'F-GD-07 Completo'!$B:$AE,29,0)</f>
        <v>0</v>
      </c>
      <c r="AQ102" s="693" t="str">
        <f>VLOOKUP(B102,'F-GD-07 Completo'!$B:$AA,21,0)</f>
        <v>Electrónico</v>
      </c>
      <c r="AR102" s="694"/>
      <c r="AS102" s="633">
        <f>VLOOKUP(B102,'F-GD-07 Completo'!$B:$AA,18,0)</f>
        <v>0</v>
      </c>
      <c r="AT102" s="633">
        <f>VLOOKUP(B102,'F-GD-07 Completo'!$B:$AA,19,0)</f>
        <v>8.2100000000000009</v>
      </c>
      <c r="AU102" s="633" t="str">
        <f>VLOOKUP(B102,'F-GD-07 Completo'!$B:$AA,20,0)</f>
        <v>MB</v>
      </c>
      <c r="AV102" s="678" t="str">
        <f>VLOOKUP(B102,'F-GD-07 Completo'!$B:$AA,22,0)</f>
        <v>BAJO</v>
      </c>
      <c r="AW102" s="679"/>
      <c r="AX102" s="623" t="str">
        <f>IF(VLOOKUP(B102,'F-GD-07 Completo'!$B:$AA,23,0)="PU","X"," ")</f>
        <v>X</v>
      </c>
      <c r="AY102" s="623" t="str">
        <f>IF(VLOOKUP(B102,'F-GD-07 Completo'!$B:$AA,23,0)="PC","X"," ")</f>
        <v xml:space="preserve"> </v>
      </c>
      <c r="AZ102" s="623" t="str">
        <f>IF(VLOOKUP(B102,'F-GD-07 Completo'!$B:$AA,23,0)="PR","X"," ")</f>
        <v xml:space="preserve"> </v>
      </c>
      <c r="BA102" s="624" t="str">
        <f>VLOOKUP(B102,'F-GD-07 Completo'!$B:$AA,24,0)</f>
        <v>X</v>
      </c>
      <c r="BB102" s="680" t="str">
        <f>VLOOKUP(B102,'F-GD-07 Completo'!$B:$AA,25,0)</f>
        <v>TRANSFERENCIA 2023</v>
      </c>
      <c r="BC102" s="681"/>
      <c r="BD102" s="681"/>
      <c r="BE102" s="681"/>
      <c r="BF102" s="681"/>
      <c r="BG102" s="681"/>
      <c r="BH102" s="681"/>
      <c r="BI102" s="681"/>
      <c r="BJ102" s="681"/>
      <c r="BK102" s="681"/>
      <c r="BL102" s="681"/>
      <c r="BM102" s="681"/>
      <c r="BN102" s="681"/>
      <c r="BO102" s="682"/>
      <c r="BP102" s="625"/>
      <c r="BQ102" s="626"/>
      <c r="BR102" s="627"/>
    </row>
    <row r="103" spans="1:70" s="628" customFormat="1" ht="49.5" customHeight="1" x14ac:dyDescent="0.2">
      <c r="A103" s="620"/>
      <c r="B103" s="621">
        <v>79</v>
      </c>
      <c r="C103" s="678" t="str">
        <f>CONCATENATE(VLOOKUP(B103,'F-GD-07 Completo'!$B:$AA,6,0),".",VLOOKUP(B103,'F-GD-07 Completo'!$B:$AA,8,0))</f>
        <v>02.53</v>
      </c>
      <c r="D103" s="678"/>
      <c r="E103" s="678"/>
      <c r="F103" s="683" t="str">
        <f>CONCATENATE(VLOOKUP(B103,'F-GD-07 Completo'!$B:$AA,7,0),".",VLOOKUP(B103,'F-GD-07 Completo'!$B:$AA,9,0))</f>
        <v xml:space="preserve">ACTAS.Actas de Comité Técnico para la Atención de la Primera Infancia </v>
      </c>
      <c r="G103" s="683"/>
      <c r="H103" s="683"/>
      <c r="I103" s="683"/>
      <c r="J103" s="683"/>
      <c r="K103" s="683"/>
      <c r="L103" s="683"/>
      <c r="M103" s="683"/>
      <c r="N103" s="683"/>
      <c r="O103" s="683"/>
      <c r="P103" s="683"/>
      <c r="Q103" s="683"/>
      <c r="R103" s="683"/>
      <c r="S103" s="683"/>
      <c r="T103" s="683"/>
      <c r="U103" s="683" t="str">
        <f>CONCATENATE(VLOOKUP(B103,'F-GD-07 Completo'!$B:$AA,8,0)," - ",VLOOKUP(B103,'F-GD-07 Completo'!$B:$W,10,0))</f>
        <v>53 - Acta Sesión 5</v>
      </c>
      <c r="V103" s="683"/>
      <c r="W103" s="683"/>
      <c r="X103" s="683"/>
      <c r="Y103" s="683"/>
      <c r="Z103" s="683"/>
      <c r="AA103" s="683"/>
      <c r="AB103" s="684"/>
      <c r="AC103" s="685" t="str">
        <f>VLOOKUP(B103,'F-GD-07 Completo'!$B:$AA,11,0)</f>
        <v>6/05//2021</v>
      </c>
      <c r="AD103" s="686"/>
      <c r="AE103" s="686"/>
      <c r="AF103" s="686"/>
      <c r="AG103" s="687" t="str">
        <f>VLOOKUP(B103,'F-GD-07 Completo'!$B:$AA,12,0)</f>
        <v>6/05//2021</v>
      </c>
      <c r="AH103" s="687"/>
      <c r="AI103" s="688"/>
      <c r="AJ103" s="689" t="str">
        <f>IF(VLOOKUP(B103,'F-GD-07 Completo'!$B:$AA,13,0)="Carpeta física",CONCATENATE(VLOOKUP(B103,'F-GD-07 Completo'!$B:$AE,14,0)," de ",VLOOKUP(B103,'F-GD-07 Completo'!$B:$AE,15,0))," ")</f>
        <v xml:space="preserve"> </v>
      </c>
      <c r="AK103" s="690"/>
      <c r="AL103" s="691" t="str">
        <f>IF(VLOOKUP(B103,'F-GD-07 Completo'!$B:$AA,13,0)="Tomo (documentos empastados)",CONCATENATE(VLOOKUP(B103,'F-GD-07 Completo'!$B:$AE,15,0)," de ",VLOOKUP(B103,'F-GD-07 Completo'!$B:$AE,16,0))," ")</f>
        <v xml:space="preserve"> </v>
      </c>
      <c r="AM103" s="692"/>
      <c r="AN103" s="689" t="str">
        <f>IF(VLOOKUP(B103,'F-GD-07 Completo'!$B:$AA,13,0)="Otro",CONCATENATE(VLOOKUP(B103,'F-GD-07 Completo'!$B:$AE,15,0)," de ",VLOOKUP(B103,'F-GD-07 Completo'!$B:$AE,16,0))," ")</f>
        <v xml:space="preserve"> </v>
      </c>
      <c r="AO103" s="690"/>
      <c r="AP103" s="622">
        <f>VLOOKUP(B103,'F-GD-07 Completo'!$B:$AE,29,0)</f>
        <v>0</v>
      </c>
      <c r="AQ103" s="693" t="str">
        <f>VLOOKUP(B103,'F-GD-07 Completo'!$B:$AA,21,0)</f>
        <v>Electrónico</v>
      </c>
      <c r="AR103" s="694"/>
      <c r="AS103" s="633">
        <f>VLOOKUP(B103,'F-GD-07 Completo'!$B:$AA,18,0)</f>
        <v>0</v>
      </c>
      <c r="AT103" s="633">
        <f>VLOOKUP(B103,'F-GD-07 Completo'!$B:$AA,19,0)</f>
        <v>16.399999999999999</v>
      </c>
      <c r="AU103" s="633" t="str">
        <f>VLOOKUP(B103,'F-GD-07 Completo'!$B:$AA,20,0)</f>
        <v>MB</v>
      </c>
      <c r="AV103" s="678" t="str">
        <f>VLOOKUP(B103,'F-GD-07 Completo'!$B:$AA,22,0)</f>
        <v>BAJO</v>
      </c>
      <c r="AW103" s="679"/>
      <c r="AX103" s="623" t="str">
        <f>IF(VLOOKUP(B103,'F-GD-07 Completo'!$B:$AA,23,0)="PU","X"," ")</f>
        <v>X</v>
      </c>
      <c r="AY103" s="623" t="str">
        <f>IF(VLOOKUP(B103,'F-GD-07 Completo'!$B:$AA,23,0)="PC","X"," ")</f>
        <v xml:space="preserve"> </v>
      </c>
      <c r="AZ103" s="623" t="str">
        <f>IF(VLOOKUP(B103,'F-GD-07 Completo'!$B:$AA,23,0)="PR","X"," ")</f>
        <v xml:space="preserve"> </v>
      </c>
      <c r="BA103" s="624" t="str">
        <f>VLOOKUP(B103,'F-GD-07 Completo'!$B:$AA,24,0)</f>
        <v>X</v>
      </c>
      <c r="BB103" s="680" t="str">
        <f>VLOOKUP(B103,'F-GD-07 Completo'!$B:$AA,25,0)</f>
        <v>TRANSFERENCIA 2023</v>
      </c>
      <c r="BC103" s="681"/>
      <c r="BD103" s="681"/>
      <c r="BE103" s="681"/>
      <c r="BF103" s="681"/>
      <c r="BG103" s="681"/>
      <c r="BH103" s="681"/>
      <c r="BI103" s="681"/>
      <c r="BJ103" s="681"/>
      <c r="BK103" s="681"/>
      <c r="BL103" s="681"/>
      <c r="BM103" s="681"/>
      <c r="BN103" s="681"/>
      <c r="BO103" s="682"/>
      <c r="BP103" s="625"/>
      <c r="BQ103" s="626"/>
      <c r="BR103" s="627"/>
    </row>
    <row r="104" spans="1:70" s="628" customFormat="1" ht="49.5" customHeight="1" x14ac:dyDescent="0.2">
      <c r="A104" s="620"/>
      <c r="B104" s="621">
        <v>80</v>
      </c>
      <c r="C104" s="678" t="str">
        <f>CONCATENATE(VLOOKUP(B104,'F-GD-07 Completo'!$B:$AA,6,0),".",VLOOKUP(B104,'F-GD-07 Completo'!$B:$AA,8,0))</f>
        <v>02.53</v>
      </c>
      <c r="D104" s="678"/>
      <c r="E104" s="678"/>
      <c r="F104" s="683" t="str">
        <f>CONCATENATE(VLOOKUP(B104,'F-GD-07 Completo'!$B:$AA,7,0),".",VLOOKUP(B104,'F-GD-07 Completo'!$B:$AA,9,0))</f>
        <v xml:space="preserve">ACTAS.Actas de Comité Técnico para la Atención de la Primera Infancia </v>
      </c>
      <c r="G104" s="683"/>
      <c r="H104" s="683"/>
      <c r="I104" s="683"/>
      <c r="J104" s="683"/>
      <c r="K104" s="683"/>
      <c r="L104" s="683"/>
      <c r="M104" s="683"/>
      <c r="N104" s="683"/>
      <c r="O104" s="683"/>
      <c r="P104" s="683"/>
      <c r="Q104" s="683"/>
      <c r="R104" s="683"/>
      <c r="S104" s="683"/>
      <c r="T104" s="683"/>
      <c r="U104" s="683" t="str">
        <f>CONCATENATE(VLOOKUP(B104,'F-GD-07 Completo'!$B:$AA,8,0)," - ",VLOOKUP(B104,'F-GD-07 Completo'!$B:$W,10,0))</f>
        <v>53 - Acta Sesión 6</v>
      </c>
      <c r="V104" s="683"/>
      <c r="W104" s="683"/>
      <c r="X104" s="683"/>
      <c r="Y104" s="683"/>
      <c r="Z104" s="683"/>
      <c r="AA104" s="683"/>
      <c r="AB104" s="684"/>
      <c r="AC104" s="685">
        <f>VLOOKUP(B104,'F-GD-07 Completo'!$B:$AA,11,0)</f>
        <v>44357</v>
      </c>
      <c r="AD104" s="686"/>
      <c r="AE104" s="686"/>
      <c r="AF104" s="686"/>
      <c r="AG104" s="687">
        <f>VLOOKUP(B104,'F-GD-07 Completo'!$B:$AA,12,0)</f>
        <v>44357</v>
      </c>
      <c r="AH104" s="687"/>
      <c r="AI104" s="688"/>
      <c r="AJ104" s="689" t="str">
        <f>IF(VLOOKUP(B104,'F-GD-07 Completo'!$B:$AA,13,0)="Carpeta física",CONCATENATE(VLOOKUP(B104,'F-GD-07 Completo'!$B:$AE,14,0)," de ",VLOOKUP(B104,'F-GD-07 Completo'!$B:$AE,15,0))," ")</f>
        <v xml:space="preserve"> </v>
      </c>
      <c r="AK104" s="690"/>
      <c r="AL104" s="691" t="str">
        <f>IF(VLOOKUP(B104,'F-GD-07 Completo'!$B:$AA,13,0)="Tomo (documentos empastados)",CONCATENATE(VLOOKUP(B104,'F-GD-07 Completo'!$B:$AE,15,0)," de ",VLOOKUP(B104,'F-GD-07 Completo'!$B:$AE,16,0))," ")</f>
        <v xml:space="preserve"> </v>
      </c>
      <c r="AM104" s="692"/>
      <c r="AN104" s="689" t="str">
        <f>IF(VLOOKUP(B104,'F-GD-07 Completo'!$B:$AA,13,0)="Otro",CONCATENATE(VLOOKUP(B104,'F-GD-07 Completo'!$B:$AE,15,0)," de ",VLOOKUP(B104,'F-GD-07 Completo'!$B:$AE,16,0))," ")</f>
        <v xml:space="preserve"> </v>
      </c>
      <c r="AO104" s="690"/>
      <c r="AP104" s="622">
        <f>VLOOKUP(B104,'F-GD-07 Completo'!$B:$AE,29,0)</f>
        <v>0</v>
      </c>
      <c r="AQ104" s="693" t="str">
        <f>VLOOKUP(B104,'F-GD-07 Completo'!$B:$AA,21,0)</f>
        <v>Electrónico</v>
      </c>
      <c r="AR104" s="694"/>
      <c r="AS104" s="633">
        <f>VLOOKUP(B104,'F-GD-07 Completo'!$B:$AA,18,0)</f>
        <v>0</v>
      </c>
      <c r="AT104" s="633">
        <f>VLOOKUP(B104,'F-GD-07 Completo'!$B:$AA,19,0)</f>
        <v>37.5</v>
      </c>
      <c r="AU104" s="633" t="str">
        <f>VLOOKUP(B104,'F-GD-07 Completo'!$B:$AA,20,0)</f>
        <v>MB</v>
      </c>
      <c r="AV104" s="678" t="str">
        <f>VLOOKUP(B104,'F-GD-07 Completo'!$B:$AA,22,0)</f>
        <v>BAJO</v>
      </c>
      <c r="AW104" s="679"/>
      <c r="AX104" s="623" t="str">
        <f>IF(VLOOKUP(B104,'F-GD-07 Completo'!$B:$AA,23,0)="PU","X"," ")</f>
        <v>X</v>
      </c>
      <c r="AY104" s="623" t="str">
        <f>IF(VLOOKUP(B104,'F-GD-07 Completo'!$B:$AA,23,0)="PC","X"," ")</f>
        <v xml:space="preserve"> </v>
      </c>
      <c r="AZ104" s="623" t="str">
        <f>IF(VLOOKUP(B104,'F-GD-07 Completo'!$B:$AA,23,0)="PR","X"," ")</f>
        <v xml:space="preserve"> </v>
      </c>
      <c r="BA104" s="624" t="str">
        <f>VLOOKUP(B104,'F-GD-07 Completo'!$B:$AA,24,0)</f>
        <v>X</v>
      </c>
      <c r="BB104" s="680" t="str">
        <f>VLOOKUP(B104,'F-GD-07 Completo'!$B:$AA,25,0)</f>
        <v>TRANSFERENCIA 2023</v>
      </c>
      <c r="BC104" s="681"/>
      <c r="BD104" s="681"/>
      <c r="BE104" s="681"/>
      <c r="BF104" s="681"/>
      <c r="BG104" s="681"/>
      <c r="BH104" s="681"/>
      <c r="BI104" s="681"/>
      <c r="BJ104" s="681"/>
      <c r="BK104" s="681"/>
      <c r="BL104" s="681"/>
      <c r="BM104" s="681"/>
      <c r="BN104" s="681"/>
      <c r="BO104" s="682"/>
      <c r="BP104" s="625"/>
      <c r="BQ104" s="626"/>
      <c r="BR104" s="627"/>
    </row>
    <row r="105" spans="1:70" s="628" customFormat="1" ht="49.5" customHeight="1" x14ac:dyDescent="0.2">
      <c r="A105" s="620"/>
      <c r="B105" s="621">
        <v>81</v>
      </c>
      <c r="C105" s="678" t="str">
        <f>CONCATENATE(VLOOKUP(B105,'F-GD-07 Completo'!$B:$AA,6,0),".",VLOOKUP(B105,'F-GD-07 Completo'!$B:$AA,8,0))</f>
        <v>02.53</v>
      </c>
      <c r="D105" s="678"/>
      <c r="E105" s="678"/>
      <c r="F105" s="683" t="str">
        <f>CONCATENATE(VLOOKUP(B105,'F-GD-07 Completo'!$B:$AA,7,0),".",VLOOKUP(B105,'F-GD-07 Completo'!$B:$AA,9,0))</f>
        <v xml:space="preserve">ACTAS.Actas de Comité Técnico para la Atención de la Primera Infancia </v>
      </c>
      <c r="G105" s="683"/>
      <c r="H105" s="683"/>
      <c r="I105" s="683"/>
      <c r="J105" s="683"/>
      <c r="K105" s="683"/>
      <c r="L105" s="683"/>
      <c r="M105" s="683"/>
      <c r="N105" s="683"/>
      <c r="O105" s="683"/>
      <c r="P105" s="683"/>
      <c r="Q105" s="683"/>
      <c r="R105" s="683"/>
      <c r="S105" s="683"/>
      <c r="T105" s="683"/>
      <c r="U105" s="683" t="str">
        <f>CONCATENATE(VLOOKUP(B105,'F-GD-07 Completo'!$B:$AA,8,0)," - ",VLOOKUP(B105,'F-GD-07 Completo'!$B:$W,10,0))</f>
        <v>53 - Acta Sesión 7</v>
      </c>
      <c r="V105" s="683"/>
      <c r="W105" s="683"/>
      <c r="X105" s="683"/>
      <c r="Y105" s="683"/>
      <c r="Z105" s="683"/>
      <c r="AA105" s="683"/>
      <c r="AB105" s="684"/>
      <c r="AC105" s="685">
        <f>VLOOKUP(B105,'F-GD-07 Completo'!$B:$AA,11,0)</f>
        <v>44392</v>
      </c>
      <c r="AD105" s="686"/>
      <c r="AE105" s="686"/>
      <c r="AF105" s="686"/>
      <c r="AG105" s="687">
        <f>VLOOKUP(B105,'F-GD-07 Completo'!$B:$AA,12,0)</f>
        <v>44392</v>
      </c>
      <c r="AH105" s="687"/>
      <c r="AI105" s="688"/>
      <c r="AJ105" s="689" t="str">
        <f>IF(VLOOKUP(B105,'F-GD-07 Completo'!$B:$AA,13,0)="Carpeta física",CONCATENATE(VLOOKUP(B105,'F-GD-07 Completo'!$B:$AE,14,0)," de ",VLOOKUP(B105,'F-GD-07 Completo'!$B:$AE,15,0))," ")</f>
        <v xml:space="preserve"> </v>
      </c>
      <c r="AK105" s="690"/>
      <c r="AL105" s="691" t="str">
        <f>IF(VLOOKUP(B105,'F-GD-07 Completo'!$B:$AA,13,0)="Tomo (documentos empastados)",CONCATENATE(VLOOKUP(B105,'F-GD-07 Completo'!$B:$AE,15,0)," de ",VLOOKUP(B105,'F-GD-07 Completo'!$B:$AE,16,0))," ")</f>
        <v xml:space="preserve"> </v>
      </c>
      <c r="AM105" s="692"/>
      <c r="AN105" s="689" t="str">
        <f>IF(VLOOKUP(B105,'F-GD-07 Completo'!$B:$AA,13,0)="Otro",CONCATENATE(VLOOKUP(B105,'F-GD-07 Completo'!$B:$AE,15,0)," de ",VLOOKUP(B105,'F-GD-07 Completo'!$B:$AE,16,0))," ")</f>
        <v xml:space="preserve"> </v>
      </c>
      <c r="AO105" s="690"/>
      <c r="AP105" s="622">
        <f>VLOOKUP(B105,'F-GD-07 Completo'!$B:$AE,29,0)</f>
        <v>0</v>
      </c>
      <c r="AQ105" s="693" t="str">
        <f>VLOOKUP(B105,'F-GD-07 Completo'!$B:$AA,21,0)</f>
        <v>Electrónico</v>
      </c>
      <c r="AR105" s="694"/>
      <c r="AS105" s="633">
        <f>VLOOKUP(B105,'F-GD-07 Completo'!$B:$AA,18,0)</f>
        <v>0</v>
      </c>
      <c r="AT105" s="633">
        <f>VLOOKUP(B105,'F-GD-07 Completo'!$B:$AA,19,0)</f>
        <v>11.4</v>
      </c>
      <c r="AU105" s="633" t="str">
        <f>VLOOKUP(B105,'F-GD-07 Completo'!$B:$AA,20,0)</f>
        <v>MB</v>
      </c>
      <c r="AV105" s="678" t="str">
        <f>VLOOKUP(B105,'F-GD-07 Completo'!$B:$AA,22,0)</f>
        <v>BAJO</v>
      </c>
      <c r="AW105" s="679"/>
      <c r="AX105" s="623" t="str">
        <f>IF(VLOOKUP(B105,'F-GD-07 Completo'!$B:$AA,23,0)="PU","X"," ")</f>
        <v>X</v>
      </c>
      <c r="AY105" s="623" t="str">
        <f>IF(VLOOKUP(B105,'F-GD-07 Completo'!$B:$AA,23,0)="PC","X"," ")</f>
        <v xml:space="preserve"> </v>
      </c>
      <c r="AZ105" s="623" t="str">
        <f>IF(VLOOKUP(B105,'F-GD-07 Completo'!$B:$AA,23,0)="PR","X"," ")</f>
        <v xml:space="preserve"> </v>
      </c>
      <c r="BA105" s="624" t="str">
        <f>VLOOKUP(B105,'F-GD-07 Completo'!$B:$AA,24,0)</f>
        <v>X</v>
      </c>
      <c r="BB105" s="680" t="str">
        <f>VLOOKUP(B105,'F-GD-07 Completo'!$B:$AA,25,0)</f>
        <v>TRANSFERENCIA 2023</v>
      </c>
      <c r="BC105" s="681"/>
      <c r="BD105" s="681"/>
      <c r="BE105" s="681"/>
      <c r="BF105" s="681"/>
      <c r="BG105" s="681"/>
      <c r="BH105" s="681"/>
      <c r="BI105" s="681"/>
      <c r="BJ105" s="681"/>
      <c r="BK105" s="681"/>
      <c r="BL105" s="681"/>
      <c r="BM105" s="681"/>
      <c r="BN105" s="681"/>
      <c r="BO105" s="682"/>
      <c r="BP105" s="625"/>
      <c r="BQ105" s="626"/>
      <c r="BR105" s="627"/>
    </row>
    <row r="106" spans="1:70" s="628" customFormat="1" ht="49.5" customHeight="1" x14ac:dyDescent="0.2">
      <c r="A106" s="620"/>
      <c r="B106" s="621">
        <v>82</v>
      </c>
      <c r="C106" s="678" t="str">
        <f>CONCATENATE(VLOOKUP(B106,'F-GD-07 Completo'!$B:$AA,6,0),".",VLOOKUP(B106,'F-GD-07 Completo'!$B:$AA,8,0))</f>
        <v>02.53</v>
      </c>
      <c r="D106" s="678"/>
      <c r="E106" s="678"/>
      <c r="F106" s="683" t="str">
        <f>CONCATENATE(VLOOKUP(B106,'F-GD-07 Completo'!$B:$AA,7,0),".",VLOOKUP(B106,'F-GD-07 Completo'!$B:$AA,9,0))</f>
        <v xml:space="preserve">ACTAS.Actas de Comité Técnico para la Atención de la Primera Infancia </v>
      </c>
      <c r="G106" s="683"/>
      <c r="H106" s="683"/>
      <c r="I106" s="683"/>
      <c r="J106" s="683"/>
      <c r="K106" s="683"/>
      <c r="L106" s="683"/>
      <c r="M106" s="683"/>
      <c r="N106" s="683"/>
      <c r="O106" s="683"/>
      <c r="P106" s="683"/>
      <c r="Q106" s="683"/>
      <c r="R106" s="683"/>
      <c r="S106" s="683"/>
      <c r="T106" s="683"/>
      <c r="U106" s="683" t="str">
        <f>CONCATENATE(VLOOKUP(B106,'F-GD-07 Completo'!$B:$AA,8,0)," - ",VLOOKUP(B106,'F-GD-07 Completo'!$B:$W,10,0))</f>
        <v xml:space="preserve">53 - Acta Sesión 8 </v>
      </c>
      <c r="V106" s="683"/>
      <c r="W106" s="683"/>
      <c r="X106" s="683"/>
      <c r="Y106" s="683"/>
      <c r="Z106" s="683"/>
      <c r="AA106" s="683"/>
      <c r="AB106" s="684"/>
      <c r="AC106" s="685">
        <f>VLOOKUP(B106,'F-GD-07 Completo'!$B:$AA,11,0)</f>
        <v>44420</v>
      </c>
      <c r="AD106" s="686"/>
      <c r="AE106" s="686"/>
      <c r="AF106" s="686"/>
      <c r="AG106" s="687">
        <f>VLOOKUP(B106,'F-GD-07 Completo'!$B:$AA,12,0)</f>
        <v>44420</v>
      </c>
      <c r="AH106" s="687"/>
      <c r="AI106" s="688"/>
      <c r="AJ106" s="689" t="str">
        <f>IF(VLOOKUP(B106,'F-GD-07 Completo'!$B:$AA,13,0)="Carpeta física",CONCATENATE(VLOOKUP(B106,'F-GD-07 Completo'!$B:$AE,14,0)," de ",VLOOKUP(B106,'F-GD-07 Completo'!$B:$AE,15,0))," ")</f>
        <v xml:space="preserve"> </v>
      </c>
      <c r="AK106" s="690"/>
      <c r="AL106" s="691" t="str">
        <f>IF(VLOOKUP(B106,'F-GD-07 Completo'!$B:$AA,13,0)="Tomo (documentos empastados)",CONCATENATE(VLOOKUP(B106,'F-GD-07 Completo'!$B:$AE,15,0)," de ",VLOOKUP(B106,'F-GD-07 Completo'!$B:$AE,16,0))," ")</f>
        <v xml:space="preserve"> </v>
      </c>
      <c r="AM106" s="692"/>
      <c r="AN106" s="689" t="str">
        <f>IF(VLOOKUP(B106,'F-GD-07 Completo'!$B:$AA,13,0)="Otro",CONCATENATE(VLOOKUP(B106,'F-GD-07 Completo'!$B:$AE,15,0)," de ",VLOOKUP(B106,'F-GD-07 Completo'!$B:$AE,16,0))," ")</f>
        <v xml:space="preserve"> </v>
      </c>
      <c r="AO106" s="690"/>
      <c r="AP106" s="622">
        <f>VLOOKUP(B106,'F-GD-07 Completo'!$B:$AE,29,0)</f>
        <v>0</v>
      </c>
      <c r="AQ106" s="693" t="str">
        <f>VLOOKUP(B106,'F-GD-07 Completo'!$B:$AA,21,0)</f>
        <v>Electrónico</v>
      </c>
      <c r="AR106" s="694"/>
      <c r="AS106" s="633">
        <f>VLOOKUP(B106,'F-GD-07 Completo'!$B:$AA,18,0)</f>
        <v>0</v>
      </c>
      <c r="AT106" s="633">
        <f>VLOOKUP(B106,'F-GD-07 Completo'!$B:$AA,19,0)</f>
        <v>33.799999999999997</v>
      </c>
      <c r="AU106" s="633" t="str">
        <f>VLOOKUP(B106,'F-GD-07 Completo'!$B:$AA,20,0)</f>
        <v>MB</v>
      </c>
      <c r="AV106" s="678" t="str">
        <f>VLOOKUP(B106,'F-GD-07 Completo'!$B:$AA,22,0)</f>
        <v>BAJO</v>
      </c>
      <c r="AW106" s="679"/>
      <c r="AX106" s="623" t="str">
        <f>IF(VLOOKUP(B106,'F-GD-07 Completo'!$B:$AA,23,0)="PU","X"," ")</f>
        <v>X</v>
      </c>
      <c r="AY106" s="623" t="str">
        <f>IF(VLOOKUP(B106,'F-GD-07 Completo'!$B:$AA,23,0)="PC","X"," ")</f>
        <v xml:space="preserve"> </v>
      </c>
      <c r="AZ106" s="623" t="str">
        <f>IF(VLOOKUP(B106,'F-GD-07 Completo'!$B:$AA,23,0)="PR","X"," ")</f>
        <v xml:space="preserve"> </v>
      </c>
      <c r="BA106" s="624" t="str">
        <f>VLOOKUP(B106,'F-GD-07 Completo'!$B:$AA,24,0)</f>
        <v>X</v>
      </c>
      <c r="BB106" s="680" t="str">
        <f>VLOOKUP(B106,'F-GD-07 Completo'!$B:$AA,25,0)</f>
        <v>TRANSFERENCIA 2023</v>
      </c>
      <c r="BC106" s="681"/>
      <c r="BD106" s="681"/>
      <c r="BE106" s="681"/>
      <c r="BF106" s="681"/>
      <c r="BG106" s="681"/>
      <c r="BH106" s="681"/>
      <c r="BI106" s="681"/>
      <c r="BJ106" s="681"/>
      <c r="BK106" s="681"/>
      <c r="BL106" s="681"/>
      <c r="BM106" s="681"/>
      <c r="BN106" s="681"/>
      <c r="BO106" s="682"/>
      <c r="BP106" s="625"/>
      <c r="BQ106" s="626"/>
      <c r="BR106" s="627"/>
    </row>
    <row r="107" spans="1:70" s="628" customFormat="1" ht="49.5" customHeight="1" x14ac:dyDescent="0.2">
      <c r="A107" s="620"/>
      <c r="B107" s="621">
        <v>83</v>
      </c>
      <c r="C107" s="678" t="str">
        <f>CONCATENATE(VLOOKUP(B107,'F-GD-07 Completo'!$B:$AA,6,0),".",VLOOKUP(B107,'F-GD-07 Completo'!$B:$AA,8,0))</f>
        <v>02.53</v>
      </c>
      <c r="D107" s="678"/>
      <c r="E107" s="678"/>
      <c r="F107" s="683" t="str">
        <f>CONCATENATE(VLOOKUP(B107,'F-GD-07 Completo'!$B:$AA,7,0),".",VLOOKUP(B107,'F-GD-07 Completo'!$B:$AA,9,0))</f>
        <v xml:space="preserve">ACTAS.Actas de Comité Técnico para la Atención de la Primera Infancia </v>
      </c>
      <c r="G107" s="683"/>
      <c r="H107" s="683"/>
      <c r="I107" s="683"/>
      <c r="J107" s="683"/>
      <c r="K107" s="683"/>
      <c r="L107" s="683"/>
      <c r="M107" s="683"/>
      <c r="N107" s="683"/>
      <c r="O107" s="683"/>
      <c r="P107" s="683"/>
      <c r="Q107" s="683"/>
      <c r="R107" s="683"/>
      <c r="S107" s="683"/>
      <c r="T107" s="683"/>
      <c r="U107" s="683" t="str">
        <f>CONCATENATE(VLOOKUP(B107,'F-GD-07 Completo'!$B:$AA,8,0)," - ",VLOOKUP(B107,'F-GD-07 Completo'!$B:$W,10,0))</f>
        <v xml:space="preserve">53 - Acta Sesión 9  </v>
      </c>
      <c r="V107" s="683"/>
      <c r="W107" s="683"/>
      <c r="X107" s="683"/>
      <c r="Y107" s="683"/>
      <c r="Z107" s="683"/>
      <c r="AA107" s="683"/>
      <c r="AB107" s="684"/>
      <c r="AC107" s="685">
        <f>VLOOKUP(B107,'F-GD-07 Completo'!$B:$AA,11,0)</f>
        <v>44455</v>
      </c>
      <c r="AD107" s="686"/>
      <c r="AE107" s="686"/>
      <c r="AF107" s="686"/>
      <c r="AG107" s="687">
        <f>VLOOKUP(B107,'F-GD-07 Completo'!$B:$AA,12,0)</f>
        <v>44455</v>
      </c>
      <c r="AH107" s="687"/>
      <c r="AI107" s="688"/>
      <c r="AJ107" s="689" t="str">
        <f>IF(VLOOKUP(B107,'F-GD-07 Completo'!$B:$AA,13,0)="Carpeta física",CONCATENATE(VLOOKUP(B107,'F-GD-07 Completo'!$B:$AE,14,0)," de ",VLOOKUP(B107,'F-GD-07 Completo'!$B:$AE,15,0))," ")</f>
        <v xml:space="preserve"> </v>
      </c>
      <c r="AK107" s="690"/>
      <c r="AL107" s="691" t="str">
        <f>IF(VLOOKUP(B107,'F-GD-07 Completo'!$B:$AA,13,0)="Tomo (documentos empastados)",CONCATENATE(VLOOKUP(B107,'F-GD-07 Completo'!$B:$AE,15,0)," de ",VLOOKUP(B107,'F-GD-07 Completo'!$B:$AE,16,0))," ")</f>
        <v xml:space="preserve"> </v>
      </c>
      <c r="AM107" s="692"/>
      <c r="AN107" s="689" t="str">
        <f>IF(VLOOKUP(B107,'F-GD-07 Completo'!$B:$AA,13,0)="Otro",CONCATENATE(VLOOKUP(B107,'F-GD-07 Completo'!$B:$AE,15,0)," de ",VLOOKUP(B107,'F-GD-07 Completo'!$B:$AE,16,0))," ")</f>
        <v xml:space="preserve"> </v>
      </c>
      <c r="AO107" s="690"/>
      <c r="AP107" s="622">
        <f>VLOOKUP(B107,'F-GD-07 Completo'!$B:$AE,29,0)</f>
        <v>0</v>
      </c>
      <c r="AQ107" s="693" t="str">
        <f>VLOOKUP(B107,'F-GD-07 Completo'!$B:$AA,21,0)</f>
        <v>Electrónico</v>
      </c>
      <c r="AR107" s="694"/>
      <c r="AS107" s="633">
        <f>VLOOKUP(B107,'F-GD-07 Completo'!$B:$AA,18,0)</f>
        <v>0</v>
      </c>
      <c r="AT107" s="633">
        <f>VLOOKUP(B107,'F-GD-07 Completo'!$B:$AA,19,0)</f>
        <v>31</v>
      </c>
      <c r="AU107" s="633" t="str">
        <f>VLOOKUP(B107,'F-GD-07 Completo'!$B:$AA,20,0)</f>
        <v>MB</v>
      </c>
      <c r="AV107" s="678" t="str">
        <f>VLOOKUP(B107,'F-GD-07 Completo'!$B:$AA,22,0)</f>
        <v>BAJO</v>
      </c>
      <c r="AW107" s="679"/>
      <c r="AX107" s="623" t="str">
        <f>IF(VLOOKUP(B107,'F-GD-07 Completo'!$B:$AA,23,0)="PU","X"," ")</f>
        <v>X</v>
      </c>
      <c r="AY107" s="623" t="str">
        <f>IF(VLOOKUP(B107,'F-GD-07 Completo'!$B:$AA,23,0)="PC","X"," ")</f>
        <v xml:space="preserve"> </v>
      </c>
      <c r="AZ107" s="623" t="str">
        <f>IF(VLOOKUP(B107,'F-GD-07 Completo'!$B:$AA,23,0)="PR","X"," ")</f>
        <v xml:space="preserve"> </v>
      </c>
      <c r="BA107" s="624" t="str">
        <f>VLOOKUP(B107,'F-GD-07 Completo'!$B:$AA,24,0)</f>
        <v>X</v>
      </c>
      <c r="BB107" s="680" t="str">
        <f>VLOOKUP(B107,'F-GD-07 Completo'!$B:$AA,25,0)</f>
        <v>TRANSFERENCIA 2023</v>
      </c>
      <c r="BC107" s="681"/>
      <c r="BD107" s="681"/>
      <c r="BE107" s="681"/>
      <c r="BF107" s="681"/>
      <c r="BG107" s="681"/>
      <c r="BH107" s="681"/>
      <c r="BI107" s="681"/>
      <c r="BJ107" s="681"/>
      <c r="BK107" s="681"/>
      <c r="BL107" s="681"/>
      <c r="BM107" s="681"/>
      <c r="BN107" s="681"/>
      <c r="BO107" s="682"/>
      <c r="BP107" s="625"/>
      <c r="BQ107" s="626"/>
      <c r="BR107" s="627"/>
    </row>
    <row r="108" spans="1:70" s="628" customFormat="1" ht="49.5" customHeight="1" x14ac:dyDescent="0.2">
      <c r="A108" s="620"/>
      <c r="B108" s="621">
        <v>84</v>
      </c>
      <c r="C108" s="678" t="str">
        <f>CONCATENATE(VLOOKUP(B108,'F-GD-07 Completo'!$B:$AA,6,0),".",VLOOKUP(B108,'F-GD-07 Completo'!$B:$AA,8,0))</f>
        <v>02.53</v>
      </c>
      <c r="D108" s="678"/>
      <c r="E108" s="678"/>
      <c r="F108" s="683" t="str">
        <f>CONCATENATE(VLOOKUP(B108,'F-GD-07 Completo'!$B:$AA,7,0),".",VLOOKUP(B108,'F-GD-07 Completo'!$B:$AA,9,0))</f>
        <v xml:space="preserve">ACTAS.Actas de Comité Técnico para la Atención de la Primera Infancia </v>
      </c>
      <c r="G108" s="683"/>
      <c r="H108" s="683"/>
      <c r="I108" s="683"/>
      <c r="J108" s="683"/>
      <c r="K108" s="683"/>
      <c r="L108" s="683"/>
      <c r="M108" s="683"/>
      <c r="N108" s="683"/>
      <c r="O108" s="683"/>
      <c r="P108" s="683"/>
      <c r="Q108" s="683"/>
      <c r="R108" s="683"/>
      <c r="S108" s="683"/>
      <c r="T108" s="683"/>
      <c r="U108" s="683" t="str">
        <f>CONCATENATE(VLOOKUP(B108,'F-GD-07 Completo'!$B:$AA,8,0)," - ",VLOOKUP(B108,'F-GD-07 Completo'!$B:$W,10,0))</f>
        <v>53 - Acta Sesión 10</v>
      </c>
      <c r="V108" s="683"/>
      <c r="W108" s="683"/>
      <c r="X108" s="683"/>
      <c r="Y108" s="683"/>
      <c r="Z108" s="683"/>
      <c r="AA108" s="683"/>
      <c r="AB108" s="684"/>
      <c r="AC108" s="685">
        <f>VLOOKUP(B108,'F-GD-07 Completo'!$B:$AA,11,0)</f>
        <v>44481</v>
      </c>
      <c r="AD108" s="686"/>
      <c r="AE108" s="686"/>
      <c r="AF108" s="686"/>
      <c r="AG108" s="687">
        <f>VLOOKUP(B108,'F-GD-07 Completo'!$B:$AA,12,0)</f>
        <v>44481</v>
      </c>
      <c r="AH108" s="687"/>
      <c r="AI108" s="688"/>
      <c r="AJ108" s="689" t="str">
        <f>IF(VLOOKUP(B108,'F-GD-07 Completo'!$B:$AA,13,0)="Carpeta física",CONCATENATE(VLOOKUP(B108,'F-GD-07 Completo'!$B:$AE,14,0)," de ",VLOOKUP(B108,'F-GD-07 Completo'!$B:$AE,15,0))," ")</f>
        <v xml:space="preserve"> </v>
      </c>
      <c r="AK108" s="690"/>
      <c r="AL108" s="691" t="str">
        <f>IF(VLOOKUP(B108,'F-GD-07 Completo'!$B:$AA,13,0)="Tomo (documentos empastados)",CONCATENATE(VLOOKUP(B108,'F-GD-07 Completo'!$B:$AE,15,0)," de ",VLOOKUP(B108,'F-GD-07 Completo'!$B:$AE,16,0))," ")</f>
        <v xml:space="preserve"> </v>
      </c>
      <c r="AM108" s="692"/>
      <c r="AN108" s="689" t="str">
        <f>IF(VLOOKUP(B108,'F-GD-07 Completo'!$B:$AA,13,0)="Otro",CONCATENATE(VLOOKUP(B108,'F-GD-07 Completo'!$B:$AE,15,0)," de ",VLOOKUP(B108,'F-GD-07 Completo'!$B:$AE,16,0))," ")</f>
        <v xml:space="preserve"> </v>
      </c>
      <c r="AO108" s="690"/>
      <c r="AP108" s="622">
        <f>VLOOKUP(B108,'F-GD-07 Completo'!$B:$AE,29,0)</f>
        <v>0</v>
      </c>
      <c r="AQ108" s="693" t="str">
        <f>VLOOKUP(B108,'F-GD-07 Completo'!$B:$AA,21,0)</f>
        <v>Electrónico</v>
      </c>
      <c r="AR108" s="694"/>
      <c r="AS108" s="633">
        <f>VLOOKUP(B108,'F-GD-07 Completo'!$B:$AA,18,0)</f>
        <v>0</v>
      </c>
      <c r="AT108" s="633">
        <f>VLOOKUP(B108,'F-GD-07 Completo'!$B:$AA,19,0)</f>
        <v>13.3</v>
      </c>
      <c r="AU108" s="633" t="str">
        <f>VLOOKUP(B108,'F-GD-07 Completo'!$B:$AA,20,0)</f>
        <v>MB</v>
      </c>
      <c r="AV108" s="678" t="str">
        <f>VLOOKUP(B108,'F-GD-07 Completo'!$B:$AA,22,0)</f>
        <v>BAJO</v>
      </c>
      <c r="AW108" s="679"/>
      <c r="AX108" s="623" t="str">
        <f>IF(VLOOKUP(B108,'F-GD-07 Completo'!$B:$AA,23,0)="PU","X"," ")</f>
        <v>X</v>
      </c>
      <c r="AY108" s="623" t="str">
        <f>IF(VLOOKUP(B108,'F-GD-07 Completo'!$B:$AA,23,0)="PC","X"," ")</f>
        <v xml:space="preserve"> </v>
      </c>
      <c r="AZ108" s="623" t="str">
        <f>IF(VLOOKUP(B108,'F-GD-07 Completo'!$B:$AA,23,0)="PR","X"," ")</f>
        <v xml:space="preserve"> </v>
      </c>
      <c r="BA108" s="624" t="str">
        <f>VLOOKUP(B108,'F-GD-07 Completo'!$B:$AA,24,0)</f>
        <v>X</v>
      </c>
      <c r="BB108" s="680" t="str">
        <f>VLOOKUP(B108,'F-GD-07 Completo'!$B:$AA,25,0)</f>
        <v>TRANSFERENCIA 2023</v>
      </c>
      <c r="BC108" s="681"/>
      <c r="BD108" s="681"/>
      <c r="BE108" s="681"/>
      <c r="BF108" s="681"/>
      <c r="BG108" s="681"/>
      <c r="BH108" s="681"/>
      <c r="BI108" s="681"/>
      <c r="BJ108" s="681"/>
      <c r="BK108" s="681"/>
      <c r="BL108" s="681"/>
      <c r="BM108" s="681"/>
      <c r="BN108" s="681"/>
      <c r="BO108" s="682"/>
      <c r="BP108" s="625"/>
      <c r="BQ108" s="626"/>
      <c r="BR108" s="627"/>
    </row>
    <row r="109" spans="1:70" s="628" customFormat="1" ht="49.5" customHeight="1" x14ac:dyDescent="0.2">
      <c r="A109" s="620"/>
      <c r="B109" s="621">
        <v>85</v>
      </c>
      <c r="C109" s="678" t="str">
        <f>CONCATENATE(VLOOKUP(B109,'F-GD-07 Completo'!$B:$AA,6,0),".",VLOOKUP(B109,'F-GD-07 Completo'!$B:$AA,8,0))</f>
        <v>02.53</v>
      </c>
      <c r="D109" s="678"/>
      <c r="E109" s="678"/>
      <c r="F109" s="683" t="str">
        <f>CONCATENATE(VLOOKUP(B109,'F-GD-07 Completo'!$B:$AA,7,0),".",VLOOKUP(B109,'F-GD-07 Completo'!$B:$AA,9,0))</f>
        <v xml:space="preserve">ACTAS.Actas de Comité Técnico para la Atención de la Primera Infancia </v>
      </c>
      <c r="G109" s="683"/>
      <c r="H109" s="683"/>
      <c r="I109" s="683"/>
      <c r="J109" s="683"/>
      <c r="K109" s="683"/>
      <c r="L109" s="683"/>
      <c r="M109" s="683"/>
      <c r="N109" s="683"/>
      <c r="O109" s="683"/>
      <c r="P109" s="683"/>
      <c r="Q109" s="683"/>
      <c r="R109" s="683"/>
      <c r="S109" s="683"/>
      <c r="T109" s="683"/>
      <c r="U109" s="683" t="str">
        <f>CONCATENATE(VLOOKUP(B109,'F-GD-07 Completo'!$B:$AA,8,0)," - ",VLOOKUP(B109,'F-GD-07 Completo'!$B:$W,10,0))</f>
        <v>53 - Acta Sesión 11</v>
      </c>
      <c r="V109" s="683"/>
      <c r="W109" s="683"/>
      <c r="X109" s="683"/>
      <c r="Y109" s="683"/>
      <c r="Z109" s="683"/>
      <c r="AA109" s="683"/>
      <c r="AB109" s="684"/>
      <c r="AC109" s="685">
        <f>VLOOKUP(B109,'F-GD-07 Completo'!$B:$AA,11,0)</f>
        <v>44512</v>
      </c>
      <c r="AD109" s="686"/>
      <c r="AE109" s="686"/>
      <c r="AF109" s="686"/>
      <c r="AG109" s="687">
        <f>VLOOKUP(B109,'F-GD-07 Completo'!$B:$AA,12,0)</f>
        <v>44512</v>
      </c>
      <c r="AH109" s="687"/>
      <c r="AI109" s="688"/>
      <c r="AJ109" s="689" t="str">
        <f>IF(VLOOKUP(B109,'F-GD-07 Completo'!$B:$AA,13,0)="Carpeta física",CONCATENATE(VLOOKUP(B109,'F-GD-07 Completo'!$B:$AE,14,0)," de ",VLOOKUP(B109,'F-GD-07 Completo'!$B:$AE,15,0))," ")</f>
        <v xml:space="preserve"> </v>
      </c>
      <c r="AK109" s="690"/>
      <c r="AL109" s="691" t="str">
        <f>IF(VLOOKUP(B109,'F-GD-07 Completo'!$B:$AA,13,0)="Tomo (documentos empastados)",CONCATENATE(VLOOKUP(B109,'F-GD-07 Completo'!$B:$AE,15,0)," de ",VLOOKUP(B109,'F-GD-07 Completo'!$B:$AE,16,0))," ")</f>
        <v xml:space="preserve"> </v>
      </c>
      <c r="AM109" s="692"/>
      <c r="AN109" s="689" t="str">
        <f>IF(VLOOKUP(B109,'F-GD-07 Completo'!$B:$AA,13,0)="Otro",CONCATENATE(VLOOKUP(B109,'F-GD-07 Completo'!$B:$AE,15,0)," de ",VLOOKUP(B109,'F-GD-07 Completo'!$B:$AE,16,0))," ")</f>
        <v xml:space="preserve"> </v>
      </c>
      <c r="AO109" s="690"/>
      <c r="AP109" s="622">
        <f>VLOOKUP(B109,'F-GD-07 Completo'!$B:$AE,29,0)</f>
        <v>0</v>
      </c>
      <c r="AQ109" s="693" t="str">
        <f>VLOOKUP(B109,'F-GD-07 Completo'!$B:$AA,21,0)</f>
        <v>Electrónico</v>
      </c>
      <c r="AR109" s="694"/>
      <c r="AS109" s="633">
        <f>VLOOKUP(B109,'F-GD-07 Completo'!$B:$AA,18,0)</f>
        <v>0</v>
      </c>
      <c r="AT109" s="633">
        <f>VLOOKUP(B109,'F-GD-07 Completo'!$B:$AA,19,0)</f>
        <v>19.399999999999999</v>
      </c>
      <c r="AU109" s="633" t="str">
        <f>VLOOKUP(B109,'F-GD-07 Completo'!$B:$AA,20,0)</f>
        <v>MB</v>
      </c>
      <c r="AV109" s="678" t="str">
        <f>VLOOKUP(B109,'F-GD-07 Completo'!$B:$AA,22,0)</f>
        <v>BAJO</v>
      </c>
      <c r="AW109" s="679"/>
      <c r="AX109" s="623" t="str">
        <f>IF(VLOOKUP(B109,'F-GD-07 Completo'!$B:$AA,23,0)="PU","X"," ")</f>
        <v>X</v>
      </c>
      <c r="AY109" s="623" t="str">
        <f>IF(VLOOKUP(B109,'F-GD-07 Completo'!$B:$AA,23,0)="PC","X"," ")</f>
        <v xml:space="preserve"> </v>
      </c>
      <c r="AZ109" s="623" t="str">
        <f>IF(VLOOKUP(B109,'F-GD-07 Completo'!$B:$AA,23,0)="PR","X"," ")</f>
        <v xml:space="preserve"> </v>
      </c>
      <c r="BA109" s="624" t="str">
        <f>VLOOKUP(B109,'F-GD-07 Completo'!$B:$AA,24,0)</f>
        <v>X</v>
      </c>
      <c r="BB109" s="680" t="str">
        <f>VLOOKUP(B109,'F-GD-07 Completo'!$B:$AA,25,0)</f>
        <v>TRANSFERENCIA 2023</v>
      </c>
      <c r="BC109" s="681"/>
      <c r="BD109" s="681"/>
      <c r="BE109" s="681"/>
      <c r="BF109" s="681"/>
      <c r="BG109" s="681"/>
      <c r="BH109" s="681"/>
      <c r="BI109" s="681"/>
      <c r="BJ109" s="681"/>
      <c r="BK109" s="681"/>
      <c r="BL109" s="681"/>
      <c r="BM109" s="681"/>
      <c r="BN109" s="681"/>
      <c r="BO109" s="682"/>
      <c r="BP109" s="625"/>
      <c r="BQ109" s="626"/>
      <c r="BR109" s="627"/>
    </row>
    <row r="110" spans="1:70" s="628" customFormat="1" ht="49.5" customHeight="1" x14ac:dyDescent="0.2">
      <c r="A110" s="620"/>
      <c r="B110" s="621">
        <v>86</v>
      </c>
      <c r="C110" s="678" t="str">
        <f>CONCATENATE(VLOOKUP(B110,'F-GD-07 Completo'!$B:$AA,6,0),".",VLOOKUP(B110,'F-GD-07 Completo'!$B:$AA,8,0))</f>
        <v>02.53</v>
      </c>
      <c r="D110" s="678"/>
      <c r="E110" s="678"/>
      <c r="F110" s="683" t="str">
        <f>CONCATENATE(VLOOKUP(B110,'F-GD-07 Completo'!$B:$AA,7,0),".",VLOOKUP(B110,'F-GD-07 Completo'!$B:$AA,9,0))</f>
        <v xml:space="preserve">ACTAS.Actas de Comité Técnico para la Atención de la Primera Infancia </v>
      </c>
      <c r="G110" s="683"/>
      <c r="H110" s="683"/>
      <c r="I110" s="683"/>
      <c r="J110" s="683"/>
      <c r="K110" s="683"/>
      <c r="L110" s="683"/>
      <c r="M110" s="683"/>
      <c r="N110" s="683"/>
      <c r="O110" s="683"/>
      <c r="P110" s="683"/>
      <c r="Q110" s="683"/>
      <c r="R110" s="683"/>
      <c r="S110" s="683"/>
      <c r="T110" s="683"/>
      <c r="U110" s="683" t="str">
        <f>CONCATENATE(VLOOKUP(B110,'F-GD-07 Completo'!$B:$AA,8,0)," - ",VLOOKUP(B110,'F-GD-07 Completo'!$B:$W,10,0))</f>
        <v>53 - Acta Sesión 12</v>
      </c>
      <c r="V110" s="683"/>
      <c r="W110" s="683"/>
      <c r="X110" s="683"/>
      <c r="Y110" s="683"/>
      <c r="Z110" s="683"/>
      <c r="AA110" s="683"/>
      <c r="AB110" s="684"/>
      <c r="AC110" s="685">
        <f>VLOOKUP(B110,'F-GD-07 Completo'!$B:$AA,11,0)</f>
        <v>44532</v>
      </c>
      <c r="AD110" s="686"/>
      <c r="AE110" s="686"/>
      <c r="AF110" s="686"/>
      <c r="AG110" s="687">
        <f>VLOOKUP(B110,'F-GD-07 Completo'!$B:$AA,12,0)</f>
        <v>44532</v>
      </c>
      <c r="AH110" s="687"/>
      <c r="AI110" s="688"/>
      <c r="AJ110" s="689" t="str">
        <f>IF(VLOOKUP(B110,'F-GD-07 Completo'!$B:$AA,13,0)="Carpeta física",CONCATENATE(VLOOKUP(B110,'F-GD-07 Completo'!$B:$AE,14,0)," de ",VLOOKUP(B110,'F-GD-07 Completo'!$B:$AE,15,0))," ")</f>
        <v xml:space="preserve"> </v>
      </c>
      <c r="AK110" s="690"/>
      <c r="AL110" s="691" t="str">
        <f>IF(VLOOKUP(B110,'F-GD-07 Completo'!$B:$AA,13,0)="Tomo (documentos empastados)",CONCATENATE(VLOOKUP(B110,'F-GD-07 Completo'!$B:$AE,15,0)," de ",VLOOKUP(B110,'F-GD-07 Completo'!$B:$AE,16,0))," ")</f>
        <v xml:space="preserve"> </v>
      </c>
      <c r="AM110" s="692"/>
      <c r="AN110" s="689" t="str">
        <f>IF(VLOOKUP(B110,'F-GD-07 Completo'!$B:$AA,13,0)="Otro",CONCATENATE(VLOOKUP(B110,'F-GD-07 Completo'!$B:$AE,15,0)," de ",VLOOKUP(B110,'F-GD-07 Completo'!$B:$AE,16,0))," ")</f>
        <v xml:space="preserve"> </v>
      </c>
      <c r="AO110" s="690"/>
      <c r="AP110" s="622">
        <f>VLOOKUP(B110,'F-GD-07 Completo'!$B:$AE,29,0)</f>
        <v>0</v>
      </c>
      <c r="AQ110" s="693" t="str">
        <f>VLOOKUP(B110,'F-GD-07 Completo'!$B:$AA,21,0)</f>
        <v>Electrónico</v>
      </c>
      <c r="AR110" s="694"/>
      <c r="AS110" s="633">
        <f>VLOOKUP(B110,'F-GD-07 Completo'!$B:$AA,18,0)</f>
        <v>0</v>
      </c>
      <c r="AT110" s="633">
        <f>VLOOKUP(B110,'F-GD-07 Completo'!$B:$AA,19,0)</f>
        <v>10</v>
      </c>
      <c r="AU110" s="633" t="str">
        <f>VLOOKUP(B110,'F-GD-07 Completo'!$B:$AA,20,0)</f>
        <v>MB</v>
      </c>
      <c r="AV110" s="678" t="str">
        <f>VLOOKUP(B110,'F-GD-07 Completo'!$B:$AA,22,0)</f>
        <v>BAJO</v>
      </c>
      <c r="AW110" s="679"/>
      <c r="AX110" s="623" t="str">
        <f>IF(VLOOKUP(B110,'F-GD-07 Completo'!$B:$AA,23,0)="PU","X"," ")</f>
        <v>X</v>
      </c>
      <c r="AY110" s="623" t="str">
        <f>IF(VLOOKUP(B110,'F-GD-07 Completo'!$B:$AA,23,0)="PC","X"," ")</f>
        <v xml:space="preserve"> </v>
      </c>
      <c r="AZ110" s="623" t="str">
        <f>IF(VLOOKUP(B110,'F-GD-07 Completo'!$B:$AA,23,0)="PR","X"," ")</f>
        <v xml:space="preserve"> </v>
      </c>
      <c r="BA110" s="624" t="str">
        <f>VLOOKUP(B110,'F-GD-07 Completo'!$B:$AA,24,0)</f>
        <v>X</v>
      </c>
      <c r="BB110" s="680" t="str">
        <f>VLOOKUP(B110,'F-GD-07 Completo'!$B:$AA,25,0)</f>
        <v>TRANSFERENCIA 2023</v>
      </c>
      <c r="BC110" s="681"/>
      <c r="BD110" s="681"/>
      <c r="BE110" s="681"/>
      <c r="BF110" s="681"/>
      <c r="BG110" s="681"/>
      <c r="BH110" s="681"/>
      <c r="BI110" s="681"/>
      <c r="BJ110" s="681"/>
      <c r="BK110" s="681"/>
      <c r="BL110" s="681"/>
      <c r="BM110" s="681"/>
      <c r="BN110" s="681"/>
      <c r="BO110" s="682"/>
      <c r="BP110" s="625"/>
      <c r="BQ110" s="626"/>
      <c r="BR110" s="627"/>
    </row>
    <row r="111" spans="1:70" s="628" customFormat="1" ht="49.5" customHeight="1" x14ac:dyDescent="0.2">
      <c r="A111" s="620"/>
      <c r="B111" s="621">
        <v>87</v>
      </c>
      <c r="C111" s="678" t="str">
        <f>CONCATENATE(VLOOKUP(B111,'F-GD-07 Completo'!$B:$AA,6,0),".",VLOOKUP(B111,'F-GD-07 Completo'!$B:$AA,8,0))</f>
        <v>02.53</v>
      </c>
      <c r="D111" s="678"/>
      <c r="E111" s="678"/>
      <c r="F111" s="683" t="str">
        <f>CONCATENATE(VLOOKUP(B111,'F-GD-07 Completo'!$B:$AA,7,0),".",VLOOKUP(B111,'F-GD-07 Completo'!$B:$AA,9,0))</f>
        <v xml:space="preserve">ACTAS.Actas de Comité Técnico para la Atención de la Primera Infancia </v>
      </c>
      <c r="G111" s="683"/>
      <c r="H111" s="683"/>
      <c r="I111" s="683"/>
      <c r="J111" s="683"/>
      <c r="K111" s="683"/>
      <c r="L111" s="683"/>
      <c r="M111" s="683"/>
      <c r="N111" s="683"/>
      <c r="O111" s="683"/>
      <c r="P111" s="683"/>
      <c r="Q111" s="683"/>
      <c r="R111" s="683"/>
      <c r="S111" s="683"/>
      <c r="T111" s="683"/>
      <c r="U111" s="683" t="str">
        <f>CONCATENATE(VLOOKUP(B111,'F-GD-07 Completo'!$B:$AA,8,0)," - ",VLOOKUP(B111,'F-GD-07 Completo'!$B:$W,10,0))</f>
        <v>53 - Acta Sesión 1</v>
      </c>
      <c r="V111" s="683"/>
      <c r="W111" s="683"/>
      <c r="X111" s="683"/>
      <c r="Y111" s="683"/>
      <c r="Z111" s="683"/>
      <c r="AA111" s="683"/>
      <c r="AB111" s="684"/>
      <c r="AC111" s="685">
        <f>VLOOKUP(B111,'F-GD-07 Completo'!$B:$AA,11,0)</f>
        <v>44582</v>
      </c>
      <c r="AD111" s="686"/>
      <c r="AE111" s="686"/>
      <c r="AF111" s="686"/>
      <c r="AG111" s="687">
        <f>VLOOKUP(B111,'F-GD-07 Completo'!$B:$AA,12,0)</f>
        <v>44582</v>
      </c>
      <c r="AH111" s="687"/>
      <c r="AI111" s="688"/>
      <c r="AJ111" s="689" t="str">
        <f>IF(VLOOKUP(B111,'F-GD-07 Completo'!$B:$AA,13,0)="Carpeta física",CONCATENATE(VLOOKUP(B111,'F-GD-07 Completo'!$B:$AE,14,0)," de ",VLOOKUP(B111,'F-GD-07 Completo'!$B:$AE,15,0))," ")</f>
        <v xml:space="preserve"> </v>
      </c>
      <c r="AK111" s="690"/>
      <c r="AL111" s="691" t="str">
        <f>IF(VLOOKUP(B111,'F-GD-07 Completo'!$B:$AA,13,0)="Tomo (documentos empastados)",CONCATENATE(VLOOKUP(B111,'F-GD-07 Completo'!$B:$AE,15,0)," de ",VLOOKUP(B111,'F-GD-07 Completo'!$B:$AE,16,0))," ")</f>
        <v xml:space="preserve"> </v>
      </c>
      <c r="AM111" s="692"/>
      <c r="AN111" s="689" t="str">
        <f>IF(VLOOKUP(B111,'F-GD-07 Completo'!$B:$AA,13,0)="Otro",CONCATENATE(VLOOKUP(B111,'F-GD-07 Completo'!$B:$AE,15,0)," de ",VLOOKUP(B111,'F-GD-07 Completo'!$B:$AE,16,0))," ")</f>
        <v xml:space="preserve"> </v>
      </c>
      <c r="AO111" s="690"/>
      <c r="AP111" s="622">
        <f>VLOOKUP(B111,'F-GD-07 Completo'!$B:$AE,29,0)</f>
        <v>0</v>
      </c>
      <c r="AQ111" s="693" t="str">
        <f>VLOOKUP(B111,'F-GD-07 Completo'!$B:$AA,21,0)</f>
        <v>Electrónico</v>
      </c>
      <c r="AR111" s="694"/>
      <c r="AS111" s="633">
        <f>VLOOKUP(B111,'F-GD-07 Completo'!$B:$AA,18,0)</f>
        <v>0</v>
      </c>
      <c r="AT111" s="633">
        <f>VLOOKUP(B111,'F-GD-07 Completo'!$B:$AA,19,0)</f>
        <v>6.94</v>
      </c>
      <c r="AU111" s="633" t="str">
        <f>VLOOKUP(B111,'F-GD-07 Completo'!$B:$AA,20,0)</f>
        <v>MB</v>
      </c>
      <c r="AV111" s="678" t="str">
        <f>VLOOKUP(B111,'F-GD-07 Completo'!$B:$AA,22,0)</f>
        <v>BAJO</v>
      </c>
      <c r="AW111" s="679"/>
      <c r="AX111" s="623" t="str">
        <f>IF(VLOOKUP(B111,'F-GD-07 Completo'!$B:$AA,23,0)="PU","X"," ")</f>
        <v>X</v>
      </c>
      <c r="AY111" s="623" t="str">
        <f>IF(VLOOKUP(B111,'F-GD-07 Completo'!$B:$AA,23,0)="PC","X"," ")</f>
        <v xml:space="preserve"> </v>
      </c>
      <c r="AZ111" s="623" t="str">
        <f>IF(VLOOKUP(B111,'F-GD-07 Completo'!$B:$AA,23,0)="PR","X"," ")</f>
        <v xml:space="preserve"> </v>
      </c>
      <c r="BA111" s="624" t="str">
        <f>VLOOKUP(B111,'F-GD-07 Completo'!$B:$AA,24,0)</f>
        <v>X</v>
      </c>
      <c r="BB111" s="680" t="str">
        <f>VLOOKUP(B111,'F-GD-07 Completo'!$B:$AA,25,0)</f>
        <v>TRANSFERENCIA 2023</v>
      </c>
      <c r="BC111" s="681"/>
      <c r="BD111" s="681"/>
      <c r="BE111" s="681"/>
      <c r="BF111" s="681"/>
      <c r="BG111" s="681"/>
      <c r="BH111" s="681"/>
      <c r="BI111" s="681"/>
      <c r="BJ111" s="681"/>
      <c r="BK111" s="681"/>
      <c r="BL111" s="681"/>
      <c r="BM111" s="681"/>
      <c r="BN111" s="681"/>
      <c r="BO111" s="682"/>
      <c r="BP111" s="625"/>
      <c r="BQ111" s="626"/>
      <c r="BR111" s="627"/>
    </row>
    <row r="112" spans="1:70" s="628" customFormat="1" ht="49.5" customHeight="1" x14ac:dyDescent="0.2">
      <c r="A112" s="620"/>
      <c r="B112" s="621">
        <v>88</v>
      </c>
      <c r="C112" s="678" t="str">
        <f>CONCATENATE(VLOOKUP(B112,'F-GD-07 Completo'!$B:$AA,6,0),".",VLOOKUP(B112,'F-GD-07 Completo'!$B:$AA,8,0))</f>
        <v>02.53</v>
      </c>
      <c r="D112" s="678"/>
      <c r="E112" s="678"/>
      <c r="F112" s="683" t="str">
        <f>CONCATENATE(VLOOKUP(B112,'F-GD-07 Completo'!$B:$AA,7,0),".",VLOOKUP(B112,'F-GD-07 Completo'!$B:$AA,9,0))</f>
        <v xml:space="preserve">ACTAS.Actas de Comité Técnico para la Atención de la Primera Infancia </v>
      </c>
      <c r="G112" s="683"/>
      <c r="H112" s="683"/>
      <c r="I112" s="683"/>
      <c r="J112" s="683"/>
      <c r="K112" s="683"/>
      <c r="L112" s="683"/>
      <c r="M112" s="683"/>
      <c r="N112" s="683"/>
      <c r="O112" s="683"/>
      <c r="P112" s="683"/>
      <c r="Q112" s="683"/>
      <c r="R112" s="683"/>
      <c r="S112" s="683"/>
      <c r="T112" s="683"/>
      <c r="U112" s="683" t="str">
        <f>CONCATENATE(VLOOKUP(B112,'F-GD-07 Completo'!$B:$AA,8,0)," - ",VLOOKUP(B112,'F-GD-07 Completo'!$B:$W,10,0))</f>
        <v>53 - Acta Sesión 2</v>
      </c>
      <c r="V112" s="683"/>
      <c r="W112" s="683"/>
      <c r="X112" s="683"/>
      <c r="Y112" s="683"/>
      <c r="Z112" s="683"/>
      <c r="AA112" s="683"/>
      <c r="AB112" s="684"/>
      <c r="AC112" s="685">
        <f>VLOOKUP(B112,'F-GD-07 Completo'!$B:$AA,11,0)</f>
        <v>44607</v>
      </c>
      <c r="AD112" s="686"/>
      <c r="AE112" s="686"/>
      <c r="AF112" s="686"/>
      <c r="AG112" s="687">
        <f>VLOOKUP(B112,'F-GD-07 Completo'!$B:$AA,12,0)</f>
        <v>44607</v>
      </c>
      <c r="AH112" s="687"/>
      <c r="AI112" s="688"/>
      <c r="AJ112" s="689" t="str">
        <f>IF(VLOOKUP(B112,'F-GD-07 Completo'!$B:$AA,13,0)="Carpeta física",CONCATENATE(VLOOKUP(B112,'F-GD-07 Completo'!$B:$AE,14,0)," de ",VLOOKUP(B112,'F-GD-07 Completo'!$B:$AE,15,0))," ")</f>
        <v xml:space="preserve"> </v>
      </c>
      <c r="AK112" s="690"/>
      <c r="AL112" s="691" t="str">
        <f>IF(VLOOKUP(B112,'F-GD-07 Completo'!$B:$AA,13,0)="Tomo (documentos empastados)",CONCATENATE(VLOOKUP(B112,'F-GD-07 Completo'!$B:$AE,15,0)," de ",VLOOKUP(B112,'F-GD-07 Completo'!$B:$AE,16,0))," ")</f>
        <v xml:space="preserve"> </v>
      </c>
      <c r="AM112" s="692"/>
      <c r="AN112" s="689" t="str">
        <f>IF(VLOOKUP(B112,'F-GD-07 Completo'!$B:$AA,13,0)="Otro",CONCATENATE(VLOOKUP(B112,'F-GD-07 Completo'!$B:$AE,15,0)," de ",VLOOKUP(B112,'F-GD-07 Completo'!$B:$AE,16,0))," ")</f>
        <v xml:space="preserve"> </v>
      </c>
      <c r="AO112" s="690"/>
      <c r="AP112" s="622">
        <f>VLOOKUP(B112,'F-GD-07 Completo'!$B:$AE,29,0)</f>
        <v>0</v>
      </c>
      <c r="AQ112" s="693" t="str">
        <f>VLOOKUP(B112,'F-GD-07 Completo'!$B:$AA,21,0)</f>
        <v>Electrónico</v>
      </c>
      <c r="AR112" s="694"/>
      <c r="AS112" s="633">
        <f>VLOOKUP(B112,'F-GD-07 Completo'!$B:$AA,18,0)</f>
        <v>0</v>
      </c>
      <c r="AT112" s="633">
        <f>VLOOKUP(B112,'F-GD-07 Completo'!$B:$AA,19,0)</f>
        <v>11.8</v>
      </c>
      <c r="AU112" s="633" t="str">
        <f>VLOOKUP(B112,'F-GD-07 Completo'!$B:$AA,20,0)</f>
        <v>MB</v>
      </c>
      <c r="AV112" s="678" t="str">
        <f>VLOOKUP(B112,'F-GD-07 Completo'!$B:$AA,22,0)</f>
        <v>BAJO</v>
      </c>
      <c r="AW112" s="679"/>
      <c r="AX112" s="623" t="str">
        <f>IF(VLOOKUP(B112,'F-GD-07 Completo'!$B:$AA,23,0)="PU","X"," ")</f>
        <v>X</v>
      </c>
      <c r="AY112" s="623" t="str">
        <f>IF(VLOOKUP(B112,'F-GD-07 Completo'!$B:$AA,23,0)="PC","X"," ")</f>
        <v xml:space="preserve"> </v>
      </c>
      <c r="AZ112" s="623" t="str">
        <f>IF(VLOOKUP(B112,'F-GD-07 Completo'!$B:$AA,23,0)="PR","X"," ")</f>
        <v xml:space="preserve"> </v>
      </c>
      <c r="BA112" s="624" t="str">
        <f>VLOOKUP(B112,'F-GD-07 Completo'!$B:$AA,24,0)</f>
        <v>X</v>
      </c>
      <c r="BB112" s="680" t="str">
        <f>VLOOKUP(B112,'F-GD-07 Completo'!$B:$AA,25,0)</f>
        <v>TRANSFERENCIA 2023</v>
      </c>
      <c r="BC112" s="681"/>
      <c r="BD112" s="681"/>
      <c r="BE112" s="681"/>
      <c r="BF112" s="681"/>
      <c r="BG112" s="681"/>
      <c r="BH112" s="681"/>
      <c r="BI112" s="681"/>
      <c r="BJ112" s="681"/>
      <c r="BK112" s="681"/>
      <c r="BL112" s="681"/>
      <c r="BM112" s="681"/>
      <c r="BN112" s="681"/>
      <c r="BO112" s="682"/>
      <c r="BP112" s="625"/>
      <c r="BQ112" s="626"/>
      <c r="BR112" s="627"/>
    </row>
    <row r="113" spans="1:70" s="628" customFormat="1" ht="49.5" customHeight="1" x14ac:dyDescent="0.2">
      <c r="A113" s="620"/>
      <c r="B113" s="621">
        <v>89</v>
      </c>
      <c r="C113" s="678" t="str">
        <f>CONCATENATE(VLOOKUP(B113,'F-GD-07 Completo'!$B:$AA,6,0),".",VLOOKUP(B113,'F-GD-07 Completo'!$B:$AA,8,0))</f>
        <v>02.53</v>
      </c>
      <c r="D113" s="678"/>
      <c r="E113" s="678"/>
      <c r="F113" s="683" t="str">
        <f>CONCATENATE(VLOOKUP(B113,'F-GD-07 Completo'!$B:$AA,7,0),".",VLOOKUP(B113,'F-GD-07 Completo'!$B:$AA,9,0))</f>
        <v xml:space="preserve">ACTAS.Actas de Comité Técnico para la Atención de la Primera Infancia </v>
      </c>
      <c r="G113" s="683"/>
      <c r="H113" s="683"/>
      <c r="I113" s="683"/>
      <c r="J113" s="683"/>
      <c r="K113" s="683"/>
      <c r="L113" s="683"/>
      <c r="M113" s="683"/>
      <c r="N113" s="683"/>
      <c r="O113" s="683"/>
      <c r="P113" s="683"/>
      <c r="Q113" s="683"/>
      <c r="R113" s="683"/>
      <c r="S113" s="683"/>
      <c r="T113" s="683"/>
      <c r="U113" s="683" t="str">
        <f>CONCATENATE(VLOOKUP(B113,'F-GD-07 Completo'!$B:$AA,8,0)," - ",VLOOKUP(B113,'F-GD-07 Completo'!$B:$W,10,0))</f>
        <v>53 - Acta Sesión 3</v>
      </c>
      <c r="V113" s="683"/>
      <c r="W113" s="683"/>
      <c r="X113" s="683"/>
      <c r="Y113" s="683"/>
      <c r="Z113" s="683"/>
      <c r="AA113" s="683"/>
      <c r="AB113" s="684"/>
      <c r="AC113" s="685">
        <f>VLOOKUP(B113,'F-GD-07 Completo'!$B:$AA,11,0)</f>
        <v>44635</v>
      </c>
      <c r="AD113" s="686"/>
      <c r="AE113" s="686"/>
      <c r="AF113" s="686"/>
      <c r="AG113" s="687">
        <f>VLOOKUP(B113,'F-GD-07 Completo'!$B:$AA,12,0)</f>
        <v>44635</v>
      </c>
      <c r="AH113" s="687"/>
      <c r="AI113" s="688"/>
      <c r="AJ113" s="689" t="str">
        <f>IF(VLOOKUP(B113,'F-GD-07 Completo'!$B:$AA,13,0)="Carpeta física",CONCATENATE(VLOOKUP(B113,'F-GD-07 Completo'!$B:$AE,14,0)," de ",VLOOKUP(B113,'F-GD-07 Completo'!$B:$AE,15,0))," ")</f>
        <v xml:space="preserve"> </v>
      </c>
      <c r="AK113" s="690"/>
      <c r="AL113" s="691" t="str">
        <f>IF(VLOOKUP(B113,'F-GD-07 Completo'!$B:$AA,13,0)="Tomo (documentos empastados)",CONCATENATE(VLOOKUP(B113,'F-GD-07 Completo'!$B:$AE,15,0)," de ",VLOOKUP(B113,'F-GD-07 Completo'!$B:$AE,16,0))," ")</f>
        <v xml:space="preserve"> </v>
      </c>
      <c r="AM113" s="692"/>
      <c r="AN113" s="689" t="str">
        <f>IF(VLOOKUP(B113,'F-GD-07 Completo'!$B:$AA,13,0)="Otro",CONCATENATE(VLOOKUP(B113,'F-GD-07 Completo'!$B:$AE,15,0)," de ",VLOOKUP(B113,'F-GD-07 Completo'!$B:$AE,16,0))," ")</f>
        <v xml:space="preserve"> </v>
      </c>
      <c r="AO113" s="690"/>
      <c r="AP113" s="622">
        <f>VLOOKUP(B113,'F-GD-07 Completo'!$B:$AE,29,0)</f>
        <v>0</v>
      </c>
      <c r="AQ113" s="693" t="str">
        <f>VLOOKUP(B113,'F-GD-07 Completo'!$B:$AA,21,0)</f>
        <v>Electrónico</v>
      </c>
      <c r="AR113" s="694"/>
      <c r="AS113" s="633">
        <f>VLOOKUP(B113,'F-GD-07 Completo'!$B:$AA,18,0)</f>
        <v>0</v>
      </c>
      <c r="AT113" s="633">
        <f>VLOOKUP(B113,'F-GD-07 Completo'!$B:$AA,19,0)</f>
        <v>43.2</v>
      </c>
      <c r="AU113" s="633" t="str">
        <f>VLOOKUP(B113,'F-GD-07 Completo'!$B:$AA,20,0)</f>
        <v>MB</v>
      </c>
      <c r="AV113" s="678" t="str">
        <f>VLOOKUP(B113,'F-GD-07 Completo'!$B:$AA,22,0)</f>
        <v>BAJO</v>
      </c>
      <c r="AW113" s="679"/>
      <c r="AX113" s="623" t="str">
        <f>IF(VLOOKUP(B113,'F-GD-07 Completo'!$B:$AA,23,0)="PU","X"," ")</f>
        <v>X</v>
      </c>
      <c r="AY113" s="623" t="str">
        <f>IF(VLOOKUP(B113,'F-GD-07 Completo'!$B:$AA,23,0)="PC","X"," ")</f>
        <v xml:space="preserve"> </v>
      </c>
      <c r="AZ113" s="623" t="str">
        <f>IF(VLOOKUP(B113,'F-GD-07 Completo'!$B:$AA,23,0)="PR","X"," ")</f>
        <v xml:space="preserve"> </v>
      </c>
      <c r="BA113" s="624" t="str">
        <f>VLOOKUP(B113,'F-GD-07 Completo'!$B:$AA,24,0)</f>
        <v>X</v>
      </c>
      <c r="BB113" s="680" t="str">
        <f>VLOOKUP(B113,'F-GD-07 Completo'!$B:$AA,25,0)</f>
        <v>TRANSFERENCIA 2023</v>
      </c>
      <c r="BC113" s="681"/>
      <c r="BD113" s="681"/>
      <c r="BE113" s="681"/>
      <c r="BF113" s="681"/>
      <c r="BG113" s="681"/>
      <c r="BH113" s="681"/>
      <c r="BI113" s="681"/>
      <c r="BJ113" s="681"/>
      <c r="BK113" s="681"/>
      <c r="BL113" s="681"/>
      <c r="BM113" s="681"/>
      <c r="BN113" s="681"/>
      <c r="BO113" s="682"/>
      <c r="BP113" s="625"/>
      <c r="BQ113" s="626"/>
      <c r="BR113" s="627"/>
    </row>
    <row r="114" spans="1:70" s="628" customFormat="1" ht="49.5" customHeight="1" x14ac:dyDescent="0.2">
      <c r="A114" s="620"/>
      <c r="B114" s="621">
        <v>90</v>
      </c>
      <c r="C114" s="678" t="str">
        <f>CONCATENATE(VLOOKUP(B114,'F-GD-07 Completo'!$B:$AA,6,0),".",VLOOKUP(B114,'F-GD-07 Completo'!$B:$AA,8,0))</f>
        <v>02.53</v>
      </c>
      <c r="D114" s="678"/>
      <c r="E114" s="678"/>
      <c r="F114" s="683" t="str">
        <f>CONCATENATE(VLOOKUP(B114,'F-GD-07 Completo'!$B:$AA,7,0),".",VLOOKUP(B114,'F-GD-07 Completo'!$B:$AA,9,0))</f>
        <v xml:space="preserve">ACTAS.Actas de Comité Técnico para la Atención de la Primera Infancia </v>
      </c>
      <c r="G114" s="683"/>
      <c r="H114" s="683"/>
      <c r="I114" s="683"/>
      <c r="J114" s="683"/>
      <c r="K114" s="683"/>
      <c r="L114" s="683"/>
      <c r="M114" s="683"/>
      <c r="N114" s="683"/>
      <c r="O114" s="683"/>
      <c r="P114" s="683"/>
      <c r="Q114" s="683"/>
      <c r="R114" s="683"/>
      <c r="S114" s="683"/>
      <c r="T114" s="683"/>
      <c r="U114" s="683" t="str">
        <f>CONCATENATE(VLOOKUP(B114,'F-GD-07 Completo'!$B:$AA,8,0)," - ",VLOOKUP(B114,'F-GD-07 Completo'!$B:$W,10,0))</f>
        <v>53 - Acta Sesión 4</v>
      </c>
      <c r="V114" s="683"/>
      <c r="W114" s="683"/>
      <c r="X114" s="683"/>
      <c r="Y114" s="683"/>
      <c r="Z114" s="683"/>
      <c r="AA114" s="683"/>
      <c r="AB114" s="684"/>
      <c r="AC114" s="685">
        <f>VLOOKUP(B114,'F-GD-07 Completo'!$B:$AA,11,0)</f>
        <v>44658</v>
      </c>
      <c r="AD114" s="686"/>
      <c r="AE114" s="686"/>
      <c r="AF114" s="686"/>
      <c r="AG114" s="687">
        <f>VLOOKUP(B114,'F-GD-07 Completo'!$B:$AA,12,0)</f>
        <v>44658</v>
      </c>
      <c r="AH114" s="687"/>
      <c r="AI114" s="688"/>
      <c r="AJ114" s="689" t="str">
        <f>IF(VLOOKUP(B114,'F-GD-07 Completo'!$B:$AA,13,0)="Carpeta física",CONCATENATE(VLOOKUP(B114,'F-GD-07 Completo'!$B:$AE,14,0)," de ",VLOOKUP(B114,'F-GD-07 Completo'!$B:$AE,15,0))," ")</f>
        <v xml:space="preserve"> </v>
      </c>
      <c r="AK114" s="690"/>
      <c r="AL114" s="691" t="str">
        <f>IF(VLOOKUP(B114,'F-GD-07 Completo'!$B:$AA,13,0)="Tomo (documentos empastados)",CONCATENATE(VLOOKUP(B114,'F-GD-07 Completo'!$B:$AE,15,0)," de ",VLOOKUP(B114,'F-GD-07 Completo'!$B:$AE,16,0))," ")</f>
        <v xml:space="preserve"> </v>
      </c>
      <c r="AM114" s="692"/>
      <c r="AN114" s="689" t="str">
        <f>IF(VLOOKUP(B114,'F-GD-07 Completo'!$B:$AA,13,0)="Otro",CONCATENATE(VLOOKUP(B114,'F-GD-07 Completo'!$B:$AE,15,0)," de ",VLOOKUP(B114,'F-GD-07 Completo'!$B:$AE,16,0))," ")</f>
        <v xml:space="preserve"> </v>
      </c>
      <c r="AO114" s="690"/>
      <c r="AP114" s="622">
        <f>VLOOKUP(B114,'F-GD-07 Completo'!$B:$AE,29,0)</f>
        <v>0</v>
      </c>
      <c r="AQ114" s="693" t="str">
        <f>VLOOKUP(B114,'F-GD-07 Completo'!$B:$AA,21,0)</f>
        <v>Electrónico</v>
      </c>
      <c r="AR114" s="694"/>
      <c r="AS114" s="633">
        <f>VLOOKUP(B114,'F-GD-07 Completo'!$B:$AA,18,0)</f>
        <v>0</v>
      </c>
      <c r="AT114" s="633">
        <f>VLOOKUP(B114,'F-GD-07 Completo'!$B:$AA,19,0)</f>
        <v>6.12</v>
      </c>
      <c r="AU114" s="633" t="str">
        <f>VLOOKUP(B114,'F-GD-07 Completo'!$B:$AA,20,0)</f>
        <v>MB</v>
      </c>
      <c r="AV114" s="678" t="str">
        <f>VLOOKUP(B114,'F-GD-07 Completo'!$B:$AA,22,0)</f>
        <v>BAJO</v>
      </c>
      <c r="AW114" s="679"/>
      <c r="AX114" s="623" t="str">
        <f>IF(VLOOKUP(B114,'F-GD-07 Completo'!$B:$AA,23,0)="PU","X"," ")</f>
        <v>X</v>
      </c>
      <c r="AY114" s="623" t="str">
        <f>IF(VLOOKUP(B114,'F-GD-07 Completo'!$B:$AA,23,0)="PC","X"," ")</f>
        <v xml:space="preserve"> </v>
      </c>
      <c r="AZ114" s="623" t="str">
        <f>IF(VLOOKUP(B114,'F-GD-07 Completo'!$B:$AA,23,0)="PR","X"," ")</f>
        <v xml:space="preserve"> </v>
      </c>
      <c r="BA114" s="624" t="str">
        <f>VLOOKUP(B114,'F-GD-07 Completo'!$B:$AA,24,0)</f>
        <v>X</v>
      </c>
      <c r="BB114" s="680" t="str">
        <f>VLOOKUP(B114,'F-GD-07 Completo'!$B:$AA,25,0)</f>
        <v>TRANSFERENCIA 2023</v>
      </c>
      <c r="BC114" s="681"/>
      <c r="BD114" s="681"/>
      <c r="BE114" s="681"/>
      <c r="BF114" s="681"/>
      <c r="BG114" s="681"/>
      <c r="BH114" s="681"/>
      <c r="BI114" s="681"/>
      <c r="BJ114" s="681"/>
      <c r="BK114" s="681"/>
      <c r="BL114" s="681"/>
      <c r="BM114" s="681"/>
      <c r="BN114" s="681"/>
      <c r="BO114" s="682"/>
      <c r="BP114" s="625"/>
      <c r="BQ114" s="626"/>
      <c r="BR114" s="627"/>
    </row>
    <row r="115" spans="1:70" s="628" customFormat="1" ht="49.5" customHeight="1" x14ac:dyDescent="0.2">
      <c r="A115" s="620"/>
      <c r="B115" s="621">
        <v>91</v>
      </c>
      <c r="C115" s="678" t="str">
        <f>CONCATENATE(VLOOKUP(B115,'F-GD-07 Completo'!$B:$AA,6,0),".",VLOOKUP(B115,'F-GD-07 Completo'!$B:$AA,8,0))</f>
        <v>02.53</v>
      </c>
      <c r="D115" s="678"/>
      <c r="E115" s="678"/>
      <c r="F115" s="683" t="str">
        <f>CONCATENATE(VLOOKUP(B115,'F-GD-07 Completo'!$B:$AA,7,0),".",VLOOKUP(B115,'F-GD-07 Completo'!$B:$AA,9,0))</f>
        <v xml:space="preserve">ACTAS.Actas de Comité Técnico para la Atención de la Primera Infancia </v>
      </c>
      <c r="G115" s="683"/>
      <c r="H115" s="683"/>
      <c r="I115" s="683"/>
      <c r="J115" s="683"/>
      <c r="K115" s="683"/>
      <c r="L115" s="683"/>
      <c r="M115" s="683"/>
      <c r="N115" s="683"/>
      <c r="O115" s="683"/>
      <c r="P115" s="683"/>
      <c r="Q115" s="683"/>
      <c r="R115" s="683"/>
      <c r="S115" s="683"/>
      <c r="T115" s="683"/>
      <c r="U115" s="683" t="str">
        <f>CONCATENATE(VLOOKUP(B115,'F-GD-07 Completo'!$B:$AA,8,0)," - ",VLOOKUP(B115,'F-GD-07 Completo'!$B:$W,10,0))</f>
        <v>53 - Acta Sesión 5</v>
      </c>
      <c r="V115" s="683"/>
      <c r="W115" s="683"/>
      <c r="X115" s="683"/>
      <c r="Y115" s="683"/>
      <c r="Z115" s="683"/>
      <c r="AA115" s="683"/>
      <c r="AB115" s="684"/>
      <c r="AC115" s="685">
        <f>VLOOKUP(B115,'F-GD-07 Completo'!$B:$AA,11,0)</f>
        <v>44694</v>
      </c>
      <c r="AD115" s="686"/>
      <c r="AE115" s="686"/>
      <c r="AF115" s="686"/>
      <c r="AG115" s="687">
        <f>VLOOKUP(B115,'F-GD-07 Completo'!$B:$AA,12,0)</f>
        <v>44694</v>
      </c>
      <c r="AH115" s="687"/>
      <c r="AI115" s="688"/>
      <c r="AJ115" s="689" t="str">
        <f>IF(VLOOKUP(B115,'F-GD-07 Completo'!$B:$AA,13,0)="Carpeta física",CONCATENATE(VLOOKUP(B115,'F-GD-07 Completo'!$B:$AE,14,0)," de ",VLOOKUP(B115,'F-GD-07 Completo'!$B:$AE,15,0))," ")</f>
        <v xml:space="preserve"> </v>
      </c>
      <c r="AK115" s="690"/>
      <c r="AL115" s="691" t="str">
        <f>IF(VLOOKUP(B115,'F-GD-07 Completo'!$B:$AA,13,0)="Tomo (documentos empastados)",CONCATENATE(VLOOKUP(B115,'F-GD-07 Completo'!$B:$AE,15,0)," de ",VLOOKUP(B115,'F-GD-07 Completo'!$B:$AE,16,0))," ")</f>
        <v xml:space="preserve"> </v>
      </c>
      <c r="AM115" s="692"/>
      <c r="AN115" s="689" t="str">
        <f>IF(VLOOKUP(B115,'F-GD-07 Completo'!$B:$AA,13,0)="Otro",CONCATENATE(VLOOKUP(B115,'F-GD-07 Completo'!$B:$AE,15,0)," de ",VLOOKUP(B115,'F-GD-07 Completo'!$B:$AE,16,0))," ")</f>
        <v xml:space="preserve"> </v>
      </c>
      <c r="AO115" s="690"/>
      <c r="AP115" s="622">
        <f>VLOOKUP(B115,'F-GD-07 Completo'!$B:$AE,29,0)</f>
        <v>0</v>
      </c>
      <c r="AQ115" s="693" t="str">
        <f>VLOOKUP(B115,'F-GD-07 Completo'!$B:$AA,21,0)</f>
        <v>Electrónico</v>
      </c>
      <c r="AR115" s="694"/>
      <c r="AS115" s="633">
        <f>VLOOKUP(B115,'F-GD-07 Completo'!$B:$AA,18,0)</f>
        <v>0</v>
      </c>
      <c r="AT115" s="633">
        <f>VLOOKUP(B115,'F-GD-07 Completo'!$B:$AA,19,0)</f>
        <v>39.700000000000003</v>
      </c>
      <c r="AU115" s="633" t="str">
        <f>VLOOKUP(B115,'F-GD-07 Completo'!$B:$AA,20,0)</f>
        <v>MB</v>
      </c>
      <c r="AV115" s="678" t="str">
        <f>VLOOKUP(B115,'F-GD-07 Completo'!$B:$AA,22,0)</f>
        <v>BAJO</v>
      </c>
      <c r="AW115" s="679"/>
      <c r="AX115" s="623" t="str">
        <f>IF(VLOOKUP(B115,'F-GD-07 Completo'!$B:$AA,23,0)="PU","X"," ")</f>
        <v>X</v>
      </c>
      <c r="AY115" s="623" t="str">
        <f>IF(VLOOKUP(B115,'F-GD-07 Completo'!$B:$AA,23,0)="PC","X"," ")</f>
        <v xml:space="preserve"> </v>
      </c>
      <c r="AZ115" s="623" t="str">
        <f>IF(VLOOKUP(B115,'F-GD-07 Completo'!$B:$AA,23,0)="PR","X"," ")</f>
        <v xml:space="preserve"> </v>
      </c>
      <c r="BA115" s="624" t="str">
        <f>VLOOKUP(B115,'F-GD-07 Completo'!$B:$AA,24,0)</f>
        <v>X</v>
      </c>
      <c r="BB115" s="680" t="str">
        <f>VLOOKUP(B115,'F-GD-07 Completo'!$B:$AA,25,0)</f>
        <v>TRANSFERENCIA 2023</v>
      </c>
      <c r="BC115" s="681"/>
      <c r="BD115" s="681"/>
      <c r="BE115" s="681"/>
      <c r="BF115" s="681"/>
      <c r="BG115" s="681"/>
      <c r="BH115" s="681"/>
      <c r="BI115" s="681"/>
      <c r="BJ115" s="681"/>
      <c r="BK115" s="681"/>
      <c r="BL115" s="681"/>
      <c r="BM115" s="681"/>
      <c r="BN115" s="681"/>
      <c r="BO115" s="682"/>
      <c r="BP115" s="625"/>
      <c r="BQ115" s="626"/>
      <c r="BR115" s="627"/>
    </row>
    <row r="116" spans="1:70" s="628" customFormat="1" ht="49.5" customHeight="1" x14ac:dyDescent="0.2">
      <c r="A116" s="620"/>
      <c r="B116" s="621">
        <v>92</v>
      </c>
      <c r="C116" s="678" t="str">
        <f>CONCATENATE(VLOOKUP(B116,'F-GD-07 Completo'!$B:$AA,6,0),".",VLOOKUP(B116,'F-GD-07 Completo'!$B:$AA,8,0))</f>
        <v>02.53</v>
      </c>
      <c r="D116" s="678"/>
      <c r="E116" s="678"/>
      <c r="F116" s="683" t="str">
        <f>CONCATENATE(VLOOKUP(B116,'F-GD-07 Completo'!$B:$AA,7,0),".",VLOOKUP(B116,'F-GD-07 Completo'!$B:$AA,9,0))</f>
        <v xml:space="preserve">ACTAS.Actas de Comité Técnico para la Atención de la Primera Infancia </v>
      </c>
      <c r="G116" s="683"/>
      <c r="H116" s="683"/>
      <c r="I116" s="683"/>
      <c r="J116" s="683"/>
      <c r="K116" s="683"/>
      <c r="L116" s="683"/>
      <c r="M116" s="683"/>
      <c r="N116" s="683"/>
      <c r="O116" s="683"/>
      <c r="P116" s="683"/>
      <c r="Q116" s="683"/>
      <c r="R116" s="683"/>
      <c r="S116" s="683"/>
      <c r="T116" s="683"/>
      <c r="U116" s="683" t="str">
        <f>CONCATENATE(VLOOKUP(B116,'F-GD-07 Completo'!$B:$AA,8,0)," - ",VLOOKUP(B116,'F-GD-07 Completo'!$B:$W,10,0))</f>
        <v>53 - Acta Sesión 6</v>
      </c>
      <c r="V116" s="683"/>
      <c r="W116" s="683"/>
      <c r="X116" s="683"/>
      <c r="Y116" s="683"/>
      <c r="Z116" s="683"/>
      <c r="AA116" s="683"/>
      <c r="AB116" s="684"/>
      <c r="AC116" s="685">
        <f>VLOOKUP(B116,'F-GD-07 Completo'!$B:$AA,11,0)</f>
        <v>44722</v>
      </c>
      <c r="AD116" s="686"/>
      <c r="AE116" s="686"/>
      <c r="AF116" s="686"/>
      <c r="AG116" s="687">
        <f>VLOOKUP(B116,'F-GD-07 Completo'!$B:$AA,12,0)</f>
        <v>44722</v>
      </c>
      <c r="AH116" s="687"/>
      <c r="AI116" s="688"/>
      <c r="AJ116" s="689" t="str">
        <f>IF(VLOOKUP(B116,'F-GD-07 Completo'!$B:$AA,13,0)="Carpeta física",CONCATENATE(VLOOKUP(B116,'F-GD-07 Completo'!$B:$AE,14,0)," de ",VLOOKUP(B116,'F-GD-07 Completo'!$B:$AE,15,0))," ")</f>
        <v xml:space="preserve"> </v>
      </c>
      <c r="AK116" s="690"/>
      <c r="AL116" s="691" t="str">
        <f>IF(VLOOKUP(B116,'F-GD-07 Completo'!$B:$AA,13,0)="Tomo (documentos empastados)",CONCATENATE(VLOOKUP(B116,'F-GD-07 Completo'!$B:$AE,15,0)," de ",VLOOKUP(B116,'F-GD-07 Completo'!$B:$AE,16,0))," ")</f>
        <v xml:space="preserve"> </v>
      </c>
      <c r="AM116" s="692"/>
      <c r="AN116" s="689" t="str">
        <f>IF(VLOOKUP(B116,'F-GD-07 Completo'!$B:$AA,13,0)="Otro",CONCATENATE(VLOOKUP(B116,'F-GD-07 Completo'!$B:$AE,15,0)," de ",VLOOKUP(B116,'F-GD-07 Completo'!$B:$AE,16,0))," ")</f>
        <v xml:space="preserve"> </v>
      </c>
      <c r="AO116" s="690"/>
      <c r="AP116" s="622">
        <f>VLOOKUP(B116,'F-GD-07 Completo'!$B:$AE,29,0)</f>
        <v>0</v>
      </c>
      <c r="AQ116" s="693" t="str">
        <f>VLOOKUP(B116,'F-GD-07 Completo'!$B:$AA,21,0)</f>
        <v>Electrónico</v>
      </c>
      <c r="AR116" s="694"/>
      <c r="AS116" s="633">
        <f>VLOOKUP(B116,'F-GD-07 Completo'!$B:$AA,18,0)</f>
        <v>0</v>
      </c>
      <c r="AT116" s="633">
        <f>VLOOKUP(B116,'F-GD-07 Completo'!$B:$AA,19,0)</f>
        <v>17.3</v>
      </c>
      <c r="AU116" s="633" t="str">
        <f>VLOOKUP(B116,'F-GD-07 Completo'!$B:$AA,20,0)</f>
        <v>MB</v>
      </c>
      <c r="AV116" s="678" t="str">
        <f>VLOOKUP(B116,'F-GD-07 Completo'!$B:$AA,22,0)</f>
        <v>BAJO</v>
      </c>
      <c r="AW116" s="679"/>
      <c r="AX116" s="623" t="str">
        <f>IF(VLOOKUP(B116,'F-GD-07 Completo'!$B:$AA,23,0)="PU","X"," ")</f>
        <v>X</v>
      </c>
      <c r="AY116" s="623" t="str">
        <f>IF(VLOOKUP(B116,'F-GD-07 Completo'!$B:$AA,23,0)="PC","X"," ")</f>
        <v xml:space="preserve"> </v>
      </c>
      <c r="AZ116" s="623" t="str">
        <f>IF(VLOOKUP(B116,'F-GD-07 Completo'!$B:$AA,23,0)="PR","X"," ")</f>
        <v xml:space="preserve"> </v>
      </c>
      <c r="BA116" s="624" t="str">
        <f>VLOOKUP(B116,'F-GD-07 Completo'!$B:$AA,24,0)</f>
        <v>X</v>
      </c>
      <c r="BB116" s="680" t="str">
        <f>VLOOKUP(B116,'F-GD-07 Completo'!$B:$AA,25,0)</f>
        <v>El soporte original de listado de asistencia es fisico pero fue recibido digitalizado</v>
      </c>
      <c r="BC116" s="681"/>
      <c r="BD116" s="681"/>
      <c r="BE116" s="681"/>
      <c r="BF116" s="681"/>
      <c r="BG116" s="681"/>
      <c r="BH116" s="681"/>
      <c r="BI116" s="681"/>
      <c r="BJ116" s="681"/>
      <c r="BK116" s="681"/>
      <c r="BL116" s="681"/>
      <c r="BM116" s="681"/>
      <c r="BN116" s="681"/>
      <c r="BO116" s="682"/>
      <c r="BP116" s="625"/>
      <c r="BQ116" s="626"/>
      <c r="BR116" s="627"/>
    </row>
    <row r="117" spans="1:70" s="628" customFormat="1" ht="49.5" customHeight="1" x14ac:dyDescent="0.2">
      <c r="A117" s="620"/>
      <c r="B117" s="621">
        <v>93</v>
      </c>
      <c r="C117" s="678" t="str">
        <f>CONCATENATE(VLOOKUP(B117,'F-GD-07 Completo'!$B:$AA,6,0),".",VLOOKUP(B117,'F-GD-07 Completo'!$B:$AA,8,0))</f>
        <v>02.53</v>
      </c>
      <c r="D117" s="678"/>
      <c r="E117" s="678"/>
      <c r="F117" s="683" t="str">
        <f>CONCATENATE(VLOOKUP(B117,'F-GD-07 Completo'!$B:$AA,7,0),".",VLOOKUP(B117,'F-GD-07 Completo'!$B:$AA,9,0))</f>
        <v xml:space="preserve">ACTAS.Actas de Comité Técnico para la Atención de la Primera Infancia </v>
      </c>
      <c r="G117" s="683"/>
      <c r="H117" s="683"/>
      <c r="I117" s="683"/>
      <c r="J117" s="683"/>
      <c r="K117" s="683"/>
      <c r="L117" s="683"/>
      <c r="M117" s="683"/>
      <c r="N117" s="683"/>
      <c r="O117" s="683"/>
      <c r="P117" s="683"/>
      <c r="Q117" s="683"/>
      <c r="R117" s="683"/>
      <c r="S117" s="683"/>
      <c r="T117" s="683"/>
      <c r="U117" s="683" t="str">
        <f>CONCATENATE(VLOOKUP(B117,'F-GD-07 Completo'!$B:$AA,8,0)," - ",VLOOKUP(B117,'F-GD-07 Completo'!$B:$W,10,0))</f>
        <v>53 - Acta Sesión 7</v>
      </c>
      <c r="V117" s="683"/>
      <c r="W117" s="683"/>
      <c r="X117" s="683"/>
      <c r="Y117" s="683"/>
      <c r="Z117" s="683"/>
      <c r="AA117" s="683"/>
      <c r="AB117" s="684"/>
      <c r="AC117" s="685">
        <f>VLOOKUP(B117,'F-GD-07 Completo'!$B:$AA,11,0)</f>
        <v>44757</v>
      </c>
      <c r="AD117" s="686"/>
      <c r="AE117" s="686"/>
      <c r="AF117" s="686"/>
      <c r="AG117" s="687">
        <f>VLOOKUP(B117,'F-GD-07 Completo'!$B:$AA,12,0)</f>
        <v>44757</v>
      </c>
      <c r="AH117" s="687"/>
      <c r="AI117" s="688"/>
      <c r="AJ117" s="689" t="str">
        <f>IF(VLOOKUP(B117,'F-GD-07 Completo'!$B:$AA,13,0)="Carpeta física",CONCATENATE(VLOOKUP(B117,'F-GD-07 Completo'!$B:$AE,14,0)," de ",VLOOKUP(B117,'F-GD-07 Completo'!$B:$AE,15,0))," ")</f>
        <v xml:space="preserve"> </v>
      </c>
      <c r="AK117" s="690"/>
      <c r="AL117" s="691" t="str">
        <f>IF(VLOOKUP(B117,'F-GD-07 Completo'!$B:$AA,13,0)="Tomo (documentos empastados)",CONCATENATE(VLOOKUP(B117,'F-GD-07 Completo'!$B:$AE,15,0)," de ",VLOOKUP(B117,'F-GD-07 Completo'!$B:$AE,16,0))," ")</f>
        <v xml:space="preserve"> </v>
      </c>
      <c r="AM117" s="692"/>
      <c r="AN117" s="689" t="str">
        <f>IF(VLOOKUP(B117,'F-GD-07 Completo'!$B:$AA,13,0)="Otro",CONCATENATE(VLOOKUP(B117,'F-GD-07 Completo'!$B:$AE,15,0)," de ",VLOOKUP(B117,'F-GD-07 Completo'!$B:$AE,16,0))," ")</f>
        <v xml:space="preserve"> </v>
      </c>
      <c r="AO117" s="690"/>
      <c r="AP117" s="622">
        <f>VLOOKUP(B117,'F-GD-07 Completo'!$B:$AE,29,0)</f>
        <v>0</v>
      </c>
      <c r="AQ117" s="693" t="str">
        <f>VLOOKUP(B117,'F-GD-07 Completo'!$B:$AA,21,0)</f>
        <v>Electrónico</v>
      </c>
      <c r="AR117" s="694"/>
      <c r="AS117" s="633">
        <f>VLOOKUP(B117,'F-GD-07 Completo'!$B:$AA,18,0)</f>
        <v>0</v>
      </c>
      <c r="AT117" s="633">
        <f>VLOOKUP(B117,'F-GD-07 Completo'!$B:$AA,19,0)</f>
        <v>20.399999999999999</v>
      </c>
      <c r="AU117" s="633" t="str">
        <f>VLOOKUP(B117,'F-GD-07 Completo'!$B:$AA,20,0)</f>
        <v>MB</v>
      </c>
      <c r="AV117" s="678" t="str">
        <f>VLOOKUP(B117,'F-GD-07 Completo'!$B:$AA,22,0)</f>
        <v>BAJO</v>
      </c>
      <c r="AW117" s="679"/>
      <c r="AX117" s="623" t="str">
        <f>IF(VLOOKUP(B117,'F-GD-07 Completo'!$B:$AA,23,0)="PU","X"," ")</f>
        <v>X</v>
      </c>
      <c r="AY117" s="623" t="str">
        <f>IF(VLOOKUP(B117,'F-GD-07 Completo'!$B:$AA,23,0)="PC","X"," ")</f>
        <v xml:space="preserve"> </v>
      </c>
      <c r="AZ117" s="623" t="str">
        <f>IF(VLOOKUP(B117,'F-GD-07 Completo'!$B:$AA,23,0)="PR","X"," ")</f>
        <v xml:space="preserve"> </v>
      </c>
      <c r="BA117" s="624" t="str">
        <f>VLOOKUP(B117,'F-GD-07 Completo'!$B:$AA,24,0)</f>
        <v>X</v>
      </c>
      <c r="BB117" s="680" t="str">
        <f>VLOOKUP(B117,'F-GD-07 Completo'!$B:$AA,25,0)</f>
        <v>El soporte original de listado de asistencia es fisico pero fue recibido digitalizado</v>
      </c>
      <c r="BC117" s="681"/>
      <c r="BD117" s="681"/>
      <c r="BE117" s="681"/>
      <c r="BF117" s="681"/>
      <c r="BG117" s="681"/>
      <c r="BH117" s="681"/>
      <c r="BI117" s="681"/>
      <c r="BJ117" s="681"/>
      <c r="BK117" s="681"/>
      <c r="BL117" s="681"/>
      <c r="BM117" s="681"/>
      <c r="BN117" s="681"/>
      <c r="BO117" s="682"/>
      <c r="BP117" s="625"/>
      <c r="BQ117" s="626"/>
      <c r="BR117" s="627"/>
    </row>
    <row r="118" spans="1:70" s="628" customFormat="1" ht="49.5" customHeight="1" x14ac:dyDescent="0.2">
      <c r="A118" s="620"/>
      <c r="B118" s="621">
        <v>94</v>
      </c>
      <c r="C118" s="678" t="str">
        <f>CONCATENATE(VLOOKUP(B118,'F-GD-07 Completo'!$B:$AA,6,0),".",VLOOKUP(B118,'F-GD-07 Completo'!$B:$AA,8,0))</f>
        <v>02.53</v>
      </c>
      <c r="D118" s="678"/>
      <c r="E118" s="678"/>
      <c r="F118" s="683" t="str">
        <f>CONCATENATE(VLOOKUP(B118,'F-GD-07 Completo'!$B:$AA,7,0),".",VLOOKUP(B118,'F-GD-07 Completo'!$B:$AA,9,0))</f>
        <v xml:space="preserve">ACTAS.Actas de Comité Técnico para la Atención de la Primera Infancia </v>
      </c>
      <c r="G118" s="683"/>
      <c r="H118" s="683"/>
      <c r="I118" s="683"/>
      <c r="J118" s="683"/>
      <c r="K118" s="683"/>
      <c r="L118" s="683"/>
      <c r="M118" s="683"/>
      <c r="N118" s="683"/>
      <c r="O118" s="683"/>
      <c r="P118" s="683"/>
      <c r="Q118" s="683"/>
      <c r="R118" s="683"/>
      <c r="S118" s="683"/>
      <c r="T118" s="683"/>
      <c r="U118" s="683" t="str">
        <f>CONCATENATE(VLOOKUP(B118,'F-GD-07 Completo'!$B:$AA,8,0)," - ",VLOOKUP(B118,'F-GD-07 Completo'!$B:$W,10,0))</f>
        <v>53 - Acta Sesión 8</v>
      </c>
      <c r="V118" s="683"/>
      <c r="W118" s="683"/>
      <c r="X118" s="683"/>
      <c r="Y118" s="683"/>
      <c r="Z118" s="683"/>
      <c r="AA118" s="683"/>
      <c r="AB118" s="684"/>
      <c r="AC118" s="685">
        <f>VLOOKUP(B118,'F-GD-07 Completo'!$B:$AA,11,0)</f>
        <v>44760</v>
      </c>
      <c r="AD118" s="686"/>
      <c r="AE118" s="686"/>
      <c r="AF118" s="686"/>
      <c r="AG118" s="687">
        <f>VLOOKUP(B118,'F-GD-07 Completo'!$B:$AA,12,0)</f>
        <v>44760</v>
      </c>
      <c r="AH118" s="687"/>
      <c r="AI118" s="688"/>
      <c r="AJ118" s="689" t="str">
        <f>IF(VLOOKUP(B118,'F-GD-07 Completo'!$B:$AA,13,0)="Carpeta física",CONCATENATE(VLOOKUP(B118,'F-GD-07 Completo'!$B:$AE,14,0)," de ",VLOOKUP(B118,'F-GD-07 Completo'!$B:$AE,15,0))," ")</f>
        <v xml:space="preserve"> </v>
      </c>
      <c r="AK118" s="690"/>
      <c r="AL118" s="691" t="str">
        <f>IF(VLOOKUP(B118,'F-GD-07 Completo'!$B:$AA,13,0)="Tomo (documentos empastados)",CONCATENATE(VLOOKUP(B118,'F-GD-07 Completo'!$B:$AE,15,0)," de ",VLOOKUP(B118,'F-GD-07 Completo'!$B:$AE,16,0))," ")</f>
        <v xml:space="preserve"> </v>
      </c>
      <c r="AM118" s="692"/>
      <c r="AN118" s="689" t="str">
        <f>IF(VLOOKUP(B118,'F-GD-07 Completo'!$B:$AA,13,0)="Otro",CONCATENATE(VLOOKUP(B118,'F-GD-07 Completo'!$B:$AE,15,0)," de ",VLOOKUP(B118,'F-GD-07 Completo'!$B:$AE,16,0))," ")</f>
        <v xml:space="preserve"> </v>
      </c>
      <c r="AO118" s="690"/>
      <c r="AP118" s="622">
        <f>VLOOKUP(B118,'F-GD-07 Completo'!$B:$AE,29,0)</f>
        <v>0</v>
      </c>
      <c r="AQ118" s="693" t="str">
        <f>VLOOKUP(B118,'F-GD-07 Completo'!$B:$AA,21,0)</f>
        <v>Electrónico</v>
      </c>
      <c r="AR118" s="694"/>
      <c r="AS118" s="633">
        <f>VLOOKUP(B118,'F-GD-07 Completo'!$B:$AA,18,0)</f>
        <v>0</v>
      </c>
      <c r="AT118" s="633">
        <f>VLOOKUP(B118,'F-GD-07 Completo'!$B:$AA,19,0)</f>
        <v>19.3</v>
      </c>
      <c r="AU118" s="633" t="str">
        <f>VLOOKUP(B118,'F-GD-07 Completo'!$B:$AA,20,0)</f>
        <v>MB</v>
      </c>
      <c r="AV118" s="678" t="str">
        <f>VLOOKUP(B118,'F-GD-07 Completo'!$B:$AA,22,0)</f>
        <v>BAJO</v>
      </c>
      <c r="AW118" s="679"/>
      <c r="AX118" s="623" t="str">
        <f>IF(VLOOKUP(B118,'F-GD-07 Completo'!$B:$AA,23,0)="PU","X"," ")</f>
        <v>X</v>
      </c>
      <c r="AY118" s="623" t="str">
        <f>IF(VLOOKUP(B118,'F-GD-07 Completo'!$B:$AA,23,0)="PC","X"," ")</f>
        <v xml:space="preserve"> </v>
      </c>
      <c r="AZ118" s="623" t="str">
        <f>IF(VLOOKUP(B118,'F-GD-07 Completo'!$B:$AA,23,0)="PR","X"," ")</f>
        <v xml:space="preserve"> </v>
      </c>
      <c r="BA118" s="624" t="str">
        <f>VLOOKUP(B118,'F-GD-07 Completo'!$B:$AA,24,0)</f>
        <v>X</v>
      </c>
      <c r="BB118" s="680" t="str">
        <f>VLOOKUP(B118,'F-GD-07 Completo'!$B:$AA,25,0)</f>
        <v>TRANSFERENCIA 2023</v>
      </c>
      <c r="BC118" s="681"/>
      <c r="BD118" s="681"/>
      <c r="BE118" s="681"/>
      <c r="BF118" s="681"/>
      <c r="BG118" s="681"/>
      <c r="BH118" s="681"/>
      <c r="BI118" s="681"/>
      <c r="BJ118" s="681"/>
      <c r="BK118" s="681"/>
      <c r="BL118" s="681"/>
      <c r="BM118" s="681"/>
      <c r="BN118" s="681"/>
      <c r="BO118" s="682"/>
      <c r="BP118" s="625"/>
      <c r="BQ118" s="626"/>
      <c r="BR118" s="627"/>
    </row>
    <row r="119" spans="1:70" s="628" customFormat="1" ht="49.5" customHeight="1" x14ac:dyDescent="0.2">
      <c r="A119" s="620"/>
      <c r="B119" s="621">
        <v>95</v>
      </c>
      <c r="C119" s="678" t="str">
        <f>CONCATENATE(VLOOKUP(B119,'F-GD-07 Completo'!$B:$AA,6,0),".",VLOOKUP(B119,'F-GD-07 Completo'!$B:$AA,8,0))</f>
        <v>41.20</v>
      </c>
      <c r="D119" s="678"/>
      <c r="E119" s="678"/>
      <c r="F119" s="683" t="str">
        <f>CONCATENATE(VLOOKUP(B119,'F-GD-07 Completo'!$B:$AA,7,0),".",VLOOKUP(B119,'F-GD-07 Completo'!$B:$AA,9,0))</f>
        <v>INFORMES.Informes de Gestión</v>
      </c>
      <c r="G119" s="683"/>
      <c r="H119" s="683"/>
      <c r="I119" s="683"/>
      <c r="J119" s="683"/>
      <c r="K119" s="683"/>
      <c r="L119" s="683"/>
      <c r="M119" s="683"/>
      <c r="N119" s="683"/>
      <c r="O119" s="683"/>
      <c r="P119" s="683"/>
      <c r="Q119" s="683"/>
      <c r="R119" s="683"/>
      <c r="S119" s="683"/>
      <c r="T119" s="683"/>
      <c r="U119" s="683" t="str">
        <f>CONCATENATE(VLOOKUP(B119,'F-GD-07 Completo'!$B:$AA,8,0)," - ",VLOOKUP(B119,'F-GD-07 Completo'!$B:$W,10,0))</f>
        <v>20 - Informe al Congreso</v>
      </c>
      <c r="V119" s="683"/>
      <c r="W119" s="683"/>
      <c r="X119" s="683"/>
      <c r="Y119" s="683"/>
      <c r="Z119" s="683"/>
      <c r="AA119" s="683"/>
      <c r="AB119" s="684"/>
      <c r="AC119" s="685">
        <f>VLOOKUP(B119,'F-GD-07 Completo'!$B:$AA,11,0)</f>
        <v>44400</v>
      </c>
      <c r="AD119" s="686"/>
      <c r="AE119" s="686"/>
      <c r="AF119" s="686"/>
      <c r="AG119" s="687">
        <f>VLOOKUP(B119,'F-GD-07 Completo'!$B:$AA,12,0)</f>
        <v>44400</v>
      </c>
      <c r="AH119" s="687"/>
      <c r="AI119" s="688"/>
      <c r="AJ119" s="689" t="str">
        <f>IF(VLOOKUP(B119,'F-GD-07 Completo'!$B:$AA,13,0)="Carpeta física",CONCATENATE(VLOOKUP(B119,'F-GD-07 Completo'!$B:$AE,14,0)," de ",VLOOKUP(B119,'F-GD-07 Completo'!$B:$AE,15,0))," ")</f>
        <v xml:space="preserve"> </v>
      </c>
      <c r="AK119" s="690"/>
      <c r="AL119" s="691" t="str">
        <f>IF(VLOOKUP(B119,'F-GD-07 Completo'!$B:$AA,13,0)="Tomo (documentos empastados)",CONCATENATE(VLOOKUP(B119,'F-GD-07 Completo'!$B:$AE,15,0)," de ",VLOOKUP(B119,'F-GD-07 Completo'!$B:$AE,16,0))," ")</f>
        <v xml:space="preserve"> </v>
      </c>
      <c r="AM119" s="692"/>
      <c r="AN119" s="689" t="str">
        <f>IF(VLOOKUP(B119,'F-GD-07 Completo'!$B:$AA,13,0)="Otro",CONCATENATE(VLOOKUP(B119,'F-GD-07 Completo'!$B:$AE,15,0)," de ",VLOOKUP(B119,'F-GD-07 Completo'!$B:$AE,16,0))," ")</f>
        <v xml:space="preserve"> </v>
      </c>
      <c r="AO119" s="690"/>
      <c r="AP119" s="622">
        <f>VLOOKUP(B119,'F-GD-07 Completo'!$B:$AE,29,0)</f>
        <v>0</v>
      </c>
      <c r="AQ119" s="693" t="str">
        <f>VLOOKUP(B119,'F-GD-07 Completo'!$B:$AA,21,0)</f>
        <v>Electrónico</v>
      </c>
      <c r="AR119" s="694"/>
      <c r="AS119" s="633">
        <f>VLOOKUP(B119,'F-GD-07 Completo'!$B:$AA,18,0)</f>
        <v>0</v>
      </c>
      <c r="AT119" s="633">
        <f>VLOOKUP(B119,'F-GD-07 Completo'!$B:$AA,19,0)</f>
        <v>3.15</v>
      </c>
      <c r="AU119" s="633" t="str">
        <f>VLOOKUP(B119,'F-GD-07 Completo'!$B:$AA,20,0)</f>
        <v>MB</v>
      </c>
      <c r="AV119" s="678" t="str">
        <f>VLOOKUP(B119,'F-GD-07 Completo'!$B:$AA,22,0)</f>
        <v>BAJO</v>
      </c>
      <c r="AW119" s="679"/>
      <c r="AX119" s="623" t="str">
        <f>IF(VLOOKUP(B119,'F-GD-07 Completo'!$B:$AA,23,0)="PU","X"," ")</f>
        <v xml:space="preserve"> </v>
      </c>
      <c r="AY119" s="623" t="str">
        <f>IF(VLOOKUP(B119,'F-GD-07 Completo'!$B:$AA,23,0)="PC","X"," ")</f>
        <v>X</v>
      </c>
      <c r="AZ119" s="623" t="str">
        <f>IF(VLOOKUP(B119,'F-GD-07 Completo'!$B:$AA,23,0)="PR","X"," ")</f>
        <v xml:space="preserve"> </v>
      </c>
      <c r="BA119" s="624">
        <f>VLOOKUP(B119,'F-GD-07 Completo'!$B:$AA,24,0)</f>
        <v>0</v>
      </c>
      <c r="BB119" s="680" t="str">
        <f>VLOOKUP(B119,'F-GD-07 Completo'!$B:$AA,25,0)</f>
        <v>TRANSFERENCIA 2023</v>
      </c>
      <c r="BC119" s="681"/>
      <c r="BD119" s="681"/>
      <c r="BE119" s="681"/>
      <c r="BF119" s="681"/>
      <c r="BG119" s="681"/>
      <c r="BH119" s="681"/>
      <c r="BI119" s="681"/>
      <c r="BJ119" s="681"/>
      <c r="BK119" s="681"/>
      <c r="BL119" s="681"/>
      <c r="BM119" s="681"/>
      <c r="BN119" s="681"/>
      <c r="BO119" s="682"/>
      <c r="BP119" s="625"/>
      <c r="BQ119" s="626"/>
      <c r="BR119" s="627"/>
    </row>
    <row r="120" spans="1:70" s="628" customFormat="1" ht="49.5" customHeight="1" x14ac:dyDescent="0.2">
      <c r="A120" s="620"/>
      <c r="B120" s="621">
        <v>96</v>
      </c>
      <c r="C120" s="678" t="str">
        <f>CONCATENATE(VLOOKUP(B120,'F-GD-07 Completo'!$B:$AA,6,0),".",VLOOKUP(B120,'F-GD-07 Completo'!$B:$AA,8,0))</f>
        <v>41.20</v>
      </c>
      <c r="D120" s="678"/>
      <c r="E120" s="678"/>
      <c r="F120" s="683" t="str">
        <f>CONCATENATE(VLOOKUP(B120,'F-GD-07 Completo'!$B:$AA,7,0),".",VLOOKUP(B120,'F-GD-07 Completo'!$B:$AA,9,0))</f>
        <v>INFORMES.Informes de Gestión</v>
      </c>
      <c r="G120" s="683"/>
      <c r="H120" s="683"/>
      <c r="I120" s="683"/>
      <c r="J120" s="683"/>
      <c r="K120" s="683"/>
      <c r="L120" s="683"/>
      <c r="M120" s="683"/>
      <c r="N120" s="683"/>
      <c r="O120" s="683"/>
      <c r="P120" s="683"/>
      <c r="Q120" s="683"/>
      <c r="R120" s="683"/>
      <c r="S120" s="683"/>
      <c r="T120" s="683"/>
      <c r="U120" s="683" t="str">
        <f>CONCATENATE(VLOOKUP(B120,'F-GD-07 Completo'!$B:$AA,8,0)," - ",VLOOKUP(B120,'F-GD-07 Completo'!$B:$W,10,0))</f>
        <v>20 - Informe de Gestión 2022</v>
      </c>
      <c r="V120" s="683"/>
      <c r="W120" s="683"/>
      <c r="X120" s="683"/>
      <c r="Y120" s="683"/>
      <c r="Z120" s="683"/>
      <c r="AA120" s="683"/>
      <c r="AB120" s="684"/>
      <c r="AC120" s="685">
        <f>VLOOKUP(B120,'F-GD-07 Completo'!$B:$AA,11,0)</f>
        <v>44777</v>
      </c>
      <c r="AD120" s="686"/>
      <c r="AE120" s="686"/>
      <c r="AF120" s="686"/>
      <c r="AG120" s="687">
        <f>VLOOKUP(B120,'F-GD-07 Completo'!$B:$AA,12,0)</f>
        <v>44777</v>
      </c>
      <c r="AH120" s="687"/>
      <c r="AI120" s="688"/>
      <c r="AJ120" s="689" t="str">
        <f>IF(VLOOKUP(B120,'F-GD-07 Completo'!$B:$AA,13,0)="Carpeta física",CONCATENATE(VLOOKUP(B120,'F-GD-07 Completo'!$B:$AE,14,0)," de ",VLOOKUP(B120,'F-GD-07 Completo'!$B:$AE,15,0))," ")</f>
        <v xml:space="preserve"> </v>
      </c>
      <c r="AK120" s="690"/>
      <c r="AL120" s="691" t="str">
        <f>IF(VLOOKUP(B120,'F-GD-07 Completo'!$B:$AA,13,0)="Tomo (documentos empastados)",CONCATENATE(VLOOKUP(B120,'F-GD-07 Completo'!$B:$AE,15,0)," de ",VLOOKUP(B120,'F-GD-07 Completo'!$B:$AE,16,0))," ")</f>
        <v xml:space="preserve"> </v>
      </c>
      <c r="AM120" s="692"/>
      <c r="AN120" s="689" t="str">
        <f>IF(VLOOKUP(B120,'F-GD-07 Completo'!$B:$AA,13,0)="Otro",CONCATENATE(VLOOKUP(B120,'F-GD-07 Completo'!$B:$AE,15,0)," de ",VLOOKUP(B120,'F-GD-07 Completo'!$B:$AE,16,0))," ")</f>
        <v xml:space="preserve"> </v>
      </c>
      <c r="AO120" s="690"/>
      <c r="AP120" s="622">
        <f>VLOOKUP(B120,'F-GD-07 Completo'!$B:$AE,29,0)</f>
        <v>0</v>
      </c>
      <c r="AQ120" s="693" t="str">
        <f>VLOOKUP(B120,'F-GD-07 Completo'!$B:$AA,21,0)</f>
        <v>Electrónico</v>
      </c>
      <c r="AR120" s="694"/>
      <c r="AS120" s="633">
        <f>VLOOKUP(B120,'F-GD-07 Completo'!$B:$AA,18,0)</f>
        <v>0</v>
      </c>
      <c r="AT120" s="633">
        <f>VLOOKUP(B120,'F-GD-07 Completo'!$B:$AA,19,0)</f>
        <v>2.33</v>
      </c>
      <c r="AU120" s="633" t="str">
        <f>VLOOKUP(B120,'F-GD-07 Completo'!$B:$AA,20,0)</f>
        <v>MB</v>
      </c>
      <c r="AV120" s="678" t="str">
        <f>VLOOKUP(B120,'F-GD-07 Completo'!$B:$AA,22,0)</f>
        <v>BAJO</v>
      </c>
      <c r="AW120" s="679"/>
      <c r="AX120" s="623" t="str">
        <f>IF(VLOOKUP(B120,'F-GD-07 Completo'!$B:$AA,23,0)="PU","X"," ")</f>
        <v xml:space="preserve"> </v>
      </c>
      <c r="AY120" s="623" t="str">
        <f>IF(VLOOKUP(B120,'F-GD-07 Completo'!$B:$AA,23,0)="PC","X"," ")</f>
        <v>X</v>
      </c>
      <c r="AZ120" s="623" t="str">
        <f>IF(VLOOKUP(B120,'F-GD-07 Completo'!$B:$AA,23,0)="PR","X"," ")</f>
        <v xml:space="preserve"> </v>
      </c>
      <c r="BA120" s="624">
        <f>VLOOKUP(B120,'F-GD-07 Completo'!$B:$AA,24,0)</f>
        <v>0</v>
      </c>
      <c r="BB120" s="680" t="str">
        <f>VLOOKUP(B120,'F-GD-07 Completo'!$B:$AA,25,0)</f>
        <v>TRANSFERENCIA 2023</v>
      </c>
      <c r="BC120" s="681"/>
      <c r="BD120" s="681"/>
      <c r="BE120" s="681"/>
      <c r="BF120" s="681"/>
      <c r="BG120" s="681"/>
      <c r="BH120" s="681"/>
      <c r="BI120" s="681"/>
      <c r="BJ120" s="681"/>
      <c r="BK120" s="681"/>
      <c r="BL120" s="681"/>
      <c r="BM120" s="681"/>
      <c r="BN120" s="681"/>
      <c r="BO120" s="682"/>
      <c r="BP120" s="625"/>
      <c r="BQ120" s="626"/>
      <c r="BR120" s="627"/>
    </row>
    <row r="121" spans="1:70" s="628" customFormat="1" ht="49.5" customHeight="1" x14ac:dyDescent="0.2">
      <c r="A121" s="620"/>
      <c r="B121" s="621">
        <v>97</v>
      </c>
      <c r="C121" s="678" t="str">
        <f>CONCATENATE(VLOOKUP(B121,'F-GD-07 Completo'!$B:$AA,6,0),".",VLOOKUP(B121,'F-GD-07 Completo'!$B:$AA,8,0))</f>
        <v>47.02</v>
      </c>
      <c r="D121" s="678"/>
      <c r="E121" s="678"/>
      <c r="F121" s="683" t="str">
        <f>CONCATENATE(VLOOKUP(B121,'F-GD-07 Completo'!$B:$AA,7,0),".",VLOOKUP(B121,'F-GD-07 Completo'!$B:$AA,9,0))</f>
        <v>LINEAMIENTOS PARA LA ARTICULACIÓN DE POLÍTICAS PÚBLICAS.Lineamientos para la Articulación de la Política de Infancia y Adolescencia</v>
      </c>
      <c r="G121" s="683"/>
      <c r="H121" s="683"/>
      <c r="I121" s="683"/>
      <c r="J121" s="683"/>
      <c r="K121" s="683"/>
      <c r="L121" s="683"/>
      <c r="M121" s="683"/>
      <c r="N121" s="683"/>
      <c r="O121" s="683"/>
      <c r="P121" s="683"/>
      <c r="Q121" s="683"/>
      <c r="R121" s="683"/>
      <c r="S121" s="683"/>
      <c r="T121" s="683"/>
      <c r="U121" s="683" t="str">
        <f>CONCATENATE(VLOOKUP(B121,'F-GD-07 Completo'!$B:$AA,8,0)," - ",VLOOKUP(B121,'F-GD-07 Completo'!$B:$W,10,0))</f>
        <v>02 - Mesa Técnica de Infancia y Adolescencia</v>
      </c>
      <c r="V121" s="683"/>
      <c r="W121" s="683"/>
      <c r="X121" s="683"/>
      <c r="Y121" s="683"/>
      <c r="Z121" s="683"/>
      <c r="AA121" s="683"/>
      <c r="AB121" s="684"/>
      <c r="AC121" s="685">
        <f>VLOOKUP(B121,'F-GD-07 Completo'!$B:$AA,11,0)</f>
        <v>44600</v>
      </c>
      <c r="AD121" s="686"/>
      <c r="AE121" s="686"/>
      <c r="AF121" s="686"/>
      <c r="AG121" s="687">
        <f>VLOOKUP(B121,'F-GD-07 Completo'!$B:$AA,12,0)</f>
        <v>44719</v>
      </c>
      <c r="AH121" s="687"/>
      <c r="AI121" s="688"/>
      <c r="AJ121" s="689" t="str">
        <f>IF(VLOOKUP(B121,'F-GD-07 Completo'!$B:$AA,13,0)="Carpeta física",CONCATENATE(VLOOKUP(B121,'F-GD-07 Completo'!$B:$AE,14,0)," de ",VLOOKUP(B121,'F-GD-07 Completo'!$B:$AE,15,0))," ")</f>
        <v xml:space="preserve"> </v>
      </c>
      <c r="AK121" s="690"/>
      <c r="AL121" s="691" t="str">
        <f>IF(VLOOKUP(B121,'F-GD-07 Completo'!$B:$AA,13,0)="Tomo (documentos empastados)",CONCATENATE(VLOOKUP(B121,'F-GD-07 Completo'!$B:$AE,15,0)," de ",VLOOKUP(B121,'F-GD-07 Completo'!$B:$AE,16,0))," ")</f>
        <v xml:space="preserve"> </v>
      </c>
      <c r="AM121" s="692"/>
      <c r="AN121" s="689" t="str">
        <f>IF(VLOOKUP(B121,'F-GD-07 Completo'!$B:$AA,13,0)="Otro",CONCATENATE(VLOOKUP(B121,'F-GD-07 Completo'!$B:$AE,15,0)," de ",VLOOKUP(B121,'F-GD-07 Completo'!$B:$AE,16,0))," ")</f>
        <v xml:space="preserve"> </v>
      </c>
      <c r="AO121" s="690"/>
      <c r="AP121" s="622">
        <f>VLOOKUP(B121,'F-GD-07 Completo'!$B:$AE,29,0)</f>
        <v>0</v>
      </c>
      <c r="AQ121" s="693" t="str">
        <f>VLOOKUP(B121,'F-GD-07 Completo'!$B:$AA,21,0)</f>
        <v>Electrónico</v>
      </c>
      <c r="AR121" s="694"/>
      <c r="AS121" s="633">
        <f>VLOOKUP(B121,'F-GD-07 Completo'!$B:$AA,18,0)</f>
        <v>0</v>
      </c>
      <c r="AT121" s="633">
        <f>VLOOKUP(B121,'F-GD-07 Completo'!$B:$AA,19,0)</f>
        <v>58.8</v>
      </c>
      <c r="AU121" s="633" t="str">
        <f>VLOOKUP(B121,'F-GD-07 Completo'!$B:$AA,20,0)</f>
        <v>MB</v>
      </c>
      <c r="AV121" s="678" t="str">
        <f>VLOOKUP(B121,'F-GD-07 Completo'!$B:$AA,22,0)</f>
        <v>BAJO</v>
      </c>
      <c r="AW121" s="679"/>
      <c r="AX121" s="623" t="str">
        <f>IF(VLOOKUP(B121,'F-GD-07 Completo'!$B:$AA,23,0)="PU","X"," ")</f>
        <v>X</v>
      </c>
      <c r="AY121" s="623" t="str">
        <f>IF(VLOOKUP(B121,'F-GD-07 Completo'!$B:$AA,23,0)="PC","X"," ")</f>
        <v xml:space="preserve"> </v>
      </c>
      <c r="AZ121" s="623" t="str">
        <f>IF(VLOOKUP(B121,'F-GD-07 Completo'!$B:$AA,23,0)="PR","X"," ")</f>
        <v xml:space="preserve"> </v>
      </c>
      <c r="BA121" s="624">
        <f>VLOOKUP(B121,'F-GD-07 Completo'!$B:$AA,24,0)</f>
        <v>0</v>
      </c>
      <c r="BB121" s="680" t="str">
        <f>VLOOKUP(B121,'F-GD-07 Completo'!$B:$AA,25,0)</f>
        <v>El Ítem 16 Listado de Asistencia es físico pero se recibieron digitalizado.</v>
      </c>
      <c r="BC121" s="681"/>
      <c r="BD121" s="681"/>
      <c r="BE121" s="681"/>
      <c r="BF121" s="681"/>
      <c r="BG121" s="681"/>
      <c r="BH121" s="681"/>
      <c r="BI121" s="681"/>
      <c r="BJ121" s="681"/>
      <c r="BK121" s="681"/>
      <c r="BL121" s="681"/>
      <c r="BM121" s="681"/>
      <c r="BN121" s="681"/>
      <c r="BO121" s="682"/>
      <c r="BP121" s="625"/>
      <c r="BQ121" s="626"/>
      <c r="BR121" s="627"/>
    </row>
    <row r="122" spans="1:70" s="628" customFormat="1" ht="49.5" customHeight="1" x14ac:dyDescent="0.2">
      <c r="A122" s="620"/>
      <c r="B122" s="621">
        <v>98</v>
      </c>
      <c r="C122" s="678" t="str">
        <f>CONCATENATE(VLOOKUP(B122,'F-GD-07 Completo'!$B:$AA,6,0),".",VLOOKUP(B122,'F-GD-07 Completo'!$B:$AA,8,0))</f>
        <v>056.</v>
      </c>
      <c r="D122" s="678"/>
      <c r="E122" s="678"/>
      <c r="F122" s="683" t="str">
        <f>CONCATENATE(VLOOKUP(B122,'F-GD-07 Completo'!$B:$AA,7,0),".",VLOOKUP(B122,'F-GD-07 Completo'!$B:$AA,9,0))</f>
        <v>PROVIDENCIAS JUDICIALES.</v>
      </c>
      <c r="G122" s="683"/>
      <c r="H122" s="683"/>
      <c r="I122" s="683"/>
      <c r="J122" s="683"/>
      <c r="K122" s="683"/>
      <c r="L122" s="683"/>
      <c r="M122" s="683"/>
      <c r="N122" s="683"/>
      <c r="O122" s="683"/>
      <c r="P122" s="683"/>
      <c r="Q122" s="683"/>
      <c r="R122" s="683"/>
      <c r="S122" s="683"/>
      <c r="T122" s="683"/>
      <c r="U122" s="683" t="str">
        <f>CONCATENATE(VLOOKUP(B122,'F-GD-07 Completo'!$B:$AA,8,0)," - ",VLOOKUP(B122,'F-GD-07 Completo'!$B:$W,10,0))</f>
        <v xml:space="preserve"> - Providencias Judiciales Sentencia 685-02 - 2018 Pueblo Rico</v>
      </c>
      <c r="V122" s="683"/>
      <c r="W122" s="683"/>
      <c r="X122" s="683"/>
      <c r="Y122" s="683"/>
      <c r="Z122" s="683"/>
      <c r="AA122" s="683"/>
      <c r="AB122" s="684"/>
      <c r="AC122" s="685">
        <f>VLOOKUP(B122,'F-GD-07 Completo'!$B:$AA,11,0)</f>
        <v>43489</v>
      </c>
      <c r="AD122" s="686"/>
      <c r="AE122" s="686"/>
      <c r="AF122" s="686"/>
      <c r="AG122" s="687">
        <f>VLOOKUP(B122,'F-GD-07 Completo'!$B:$AA,12,0)</f>
        <v>44378</v>
      </c>
      <c r="AH122" s="687"/>
      <c r="AI122" s="688"/>
      <c r="AJ122" s="689" t="str">
        <f>IF(VLOOKUP(B122,'F-GD-07 Completo'!$B:$AA,13,0)="Carpeta física",CONCATENATE(VLOOKUP(B122,'F-GD-07 Completo'!$B:$AE,14,0)," de ",VLOOKUP(B122,'F-GD-07 Completo'!$B:$AE,15,0))," ")</f>
        <v xml:space="preserve"> </v>
      </c>
      <c r="AK122" s="690"/>
      <c r="AL122" s="691" t="str">
        <f>IF(VLOOKUP(B122,'F-GD-07 Completo'!$B:$AA,13,0)="Tomo (documentos empastados)",CONCATENATE(VLOOKUP(B122,'F-GD-07 Completo'!$B:$AE,15,0)," de ",VLOOKUP(B122,'F-GD-07 Completo'!$B:$AE,16,0))," ")</f>
        <v xml:space="preserve"> </v>
      </c>
      <c r="AM122" s="692"/>
      <c r="AN122" s="689" t="str">
        <f>IF(VLOOKUP(B122,'F-GD-07 Completo'!$B:$AA,13,0)="Otro",CONCATENATE(VLOOKUP(B122,'F-GD-07 Completo'!$B:$AE,15,0)," de ",VLOOKUP(B122,'F-GD-07 Completo'!$B:$AE,16,0))," ")</f>
        <v xml:space="preserve"> </v>
      </c>
      <c r="AO122" s="690"/>
      <c r="AP122" s="622">
        <f>VLOOKUP(B122,'F-GD-07 Completo'!$B:$AE,29,0)</f>
        <v>0</v>
      </c>
      <c r="AQ122" s="693" t="str">
        <f>VLOOKUP(B122,'F-GD-07 Completo'!$B:$AA,21,0)</f>
        <v>Electrónico</v>
      </c>
      <c r="AR122" s="694"/>
      <c r="AS122" s="633">
        <f>VLOOKUP(B122,'F-GD-07 Completo'!$B:$AA,18,0)</f>
        <v>0</v>
      </c>
      <c r="AT122" s="633">
        <f>VLOOKUP(B122,'F-GD-07 Completo'!$B:$AA,19,0)</f>
        <v>18.899999999999999</v>
      </c>
      <c r="AU122" s="633" t="str">
        <f>VLOOKUP(B122,'F-GD-07 Completo'!$B:$AA,20,0)</f>
        <v>MB</v>
      </c>
      <c r="AV122" s="678" t="str">
        <f>VLOOKUP(B122,'F-GD-07 Completo'!$B:$AA,22,0)</f>
        <v>BAJO</v>
      </c>
      <c r="AW122" s="679"/>
      <c r="AX122" s="623" t="str">
        <f>IF(VLOOKUP(B122,'F-GD-07 Completo'!$B:$AA,23,0)="PU","X"," ")</f>
        <v>X</v>
      </c>
      <c r="AY122" s="623" t="str">
        <f>IF(VLOOKUP(B122,'F-GD-07 Completo'!$B:$AA,23,0)="PC","X"," ")</f>
        <v xml:space="preserve"> </v>
      </c>
      <c r="AZ122" s="623" t="str">
        <f>IF(VLOOKUP(B122,'F-GD-07 Completo'!$B:$AA,23,0)="PR","X"," ")</f>
        <v xml:space="preserve"> </v>
      </c>
      <c r="BA122" s="624" t="str">
        <f>VLOOKUP(B122,'F-GD-07 Completo'!$B:$AA,24,0)</f>
        <v>X</v>
      </c>
      <c r="BB122" s="680" t="str">
        <f>VLOOKUP(B122,'F-GD-07 Completo'!$B:$AA,25,0)</f>
        <v>Los Items 1, 3, 4, 6, 8 y 9 son fisicos, sin embargo se recibieron digitalizados</v>
      </c>
      <c r="BC122" s="681"/>
      <c r="BD122" s="681"/>
      <c r="BE122" s="681"/>
      <c r="BF122" s="681"/>
      <c r="BG122" s="681"/>
      <c r="BH122" s="681"/>
      <c r="BI122" s="681"/>
      <c r="BJ122" s="681"/>
      <c r="BK122" s="681"/>
      <c r="BL122" s="681"/>
      <c r="BM122" s="681"/>
      <c r="BN122" s="681"/>
      <c r="BO122" s="682"/>
      <c r="BP122" s="625"/>
      <c r="BQ122" s="626"/>
      <c r="BR122" s="627"/>
    </row>
    <row r="123" spans="1:70" s="628" customFormat="1" ht="49.5" customHeight="1" x14ac:dyDescent="0.2">
      <c r="A123" s="620"/>
      <c r="B123" s="621">
        <v>99</v>
      </c>
      <c r="C123" s="678" t="str">
        <f>CONCATENATE(VLOOKUP(B123,'F-GD-07 Completo'!$B:$AA,6,0),".",VLOOKUP(B123,'F-GD-07 Completo'!$B:$AA,8,0))</f>
        <v>63.45</v>
      </c>
      <c r="D123" s="678"/>
      <c r="E123" s="678"/>
      <c r="F123" s="683" t="str">
        <f>CONCATENATE(VLOOKUP(B123,'F-GD-07 Completo'!$B:$AA,7,0),".",VLOOKUP(B123,'F-GD-07 Completo'!$B:$AA,9,0))</f>
        <v>REGISTROS .Registros del Comité Técnico para la Atención de la Primera Infancia</v>
      </c>
      <c r="G123" s="683"/>
      <c r="H123" s="683"/>
      <c r="I123" s="683"/>
      <c r="J123" s="683"/>
      <c r="K123" s="683"/>
      <c r="L123" s="683"/>
      <c r="M123" s="683"/>
      <c r="N123" s="683"/>
      <c r="O123" s="683"/>
      <c r="P123" s="683"/>
      <c r="Q123" s="683"/>
      <c r="R123" s="683"/>
      <c r="S123" s="683"/>
      <c r="T123" s="683"/>
      <c r="U123" s="683" t="str">
        <f>CONCATENATE(VLOOKUP(B123,'F-GD-07 Completo'!$B:$AA,8,0)," - ",VLOOKUP(B123,'F-GD-07 Completo'!$B:$W,10,0))</f>
        <v xml:space="preserve">45 - Mesa Comunicaciones </v>
      </c>
      <c r="V123" s="683"/>
      <c r="W123" s="683"/>
      <c r="X123" s="683"/>
      <c r="Y123" s="683"/>
      <c r="Z123" s="683"/>
      <c r="AA123" s="683"/>
      <c r="AB123" s="684"/>
      <c r="AC123" s="685">
        <f>VLOOKUP(B123,'F-GD-07 Completo'!$B:$AA,11,0)</f>
        <v>44300</v>
      </c>
      <c r="AD123" s="686"/>
      <c r="AE123" s="686"/>
      <c r="AF123" s="686"/>
      <c r="AG123" s="687">
        <f>VLOOKUP(B123,'F-GD-07 Completo'!$B:$AA,12,0)</f>
        <v>44460</v>
      </c>
      <c r="AH123" s="687"/>
      <c r="AI123" s="688"/>
      <c r="AJ123" s="689" t="str">
        <f>IF(VLOOKUP(B123,'F-GD-07 Completo'!$B:$AA,13,0)="Carpeta física",CONCATENATE(VLOOKUP(B123,'F-GD-07 Completo'!$B:$AE,14,0)," de ",VLOOKUP(B123,'F-GD-07 Completo'!$B:$AE,15,0))," ")</f>
        <v xml:space="preserve"> </v>
      </c>
      <c r="AK123" s="690"/>
      <c r="AL123" s="691" t="str">
        <f>IF(VLOOKUP(B123,'F-GD-07 Completo'!$B:$AA,13,0)="Tomo (documentos empastados)",CONCATENATE(VLOOKUP(B123,'F-GD-07 Completo'!$B:$AE,15,0)," de ",VLOOKUP(B123,'F-GD-07 Completo'!$B:$AE,16,0))," ")</f>
        <v xml:space="preserve"> </v>
      </c>
      <c r="AM123" s="692"/>
      <c r="AN123" s="689" t="str">
        <f>IF(VLOOKUP(B123,'F-GD-07 Completo'!$B:$AA,13,0)="Otro",CONCATENATE(VLOOKUP(B123,'F-GD-07 Completo'!$B:$AE,15,0)," de ",VLOOKUP(B123,'F-GD-07 Completo'!$B:$AE,16,0))," ")</f>
        <v xml:space="preserve"> </v>
      </c>
      <c r="AO123" s="690"/>
      <c r="AP123" s="622">
        <f>VLOOKUP(B123,'F-GD-07 Completo'!$B:$AE,29,0)</f>
        <v>0</v>
      </c>
      <c r="AQ123" s="693" t="str">
        <f>VLOOKUP(B123,'F-GD-07 Completo'!$B:$AA,21,0)</f>
        <v>Electrónico</v>
      </c>
      <c r="AR123" s="694"/>
      <c r="AS123" s="633">
        <f>VLOOKUP(B123,'F-GD-07 Completo'!$B:$AA,18,0)</f>
        <v>0</v>
      </c>
      <c r="AT123" s="633">
        <f>VLOOKUP(B123,'F-GD-07 Completo'!$B:$AA,19,0)</f>
        <v>1.28</v>
      </c>
      <c r="AU123" s="633" t="str">
        <f>VLOOKUP(B123,'F-GD-07 Completo'!$B:$AA,20,0)</f>
        <v>MB</v>
      </c>
      <c r="AV123" s="678" t="str">
        <f>VLOOKUP(B123,'F-GD-07 Completo'!$B:$AA,22,0)</f>
        <v>BAJO</v>
      </c>
      <c r="AW123" s="679"/>
      <c r="AX123" s="623" t="str">
        <f>IF(VLOOKUP(B123,'F-GD-07 Completo'!$B:$AA,23,0)="PU","X"," ")</f>
        <v>X</v>
      </c>
      <c r="AY123" s="623" t="str">
        <f>IF(VLOOKUP(B123,'F-GD-07 Completo'!$B:$AA,23,0)="PC","X"," ")</f>
        <v xml:space="preserve"> </v>
      </c>
      <c r="AZ123" s="623" t="str">
        <f>IF(VLOOKUP(B123,'F-GD-07 Completo'!$B:$AA,23,0)="PR","X"," ")</f>
        <v xml:space="preserve"> </v>
      </c>
      <c r="BA123" s="624">
        <f>VLOOKUP(B123,'F-GD-07 Completo'!$B:$AA,24,0)</f>
        <v>0</v>
      </c>
      <c r="BB123" s="680" t="str">
        <f>VLOOKUP(B123,'F-GD-07 Completo'!$B:$AA,25,0)</f>
        <v>TRANSFERENCIA 2023</v>
      </c>
      <c r="BC123" s="681"/>
      <c r="BD123" s="681"/>
      <c r="BE123" s="681"/>
      <c r="BF123" s="681"/>
      <c r="BG123" s="681"/>
      <c r="BH123" s="681"/>
      <c r="BI123" s="681"/>
      <c r="BJ123" s="681"/>
      <c r="BK123" s="681"/>
      <c r="BL123" s="681"/>
      <c r="BM123" s="681"/>
      <c r="BN123" s="681"/>
      <c r="BO123" s="682"/>
      <c r="BP123" s="625"/>
      <c r="BQ123" s="626"/>
      <c r="BR123" s="627"/>
    </row>
    <row r="124" spans="1:70" s="628" customFormat="1" ht="49.5" customHeight="1" x14ac:dyDescent="0.2">
      <c r="A124" s="620"/>
      <c r="B124" s="621">
        <v>100</v>
      </c>
      <c r="C124" s="678" t="str">
        <f>CONCATENATE(VLOOKUP(B124,'F-GD-07 Completo'!$B:$AA,6,0),".",VLOOKUP(B124,'F-GD-07 Completo'!$B:$AA,8,0))</f>
        <v>63.45</v>
      </c>
      <c r="D124" s="678"/>
      <c r="E124" s="678"/>
      <c r="F124" s="683" t="str">
        <f>CONCATENATE(VLOOKUP(B124,'F-GD-07 Completo'!$B:$AA,7,0),".",VLOOKUP(B124,'F-GD-07 Completo'!$B:$AA,9,0))</f>
        <v>REGISTROS .Registros del Comité Técnico para la Atención de la Primera Infancia</v>
      </c>
      <c r="G124" s="683"/>
      <c r="H124" s="683"/>
      <c r="I124" s="683"/>
      <c r="J124" s="683"/>
      <c r="K124" s="683"/>
      <c r="L124" s="683"/>
      <c r="M124" s="683"/>
      <c r="N124" s="683"/>
      <c r="O124" s="683"/>
      <c r="P124" s="683"/>
      <c r="Q124" s="683"/>
      <c r="R124" s="683"/>
      <c r="S124" s="683"/>
      <c r="T124" s="683"/>
      <c r="U124" s="683" t="str">
        <f>CONCATENATE(VLOOKUP(B124,'F-GD-07 Completo'!$B:$AA,8,0)," - ",VLOOKUP(B124,'F-GD-07 Completo'!$B:$W,10,0))</f>
        <v>45 - Mesa Gestion Territorial Sesión 1</v>
      </c>
      <c r="V124" s="683"/>
      <c r="W124" s="683"/>
      <c r="X124" s="683"/>
      <c r="Y124" s="683"/>
      <c r="Z124" s="683"/>
      <c r="AA124" s="683"/>
      <c r="AB124" s="684"/>
      <c r="AC124" s="685">
        <f>VLOOKUP(B124,'F-GD-07 Completo'!$B:$AA,11,0)</f>
        <v>43933</v>
      </c>
      <c r="AD124" s="686"/>
      <c r="AE124" s="686"/>
      <c r="AF124" s="686"/>
      <c r="AG124" s="687">
        <f>VLOOKUP(B124,'F-GD-07 Completo'!$B:$AA,12,0)</f>
        <v>44298</v>
      </c>
      <c r="AH124" s="687"/>
      <c r="AI124" s="688"/>
      <c r="AJ124" s="689" t="str">
        <f>IF(VLOOKUP(B124,'F-GD-07 Completo'!$B:$AA,13,0)="Carpeta física",CONCATENATE(VLOOKUP(B124,'F-GD-07 Completo'!$B:$AE,14,0)," de ",VLOOKUP(B124,'F-GD-07 Completo'!$B:$AE,15,0))," ")</f>
        <v xml:space="preserve"> </v>
      </c>
      <c r="AK124" s="690"/>
      <c r="AL124" s="691" t="str">
        <f>IF(VLOOKUP(B124,'F-GD-07 Completo'!$B:$AA,13,0)="Tomo (documentos empastados)",CONCATENATE(VLOOKUP(B124,'F-GD-07 Completo'!$B:$AE,15,0)," de ",VLOOKUP(B124,'F-GD-07 Completo'!$B:$AE,16,0))," ")</f>
        <v xml:space="preserve"> </v>
      </c>
      <c r="AM124" s="692"/>
      <c r="AN124" s="689" t="str">
        <f>IF(VLOOKUP(B124,'F-GD-07 Completo'!$B:$AA,13,0)="Otro",CONCATENATE(VLOOKUP(B124,'F-GD-07 Completo'!$B:$AE,15,0)," de ",VLOOKUP(B124,'F-GD-07 Completo'!$B:$AE,16,0))," ")</f>
        <v xml:space="preserve"> </v>
      </c>
      <c r="AO124" s="690"/>
      <c r="AP124" s="622">
        <f>VLOOKUP(B124,'F-GD-07 Completo'!$B:$AE,29,0)</f>
        <v>0</v>
      </c>
      <c r="AQ124" s="693" t="str">
        <f>VLOOKUP(B124,'F-GD-07 Completo'!$B:$AA,21,0)</f>
        <v>Electrónico</v>
      </c>
      <c r="AR124" s="694"/>
      <c r="AS124" s="633">
        <f>VLOOKUP(B124,'F-GD-07 Completo'!$B:$AA,18,0)</f>
        <v>0</v>
      </c>
      <c r="AT124" s="633">
        <f>VLOOKUP(B124,'F-GD-07 Completo'!$B:$AA,19,0)</f>
        <v>28.2</v>
      </c>
      <c r="AU124" s="633" t="str">
        <f>VLOOKUP(B124,'F-GD-07 Completo'!$B:$AA,20,0)</f>
        <v>MB</v>
      </c>
      <c r="AV124" s="678" t="str">
        <f>VLOOKUP(B124,'F-GD-07 Completo'!$B:$AA,22,0)</f>
        <v>BAJO</v>
      </c>
      <c r="AW124" s="679"/>
      <c r="AX124" s="623" t="str">
        <f>IF(VLOOKUP(B124,'F-GD-07 Completo'!$B:$AA,23,0)="PU","X"," ")</f>
        <v>X</v>
      </c>
      <c r="AY124" s="623" t="str">
        <f>IF(VLOOKUP(B124,'F-GD-07 Completo'!$B:$AA,23,0)="PC","X"," ")</f>
        <v xml:space="preserve"> </v>
      </c>
      <c r="AZ124" s="623" t="str">
        <f>IF(VLOOKUP(B124,'F-GD-07 Completo'!$B:$AA,23,0)="PR","X"," ")</f>
        <v xml:space="preserve"> </v>
      </c>
      <c r="BA124" s="624">
        <f>VLOOKUP(B124,'F-GD-07 Completo'!$B:$AA,24,0)</f>
        <v>0</v>
      </c>
      <c r="BB124" s="680" t="str">
        <f>VLOOKUP(B124,'F-GD-07 Completo'!$B:$AA,25,0)</f>
        <v>TRANSFERENCIA 2023</v>
      </c>
      <c r="BC124" s="681"/>
      <c r="BD124" s="681"/>
      <c r="BE124" s="681"/>
      <c r="BF124" s="681"/>
      <c r="BG124" s="681"/>
      <c r="BH124" s="681"/>
      <c r="BI124" s="681"/>
      <c r="BJ124" s="681"/>
      <c r="BK124" s="681"/>
      <c r="BL124" s="681"/>
      <c r="BM124" s="681"/>
      <c r="BN124" s="681"/>
      <c r="BO124" s="682"/>
      <c r="BP124" s="625"/>
      <c r="BQ124" s="626"/>
      <c r="BR124" s="627"/>
    </row>
    <row r="125" spans="1:70" s="628" customFormat="1" ht="49.5" customHeight="1" x14ac:dyDescent="0.2">
      <c r="A125" s="620"/>
      <c r="B125" s="621">
        <v>101</v>
      </c>
      <c r="C125" s="678" t="str">
        <f>CONCATENATE(VLOOKUP(B125,'F-GD-07 Completo'!$B:$AA,6,0),".",VLOOKUP(B125,'F-GD-07 Completo'!$B:$AA,8,0))</f>
        <v>63.45</v>
      </c>
      <c r="D125" s="678"/>
      <c r="E125" s="678"/>
      <c r="F125" s="683" t="str">
        <f>CONCATENATE(VLOOKUP(B125,'F-GD-07 Completo'!$B:$AA,7,0),".",VLOOKUP(B125,'F-GD-07 Completo'!$B:$AA,9,0))</f>
        <v>REGISTROS .Registros del Comité Técnico para la Atención de la Primera Infancia</v>
      </c>
      <c r="G125" s="683"/>
      <c r="H125" s="683"/>
      <c r="I125" s="683"/>
      <c r="J125" s="683"/>
      <c r="K125" s="683"/>
      <c r="L125" s="683"/>
      <c r="M125" s="683"/>
      <c r="N125" s="683"/>
      <c r="O125" s="683"/>
      <c r="P125" s="683"/>
      <c r="Q125" s="683"/>
      <c r="R125" s="683"/>
      <c r="S125" s="683"/>
      <c r="T125" s="683"/>
      <c r="U125" s="683" t="str">
        <f>CONCATENATE(VLOOKUP(B125,'F-GD-07 Completo'!$B:$AA,8,0)," - ",VLOOKUP(B125,'F-GD-07 Completo'!$B:$W,10,0))</f>
        <v>45 - Mesa Gestion Territorial Sesión 2</v>
      </c>
      <c r="V125" s="683"/>
      <c r="W125" s="683"/>
      <c r="X125" s="683"/>
      <c r="Y125" s="683"/>
      <c r="Z125" s="683"/>
      <c r="AA125" s="683"/>
      <c r="AB125" s="684"/>
      <c r="AC125" s="685">
        <f>VLOOKUP(B125,'F-GD-07 Completo'!$B:$AA,11,0)</f>
        <v>43982</v>
      </c>
      <c r="AD125" s="686"/>
      <c r="AE125" s="686"/>
      <c r="AF125" s="686"/>
      <c r="AG125" s="687">
        <f>VLOOKUP(B125,'F-GD-07 Completo'!$B:$AA,12,0)</f>
        <v>44347</v>
      </c>
      <c r="AH125" s="687"/>
      <c r="AI125" s="688"/>
      <c r="AJ125" s="689" t="str">
        <f>IF(VLOOKUP(B125,'F-GD-07 Completo'!$B:$AA,13,0)="Carpeta física",CONCATENATE(VLOOKUP(B125,'F-GD-07 Completo'!$B:$AE,14,0)," de ",VLOOKUP(B125,'F-GD-07 Completo'!$B:$AE,15,0))," ")</f>
        <v xml:space="preserve"> </v>
      </c>
      <c r="AK125" s="690"/>
      <c r="AL125" s="691" t="str">
        <f>IF(VLOOKUP(B125,'F-GD-07 Completo'!$B:$AA,13,0)="Tomo (documentos empastados)",CONCATENATE(VLOOKUP(B125,'F-GD-07 Completo'!$B:$AE,15,0)," de ",VLOOKUP(B125,'F-GD-07 Completo'!$B:$AE,16,0))," ")</f>
        <v xml:space="preserve"> </v>
      </c>
      <c r="AM125" s="692"/>
      <c r="AN125" s="689" t="str">
        <f>IF(VLOOKUP(B125,'F-GD-07 Completo'!$B:$AA,13,0)="Otro",CONCATENATE(VLOOKUP(B125,'F-GD-07 Completo'!$B:$AE,15,0)," de ",VLOOKUP(B125,'F-GD-07 Completo'!$B:$AE,16,0))," ")</f>
        <v xml:space="preserve"> </v>
      </c>
      <c r="AO125" s="690"/>
      <c r="AP125" s="622">
        <f>VLOOKUP(B125,'F-GD-07 Completo'!$B:$AE,29,0)</f>
        <v>0</v>
      </c>
      <c r="AQ125" s="693" t="str">
        <f>VLOOKUP(B125,'F-GD-07 Completo'!$B:$AA,21,0)</f>
        <v>Electrónico</v>
      </c>
      <c r="AR125" s="694"/>
      <c r="AS125" s="633">
        <f>VLOOKUP(B125,'F-GD-07 Completo'!$B:$AA,18,0)</f>
        <v>0</v>
      </c>
      <c r="AT125" s="633">
        <f>VLOOKUP(B125,'F-GD-07 Completo'!$B:$AA,19,0)</f>
        <v>6.81</v>
      </c>
      <c r="AU125" s="633" t="str">
        <f>VLOOKUP(B125,'F-GD-07 Completo'!$B:$AA,20,0)</f>
        <v>MB</v>
      </c>
      <c r="AV125" s="678" t="str">
        <f>VLOOKUP(B125,'F-GD-07 Completo'!$B:$AA,22,0)</f>
        <v>BAJO</v>
      </c>
      <c r="AW125" s="679"/>
      <c r="AX125" s="623" t="str">
        <f>IF(VLOOKUP(B125,'F-GD-07 Completo'!$B:$AA,23,0)="PU","X"," ")</f>
        <v>X</v>
      </c>
      <c r="AY125" s="623" t="str">
        <f>IF(VLOOKUP(B125,'F-GD-07 Completo'!$B:$AA,23,0)="PC","X"," ")</f>
        <v xml:space="preserve"> </v>
      </c>
      <c r="AZ125" s="623" t="str">
        <f>IF(VLOOKUP(B125,'F-GD-07 Completo'!$B:$AA,23,0)="PR","X"," ")</f>
        <v xml:space="preserve"> </v>
      </c>
      <c r="BA125" s="624">
        <f>VLOOKUP(B125,'F-GD-07 Completo'!$B:$AA,24,0)</f>
        <v>0</v>
      </c>
      <c r="BB125" s="680" t="str">
        <f>VLOOKUP(B125,'F-GD-07 Completo'!$B:$AA,25,0)</f>
        <v>TRANSFERENCIA 2023</v>
      </c>
      <c r="BC125" s="681"/>
      <c r="BD125" s="681"/>
      <c r="BE125" s="681"/>
      <c r="BF125" s="681"/>
      <c r="BG125" s="681"/>
      <c r="BH125" s="681"/>
      <c r="BI125" s="681"/>
      <c r="BJ125" s="681"/>
      <c r="BK125" s="681"/>
      <c r="BL125" s="681"/>
      <c r="BM125" s="681"/>
      <c r="BN125" s="681"/>
      <c r="BO125" s="682"/>
      <c r="BP125" s="625"/>
      <c r="BQ125" s="626"/>
      <c r="BR125" s="627"/>
    </row>
    <row r="126" spans="1:70" s="628" customFormat="1" ht="49.5" customHeight="1" x14ac:dyDescent="0.2">
      <c r="A126" s="620"/>
      <c r="B126" s="621">
        <v>102</v>
      </c>
      <c r="C126" s="678" t="str">
        <f>CONCATENATE(VLOOKUP(B126,'F-GD-07 Completo'!$B:$AA,6,0),".",VLOOKUP(B126,'F-GD-07 Completo'!$B:$AA,8,0))</f>
        <v>63.45</v>
      </c>
      <c r="D126" s="678"/>
      <c r="E126" s="678"/>
      <c r="F126" s="683" t="str">
        <f>CONCATENATE(VLOOKUP(B126,'F-GD-07 Completo'!$B:$AA,7,0),".",VLOOKUP(B126,'F-GD-07 Completo'!$B:$AA,9,0))</f>
        <v>REGISTROS .Registros del Comité Técnico para la Atención de la Primera Infancia</v>
      </c>
      <c r="G126" s="683"/>
      <c r="H126" s="683"/>
      <c r="I126" s="683"/>
      <c r="J126" s="683"/>
      <c r="K126" s="683"/>
      <c r="L126" s="683"/>
      <c r="M126" s="683"/>
      <c r="N126" s="683"/>
      <c r="O126" s="683"/>
      <c r="P126" s="683"/>
      <c r="Q126" s="683"/>
      <c r="R126" s="683"/>
      <c r="S126" s="683"/>
      <c r="T126" s="683"/>
      <c r="U126" s="683" t="str">
        <f>CONCATENATE(VLOOKUP(B126,'F-GD-07 Completo'!$B:$AA,8,0)," - ",VLOOKUP(B126,'F-GD-07 Completo'!$B:$W,10,0))</f>
        <v>45 - Mesa Gestion Territorial Sesión 3</v>
      </c>
      <c r="V126" s="683"/>
      <c r="W126" s="683"/>
      <c r="X126" s="683"/>
      <c r="Y126" s="683"/>
      <c r="Z126" s="683"/>
      <c r="AA126" s="683"/>
      <c r="AB126" s="684"/>
      <c r="AC126" s="685">
        <f>VLOOKUP(B126,'F-GD-07 Completo'!$B:$AA,11,0)</f>
        <v>44431</v>
      </c>
      <c r="AD126" s="686"/>
      <c r="AE126" s="686"/>
      <c r="AF126" s="686"/>
      <c r="AG126" s="687">
        <f>VLOOKUP(B126,'F-GD-07 Completo'!$B:$AA,12,0)</f>
        <v>44431</v>
      </c>
      <c r="AH126" s="687"/>
      <c r="AI126" s="688"/>
      <c r="AJ126" s="689" t="str">
        <f>IF(VLOOKUP(B126,'F-GD-07 Completo'!$B:$AA,13,0)="Carpeta física",CONCATENATE(VLOOKUP(B126,'F-GD-07 Completo'!$B:$AE,14,0)," de ",VLOOKUP(B126,'F-GD-07 Completo'!$B:$AE,15,0))," ")</f>
        <v xml:space="preserve"> </v>
      </c>
      <c r="AK126" s="690"/>
      <c r="AL126" s="691" t="str">
        <f>IF(VLOOKUP(B126,'F-GD-07 Completo'!$B:$AA,13,0)="Tomo (documentos empastados)",CONCATENATE(VLOOKUP(B126,'F-GD-07 Completo'!$B:$AE,15,0)," de ",VLOOKUP(B126,'F-GD-07 Completo'!$B:$AE,16,0))," ")</f>
        <v xml:space="preserve"> </v>
      </c>
      <c r="AM126" s="692"/>
      <c r="AN126" s="689" t="str">
        <f>IF(VLOOKUP(B126,'F-GD-07 Completo'!$B:$AA,13,0)="Otro",CONCATENATE(VLOOKUP(B126,'F-GD-07 Completo'!$B:$AE,15,0)," de ",VLOOKUP(B126,'F-GD-07 Completo'!$B:$AE,16,0))," ")</f>
        <v xml:space="preserve"> </v>
      </c>
      <c r="AO126" s="690"/>
      <c r="AP126" s="622">
        <f>VLOOKUP(B126,'F-GD-07 Completo'!$B:$AE,29,0)</f>
        <v>0</v>
      </c>
      <c r="AQ126" s="693" t="str">
        <f>VLOOKUP(B126,'F-GD-07 Completo'!$B:$AA,21,0)</f>
        <v>Electrónico</v>
      </c>
      <c r="AR126" s="694"/>
      <c r="AS126" s="633">
        <f>VLOOKUP(B126,'F-GD-07 Completo'!$B:$AA,18,0)</f>
        <v>0</v>
      </c>
      <c r="AT126" s="633">
        <f>VLOOKUP(B126,'F-GD-07 Completo'!$B:$AA,19,0)</f>
        <v>18.7</v>
      </c>
      <c r="AU126" s="633" t="str">
        <f>VLOOKUP(B126,'F-GD-07 Completo'!$B:$AA,20,0)</f>
        <v>MB</v>
      </c>
      <c r="AV126" s="678" t="str">
        <f>VLOOKUP(B126,'F-GD-07 Completo'!$B:$AA,22,0)</f>
        <v>BAJO</v>
      </c>
      <c r="AW126" s="679"/>
      <c r="AX126" s="623" t="str">
        <f>IF(VLOOKUP(B126,'F-GD-07 Completo'!$B:$AA,23,0)="PU","X"," ")</f>
        <v>X</v>
      </c>
      <c r="AY126" s="623" t="str">
        <f>IF(VLOOKUP(B126,'F-GD-07 Completo'!$B:$AA,23,0)="PC","X"," ")</f>
        <v xml:space="preserve"> </v>
      </c>
      <c r="AZ126" s="623" t="str">
        <f>IF(VLOOKUP(B126,'F-GD-07 Completo'!$B:$AA,23,0)="PR","X"," ")</f>
        <v xml:space="preserve"> </v>
      </c>
      <c r="BA126" s="624">
        <f>VLOOKUP(B126,'F-GD-07 Completo'!$B:$AA,24,0)</f>
        <v>0</v>
      </c>
      <c r="BB126" s="680" t="str">
        <f>VLOOKUP(B126,'F-GD-07 Completo'!$B:$AA,25,0)</f>
        <v>TRANSFERENCIA 2023</v>
      </c>
      <c r="BC126" s="681"/>
      <c r="BD126" s="681"/>
      <c r="BE126" s="681"/>
      <c r="BF126" s="681"/>
      <c r="BG126" s="681"/>
      <c r="BH126" s="681"/>
      <c r="BI126" s="681"/>
      <c r="BJ126" s="681"/>
      <c r="BK126" s="681"/>
      <c r="BL126" s="681"/>
      <c r="BM126" s="681"/>
      <c r="BN126" s="681"/>
      <c r="BO126" s="682"/>
      <c r="BP126" s="625"/>
      <c r="BQ126" s="626"/>
      <c r="BR126" s="627"/>
    </row>
    <row r="127" spans="1:70" s="628" customFormat="1" ht="49.5" customHeight="1" x14ac:dyDescent="0.2">
      <c r="A127" s="620"/>
      <c r="B127" s="621">
        <v>103</v>
      </c>
      <c r="C127" s="678" t="str">
        <f>CONCATENATE(VLOOKUP(B127,'F-GD-07 Completo'!$B:$AA,6,0),".",VLOOKUP(B127,'F-GD-07 Completo'!$B:$AA,8,0))</f>
        <v>63.45</v>
      </c>
      <c r="D127" s="678"/>
      <c r="E127" s="678"/>
      <c r="F127" s="683" t="str">
        <f>CONCATENATE(VLOOKUP(B127,'F-GD-07 Completo'!$B:$AA,7,0),".",VLOOKUP(B127,'F-GD-07 Completo'!$B:$AA,9,0))</f>
        <v>REGISTROS .Registros del Comité Técnico para la Atención de la Primera Infancia</v>
      </c>
      <c r="G127" s="683"/>
      <c r="H127" s="683"/>
      <c r="I127" s="683"/>
      <c r="J127" s="683"/>
      <c r="K127" s="683"/>
      <c r="L127" s="683"/>
      <c r="M127" s="683"/>
      <c r="N127" s="683"/>
      <c r="O127" s="683"/>
      <c r="P127" s="683"/>
      <c r="Q127" s="683"/>
      <c r="R127" s="683"/>
      <c r="S127" s="683"/>
      <c r="T127" s="683"/>
      <c r="U127" s="683" t="str">
        <f>CONCATENATE(VLOOKUP(B127,'F-GD-07 Completo'!$B:$AA,8,0)," - ",VLOOKUP(B127,'F-GD-07 Completo'!$B:$W,10,0))</f>
        <v>45 - Mesa Gestion Territorial Sesión 4</v>
      </c>
      <c r="V127" s="683"/>
      <c r="W127" s="683"/>
      <c r="X127" s="683"/>
      <c r="Y127" s="683"/>
      <c r="Z127" s="683"/>
      <c r="AA127" s="683"/>
      <c r="AB127" s="684"/>
      <c r="AC127" s="685">
        <f>VLOOKUP(B127,'F-GD-07 Completo'!$B:$AA,11,0)</f>
        <v>44523</v>
      </c>
      <c r="AD127" s="686"/>
      <c r="AE127" s="686"/>
      <c r="AF127" s="686"/>
      <c r="AG127" s="687">
        <f>VLOOKUP(B127,'F-GD-07 Completo'!$B:$AA,12,0)</f>
        <v>44523</v>
      </c>
      <c r="AH127" s="687"/>
      <c r="AI127" s="688"/>
      <c r="AJ127" s="689" t="str">
        <f>IF(VLOOKUP(B127,'F-GD-07 Completo'!$B:$AA,13,0)="Carpeta física",CONCATENATE(VLOOKUP(B127,'F-GD-07 Completo'!$B:$AE,14,0)," de ",VLOOKUP(B127,'F-GD-07 Completo'!$B:$AE,15,0))," ")</f>
        <v xml:space="preserve"> </v>
      </c>
      <c r="AK127" s="690"/>
      <c r="AL127" s="691" t="str">
        <f>IF(VLOOKUP(B127,'F-GD-07 Completo'!$B:$AA,13,0)="Tomo (documentos empastados)",CONCATENATE(VLOOKUP(B127,'F-GD-07 Completo'!$B:$AE,15,0)," de ",VLOOKUP(B127,'F-GD-07 Completo'!$B:$AE,16,0))," ")</f>
        <v xml:space="preserve"> </v>
      </c>
      <c r="AM127" s="692"/>
      <c r="AN127" s="689" t="str">
        <f>IF(VLOOKUP(B127,'F-GD-07 Completo'!$B:$AA,13,0)="Otro",CONCATENATE(VLOOKUP(B127,'F-GD-07 Completo'!$B:$AE,15,0)," de ",VLOOKUP(B127,'F-GD-07 Completo'!$B:$AE,16,0))," ")</f>
        <v xml:space="preserve"> </v>
      </c>
      <c r="AO127" s="690"/>
      <c r="AP127" s="622">
        <f>VLOOKUP(B127,'F-GD-07 Completo'!$B:$AE,29,0)</f>
        <v>0</v>
      </c>
      <c r="AQ127" s="693" t="str">
        <f>VLOOKUP(B127,'F-GD-07 Completo'!$B:$AA,21,0)</f>
        <v>Electrónico</v>
      </c>
      <c r="AR127" s="694"/>
      <c r="AS127" s="633">
        <f>VLOOKUP(B127,'F-GD-07 Completo'!$B:$AA,18,0)</f>
        <v>0</v>
      </c>
      <c r="AT127" s="633">
        <f>VLOOKUP(B127,'F-GD-07 Completo'!$B:$AA,19,0)</f>
        <v>3.31</v>
      </c>
      <c r="AU127" s="633" t="str">
        <f>VLOOKUP(B127,'F-GD-07 Completo'!$B:$AA,20,0)</f>
        <v>MB</v>
      </c>
      <c r="AV127" s="678" t="str">
        <f>VLOOKUP(B127,'F-GD-07 Completo'!$B:$AA,22,0)</f>
        <v>BAJO</v>
      </c>
      <c r="AW127" s="679"/>
      <c r="AX127" s="623" t="str">
        <f>IF(VLOOKUP(B127,'F-GD-07 Completo'!$B:$AA,23,0)="PU","X"," ")</f>
        <v>X</v>
      </c>
      <c r="AY127" s="623" t="str">
        <f>IF(VLOOKUP(B127,'F-GD-07 Completo'!$B:$AA,23,0)="PC","X"," ")</f>
        <v xml:space="preserve"> </v>
      </c>
      <c r="AZ127" s="623" t="str">
        <f>IF(VLOOKUP(B127,'F-GD-07 Completo'!$B:$AA,23,0)="PR","X"," ")</f>
        <v xml:space="preserve"> </v>
      </c>
      <c r="BA127" s="624">
        <f>VLOOKUP(B127,'F-GD-07 Completo'!$B:$AA,24,0)</f>
        <v>0</v>
      </c>
      <c r="BB127" s="680" t="str">
        <f>VLOOKUP(B127,'F-GD-07 Completo'!$B:$AA,25,0)</f>
        <v>TRANSFERENCIA 2023</v>
      </c>
      <c r="BC127" s="681"/>
      <c r="BD127" s="681"/>
      <c r="BE127" s="681"/>
      <c r="BF127" s="681"/>
      <c r="BG127" s="681"/>
      <c r="BH127" s="681"/>
      <c r="BI127" s="681"/>
      <c r="BJ127" s="681"/>
      <c r="BK127" s="681"/>
      <c r="BL127" s="681"/>
      <c r="BM127" s="681"/>
      <c r="BN127" s="681"/>
      <c r="BO127" s="682"/>
      <c r="BP127" s="625"/>
      <c r="BQ127" s="626"/>
      <c r="BR127" s="627"/>
    </row>
    <row r="128" spans="1:70" s="628" customFormat="1" ht="49.5" customHeight="1" x14ac:dyDescent="0.2">
      <c r="A128" s="620"/>
      <c r="B128" s="621">
        <v>104</v>
      </c>
      <c r="C128" s="678" t="str">
        <f>CONCATENATE(VLOOKUP(B128,'F-GD-07 Completo'!$B:$AA,6,0),".",VLOOKUP(B128,'F-GD-07 Completo'!$B:$AA,8,0))</f>
        <v>63.45</v>
      </c>
      <c r="D128" s="678"/>
      <c r="E128" s="678"/>
      <c r="F128" s="683" t="str">
        <f>CONCATENATE(VLOOKUP(B128,'F-GD-07 Completo'!$B:$AA,7,0),".",VLOOKUP(B128,'F-GD-07 Completo'!$B:$AA,9,0))</f>
        <v>REGISTROS .Registros del Comité Técnico para la Atención de la Primera Infancia</v>
      </c>
      <c r="G128" s="683"/>
      <c r="H128" s="683"/>
      <c r="I128" s="683"/>
      <c r="J128" s="683"/>
      <c r="K128" s="683"/>
      <c r="L128" s="683"/>
      <c r="M128" s="683"/>
      <c r="N128" s="683"/>
      <c r="O128" s="683"/>
      <c r="P128" s="683"/>
      <c r="Q128" s="683"/>
      <c r="R128" s="683"/>
      <c r="S128" s="683"/>
      <c r="T128" s="683"/>
      <c r="U128" s="683" t="str">
        <f>CONCATENATE(VLOOKUP(B128,'F-GD-07 Completo'!$B:$AA,8,0)," - ",VLOOKUP(B128,'F-GD-07 Completo'!$B:$W,10,0))</f>
        <v>45 - Mesa Diversidad Sesión 1</v>
      </c>
      <c r="V128" s="683"/>
      <c r="W128" s="683"/>
      <c r="X128" s="683"/>
      <c r="Y128" s="683"/>
      <c r="Z128" s="683"/>
      <c r="AA128" s="683"/>
      <c r="AB128" s="684"/>
      <c r="AC128" s="685">
        <f>VLOOKUP(B128,'F-GD-07 Completo'!$B:$AA,11,0)</f>
        <v>44280</v>
      </c>
      <c r="AD128" s="686"/>
      <c r="AE128" s="686"/>
      <c r="AF128" s="686"/>
      <c r="AG128" s="687">
        <f>VLOOKUP(B128,'F-GD-07 Completo'!$B:$AA,12,0)</f>
        <v>44280</v>
      </c>
      <c r="AH128" s="687"/>
      <c r="AI128" s="688"/>
      <c r="AJ128" s="689" t="str">
        <f>IF(VLOOKUP(B128,'F-GD-07 Completo'!$B:$AA,13,0)="Carpeta física",CONCATENATE(VLOOKUP(B128,'F-GD-07 Completo'!$B:$AE,14,0)," de ",VLOOKUP(B128,'F-GD-07 Completo'!$B:$AE,15,0))," ")</f>
        <v xml:space="preserve"> </v>
      </c>
      <c r="AK128" s="690"/>
      <c r="AL128" s="691" t="str">
        <f>IF(VLOOKUP(B128,'F-GD-07 Completo'!$B:$AA,13,0)="Tomo (documentos empastados)",CONCATENATE(VLOOKUP(B128,'F-GD-07 Completo'!$B:$AE,15,0)," de ",VLOOKUP(B128,'F-GD-07 Completo'!$B:$AE,16,0))," ")</f>
        <v xml:space="preserve"> </v>
      </c>
      <c r="AM128" s="692"/>
      <c r="AN128" s="689" t="str">
        <f>IF(VLOOKUP(B128,'F-GD-07 Completo'!$B:$AA,13,0)="Otro",CONCATENATE(VLOOKUP(B128,'F-GD-07 Completo'!$B:$AE,15,0)," de ",VLOOKUP(B128,'F-GD-07 Completo'!$B:$AE,16,0))," ")</f>
        <v xml:space="preserve"> </v>
      </c>
      <c r="AO128" s="690"/>
      <c r="AP128" s="622">
        <f>VLOOKUP(B128,'F-GD-07 Completo'!$B:$AE,29,0)</f>
        <v>0</v>
      </c>
      <c r="AQ128" s="693" t="str">
        <f>VLOOKUP(B128,'F-GD-07 Completo'!$B:$AA,21,0)</f>
        <v>Electrónico</v>
      </c>
      <c r="AR128" s="694"/>
      <c r="AS128" s="633">
        <f>VLOOKUP(B128,'F-GD-07 Completo'!$B:$AA,18,0)</f>
        <v>0</v>
      </c>
      <c r="AT128" s="633">
        <f>VLOOKUP(B128,'F-GD-07 Completo'!$B:$AA,19,0)</f>
        <v>4.17</v>
      </c>
      <c r="AU128" s="633" t="str">
        <f>VLOOKUP(B128,'F-GD-07 Completo'!$B:$AA,20,0)</f>
        <v>MB</v>
      </c>
      <c r="AV128" s="678" t="str">
        <f>VLOOKUP(B128,'F-GD-07 Completo'!$B:$AA,22,0)</f>
        <v>BAJO</v>
      </c>
      <c r="AW128" s="679"/>
      <c r="AX128" s="623" t="str">
        <f>IF(VLOOKUP(B128,'F-GD-07 Completo'!$B:$AA,23,0)="PU","X"," ")</f>
        <v>X</v>
      </c>
      <c r="AY128" s="623" t="str">
        <f>IF(VLOOKUP(B128,'F-GD-07 Completo'!$B:$AA,23,0)="PC","X"," ")</f>
        <v xml:space="preserve"> </v>
      </c>
      <c r="AZ128" s="623" t="str">
        <f>IF(VLOOKUP(B128,'F-GD-07 Completo'!$B:$AA,23,0)="PR","X"," ")</f>
        <v xml:space="preserve"> </v>
      </c>
      <c r="BA128" s="624">
        <f>VLOOKUP(B128,'F-GD-07 Completo'!$B:$AA,24,0)</f>
        <v>0</v>
      </c>
      <c r="BB128" s="680" t="str">
        <f>VLOOKUP(B128,'F-GD-07 Completo'!$B:$AA,25,0)</f>
        <v>TRANSFERENCIA 2023</v>
      </c>
      <c r="BC128" s="681"/>
      <c r="BD128" s="681"/>
      <c r="BE128" s="681"/>
      <c r="BF128" s="681"/>
      <c r="BG128" s="681"/>
      <c r="BH128" s="681"/>
      <c r="BI128" s="681"/>
      <c r="BJ128" s="681"/>
      <c r="BK128" s="681"/>
      <c r="BL128" s="681"/>
      <c r="BM128" s="681"/>
      <c r="BN128" s="681"/>
      <c r="BO128" s="682"/>
      <c r="BP128" s="625"/>
      <c r="BQ128" s="626"/>
      <c r="BR128" s="627"/>
    </row>
    <row r="129" spans="1:70" s="628" customFormat="1" ht="49.5" customHeight="1" x14ac:dyDescent="0.2">
      <c r="A129" s="620"/>
      <c r="B129" s="621">
        <v>105</v>
      </c>
      <c r="C129" s="678" t="str">
        <f>CONCATENATE(VLOOKUP(B129,'F-GD-07 Completo'!$B:$AA,6,0),".",VLOOKUP(B129,'F-GD-07 Completo'!$B:$AA,8,0))</f>
        <v>63.45</v>
      </c>
      <c r="D129" s="678"/>
      <c r="E129" s="678"/>
      <c r="F129" s="683" t="str">
        <f>CONCATENATE(VLOOKUP(B129,'F-GD-07 Completo'!$B:$AA,7,0),".",VLOOKUP(B129,'F-GD-07 Completo'!$B:$AA,9,0))</f>
        <v>REGISTROS .Registros del Comité Técnico para la Atención de la Primera Infancia</v>
      </c>
      <c r="G129" s="683"/>
      <c r="H129" s="683"/>
      <c r="I129" s="683"/>
      <c r="J129" s="683"/>
      <c r="K129" s="683"/>
      <c r="L129" s="683"/>
      <c r="M129" s="683"/>
      <c r="N129" s="683"/>
      <c r="O129" s="683"/>
      <c r="P129" s="683"/>
      <c r="Q129" s="683"/>
      <c r="R129" s="683"/>
      <c r="S129" s="683"/>
      <c r="T129" s="683"/>
      <c r="U129" s="683" t="str">
        <f>CONCATENATE(VLOOKUP(B129,'F-GD-07 Completo'!$B:$AA,8,0)," - ",VLOOKUP(B129,'F-GD-07 Completo'!$B:$W,10,0))</f>
        <v>45 - Mesa Diversidad Sesión 2</v>
      </c>
      <c r="V129" s="683"/>
      <c r="W129" s="683"/>
      <c r="X129" s="683"/>
      <c r="Y129" s="683"/>
      <c r="Z129" s="683"/>
      <c r="AA129" s="683"/>
      <c r="AB129" s="684"/>
      <c r="AC129" s="685">
        <f>VLOOKUP(B129,'F-GD-07 Completo'!$B:$AA,11,0)</f>
        <v>45038</v>
      </c>
      <c r="AD129" s="686"/>
      <c r="AE129" s="686"/>
      <c r="AF129" s="686"/>
      <c r="AG129" s="687">
        <f>VLOOKUP(B129,'F-GD-07 Completo'!$B:$AA,12,0)</f>
        <v>45038</v>
      </c>
      <c r="AH129" s="687"/>
      <c r="AI129" s="688"/>
      <c r="AJ129" s="689" t="str">
        <f>IF(VLOOKUP(B129,'F-GD-07 Completo'!$B:$AA,13,0)="Carpeta física",CONCATENATE(VLOOKUP(B129,'F-GD-07 Completo'!$B:$AE,14,0)," de ",VLOOKUP(B129,'F-GD-07 Completo'!$B:$AE,15,0))," ")</f>
        <v xml:space="preserve"> </v>
      </c>
      <c r="AK129" s="690"/>
      <c r="AL129" s="691" t="str">
        <f>IF(VLOOKUP(B129,'F-GD-07 Completo'!$B:$AA,13,0)="Tomo (documentos empastados)",CONCATENATE(VLOOKUP(B129,'F-GD-07 Completo'!$B:$AE,15,0)," de ",VLOOKUP(B129,'F-GD-07 Completo'!$B:$AE,16,0))," ")</f>
        <v xml:space="preserve"> </v>
      </c>
      <c r="AM129" s="692"/>
      <c r="AN129" s="689" t="str">
        <f>IF(VLOOKUP(B129,'F-GD-07 Completo'!$B:$AA,13,0)="Otro",CONCATENATE(VLOOKUP(B129,'F-GD-07 Completo'!$B:$AE,15,0)," de ",VLOOKUP(B129,'F-GD-07 Completo'!$B:$AE,16,0))," ")</f>
        <v xml:space="preserve"> </v>
      </c>
      <c r="AO129" s="690"/>
      <c r="AP129" s="622">
        <f>VLOOKUP(B129,'F-GD-07 Completo'!$B:$AE,29,0)</f>
        <v>0</v>
      </c>
      <c r="AQ129" s="693" t="str">
        <f>VLOOKUP(B129,'F-GD-07 Completo'!$B:$AA,21,0)</f>
        <v>Electrónico</v>
      </c>
      <c r="AR129" s="694"/>
      <c r="AS129" s="633">
        <f>VLOOKUP(B129,'F-GD-07 Completo'!$B:$AA,18,0)</f>
        <v>0</v>
      </c>
      <c r="AT129" s="633">
        <f>VLOOKUP(B129,'F-GD-07 Completo'!$B:$AA,19,0)</f>
        <v>752</v>
      </c>
      <c r="AU129" s="633" t="str">
        <f>VLOOKUP(B129,'F-GD-07 Completo'!$B:$AA,20,0)</f>
        <v>KB</v>
      </c>
      <c r="AV129" s="678" t="str">
        <f>VLOOKUP(B129,'F-GD-07 Completo'!$B:$AA,22,0)</f>
        <v>BAJO</v>
      </c>
      <c r="AW129" s="679"/>
      <c r="AX129" s="623" t="str">
        <f>IF(VLOOKUP(B129,'F-GD-07 Completo'!$B:$AA,23,0)="PU","X"," ")</f>
        <v>X</v>
      </c>
      <c r="AY129" s="623" t="str">
        <f>IF(VLOOKUP(B129,'F-GD-07 Completo'!$B:$AA,23,0)="PC","X"," ")</f>
        <v xml:space="preserve"> </v>
      </c>
      <c r="AZ129" s="623" t="str">
        <f>IF(VLOOKUP(B129,'F-GD-07 Completo'!$B:$AA,23,0)="PR","X"," ")</f>
        <v xml:space="preserve"> </v>
      </c>
      <c r="BA129" s="624">
        <f>VLOOKUP(B129,'F-GD-07 Completo'!$B:$AA,24,0)</f>
        <v>0</v>
      </c>
      <c r="BB129" s="680" t="str">
        <f>VLOOKUP(B129,'F-GD-07 Completo'!$B:$AA,25,0)</f>
        <v>TRANSFERENCIA 2023</v>
      </c>
      <c r="BC129" s="681"/>
      <c r="BD129" s="681"/>
      <c r="BE129" s="681"/>
      <c r="BF129" s="681"/>
      <c r="BG129" s="681"/>
      <c r="BH129" s="681"/>
      <c r="BI129" s="681"/>
      <c r="BJ129" s="681"/>
      <c r="BK129" s="681"/>
      <c r="BL129" s="681"/>
      <c r="BM129" s="681"/>
      <c r="BN129" s="681"/>
      <c r="BO129" s="682"/>
      <c r="BP129" s="625"/>
      <c r="BQ129" s="626"/>
      <c r="BR129" s="627"/>
    </row>
    <row r="130" spans="1:70" s="628" customFormat="1" ht="49.5" customHeight="1" x14ac:dyDescent="0.2">
      <c r="A130" s="620"/>
      <c r="B130" s="621">
        <v>106</v>
      </c>
      <c r="C130" s="678" t="str">
        <f>CONCATENATE(VLOOKUP(B130,'F-GD-07 Completo'!$B:$AA,6,0),".",VLOOKUP(B130,'F-GD-07 Completo'!$B:$AA,8,0))</f>
        <v>63.45</v>
      </c>
      <c r="D130" s="678"/>
      <c r="E130" s="678"/>
      <c r="F130" s="683" t="str">
        <f>CONCATENATE(VLOOKUP(B130,'F-GD-07 Completo'!$B:$AA,7,0),".",VLOOKUP(B130,'F-GD-07 Completo'!$B:$AA,9,0))</f>
        <v>REGISTROS .Registros del Comité Técnico para la Atención de la Primera Infancia</v>
      </c>
      <c r="G130" s="683"/>
      <c r="H130" s="683"/>
      <c r="I130" s="683"/>
      <c r="J130" s="683"/>
      <c r="K130" s="683"/>
      <c r="L130" s="683"/>
      <c r="M130" s="683"/>
      <c r="N130" s="683"/>
      <c r="O130" s="683"/>
      <c r="P130" s="683"/>
      <c r="Q130" s="683"/>
      <c r="R130" s="683"/>
      <c r="S130" s="683"/>
      <c r="T130" s="683"/>
      <c r="U130" s="683" t="str">
        <f>CONCATENATE(VLOOKUP(B130,'F-GD-07 Completo'!$B:$AA,8,0)," - ",VLOOKUP(B130,'F-GD-07 Completo'!$B:$W,10,0))</f>
        <v>45 - Mesa Diversidad Sesión 3</v>
      </c>
      <c r="V130" s="683"/>
      <c r="W130" s="683"/>
      <c r="X130" s="683"/>
      <c r="Y130" s="683"/>
      <c r="Z130" s="683"/>
      <c r="AA130" s="683"/>
      <c r="AB130" s="684"/>
      <c r="AC130" s="685">
        <f>VLOOKUP(B130,'F-GD-07 Completo'!$B:$AA,11,0)</f>
        <v>44396</v>
      </c>
      <c r="AD130" s="686"/>
      <c r="AE130" s="686"/>
      <c r="AF130" s="686"/>
      <c r="AG130" s="687">
        <f>VLOOKUP(B130,'F-GD-07 Completo'!$B:$AA,12,0)</f>
        <v>44396</v>
      </c>
      <c r="AH130" s="687"/>
      <c r="AI130" s="688"/>
      <c r="AJ130" s="689" t="str">
        <f>IF(VLOOKUP(B130,'F-GD-07 Completo'!$B:$AA,13,0)="Carpeta física",CONCATENATE(VLOOKUP(B130,'F-GD-07 Completo'!$B:$AE,14,0)," de ",VLOOKUP(B130,'F-GD-07 Completo'!$B:$AE,15,0))," ")</f>
        <v xml:space="preserve"> </v>
      </c>
      <c r="AK130" s="690"/>
      <c r="AL130" s="691" t="str">
        <f>IF(VLOOKUP(B130,'F-GD-07 Completo'!$B:$AA,13,0)="Tomo (documentos empastados)",CONCATENATE(VLOOKUP(B130,'F-GD-07 Completo'!$B:$AE,15,0)," de ",VLOOKUP(B130,'F-GD-07 Completo'!$B:$AE,16,0))," ")</f>
        <v xml:space="preserve"> </v>
      </c>
      <c r="AM130" s="692"/>
      <c r="AN130" s="689" t="str">
        <f>IF(VLOOKUP(B130,'F-GD-07 Completo'!$B:$AA,13,0)="Otro",CONCATENATE(VLOOKUP(B130,'F-GD-07 Completo'!$B:$AE,15,0)," de ",VLOOKUP(B130,'F-GD-07 Completo'!$B:$AE,16,0))," ")</f>
        <v xml:space="preserve"> </v>
      </c>
      <c r="AO130" s="690"/>
      <c r="AP130" s="622">
        <f>VLOOKUP(B130,'F-GD-07 Completo'!$B:$AE,29,0)</f>
        <v>0</v>
      </c>
      <c r="AQ130" s="693" t="str">
        <f>VLOOKUP(B130,'F-GD-07 Completo'!$B:$AA,21,0)</f>
        <v>Electrónico</v>
      </c>
      <c r="AR130" s="694"/>
      <c r="AS130" s="633">
        <f>VLOOKUP(B130,'F-GD-07 Completo'!$B:$AA,18,0)</f>
        <v>0</v>
      </c>
      <c r="AT130" s="633">
        <f>VLOOKUP(B130,'F-GD-07 Completo'!$B:$AA,19,0)</f>
        <v>596</v>
      </c>
      <c r="AU130" s="633" t="str">
        <f>VLOOKUP(B130,'F-GD-07 Completo'!$B:$AA,20,0)</f>
        <v>KB</v>
      </c>
      <c r="AV130" s="678" t="str">
        <f>VLOOKUP(B130,'F-GD-07 Completo'!$B:$AA,22,0)</f>
        <v>BAJO</v>
      </c>
      <c r="AW130" s="679"/>
      <c r="AX130" s="623" t="str">
        <f>IF(VLOOKUP(B130,'F-GD-07 Completo'!$B:$AA,23,0)="PU","X"," ")</f>
        <v>X</v>
      </c>
      <c r="AY130" s="623" t="str">
        <f>IF(VLOOKUP(B130,'F-GD-07 Completo'!$B:$AA,23,0)="PC","X"," ")</f>
        <v xml:space="preserve"> </v>
      </c>
      <c r="AZ130" s="623" t="str">
        <f>IF(VLOOKUP(B130,'F-GD-07 Completo'!$B:$AA,23,0)="PR","X"," ")</f>
        <v xml:space="preserve"> </v>
      </c>
      <c r="BA130" s="624">
        <f>VLOOKUP(B130,'F-GD-07 Completo'!$B:$AA,24,0)</f>
        <v>0</v>
      </c>
      <c r="BB130" s="680" t="str">
        <f>VLOOKUP(B130,'F-GD-07 Completo'!$B:$AA,25,0)</f>
        <v>TRANSFERENCIA 2023</v>
      </c>
      <c r="BC130" s="681"/>
      <c r="BD130" s="681"/>
      <c r="BE130" s="681"/>
      <c r="BF130" s="681"/>
      <c r="BG130" s="681"/>
      <c r="BH130" s="681"/>
      <c r="BI130" s="681"/>
      <c r="BJ130" s="681"/>
      <c r="BK130" s="681"/>
      <c r="BL130" s="681"/>
      <c r="BM130" s="681"/>
      <c r="BN130" s="681"/>
      <c r="BO130" s="682"/>
      <c r="BP130" s="625"/>
      <c r="BQ130" s="626"/>
      <c r="BR130" s="627"/>
    </row>
    <row r="131" spans="1:70" s="628" customFormat="1" ht="49.5" customHeight="1" x14ac:dyDescent="0.2">
      <c r="A131" s="620"/>
      <c r="B131" s="621">
        <v>107</v>
      </c>
      <c r="C131" s="678" t="str">
        <f>CONCATENATE(VLOOKUP(B131,'F-GD-07 Completo'!$B:$AA,6,0),".",VLOOKUP(B131,'F-GD-07 Completo'!$B:$AA,8,0))</f>
        <v>63.45</v>
      </c>
      <c r="D131" s="678"/>
      <c r="E131" s="678"/>
      <c r="F131" s="683" t="str">
        <f>CONCATENATE(VLOOKUP(B131,'F-GD-07 Completo'!$B:$AA,7,0),".",VLOOKUP(B131,'F-GD-07 Completo'!$B:$AA,9,0))</f>
        <v>REGISTROS .Registros del Comité Técnico para la Atención de la Primera Infancia</v>
      </c>
      <c r="G131" s="683"/>
      <c r="H131" s="683"/>
      <c r="I131" s="683"/>
      <c r="J131" s="683"/>
      <c r="K131" s="683"/>
      <c r="L131" s="683"/>
      <c r="M131" s="683"/>
      <c r="N131" s="683"/>
      <c r="O131" s="683"/>
      <c r="P131" s="683"/>
      <c r="Q131" s="683"/>
      <c r="R131" s="683"/>
      <c r="S131" s="683"/>
      <c r="T131" s="683"/>
      <c r="U131" s="683" t="str">
        <f>CONCATENATE(VLOOKUP(B131,'F-GD-07 Completo'!$B:$AA,8,0)," - ",VLOOKUP(B131,'F-GD-07 Completo'!$B:$W,10,0))</f>
        <v>45 - Mesa Diversidad Sesión 4</v>
      </c>
      <c r="V131" s="683"/>
      <c r="W131" s="683"/>
      <c r="X131" s="683"/>
      <c r="Y131" s="683"/>
      <c r="Z131" s="683"/>
      <c r="AA131" s="683"/>
      <c r="AB131" s="684"/>
      <c r="AC131" s="685">
        <f>VLOOKUP(B131,'F-GD-07 Completo'!$B:$AA,11,0)</f>
        <v>44459</v>
      </c>
      <c r="AD131" s="686"/>
      <c r="AE131" s="686"/>
      <c r="AF131" s="686"/>
      <c r="AG131" s="687">
        <f>VLOOKUP(B131,'F-GD-07 Completo'!$B:$AA,12,0)</f>
        <v>44459</v>
      </c>
      <c r="AH131" s="687"/>
      <c r="AI131" s="688"/>
      <c r="AJ131" s="689" t="str">
        <f>IF(VLOOKUP(B131,'F-GD-07 Completo'!$B:$AA,13,0)="Carpeta física",CONCATENATE(VLOOKUP(B131,'F-GD-07 Completo'!$B:$AE,14,0)," de ",VLOOKUP(B131,'F-GD-07 Completo'!$B:$AE,15,0))," ")</f>
        <v xml:space="preserve"> </v>
      </c>
      <c r="AK131" s="690"/>
      <c r="AL131" s="691" t="str">
        <f>IF(VLOOKUP(B131,'F-GD-07 Completo'!$B:$AA,13,0)="Tomo (documentos empastados)",CONCATENATE(VLOOKUP(B131,'F-GD-07 Completo'!$B:$AE,15,0)," de ",VLOOKUP(B131,'F-GD-07 Completo'!$B:$AE,16,0))," ")</f>
        <v xml:space="preserve"> </v>
      </c>
      <c r="AM131" s="692"/>
      <c r="AN131" s="689" t="str">
        <f>IF(VLOOKUP(B131,'F-GD-07 Completo'!$B:$AA,13,0)="Otro",CONCATENATE(VLOOKUP(B131,'F-GD-07 Completo'!$B:$AE,15,0)," de ",VLOOKUP(B131,'F-GD-07 Completo'!$B:$AE,16,0))," ")</f>
        <v xml:space="preserve"> </v>
      </c>
      <c r="AO131" s="690"/>
      <c r="AP131" s="622">
        <f>VLOOKUP(B131,'F-GD-07 Completo'!$B:$AE,29,0)</f>
        <v>0</v>
      </c>
      <c r="AQ131" s="693" t="str">
        <f>VLOOKUP(B131,'F-GD-07 Completo'!$B:$AA,21,0)</f>
        <v>Electrónico</v>
      </c>
      <c r="AR131" s="694"/>
      <c r="AS131" s="633">
        <f>VLOOKUP(B131,'F-GD-07 Completo'!$B:$AA,18,0)</f>
        <v>0</v>
      </c>
      <c r="AT131" s="633">
        <f>VLOOKUP(B131,'F-GD-07 Completo'!$B:$AA,19,0)</f>
        <v>592</v>
      </c>
      <c r="AU131" s="633" t="str">
        <f>VLOOKUP(B131,'F-GD-07 Completo'!$B:$AA,20,0)</f>
        <v>KB</v>
      </c>
      <c r="AV131" s="678" t="str">
        <f>VLOOKUP(B131,'F-GD-07 Completo'!$B:$AA,22,0)</f>
        <v>BAJO</v>
      </c>
      <c r="AW131" s="679"/>
      <c r="AX131" s="623" t="str">
        <f>IF(VLOOKUP(B131,'F-GD-07 Completo'!$B:$AA,23,0)="PU","X"," ")</f>
        <v>X</v>
      </c>
      <c r="AY131" s="623" t="str">
        <f>IF(VLOOKUP(B131,'F-GD-07 Completo'!$B:$AA,23,0)="PC","X"," ")</f>
        <v xml:space="preserve"> </v>
      </c>
      <c r="AZ131" s="623" t="str">
        <f>IF(VLOOKUP(B131,'F-GD-07 Completo'!$B:$AA,23,0)="PR","X"," ")</f>
        <v xml:space="preserve"> </v>
      </c>
      <c r="BA131" s="624">
        <f>VLOOKUP(B131,'F-GD-07 Completo'!$B:$AA,24,0)</f>
        <v>0</v>
      </c>
      <c r="BB131" s="680" t="str">
        <f>VLOOKUP(B131,'F-GD-07 Completo'!$B:$AA,25,0)</f>
        <v>TRANSFERENCIA 2023</v>
      </c>
      <c r="BC131" s="681"/>
      <c r="BD131" s="681"/>
      <c r="BE131" s="681"/>
      <c r="BF131" s="681"/>
      <c r="BG131" s="681"/>
      <c r="BH131" s="681"/>
      <c r="BI131" s="681"/>
      <c r="BJ131" s="681"/>
      <c r="BK131" s="681"/>
      <c r="BL131" s="681"/>
      <c r="BM131" s="681"/>
      <c r="BN131" s="681"/>
      <c r="BO131" s="682"/>
      <c r="BP131" s="625"/>
      <c r="BQ131" s="626"/>
      <c r="BR131" s="627"/>
    </row>
    <row r="132" spans="1:70" s="628" customFormat="1" ht="49.5" customHeight="1" x14ac:dyDescent="0.2">
      <c r="A132" s="620"/>
      <c r="B132" s="621">
        <v>108</v>
      </c>
      <c r="C132" s="678" t="str">
        <f>CONCATENATE(VLOOKUP(B132,'F-GD-07 Completo'!$B:$AA,6,0),".",VLOOKUP(B132,'F-GD-07 Completo'!$B:$AA,8,0))</f>
        <v>63.45</v>
      </c>
      <c r="D132" s="678"/>
      <c r="E132" s="678"/>
      <c r="F132" s="683" t="str">
        <f>CONCATENATE(VLOOKUP(B132,'F-GD-07 Completo'!$B:$AA,7,0),".",VLOOKUP(B132,'F-GD-07 Completo'!$B:$AA,9,0))</f>
        <v>REGISTROS .Registros del Comité Técnico para la Atención de la Primera Infancia</v>
      </c>
      <c r="G132" s="683"/>
      <c r="H132" s="683"/>
      <c r="I132" s="683"/>
      <c r="J132" s="683"/>
      <c r="K132" s="683"/>
      <c r="L132" s="683"/>
      <c r="M132" s="683"/>
      <c r="N132" s="683"/>
      <c r="O132" s="683"/>
      <c r="P132" s="683"/>
      <c r="Q132" s="683"/>
      <c r="R132" s="683"/>
      <c r="S132" s="683"/>
      <c r="T132" s="683"/>
      <c r="U132" s="683" t="str">
        <f>CONCATENATE(VLOOKUP(B132,'F-GD-07 Completo'!$B:$AA,8,0)," - ",VLOOKUP(B132,'F-GD-07 Completo'!$B:$W,10,0))</f>
        <v>45 - Mesa Diversidad Sesión 5</v>
      </c>
      <c r="V132" s="683"/>
      <c r="W132" s="683"/>
      <c r="X132" s="683"/>
      <c r="Y132" s="683"/>
      <c r="Z132" s="683"/>
      <c r="AA132" s="683"/>
      <c r="AB132" s="684"/>
      <c r="AC132" s="685">
        <f>VLOOKUP(B132,'F-GD-07 Completo'!$B:$AA,11,0)</f>
        <v>44497</v>
      </c>
      <c r="AD132" s="686"/>
      <c r="AE132" s="686"/>
      <c r="AF132" s="686"/>
      <c r="AG132" s="687">
        <f>VLOOKUP(B132,'F-GD-07 Completo'!$B:$AA,12,0)</f>
        <v>44497</v>
      </c>
      <c r="AH132" s="687"/>
      <c r="AI132" s="688"/>
      <c r="AJ132" s="689" t="str">
        <f>IF(VLOOKUP(B132,'F-GD-07 Completo'!$B:$AA,13,0)="Carpeta física",CONCATENATE(VLOOKUP(B132,'F-GD-07 Completo'!$B:$AE,14,0)," de ",VLOOKUP(B132,'F-GD-07 Completo'!$B:$AE,15,0))," ")</f>
        <v xml:space="preserve"> </v>
      </c>
      <c r="AK132" s="690"/>
      <c r="AL132" s="691" t="str">
        <f>IF(VLOOKUP(B132,'F-GD-07 Completo'!$B:$AA,13,0)="Tomo (documentos empastados)",CONCATENATE(VLOOKUP(B132,'F-GD-07 Completo'!$B:$AE,15,0)," de ",VLOOKUP(B132,'F-GD-07 Completo'!$B:$AE,16,0))," ")</f>
        <v xml:space="preserve"> </v>
      </c>
      <c r="AM132" s="692"/>
      <c r="AN132" s="689" t="str">
        <f>IF(VLOOKUP(B132,'F-GD-07 Completo'!$B:$AA,13,0)="Otro",CONCATENATE(VLOOKUP(B132,'F-GD-07 Completo'!$B:$AE,15,0)," de ",VLOOKUP(B132,'F-GD-07 Completo'!$B:$AE,16,0))," ")</f>
        <v xml:space="preserve"> </v>
      </c>
      <c r="AO132" s="690"/>
      <c r="AP132" s="622">
        <f>VLOOKUP(B132,'F-GD-07 Completo'!$B:$AE,29,0)</f>
        <v>0</v>
      </c>
      <c r="AQ132" s="693" t="str">
        <f>VLOOKUP(B132,'F-GD-07 Completo'!$B:$AA,21,0)</f>
        <v>Electrónico</v>
      </c>
      <c r="AR132" s="694"/>
      <c r="AS132" s="633">
        <f>VLOOKUP(B132,'F-GD-07 Completo'!$B:$AA,18,0)</f>
        <v>0</v>
      </c>
      <c r="AT132" s="633">
        <f>VLOOKUP(B132,'F-GD-07 Completo'!$B:$AA,19,0)</f>
        <v>1.35</v>
      </c>
      <c r="AU132" s="633" t="str">
        <f>VLOOKUP(B132,'F-GD-07 Completo'!$B:$AA,20,0)</f>
        <v>MB</v>
      </c>
      <c r="AV132" s="678" t="str">
        <f>VLOOKUP(B132,'F-GD-07 Completo'!$B:$AA,22,0)</f>
        <v>BAJO</v>
      </c>
      <c r="AW132" s="679"/>
      <c r="AX132" s="623" t="str">
        <f>IF(VLOOKUP(B132,'F-GD-07 Completo'!$B:$AA,23,0)="PU","X"," ")</f>
        <v>X</v>
      </c>
      <c r="AY132" s="623" t="str">
        <f>IF(VLOOKUP(B132,'F-GD-07 Completo'!$B:$AA,23,0)="PC","X"," ")</f>
        <v xml:space="preserve"> </v>
      </c>
      <c r="AZ132" s="623" t="str">
        <f>IF(VLOOKUP(B132,'F-GD-07 Completo'!$B:$AA,23,0)="PR","X"," ")</f>
        <v xml:space="preserve"> </v>
      </c>
      <c r="BA132" s="624">
        <f>VLOOKUP(B132,'F-GD-07 Completo'!$B:$AA,24,0)</f>
        <v>0</v>
      </c>
      <c r="BB132" s="680" t="str">
        <f>VLOOKUP(B132,'F-GD-07 Completo'!$B:$AA,25,0)</f>
        <v>TRANSFERENCIA 2023</v>
      </c>
      <c r="BC132" s="681"/>
      <c r="BD132" s="681"/>
      <c r="BE132" s="681"/>
      <c r="BF132" s="681"/>
      <c r="BG132" s="681"/>
      <c r="BH132" s="681"/>
      <c r="BI132" s="681"/>
      <c r="BJ132" s="681"/>
      <c r="BK132" s="681"/>
      <c r="BL132" s="681"/>
      <c r="BM132" s="681"/>
      <c r="BN132" s="681"/>
      <c r="BO132" s="682"/>
      <c r="BP132" s="625"/>
      <c r="BQ132" s="626"/>
      <c r="BR132" s="627"/>
    </row>
    <row r="133" spans="1:70" s="628" customFormat="1" ht="49.5" customHeight="1" x14ac:dyDescent="0.2">
      <c r="A133" s="620"/>
      <c r="B133" s="621">
        <v>109</v>
      </c>
      <c r="C133" s="678" t="e">
        <f>CONCATENATE(VLOOKUP(B133,'F-GD-07 Completo'!$B:$AA,6,0),".",VLOOKUP(B133,'F-GD-07 Completo'!$B:$AA,8,0))</f>
        <v>#N/A</v>
      </c>
      <c r="D133" s="678"/>
      <c r="E133" s="678"/>
      <c r="F133" s="683" t="e">
        <f>CONCATENATE(VLOOKUP(B133,'F-GD-07 Completo'!$B:$AA,7,0),".",VLOOKUP(B133,'F-GD-07 Completo'!$B:$AA,9,0))</f>
        <v>#N/A</v>
      </c>
      <c r="G133" s="683"/>
      <c r="H133" s="683"/>
      <c r="I133" s="683"/>
      <c r="J133" s="683"/>
      <c r="K133" s="683"/>
      <c r="L133" s="683"/>
      <c r="M133" s="683"/>
      <c r="N133" s="683"/>
      <c r="O133" s="683"/>
      <c r="P133" s="683"/>
      <c r="Q133" s="683"/>
      <c r="R133" s="683"/>
      <c r="S133" s="683"/>
      <c r="T133" s="683"/>
      <c r="U133" s="683" t="e">
        <f>CONCATENATE(VLOOKUP(B133,'F-GD-07 Completo'!$B:$AA,8,0)," - ",VLOOKUP(B133,'F-GD-07 Completo'!$B:$W,10,0))</f>
        <v>#N/A</v>
      </c>
      <c r="V133" s="683"/>
      <c r="W133" s="683"/>
      <c r="X133" s="683"/>
      <c r="Y133" s="683"/>
      <c r="Z133" s="683"/>
      <c r="AA133" s="683"/>
      <c r="AB133" s="684"/>
      <c r="AC133" s="685" t="e">
        <f>VLOOKUP(B133,'F-GD-07 Completo'!$B:$AA,11,0)</f>
        <v>#N/A</v>
      </c>
      <c r="AD133" s="686"/>
      <c r="AE133" s="686"/>
      <c r="AF133" s="686"/>
      <c r="AG133" s="687" t="e">
        <f>VLOOKUP(B133,'F-GD-07 Completo'!$B:$AA,12,0)</f>
        <v>#N/A</v>
      </c>
      <c r="AH133" s="687"/>
      <c r="AI133" s="688"/>
      <c r="AJ133" s="689" t="e">
        <f>IF(VLOOKUP(B133,'F-GD-07 Completo'!$B:$AA,13,0)="Carpeta física",CONCATENATE(VLOOKUP(B133,'F-GD-07 Completo'!$B:$AE,14,0)," de ",VLOOKUP(B133,'F-GD-07 Completo'!$B:$AE,15,0))," ")</f>
        <v>#N/A</v>
      </c>
      <c r="AK133" s="690"/>
      <c r="AL133" s="691" t="e">
        <f>IF(VLOOKUP(B133,'F-GD-07 Completo'!$B:$AA,13,0)="Tomo (documentos empastados)",CONCATENATE(VLOOKUP(B133,'F-GD-07 Completo'!$B:$AE,15,0)," de ",VLOOKUP(B133,'F-GD-07 Completo'!$B:$AE,16,0))," ")</f>
        <v>#N/A</v>
      </c>
      <c r="AM133" s="692"/>
      <c r="AN133" s="689" t="e">
        <f>IF(VLOOKUP(B133,'F-GD-07 Completo'!$B:$AA,13,0)="Otro",CONCATENATE(VLOOKUP(B133,'F-GD-07 Completo'!$B:$AE,15,0)," de ",VLOOKUP(B133,'F-GD-07 Completo'!$B:$AE,16,0))," ")</f>
        <v>#N/A</v>
      </c>
      <c r="AO133" s="690"/>
      <c r="AP133" s="622" t="e">
        <f>VLOOKUP(B133,'F-GD-07 Completo'!$B:$AE,29,0)</f>
        <v>#N/A</v>
      </c>
      <c r="AQ133" s="693" t="e">
        <f>VLOOKUP(B133,'F-GD-07 Completo'!$B:$AA,21,0)</f>
        <v>#N/A</v>
      </c>
      <c r="AR133" s="694"/>
      <c r="AS133" s="633" t="e">
        <f>VLOOKUP(B133,'F-GD-07 Completo'!$B:$AA,18,0)</f>
        <v>#N/A</v>
      </c>
      <c r="AT133" s="633" t="e">
        <f>VLOOKUP(B133,'F-GD-07 Completo'!$B:$AA,19,0)</f>
        <v>#N/A</v>
      </c>
      <c r="AU133" s="633" t="e">
        <f>VLOOKUP(B133,'F-GD-07 Completo'!$B:$AA,20,0)</f>
        <v>#N/A</v>
      </c>
      <c r="AV133" s="678" t="e">
        <f>VLOOKUP(B133,'F-GD-07 Completo'!$B:$AA,22,0)</f>
        <v>#N/A</v>
      </c>
      <c r="AW133" s="679"/>
      <c r="AX133" s="623" t="e">
        <f>IF(VLOOKUP(B133,'F-GD-07 Completo'!$B:$AA,23,0)="PU","X"," ")</f>
        <v>#N/A</v>
      </c>
      <c r="AY133" s="623" t="e">
        <f>IF(VLOOKUP(B133,'F-GD-07 Completo'!$B:$AA,23,0)="PC","X"," ")</f>
        <v>#N/A</v>
      </c>
      <c r="AZ133" s="623" t="e">
        <f>IF(VLOOKUP(B133,'F-GD-07 Completo'!$B:$AA,23,0)="PR","X"," ")</f>
        <v>#N/A</v>
      </c>
      <c r="BA133" s="624" t="e">
        <f>VLOOKUP(B133,'F-GD-07 Completo'!$B:$AA,24,0)</f>
        <v>#N/A</v>
      </c>
      <c r="BB133" s="680" t="e">
        <f>VLOOKUP(B133,'F-GD-07 Completo'!$B:$AA,25,0)</f>
        <v>#N/A</v>
      </c>
      <c r="BC133" s="681"/>
      <c r="BD133" s="681"/>
      <c r="BE133" s="681"/>
      <c r="BF133" s="681"/>
      <c r="BG133" s="681"/>
      <c r="BH133" s="681"/>
      <c r="BI133" s="681"/>
      <c r="BJ133" s="681"/>
      <c r="BK133" s="681"/>
      <c r="BL133" s="681"/>
      <c r="BM133" s="681"/>
      <c r="BN133" s="681"/>
      <c r="BO133" s="682"/>
      <c r="BP133" s="625"/>
      <c r="BQ133" s="626"/>
      <c r="BR133" s="627"/>
    </row>
    <row r="134" spans="1:70" s="628" customFormat="1" ht="49.5" customHeight="1" x14ac:dyDescent="0.2">
      <c r="A134" s="620"/>
      <c r="B134" s="621">
        <v>110</v>
      </c>
      <c r="C134" s="678" t="e">
        <f>CONCATENATE(VLOOKUP(B134,'F-GD-07 Completo'!$B:$AA,6,0),".",VLOOKUP(B134,'F-GD-07 Completo'!$B:$AA,8,0))</f>
        <v>#N/A</v>
      </c>
      <c r="D134" s="678"/>
      <c r="E134" s="678"/>
      <c r="F134" s="683" t="e">
        <f>CONCATENATE(VLOOKUP(B134,'F-GD-07 Completo'!$B:$AA,7,0),".",VLOOKUP(B134,'F-GD-07 Completo'!$B:$AA,9,0))</f>
        <v>#N/A</v>
      </c>
      <c r="G134" s="683"/>
      <c r="H134" s="683"/>
      <c r="I134" s="683"/>
      <c r="J134" s="683"/>
      <c r="K134" s="683"/>
      <c r="L134" s="683"/>
      <c r="M134" s="683"/>
      <c r="N134" s="683"/>
      <c r="O134" s="683"/>
      <c r="P134" s="683"/>
      <c r="Q134" s="683"/>
      <c r="R134" s="683"/>
      <c r="S134" s="683"/>
      <c r="T134" s="683"/>
      <c r="U134" s="683" t="e">
        <f>CONCATENATE(VLOOKUP(B134,'F-GD-07 Completo'!$B:$AA,8,0)," - ",VLOOKUP(B134,'F-GD-07 Completo'!$B:$W,10,0))</f>
        <v>#N/A</v>
      </c>
      <c r="V134" s="683"/>
      <c r="W134" s="683"/>
      <c r="X134" s="683"/>
      <c r="Y134" s="683"/>
      <c r="Z134" s="683"/>
      <c r="AA134" s="683"/>
      <c r="AB134" s="684"/>
      <c r="AC134" s="685" t="e">
        <f>VLOOKUP(B134,'F-GD-07 Completo'!$B:$AA,11,0)</f>
        <v>#N/A</v>
      </c>
      <c r="AD134" s="686"/>
      <c r="AE134" s="686"/>
      <c r="AF134" s="686"/>
      <c r="AG134" s="687" t="e">
        <f>VLOOKUP(B134,'F-GD-07 Completo'!$B:$AA,12,0)</f>
        <v>#N/A</v>
      </c>
      <c r="AH134" s="687"/>
      <c r="AI134" s="688"/>
      <c r="AJ134" s="689" t="e">
        <f>IF(VLOOKUP(B134,'F-GD-07 Completo'!$B:$AA,13,0)="Carpeta física",CONCATENATE(VLOOKUP(B134,'F-GD-07 Completo'!$B:$AE,14,0)," de ",VLOOKUP(B134,'F-GD-07 Completo'!$B:$AE,15,0))," ")</f>
        <v>#N/A</v>
      </c>
      <c r="AK134" s="690"/>
      <c r="AL134" s="691" t="e">
        <f>IF(VLOOKUP(B134,'F-GD-07 Completo'!$B:$AA,13,0)="Tomo (documentos empastados)",CONCATENATE(VLOOKUP(B134,'F-GD-07 Completo'!$B:$AE,15,0)," de ",VLOOKUP(B134,'F-GD-07 Completo'!$B:$AE,16,0))," ")</f>
        <v>#N/A</v>
      </c>
      <c r="AM134" s="692"/>
      <c r="AN134" s="689" t="e">
        <f>IF(VLOOKUP(B134,'F-GD-07 Completo'!$B:$AA,13,0)="Otro",CONCATENATE(VLOOKUP(B134,'F-GD-07 Completo'!$B:$AE,15,0)," de ",VLOOKUP(B134,'F-GD-07 Completo'!$B:$AE,16,0))," ")</f>
        <v>#N/A</v>
      </c>
      <c r="AO134" s="690"/>
      <c r="AP134" s="622" t="e">
        <f>VLOOKUP(B134,'F-GD-07 Completo'!$B:$AE,29,0)</f>
        <v>#N/A</v>
      </c>
      <c r="AQ134" s="693" t="e">
        <f>VLOOKUP(B134,'F-GD-07 Completo'!$B:$AA,21,0)</f>
        <v>#N/A</v>
      </c>
      <c r="AR134" s="694"/>
      <c r="AS134" s="633" t="e">
        <f>VLOOKUP(B134,'F-GD-07 Completo'!$B:$AA,18,0)</f>
        <v>#N/A</v>
      </c>
      <c r="AT134" s="633" t="e">
        <f>VLOOKUP(B134,'F-GD-07 Completo'!$B:$AA,19,0)</f>
        <v>#N/A</v>
      </c>
      <c r="AU134" s="633" t="e">
        <f>VLOOKUP(B134,'F-GD-07 Completo'!$B:$AA,20,0)</f>
        <v>#N/A</v>
      </c>
      <c r="AV134" s="678" t="e">
        <f>VLOOKUP(B134,'F-GD-07 Completo'!$B:$AA,22,0)</f>
        <v>#N/A</v>
      </c>
      <c r="AW134" s="679"/>
      <c r="AX134" s="623" t="e">
        <f>IF(VLOOKUP(B134,'F-GD-07 Completo'!$B:$AA,23,0)="PU","X"," ")</f>
        <v>#N/A</v>
      </c>
      <c r="AY134" s="623" t="e">
        <f>IF(VLOOKUP(B134,'F-GD-07 Completo'!$B:$AA,23,0)="PC","X"," ")</f>
        <v>#N/A</v>
      </c>
      <c r="AZ134" s="623" t="e">
        <f>IF(VLOOKUP(B134,'F-GD-07 Completo'!$B:$AA,23,0)="PR","X"," ")</f>
        <v>#N/A</v>
      </c>
      <c r="BA134" s="624" t="e">
        <f>VLOOKUP(B134,'F-GD-07 Completo'!$B:$AA,24,0)</f>
        <v>#N/A</v>
      </c>
      <c r="BB134" s="680" t="e">
        <f>VLOOKUP(B134,'F-GD-07 Completo'!$B:$AA,25,0)</f>
        <v>#N/A</v>
      </c>
      <c r="BC134" s="681"/>
      <c r="BD134" s="681"/>
      <c r="BE134" s="681"/>
      <c r="BF134" s="681"/>
      <c r="BG134" s="681"/>
      <c r="BH134" s="681"/>
      <c r="BI134" s="681"/>
      <c r="BJ134" s="681"/>
      <c r="BK134" s="681"/>
      <c r="BL134" s="681"/>
      <c r="BM134" s="681"/>
      <c r="BN134" s="681"/>
      <c r="BO134" s="682"/>
      <c r="BP134" s="625"/>
      <c r="BQ134" s="626"/>
      <c r="BR134" s="627"/>
    </row>
    <row r="135" spans="1:70" s="628" customFormat="1" ht="16.5" customHeight="1" x14ac:dyDescent="0.2">
      <c r="A135" s="620"/>
      <c r="B135" s="621">
        <v>114</v>
      </c>
      <c r="C135" s="678" t="e">
        <f>CONCATENATE(VLOOKUP(B135,'F-GD-07 Completo'!$B:$AA,6,0),".",VLOOKUP(B135,'F-GD-07 Completo'!$B:$AA,8,0))</f>
        <v>#N/A</v>
      </c>
      <c r="D135" s="678"/>
      <c r="E135" s="678"/>
      <c r="F135" s="683" t="e">
        <f>CONCATENATE(VLOOKUP(B135,'F-GD-07 Completo'!$B:$AA,7,0),".",VLOOKUP(B135,'F-GD-07 Completo'!$B:$AA,9,0))</f>
        <v>#N/A</v>
      </c>
      <c r="G135" s="683"/>
      <c r="H135" s="683"/>
      <c r="I135" s="683"/>
      <c r="J135" s="683"/>
      <c r="K135" s="683"/>
      <c r="L135" s="683"/>
      <c r="M135" s="683"/>
      <c r="N135" s="683"/>
      <c r="O135" s="683"/>
      <c r="P135" s="683"/>
      <c r="Q135" s="683"/>
      <c r="R135" s="683"/>
      <c r="S135" s="683"/>
      <c r="T135" s="683"/>
      <c r="U135" s="683" t="e">
        <f>CONCATENATE(VLOOKUP(B135,'F-GD-07 Completo'!$B:$AA,8,0)," - ",VLOOKUP(B135,'F-GD-07 Completo'!$B:$W,10,0))</f>
        <v>#N/A</v>
      </c>
      <c r="V135" s="683"/>
      <c r="W135" s="683"/>
      <c r="X135" s="683"/>
      <c r="Y135" s="683"/>
      <c r="Z135" s="683"/>
      <c r="AA135" s="683"/>
      <c r="AB135" s="684"/>
      <c r="AC135" s="685" t="e">
        <f>VLOOKUP(B135,'F-GD-07 Completo'!$B:$AA,11,0)</f>
        <v>#N/A</v>
      </c>
      <c r="AD135" s="686"/>
      <c r="AE135" s="686"/>
      <c r="AF135" s="686"/>
      <c r="AG135" s="687" t="e">
        <f>VLOOKUP(B135,'F-GD-07 Completo'!$B:$AA,12,0)</f>
        <v>#N/A</v>
      </c>
      <c r="AH135" s="687"/>
      <c r="AI135" s="688"/>
      <c r="AJ135" s="689" t="e">
        <f>IF(VLOOKUP(B135,'F-GD-07 Completo'!$B:$AA,13,0)="Carpeta física",CONCATENATE(VLOOKUP(B135,'F-GD-07 Completo'!$B:$AE,14,0)," de ",VLOOKUP(B135,'F-GD-07 Completo'!$B:$AE,15,0))," ")</f>
        <v>#N/A</v>
      </c>
      <c r="AK135" s="690"/>
      <c r="AL135" s="691" t="e">
        <f>IF(VLOOKUP(B135,'F-GD-07 Completo'!$B:$AA,13,0)="Tomo (documentos empastados)",CONCATENATE(VLOOKUP(B135,'F-GD-07 Completo'!$B:$AE,15,0)," de ",VLOOKUP(B135,'F-GD-07 Completo'!$B:$AE,16,0))," ")</f>
        <v>#N/A</v>
      </c>
      <c r="AM135" s="692"/>
      <c r="AN135" s="689" t="e">
        <f>IF(VLOOKUP(B135,'F-GD-07 Completo'!$B:$AA,13,0)="Otro",CONCATENATE(VLOOKUP(B135,'F-GD-07 Completo'!$B:$AE,15,0)," de ",VLOOKUP(B135,'F-GD-07 Completo'!$B:$AE,16,0))," ")</f>
        <v>#N/A</v>
      </c>
      <c r="AO135" s="690"/>
      <c r="AP135" s="622" t="e">
        <f>VLOOKUP(B135,'F-GD-07 Completo'!$B:$AE,29,0)</f>
        <v>#N/A</v>
      </c>
      <c r="AQ135" s="693" t="e">
        <f>VLOOKUP(B135,'F-GD-07 Completo'!$B:$AA,21,0)</f>
        <v>#N/A</v>
      </c>
      <c r="AR135" s="694"/>
      <c r="AS135" s="633" t="e">
        <f>VLOOKUP(B135,'F-GD-07 Completo'!$B:$AA,18,0)</f>
        <v>#N/A</v>
      </c>
      <c r="AT135" s="633" t="e">
        <f>VLOOKUP(B135,'F-GD-07 Completo'!$B:$AA,19,0)</f>
        <v>#N/A</v>
      </c>
      <c r="AU135" s="633" t="e">
        <f>VLOOKUP(B135,'F-GD-07 Completo'!$B:$AA,20,0)</f>
        <v>#N/A</v>
      </c>
      <c r="AV135" s="678" t="e">
        <f>VLOOKUP(B135,'F-GD-07 Completo'!$B:$AA,22,0)</f>
        <v>#N/A</v>
      </c>
      <c r="AW135" s="679"/>
      <c r="AX135" s="623" t="e">
        <f>IF(VLOOKUP(B135,'F-GD-07 Completo'!$B:$AA,23,0)="PU","X"," ")</f>
        <v>#N/A</v>
      </c>
      <c r="AY135" s="623" t="e">
        <f>IF(VLOOKUP(B135,'F-GD-07 Completo'!$B:$AA,23,0)="PC","X"," ")</f>
        <v>#N/A</v>
      </c>
      <c r="AZ135" s="623" t="e">
        <f>IF(VLOOKUP(B135,'F-GD-07 Completo'!$B:$AA,23,0)="PR","X"," ")</f>
        <v>#N/A</v>
      </c>
      <c r="BA135" s="624" t="e">
        <f>VLOOKUP(B135,'F-GD-07 Completo'!$B:$AA,24,0)</f>
        <v>#N/A</v>
      </c>
      <c r="BB135" s="680" t="e">
        <f>VLOOKUP(B135,'F-GD-07 Completo'!$B:$AA,25,0)</f>
        <v>#N/A</v>
      </c>
      <c r="BC135" s="681"/>
      <c r="BD135" s="681"/>
      <c r="BE135" s="681"/>
      <c r="BF135" s="681"/>
      <c r="BG135" s="681"/>
      <c r="BH135" s="681"/>
      <c r="BI135" s="681"/>
      <c r="BJ135" s="681"/>
      <c r="BK135" s="681"/>
      <c r="BL135" s="681"/>
      <c r="BM135" s="681"/>
      <c r="BN135" s="681"/>
      <c r="BO135" s="682"/>
      <c r="BP135" s="625"/>
      <c r="BQ135" s="626"/>
      <c r="BR135" s="627"/>
    </row>
    <row r="136" spans="1:70" s="628" customFormat="1" ht="16.5" customHeight="1" x14ac:dyDescent="0.2">
      <c r="A136" s="620"/>
      <c r="B136" s="621">
        <v>115</v>
      </c>
      <c r="C136" s="678" t="e">
        <f>CONCATENATE(VLOOKUP(B136,'F-GD-07 Completo'!$B:$AA,6,0),".",VLOOKUP(B136,'F-GD-07 Completo'!$B:$AA,8,0))</f>
        <v>#N/A</v>
      </c>
      <c r="D136" s="678"/>
      <c r="E136" s="678"/>
      <c r="F136" s="683" t="e">
        <f>CONCATENATE(VLOOKUP(B136,'F-GD-07 Completo'!$B:$AA,7,0),".",VLOOKUP(B136,'F-GD-07 Completo'!$B:$AA,9,0))</f>
        <v>#N/A</v>
      </c>
      <c r="G136" s="683"/>
      <c r="H136" s="683"/>
      <c r="I136" s="683"/>
      <c r="J136" s="683"/>
      <c r="K136" s="683"/>
      <c r="L136" s="683"/>
      <c r="M136" s="683"/>
      <c r="N136" s="683"/>
      <c r="O136" s="683"/>
      <c r="P136" s="683"/>
      <c r="Q136" s="683"/>
      <c r="R136" s="683"/>
      <c r="S136" s="683"/>
      <c r="T136" s="683"/>
      <c r="U136" s="683" t="e">
        <f>CONCATENATE(VLOOKUP(B136,'F-GD-07 Completo'!$B:$AA,8,0)," - ",VLOOKUP(B136,'F-GD-07 Completo'!$B:$W,10,0))</f>
        <v>#N/A</v>
      </c>
      <c r="V136" s="683"/>
      <c r="W136" s="683"/>
      <c r="X136" s="683"/>
      <c r="Y136" s="683"/>
      <c r="Z136" s="683"/>
      <c r="AA136" s="683"/>
      <c r="AB136" s="684"/>
      <c r="AC136" s="685" t="e">
        <f>VLOOKUP(B136,'F-GD-07 Completo'!$B:$AA,11,0)</f>
        <v>#N/A</v>
      </c>
      <c r="AD136" s="686"/>
      <c r="AE136" s="686"/>
      <c r="AF136" s="686"/>
      <c r="AG136" s="687" t="e">
        <f>VLOOKUP(B136,'F-GD-07 Completo'!$B:$AA,12,0)</f>
        <v>#N/A</v>
      </c>
      <c r="AH136" s="687"/>
      <c r="AI136" s="688"/>
      <c r="AJ136" s="689" t="e">
        <f>IF(VLOOKUP(B136,'F-GD-07 Completo'!$B:$AA,13,0)="Carpeta física",CONCATENATE(VLOOKUP(B136,'F-GD-07 Completo'!$B:$AE,14,0)," de ",VLOOKUP(B136,'F-GD-07 Completo'!$B:$AE,15,0))," ")</f>
        <v>#N/A</v>
      </c>
      <c r="AK136" s="690"/>
      <c r="AL136" s="691" t="e">
        <f>IF(VLOOKUP(B136,'F-GD-07 Completo'!$B:$AA,13,0)="Tomo (documentos empastados)",CONCATENATE(VLOOKUP(B136,'F-GD-07 Completo'!$B:$AE,15,0)," de ",VLOOKUP(B136,'F-GD-07 Completo'!$B:$AE,16,0))," ")</f>
        <v>#N/A</v>
      </c>
      <c r="AM136" s="692"/>
      <c r="AN136" s="689" t="e">
        <f>IF(VLOOKUP(B136,'F-GD-07 Completo'!$B:$AA,13,0)="Otro",CONCATENATE(VLOOKUP(B136,'F-GD-07 Completo'!$B:$AE,15,0)," de ",VLOOKUP(B136,'F-GD-07 Completo'!$B:$AE,16,0))," ")</f>
        <v>#N/A</v>
      </c>
      <c r="AO136" s="690"/>
      <c r="AP136" s="622" t="e">
        <f>VLOOKUP(B136,'F-GD-07 Completo'!$B:$AE,29,0)</f>
        <v>#N/A</v>
      </c>
      <c r="AQ136" s="693" t="e">
        <f>VLOOKUP(B136,'F-GD-07 Completo'!$B:$AA,21,0)</f>
        <v>#N/A</v>
      </c>
      <c r="AR136" s="694"/>
      <c r="AS136" s="633" t="e">
        <f>VLOOKUP(B136,'F-GD-07 Completo'!$B:$AA,18,0)</f>
        <v>#N/A</v>
      </c>
      <c r="AT136" s="633" t="e">
        <f>VLOOKUP(B136,'F-GD-07 Completo'!$B:$AA,19,0)</f>
        <v>#N/A</v>
      </c>
      <c r="AU136" s="633" t="e">
        <f>VLOOKUP(B136,'F-GD-07 Completo'!$B:$AA,20,0)</f>
        <v>#N/A</v>
      </c>
      <c r="AV136" s="678" t="e">
        <f>VLOOKUP(B136,'F-GD-07 Completo'!$B:$AA,22,0)</f>
        <v>#N/A</v>
      </c>
      <c r="AW136" s="679"/>
      <c r="AX136" s="623" t="e">
        <f>IF(VLOOKUP(B136,'F-GD-07 Completo'!$B:$AA,23,0)="PU","X"," ")</f>
        <v>#N/A</v>
      </c>
      <c r="AY136" s="623" t="e">
        <f>IF(VLOOKUP(B136,'F-GD-07 Completo'!$B:$AA,23,0)="PC","X"," ")</f>
        <v>#N/A</v>
      </c>
      <c r="AZ136" s="623" t="e">
        <f>IF(VLOOKUP(B136,'F-GD-07 Completo'!$B:$AA,23,0)="PR","X"," ")</f>
        <v>#N/A</v>
      </c>
      <c r="BA136" s="624" t="e">
        <f>VLOOKUP(B136,'F-GD-07 Completo'!$B:$AA,24,0)</f>
        <v>#N/A</v>
      </c>
      <c r="BB136" s="680" t="e">
        <f>VLOOKUP(B136,'F-GD-07 Completo'!$B:$AA,25,0)</f>
        <v>#N/A</v>
      </c>
      <c r="BC136" s="681"/>
      <c r="BD136" s="681"/>
      <c r="BE136" s="681"/>
      <c r="BF136" s="681"/>
      <c r="BG136" s="681"/>
      <c r="BH136" s="681"/>
      <c r="BI136" s="681"/>
      <c r="BJ136" s="681"/>
      <c r="BK136" s="681"/>
      <c r="BL136" s="681"/>
      <c r="BM136" s="681"/>
      <c r="BN136" s="681"/>
      <c r="BO136" s="682"/>
      <c r="BP136" s="625"/>
      <c r="BQ136" s="626"/>
      <c r="BR136" s="627"/>
    </row>
    <row r="137" spans="1:70" s="628" customFormat="1" ht="16.5" customHeight="1" x14ac:dyDescent="0.2">
      <c r="A137" s="620"/>
      <c r="B137" s="621">
        <v>116</v>
      </c>
      <c r="C137" s="678" t="e">
        <f>CONCATENATE(VLOOKUP(B137,'F-GD-07 Completo'!$B:$AA,6,0),".",VLOOKUP(B137,'F-GD-07 Completo'!$B:$AA,8,0))</f>
        <v>#N/A</v>
      </c>
      <c r="D137" s="678"/>
      <c r="E137" s="678"/>
      <c r="F137" s="683" t="e">
        <f>CONCATENATE(VLOOKUP(B137,'F-GD-07 Completo'!$B:$AA,7,0),".",VLOOKUP(B137,'F-GD-07 Completo'!$B:$AA,9,0))</f>
        <v>#N/A</v>
      </c>
      <c r="G137" s="683"/>
      <c r="H137" s="683"/>
      <c r="I137" s="683"/>
      <c r="J137" s="683"/>
      <c r="K137" s="683"/>
      <c r="L137" s="683"/>
      <c r="M137" s="683"/>
      <c r="N137" s="683"/>
      <c r="O137" s="683"/>
      <c r="P137" s="683"/>
      <c r="Q137" s="683"/>
      <c r="R137" s="683"/>
      <c r="S137" s="683"/>
      <c r="T137" s="683"/>
      <c r="U137" s="683" t="e">
        <f>CONCATENATE(VLOOKUP(B137,'F-GD-07 Completo'!$B:$AA,8,0)," - ",VLOOKUP(B137,'F-GD-07 Completo'!$B:$W,10,0))</f>
        <v>#N/A</v>
      </c>
      <c r="V137" s="683"/>
      <c r="W137" s="683"/>
      <c r="X137" s="683"/>
      <c r="Y137" s="683"/>
      <c r="Z137" s="683"/>
      <c r="AA137" s="683"/>
      <c r="AB137" s="684"/>
      <c r="AC137" s="685" t="e">
        <f>VLOOKUP(B137,'F-GD-07 Completo'!$B:$AA,11,0)</f>
        <v>#N/A</v>
      </c>
      <c r="AD137" s="686"/>
      <c r="AE137" s="686"/>
      <c r="AF137" s="686"/>
      <c r="AG137" s="687" t="e">
        <f>VLOOKUP(B137,'F-GD-07 Completo'!$B:$AA,12,0)</f>
        <v>#N/A</v>
      </c>
      <c r="AH137" s="687"/>
      <c r="AI137" s="688"/>
      <c r="AJ137" s="689" t="e">
        <f>IF(VLOOKUP(B137,'F-GD-07 Completo'!$B:$AA,13,0)="Carpeta física",CONCATENATE(VLOOKUP(B137,'F-GD-07 Completo'!$B:$AE,14,0)," de ",VLOOKUP(B137,'F-GD-07 Completo'!$B:$AE,15,0))," ")</f>
        <v>#N/A</v>
      </c>
      <c r="AK137" s="690"/>
      <c r="AL137" s="691" t="e">
        <f>IF(VLOOKUP(B137,'F-GD-07 Completo'!$B:$AA,13,0)="Tomo (documentos empastados)",CONCATENATE(VLOOKUP(B137,'F-GD-07 Completo'!$B:$AE,15,0)," de ",VLOOKUP(B137,'F-GD-07 Completo'!$B:$AE,16,0))," ")</f>
        <v>#N/A</v>
      </c>
      <c r="AM137" s="692"/>
      <c r="AN137" s="689" t="e">
        <f>IF(VLOOKUP(B137,'F-GD-07 Completo'!$B:$AA,13,0)="Otro",CONCATENATE(VLOOKUP(B137,'F-GD-07 Completo'!$B:$AE,15,0)," de ",VLOOKUP(B137,'F-GD-07 Completo'!$B:$AE,16,0))," ")</f>
        <v>#N/A</v>
      </c>
      <c r="AO137" s="690"/>
      <c r="AP137" s="622" t="e">
        <f>VLOOKUP(B137,'F-GD-07 Completo'!$B:$AE,29,0)</f>
        <v>#N/A</v>
      </c>
      <c r="AQ137" s="693" t="e">
        <f>VLOOKUP(B137,'F-GD-07 Completo'!$B:$AA,21,0)</f>
        <v>#N/A</v>
      </c>
      <c r="AR137" s="694"/>
      <c r="AS137" s="633" t="e">
        <f>VLOOKUP(B137,'F-GD-07 Completo'!$B:$AA,18,0)</f>
        <v>#N/A</v>
      </c>
      <c r="AT137" s="633" t="e">
        <f>VLOOKUP(B137,'F-GD-07 Completo'!$B:$AA,19,0)</f>
        <v>#N/A</v>
      </c>
      <c r="AU137" s="633" t="e">
        <f>VLOOKUP(B137,'F-GD-07 Completo'!$B:$AA,20,0)</f>
        <v>#N/A</v>
      </c>
      <c r="AV137" s="678" t="e">
        <f>VLOOKUP(B137,'F-GD-07 Completo'!$B:$AA,22,0)</f>
        <v>#N/A</v>
      </c>
      <c r="AW137" s="679"/>
      <c r="AX137" s="623" t="e">
        <f>IF(VLOOKUP(B137,'F-GD-07 Completo'!$B:$AA,23,0)="PU","X"," ")</f>
        <v>#N/A</v>
      </c>
      <c r="AY137" s="623" t="e">
        <f>IF(VLOOKUP(B137,'F-GD-07 Completo'!$B:$AA,23,0)="PC","X"," ")</f>
        <v>#N/A</v>
      </c>
      <c r="AZ137" s="623" t="e">
        <f>IF(VLOOKUP(B137,'F-GD-07 Completo'!$B:$AA,23,0)="PR","X"," ")</f>
        <v>#N/A</v>
      </c>
      <c r="BA137" s="624" t="e">
        <f>VLOOKUP(B137,'F-GD-07 Completo'!$B:$AA,24,0)</f>
        <v>#N/A</v>
      </c>
      <c r="BB137" s="680" t="e">
        <f>VLOOKUP(B137,'F-GD-07 Completo'!$B:$AA,25,0)</f>
        <v>#N/A</v>
      </c>
      <c r="BC137" s="681"/>
      <c r="BD137" s="681"/>
      <c r="BE137" s="681"/>
      <c r="BF137" s="681"/>
      <c r="BG137" s="681"/>
      <c r="BH137" s="681"/>
      <c r="BI137" s="681"/>
      <c r="BJ137" s="681"/>
      <c r="BK137" s="681"/>
      <c r="BL137" s="681"/>
      <c r="BM137" s="681"/>
      <c r="BN137" s="681"/>
      <c r="BO137" s="682"/>
      <c r="BP137" s="625"/>
      <c r="BQ137" s="626"/>
      <c r="BR137" s="627"/>
    </row>
    <row r="138" spans="1:70" s="628" customFormat="1" ht="16.5" customHeight="1" x14ac:dyDescent="0.2">
      <c r="A138" s="620"/>
      <c r="B138" s="621">
        <v>117</v>
      </c>
      <c r="C138" s="678" t="e">
        <f>CONCATENATE(VLOOKUP(B138,'F-GD-07 Completo'!$B:$AA,6,0),".",VLOOKUP(B138,'F-GD-07 Completo'!$B:$AA,8,0))</f>
        <v>#N/A</v>
      </c>
      <c r="D138" s="678"/>
      <c r="E138" s="678"/>
      <c r="F138" s="683" t="e">
        <f>CONCATENATE(VLOOKUP(B138,'F-GD-07 Completo'!$B:$AA,7,0),".",VLOOKUP(B138,'F-GD-07 Completo'!$B:$AA,9,0))</f>
        <v>#N/A</v>
      </c>
      <c r="G138" s="683"/>
      <c r="H138" s="683"/>
      <c r="I138" s="683"/>
      <c r="J138" s="683"/>
      <c r="K138" s="683"/>
      <c r="L138" s="683"/>
      <c r="M138" s="683"/>
      <c r="N138" s="683"/>
      <c r="O138" s="683"/>
      <c r="P138" s="683"/>
      <c r="Q138" s="683"/>
      <c r="R138" s="683"/>
      <c r="S138" s="683"/>
      <c r="T138" s="683"/>
      <c r="U138" s="683" t="e">
        <f>CONCATENATE(VLOOKUP(B138,'F-GD-07 Completo'!$B:$AA,8,0)," - ",VLOOKUP(B138,'F-GD-07 Completo'!$B:$W,10,0))</f>
        <v>#N/A</v>
      </c>
      <c r="V138" s="683"/>
      <c r="W138" s="683"/>
      <c r="X138" s="683"/>
      <c r="Y138" s="683"/>
      <c r="Z138" s="683"/>
      <c r="AA138" s="683"/>
      <c r="AB138" s="684"/>
      <c r="AC138" s="685" t="e">
        <f>VLOOKUP(B138,'F-GD-07 Completo'!$B:$AA,11,0)</f>
        <v>#N/A</v>
      </c>
      <c r="AD138" s="686"/>
      <c r="AE138" s="686"/>
      <c r="AF138" s="686"/>
      <c r="AG138" s="687" t="e">
        <f>VLOOKUP(B138,'F-GD-07 Completo'!$B:$AA,12,0)</f>
        <v>#N/A</v>
      </c>
      <c r="AH138" s="687"/>
      <c r="AI138" s="688"/>
      <c r="AJ138" s="689" t="e">
        <f>IF(VLOOKUP(B138,'F-GD-07 Completo'!$B:$AA,13,0)="Carpeta física",CONCATENATE(VLOOKUP(B138,'F-GD-07 Completo'!$B:$AE,14,0)," de ",VLOOKUP(B138,'F-GD-07 Completo'!$B:$AE,15,0))," ")</f>
        <v>#N/A</v>
      </c>
      <c r="AK138" s="690"/>
      <c r="AL138" s="691" t="e">
        <f>IF(VLOOKUP(B138,'F-GD-07 Completo'!$B:$AA,13,0)="Tomo (documentos empastados)",CONCATENATE(VLOOKUP(B138,'F-GD-07 Completo'!$B:$AE,15,0)," de ",VLOOKUP(B138,'F-GD-07 Completo'!$B:$AE,16,0))," ")</f>
        <v>#N/A</v>
      </c>
      <c r="AM138" s="692"/>
      <c r="AN138" s="689" t="e">
        <f>IF(VLOOKUP(B138,'F-GD-07 Completo'!$B:$AA,13,0)="Otro",CONCATENATE(VLOOKUP(B138,'F-GD-07 Completo'!$B:$AE,15,0)," de ",VLOOKUP(B138,'F-GD-07 Completo'!$B:$AE,16,0))," ")</f>
        <v>#N/A</v>
      </c>
      <c r="AO138" s="690"/>
      <c r="AP138" s="622" t="e">
        <f>VLOOKUP(B138,'F-GD-07 Completo'!$B:$AE,29,0)</f>
        <v>#N/A</v>
      </c>
      <c r="AQ138" s="693" t="e">
        <f>VLOOKUP(B138,'F-GD-07 Completo'!$B:$AA,21,0)</f>
        <v>#N/A</v>
      </c>
      <c r="AR138" s="694"/>
      <c r="AS138" s="633" t="e">
        <f>VLOOKUP(B138,'F-GD-07 Completo'!$B:$AA,18,0)</f>
        <v>#N/A</v>
      </c>
      <c r="AT138" s="633" t="e">
        <f>VLOOKUP(B138,'F-GD-07 Completo'!$B:$AA,19,0)</f>
        <v>#N/A</v>
      </c>
      <c r="AU138" s="633" t="e">
        <f>VLOOKUP(B138,'F-GD-07 Completo'!$B:$AA,20,0)</f>
        <v>#N/A</v>
      </c>
      <c r="AV138" s="678" t="e">
        <f>VLOOKUP(B138,'F-GD-07 Completo'!$B:$AA,22,0)</f>
        <v>#N/A</v>
      </c>
      <c r="AW138" s="679"/>
      <c r="AX138" s="623" t="e">
        <f>IF(VLOOKUP(B138,'F-GD-07 Completo'!$B:$AA,23,0)="PU","X"," ")</f>
        <v>#N/A</v>
      </c>
      <c r="AY138" s="623" t="e">
        <f>IF(VLOOKUP(B138,'F-GD-07 Completo'!$B:$AA,23,0)="PC","X"," ")</f>
        <v>#N/A</v>
      </c>
      <c r="AZ138" s="623" t="e">
        <f>IF(VLOOKUP(B138,'F-GD-07 Completo'!$B:$AA,23,0)="PR","X"," ")</f>
        <v>#N/A</v>
      </c>
      <c r="BA138" s="624" t="e">
        <f>VLOOKUP(B138,'F-GD-07 Completo'!$B:$AA,24,0)</f>
        <v>#N/A</v>
      </c>
      <c r="BB138" s="680" t="e">
        <f>VLOOKUP(B138,'F-GD-07 Completo'!$B:$AA,25,0)</f>
        <v>#N/A</v>
      </c>
      <c r="BC138" s="681"/>
      <c r="BD138" s="681"/>
      <c r="BE138" s="681"/>
      <c r="BF138" s="681"/>
      <c r="BG138" s="681"/>
      <c r="BH138" s="681"/>
      <c r="BI138" s="681"/>
      <c r="BJ138" s="681"/>
      <c r="BK138" s="681"/>
      <c r="BL138" s="681"/>
      <c r="BM138" s="681"/>
      <c r="BN138" s="681"/>
      <c r="BO138" s="682"/>
      <c r="BP138" s="625"/>
      <c r="BQ138" s="626"/>
      <c r="BR138" s="627"/>
    </row>
    <row r="139" spans="1:70" s="628" customFormat="1" ht="16.5" customHeight="1" x14ac:dyDescent="0.2">
      <c r="A139" s="620"/>
      <c r="B139" s="621">
        <v>118</v>
      </c>
      <c r="C139" s="678" t="e">
        <f>CONCATENATE(VLOOKUP(B139,'F-GD-07 Completo'!$B:$AA,6,0),".",VLOOKUP(B139,'F-GD-07 Completo'!$B:$AA,8,0))</f>
        <v>#N/A</v>
      </c>
      <c r="D139" s="678"/>
      <c r="E139" s="678"/>
      <c r="F139" s="683" t="e">
        <f>CONCATENATE(VLOOKUP(B139,'F-GD-07 Completo'!$B:$AA,7,0),".",VLOOKUP(B139,'F-GD-07 Completo'!$B:$AA,9,0))</f>
        <v>#N/A</v>
      </c>
      <c r="G139" s="683"/>
      <c r="H139" s="683"/>
      <c r="I139" s="683"/>
      <c r="J139" s="683"/>
      <c r="K139" s="683"/>
      <c r="L139" s="683"/>
      <c r="M139" s="683"/>
      <c r="N139" s="683"/>
      <c r="O139" s="683"/>
      <c r="P139" s="683"/>
      <c r="Q139" s="683"/>
      <c r="R139" s="683"/>
      <c r="S139" s="683"/>
      <c r="T139" s="683"/>
      <c r="U139" s="683" t="e">
        <f>CONCATENATE(VLOOKUP(B139,'F-GD-07 Completo'!$B:$AA,8,0)," - ",VLOOKUP(B139,'F-GD-07 Completo'!$B:$W,10,0))</f>
        <v>#N/A</v>
      </c>
      <c r="V139" s="683"/>
      <c r="W139" s="683"/>
      <c r="X139" s="683"/>
      <c r="Y139" s="683"/>
      <c r="Z139" s="683"/>
      <c r="AA139" s="683"/>
      <c r="AB139" s="684"/>
      <c r="AC139" s="685" t="e">
        <f>VLOOKUP(B139,'F-GD-07 Completo'!$B:$AA,11,0)</f>
        <v>#N/A</v>
      </c>
      <c r="AD139" s="686"/>
      <c r="AE139" s="686"/>
      <c r="AF139" s="686"/>
      <c r="AG139" s="687" t="e">
        <f>VLOOKUP(B139,'F-GD-07 Completo'!$B:$AA,12,0)</f>
        <v>#N/A</v>
      </c>
      <c r="AH139" s="687"/>
      <c r="AI139" s="688"/>
      <c r="AJ139" s="689" t="e">
        <f>IF(VLOOKUP(B139,'F-GD-07 Completo'!$B:$AA,13,0)="Carpeta física",CONCATENATE(VLOOKUP(B139,'F-GD-07 Completo'!$B:$AE,14,0)," de ",VLOOKUP(B139,'F-GD-07 Completo'!$B:$AE,15,0))," ")</f>
        <v>#N/A</v>
      </c>
      <c r="AK139" s="690"/>
      <c r="AL139" s="691" t="e">
        <f>IF(VLOOKUP(B139,'F-GD-07 Completo'!$B:$AA,13,0)="Tomo (documentos empastados)",CONCATENATE(VLOOKUP(B139,'F-GD-07 Completo'!$B:$AE,15,0)," de ",VLOOKUP(B139,'F-GD-07 Completo'!$B:$AE,16,0))," ")</f>
        <v>#N/A</v>
      </c>
      <c r="AM139" s="692"/>
      <c r="AN139" s="689" t="e">
        <f>IF(VLOOKUP(B139,'F-GD-07 Completo'!$B:$AA,13,0)="Otro",CONCATENATE(VLOOKUP(B139,'F-GD-07 Completo'!$B:$AE,15,0)," de ",VLOOKUP(B139,'F-GD-07 Completo'!$B:$AE,16,0))," ")</f>
        <v>#N/A</v>
      </c>
      <c r="AO139" s="690"/>
      <c r="AP139" s="622" t="e">
        <f>VLOOKUP(B139,'F-GD-07 Completo'!$B:$AE,29,0)</f>
        <v>#N/A</v>
      </c>
      <c r="AQ139" s="693" t="e">
        <f>VLOOKUP(B139,'F-GD-07 Completo'!$B:$AA,21,0)</f>
        <v>#N/A</v>
      </c>
      <c r="AR139" s="694"/>
      <c r="AS139" s="633" t="e">
        <f>VLOOKUP(B139,'F-GD-07 Completo'!$B:$AA,18,0)</f>
        <v>#N/A</v>
      </c>
      <c r="AT139" s="633" t="e">
        <f>VLOOKUP(B139,'F-GD-07 Completo'!$B:$AA,19,0)</f>
        <v>#N/A</v>
      </c>
      <c r="AU139" s="633" t="e">
        <f>VLOOKUP(B139,'F-GD-07 Completo'!$B:$AA,20,0)</f>
        <v>#N/A</v>
      </c>
      <c r="AV139" s="678" t="e">
        <f>VLOOKUP(B139,'F-GD-07 Completo'!$B:$AA,22,0)</f>
        <v>#N/A</v>
      </c>
      <c r="AW139" s="679"/>
      <c r="AX139" s="623" t="e">
        <f>IF(VLOOKUP(B139,'F-GD-07 Completo'!$B:$AA,23,0)="PU","X"," ")</f>
        <v>#N/A</v>
      </c>
      <c r="AY139" s="623" t="e">
        <f>IF(VLOOKUP(B139,'F-GD-07 Completo'!$B:$AA,23,0)="PC","X"," ")</f>
        <v>#N/A</v>
      </c>
      <c r="AZ139" s="623" t="e">
        <f>IF(VLOOKUP(B139,'F-GD-07 Completo'!$B:$AA,23,0)="PR","X"," ")</f>
        <v>#N/A</v>
      </c>
      <c r="BA139" s="624" t="e">
        <f>VLOOKUP(B139,'F-GD-07 Completo'!$B:$AA,24,0)</f>
        <v>#N/A</v>
      </c>
      <c r="BB139" s="680" t="e">
        <f>VLOOKUP(B139,'F-GD-07 Completo'!$B:$AA,25,0)</f>
        <v>#N/A</v>
      </c>
      <c r="BC139" s="681"/>
      <c r="BD139" s="681"/>
      <c r="BE139" s="681"/>
      <c r="BF139" s="681"/>
      <c r="BG139" s="681"/>
      <c r="BH139" s="681"/>
      <c r="BI139" s="681"/>
      <c r="BJ139" s="681"/>
      <c r="BK139" s="681"/>
      <c r="BL139" s="681"/>
      <c r="BM139" s="681"/>
      <c r="BN139" s="681"/>
      <c r="BO139" s="682"/>
      <c r="BP139" s="625"/>
      <c r="BQ139" s="626"/>
      <c r="BR139" s="627"/>
    </row>
    <row r="140" spans="1:70" s="628" customFormat="1" ht="16.5" customHeight="1" x14ac:dyDescent="0.2">
      <c r="A140" s="620"/>
      <c r="B140" s="621">
        <v>119</v>
      </c>
      <c r="C140" s="678" t="e">
        <f>CONCATENATE(VLOOKUP(B140,'F-GD-07 Completo'!$B:$AA,6,0),".",VLOOKUP(B140,'F-GD-07 Completo'!$B:$AA,8,0))</f>
        <v>#N/A</v>
      </c>
      <c r="D140" s="678"/>
      <c r="E140" s="678"/>
      <c r="F140" s="683" t="e">
        <f>CONCATENATE(VLOOKUP(B140,'F-GD-07 Completo'!$B:$AA,7,0),".",VLOOKUP(B140,'F-GD-07 Completo'!$B:$AA,9,0))</f>
        <v>#N/A</v>
      </c>
      <c r="G140" s="683"/>
      <c r="H140" s="683"/>
      <c r="I140" s="683"/>
      <c r="J140" s="683"/>
      <c r="K140" s="683"/>
      <c r="L140" s="683"/>
      <c r="M140" s="683"/>
      <c r="N140" s="683"/>
      <c r="O140" s="683"/>
      <c r="P140" s="683"/>
      <c r="Q140" s="683"/>
      <c r="R140" s="683"/>
      <c r="S140" s="683"/>
      <c r="T140" s="683"/>
      <c r="U140" s="683" t="e">
        <f>CONCATENATE(VLOOKUP(B140,'F-GD-07 Completo'!$B:$AA,8,0)," - ",VLOOKUP(B140,'F-GD-07 Completo'!$B:$W,10,0))</f>
        <v>#N/A</v>
      </c>
      <c r="V140" s="683"/>
      <c r="W140" s="683"/>
      <c r="X140" s="683"/>
      <c r="Y140" s="683"/>
      <c r="Z140" s="683"/>
      <c r="AA140" s="683"/>
      <c r="AB140" s="684"/>
      <c r="AC140" s="685" t="e">
        <f>VLOOKUP(B140,'F-GD-07 Completo'!$B:$AA,11,0)</f>
        <v>#N/A</v>
      </c>
      <c r="AD140" s="686"/>
      <c r="AE140" s="686"/>
      <c r="AF140" s="686"/>
      <c r="AG140" s="687" t="e">
        <f>VLOOKUP(B140,'F-GD-07 Completo'!$B:$AA,12,0)</f>
        <v>#N/A</v>
      </c>
      <c r="AH140" s="687"/>
      <c r="AI140" s="688"/>
      <c r="AJ140" s="689" t="e">
        <f>IF(VLOOKUP(B140,'F-GD-07 Completo'!$B:$AA,13,0)="Carpeta física",CONCATENATE(VLOOKUP(B140,'F-GD-07 Completo'!$B:$AE,14,0)," de ",VLOOKUP(B140,'F-GD-07 Completo'!$B:$AE,15,0))," ")</f>
        <v>#N/A</v>
      </c>
      <c r="AK140" s="690"/>
      <c r="AL140" s="691" t="e">
        <f>IF(VLOOKUP(B140,'F-GD-07 Completo'!$B:$AA,13,0)="Tomo (documentos empastados)",CONCATENATE(VLOOKUP(B140,'F-GD-07 Completo'!$B:$AE,15,0)," de ",VLOOKUP(B140,'F-GD-07 Completo'!$B:$AE,16,0))," ")</f>
        <v>#N/A</v>
      </c>
      <c r="AM140" s="692"/>
      <c r="AN140" s="689" t="e">
        <f>IF(VLOOKUP(B140,'F-GD-07 Completo'!$B:$AA,13,0)="Otro",CONCATENATE(VLOOKUP(B140,'F-GD-07 Completo'!$B:$AE,15,0)," de ",VLOOKUP(B140,'F-GD-07 Completo'!$B:$AE,16,0))," ")</f>
        <v>#N/A</v>
      </c>
      <c r="AO140" s="690"/>
      <c r="AP140" s="622" t="e">
        <f>VLOOKUP(B140,'F-GD-07 Completo'!$B:$AE,29,0)</f>
        <v>#N/A</v>
      </c>
      <c r="AQ140" s="693" t="e">
        <f>VLOOKUP(B140,'F-GD-07 Completo'!$B:$AA,21,0)</f>
        <v>#N/A</v>
      </c>
      <c r="AR140" s="694"/>
      <c r="AS140" s="633" t="e">
        <f>VLOOKUP(B140,'F-GD-07 Completo'!$B:$AA,18,0)</f>
        <v>#N/A</v>
      </c>
      <c r="AT140" s="633" t="e">
        <f>VLOOKUP(B140,'F-GD-07 Completo'!$B:$AA,19,0)</f>
        <v>#N/A</v>
      </c>
      <c r="AU140" s="633" t="e">
        <f>VLOOKUP(B140,'F-GD-07 Completo'!$B:$AA,20,0)</f>
        <v>#N/A</v>
      </c>
      <c r="AV140" s="678" t="e">
        <f>VLOOKUP(B140,'F-GD-07 Completo'!$B:$AA,22,0)</f>
        <v>#N/A</v>
      </c>
      <c r="AW140" s="679"/>
      <c r="AX140" s="623" t="e">
        <f>IF(VLOOKUP(B140,'F-GD-07 Completo'!$B:$AA,23,0)="PU","X"," ")</f>
        <v>#N/A</v>
      </c>
      <c r="AY140" s="623" t="e">
        <f>IF(VLOOKUP(B140,'F-GD-07 Completo'!$B:$AA,23,0)="PC","X"," ")</f>
        <v>#N/A</v>
      </c>
      <c r="AZ140" s="623" t="e">
        <f>IF(VLOOKUP(B140,'F-GD-07 Completo'!$B:$AA,23,0)="PR","X"," ")</f>
        <v>#N/A</v>
      </c>
      <c r="BA140" s="624" t="e">
        <f>VLOOKUP(B140,'F-GD-07 Completo'!$B:$AA,24,0)</f>
        <v>#N/A</v>
      </c>
      <c r="BB140" s="680" t="e">
        <f>VLOOKUP(B140,'F-GD-07 Completo'!$B:$AA,25,0)</f>
        <v>#N/A</v>
      </c>
      <c r="BC140" s="681"/>
      <c r="BD140" s="681"/>
      <c r="BE140" s="681"/>
      <c r="BF140" s="681"/>
      <c r="BG140" s="681"/>
      <c r="BH140" s="681"/>
      <c r="BI140" s="681"/>
      <c r="BJ140" s="681"/>
      <c r="BK140" s="681"/>
      <c r="BL140" s="681"/>
      <c r="BM140" s="681"/>
      <c r="BN140" s="681"/>
      <c r="BO140" s="682"/>
      <c r="BP140" s="625"/>
      <c r="BQ140" s="626"/>
      <c r="BR140" s="627"/>
    </row>
    <row r="141" spans="1:70" s="628" customFormat="1" ht="16.5" customHeight="1" x14ac:dyDescent="0.2">
      <c r="A141" s="620"/>
      <c r="B141" s="621">
        <v>120</v>
      </c>
      <c r="C141" s="678" t="e">
        <f>CONCATENATE(VLOOKUP(B141,'F-GD-07 Completo'!$B:$AA,6,0),".",VLOOKUP(B141,'F-GD-07 Completo'!$B:$AA,8,0))</f>
        <v>#N/A</v>
      </c>
      <c r="D141" s="678"/>
      <c r="E141" s="678"/>
      <c r="F141" s="683" t="e">
        <f>CONCATENATE(VLOOKUP(B141,'F-GD-07 Completo'!$B:$AA,7,0),".",VLOOKUP(B141,'F-GD-07 Completo'!$B:$AA,9,0))</f>
        <v>#N/A</v>
      </c>
      <c r="G141" s="683"/>
      <c r="H141" s="683"/>
      <c r="I141" s="683"/>
      <c r="J141" s="683"/>
      <c r="K141" s="683"/>
      <c r="L141" s="683"/>
      <c r="M141" s="683"/>
      <c r="N141" s="683"/>
      <c r="O141" s="683"/>
      <c r="P141" s="683"/>
      <c r="Q141" s="683"/>
      <c r="R141" s="683"/>
      <c r="S141" s="683"/>
      <c r="T141" s="683"/>
      <c r="U141" s="683" t="e">
        <f>CONCATENATE(VLOOKUP(B141,'F-GD-07 Completo'!$B:$AA,8,0)," - ",VLOOKUP(B141,'F-GD-07 Completo'!$B:$W,10,0))</f>
        <v>#N/A</v>
      </c>
      <c r="V141" s="683"/>
      <c r="W141" s="683"/>
      <c r="X141" s="683"/>
      <c r="Y141" s="683"/>
      <c r="Z141" s="683"/>
      <c r="AA141" s="683"/>
      <c r="AB141" s="684"/>
      <c r="AC141" s="685" t="e">
        <f>VLOOKUP(B141,'F-GD-07 Completo'!$B:$AA,11,0)</f>
        <v>#N/A</v>
      </c>
      <c r="AD141" s="686"/>
      <c r="AE141" s="686"/>
      <c r="AF141" s="686"/>
      <c r="AG141" s="687" t="e">
        <f>VLOOKUP(B141,'F-GD-07 Completo'!$B:$AA,12,0)</f>
        <v>#N/A</v>
      </c>
      <c r="AH141" s="687"/>
      <c r="AI141" s="688"/>
      <c r="AJ141" s="689" t="e">
        <f>IF(VLOOKUP(B141,'F-GD-07 Completo'!$B:$AA,13,0)="Carpeta física",CONCATENATE(VLOOKUP(B141,'F-GD-07 Completo'!$B:$AE,14,0)," de ",VLOOKUP(B141,'F-GD-07 Completo'!$B:$AE,15,0))," ")</f>
        <v>#N/A</v>
      </c>
      <c r="AK141" s="690"/>
      <c r="AL141" s="691" t="e">
        <f>IF(VLOOKUP(B141,'F-GD-07 Completo'!$B:$AA,13,0)="Tomo (documentos empastados)",CONCATENATE(VLOOKUP(B141,'F-GD-07 Completo'!$B:$AE,15,0)," de ",VLOOKUP(B141,'F-GD-07 Completo'!$B:$AE,16,0))," ")</f>
        <v>#N/A</v>
      </c>
      <c r="AM141" s="692"/>
      <c r="AN141" s="689" t="e">
        <f>IF(VLOOKUP(B141,'F-GD-07 Completo'!$B:$AA,13,0)="Otro",CONCATENATE(VLOOKUP(B141,'F-GD-07 Completo'!$B:$AE,15,0)," de ",VLOOKUP(B141,'F-GD-07 Completo'!$B:$AE,16,0))," ")</f>
        <v>#N/A</v>
      </c>
      <c r="AO141" s="690"/>
      <c r="AP141" s="622" t="e">
        <f>VLOOKUP(B141,'F-GD-07 Completo'!$B:$AE,29,0)</f>
        <v>#N/A</v>
      </c>
      <c r="AQ141" s="693" t="e">
        <f>VLOOKUP(B141,'F-GD-07 Completo'!$B:$AA,21,0)</f>
        <v>#N/A</v>
      </c>
      <c r="AR141" s="694"/>
      <c r="AS141" s="633" t="e">
        <f>VLOOKUP(B141,'F-GD-07 Completo'!$B:$AA,18,0)</f>
        <v>#N/A</v>
      </c>
      <c r="AT141" s="633" t="e">
        <f>VLOOKUP(B141,'F-GD-07 Completo'!$B:$AA,19,0)</f>
        <v>#N/A</v>
      </c>
      <c r="AU141" s="633" t="e">
        <f>VLOOKUP(B141,'F-GD-07 Completo'!$B:$AA,20,0)</f>
        <v>#N/A</v>
      </c>
      <c r="AV141" s="678" t="e">
        <f>VLOOKUP(B141,'F-GD-07 Completo'!$B:$AA,22,0)</f>
        <v>#N/A</v>
      </c>
      <c r="AW141" s="679"/>
      <c r="AX141" s="623" t="e">
        <f>IF(VLOOKUP(B141,'F-GD-07 Completo'!$B:$AA,23,0)="PU","X"," ")</f>
        <v>#N/A</v>
      </c>
      <c r="AY141" s="623" t="e">
        <f>IF(VLOOKUP(B141,'F-GD-07 Completo'!$B:$AA,23,0)="PC","X"," ")</f>
        <v>#N/A</v>
      </c>
      <c r="AZ141" s="623" t="e">
        <f>IF(VLOOKUP(B141,'F-GD-07 Completo'!$B:$AA,23,0)="PR","X"," ")</f>
        <v>#N/A</v>
      </c>
      <c r="BA141" s="624" t="e">
        <f>VLOOKUP(B141,'F-GD-07 Completo'!$B:$AA,24,0)</f>
        <v>#N/A</v>
      </c>
      <c r="BB141" s="680" t="e">
        <f>VLOOKUP(B141,'F-GD-07 Completo'!$B:$AA,25,0)</f>
        <v>#N/A</v>
      </c>
      <c r="BC141" s="681"/>
      <c r="BD141" s="681"/>
      <c r="BE141" s="681"/>
      <c r="BF141" s="681"/>
      <c r="BG141" s="681"/>
      <c r="BH141" s="681"/>
      <c r="BI141" s="681"/>
      <c r="BJ141" s="681"/>
      <c r="BK141" s="681"/>
      <c r="BL141" s="681"/>
      <c r="BM141" s="681"/>
      <c r="BN141" s="681"/>
      <c r="BO141" s="682"/>
      <c r="BP141" s="625"/>
      <c r="BQ141" s="626"/>
      <c r="BR141" s="627"/>
    </row>
    <row r="142" spans="1:70" s="628" customFormat="1" ht="16.5" customHeight="1" x14ac:dyDescent="0.2">
      <c r="A142" s="620"/>
      <c r="B142" s="621">
        <v>121</v>
      </c>
      <c r="C142" s="678" t="e">
        <f>CONCATENATE(VLOOKUP(B142,'F-GD-07 Completo'!$B:$AA,6,0),".",VLOOKUP(B142,'F-GD-07 Completo'!$B:$AA,8,0))</f>
        <v>#N/A</v>
      </c>
      <c r="D142" s="678"/>
      <c r="E142" s="678"/>
      <c r="F142" s="683" t="e">
        <f>CONCATENATE(VLOOKUP(B142,'F-GD-07 Completo'!$B:$AA,7,0),".",VLOOKUP(B142,'F-GD-07 Completo'!$B:$AA,9,0))</f>
        <v>#N/A</v>
      </c>
      <c r="G142" s="683"/>
      <c r="H142" s="683"/>
      <c r="I142" s="683"/>
      <c r="J142" s="683"/>
      <c r="K142" s="683"/>
      <c r="L142" s="683"/>
      <c r="M142" s="683"/>
      <c r="N142" s="683"/>
      <c r="O142" s="683"/>
      <c r="P142" s="683"/>
      <c r="Q142" s="683"/>
      <c r="R142" s="683"/>
      <c r="S142" s="683"/>
      <c r="T142" s="683"/>
      <c r="U142" s="683" t="e">
        <f>CONCATENATE(VLOOKUP(B142,'F-GD-07 Completo'!$B:$AA,8,0)," - ",VLOOKUP(B142,'F-GD-07 Completo'!$B:$W,10,0))</f>
        <v>#N/A</v>
      </c>
      <c r="V142" s="683"/>
      <c r="W142" s="683"/>
      <c r="X142" s="683"/>
      <c r="Y142" s="683"/>
      <c r="Z142" s="683"/>
      <c r="AA142" s="683"/>
      <c r="AB142" s="684"/>
      <c r="AC142" s="685" t="e">
        <f>VLOOKUP(B142,'F-GD-07 Completo'!$B:$AA,11,0)</f>
        <v>#N/A</v>
      </c>
      <c r="AD142" s="686"/>
      <c r="AE142" s="686"/>
      <c r="AF142" s="686"/>
      <c r="AG142" s="687" t="e">
        <f>VLOOKUP(B142,'F-GD-07 Completo'!$B:$AA,12,0)</f>
        <v>#N/A</v>
      </c>
      <c r="AH142" s="687"/>
      <c r="AI142" s="688"/>
      <c r="AJ142" s="689" t="e">
        <f>IF(VLOOKUP(B142,'F-GD-07 Completo'!$B:$AA,13,0)="Carpeta física",CONCATENATE(VLOOKUP(B142,'F-GD-07 Completo'!$B:$AE,14,0)," de ",VLOOKUP(B142,'F-GD-07 Completo'!$B:$AE,15,0))," ")</f>
        <v>#N/A</v>
      </c>
      <c r="AK142" s="690"/>
      <c r="AL142" s="691" t="e">
        <f>IF(VLOOKUP(B142,'F-GD-07 Completo'!$B:$AA,13,0)="Tomo (documentos empastados)",CONCATENATE(VLOOKUP(B142,'F-GD-07 Completo'!$B:$AE,15,0)," de ",VLOOKUP(B142,'F-GD-07 Completo'!$B:$AE,16,0))," ")</f>
        <v>#N/A</v>
      </c>
      <c r="AM142" s="692"/>
      <c r="AN142" s="689" t="e">
        <f>IF(VLOOKUP(B142,'F-GD-07 Completo'!$B:$AA,13,0)="Otro",CONCATENATE(VLOOKUP(B142,'F-GD-07 Completo'!$B:$AE,15,0)," de ",VLOOKUP(B142,'F-GD-07 Completo'!$B:$AE,16,0))," ")</f>
        <v>#N/A</v>
      </c>
      <c r="AO142" s="690"/>
      <c r="AP142" s="622" t="e">
        <f>VLOOKUP(B142,'F-GD-07 Completo'!$B:$AE,29,0)</f>
        <v>#N/A</v>
      </c>
      <c r="AQ142" s="693" t="e">
        <f>VLOOKUP(B142,'F-GD-07 Completo'!$B:$AA,21,0)</f>
        <v>#N/A</v>
      </c>
      <c r="AR142" s="694"/>
      <c r="AS142" s="633" t="e">
        <f>VLOOKUP(B142,'F-GD-07 Completo'!$B:$AA,18,0)</f>
        <v>#N/A</v>
      </c>
      <c r="AT142" s="633" t="e">
        <f>VLOOKUP(B142,'F-GD-07 Completo'!$B:$AA,19,0)</f>
        <v>#N/A</v>
      </c>
      <c r="AU142" s="633" t="e">
        <f>VLOOKUP(B142,'F-GD-07 Completo'!$B:$AA,20,0)</f>
        <v>#N/A</v>
      </c>
      <c r="AV142" s="678" t="e">
        <f>VLOOKUP(B142,'F-GD-07 Completo'!$B:$AA,22,0)</f>
        <v>#N/A</v>
      </c>
      <c r="AW142" s="679"/>
      <c r="AX142" s="623" t="e">
        <f>IF(VLOOKUP(B142,'F-GD-07 Completo'!$B:$AA,23,0)="PU","X"," ")</f>
        <v>#N/A</v>
      </c>
      <c r="AY142" s="623" t="e">
        <f>IF(VLOOKUP(B142,'F-GD-07 Completo'!$B:$AA,23,0)="PC","X"," ")</f>
        <v>#N/A</v>
      </c>
      <c r="AZ142" s="623" t="e">
        <f>IF(VLOOKUP(B142,'F-GD-07 Completo'!$B:$AA,23,0)="PR","X"," ")</f>
        <v>#N/A</v>
      </c>
      <c r="BA142" s="624" t="e">
        <f>VLOOKUP(B142,'F-GD-07 Completo'!$B:$AA,24,0)</f>
        <v>#N/A</v>
      </c>
      <c r="BB142" s="680" t="e">
        <f>VLOOKUP(B142,'F-GD-07 Completo'!$B:$AA,25,0)</f>
        <v>#N/A</v>
      </c>
      <c r="BC142" s="681"/>
      <c r="BD142" s="681"/>
      <c r="BE142" s="681"/>
      <c r="BF142" s="681"/>
      <c r="BG142" s="681"/>
      <c r="BH142" s="681"/>
      <c r="BI142" s="681"/>
      <c r="BJ142" s="681"/>
      <c r="BK142" s="681"/>
      <c r="BL142" s="681"/>
      <c r="BM142" s="681"/>
      <c r="BN142" s="681"/>
      <c r="BO142" s="682"/>
      <c r="BP142" s="625"/>
      <c r="BQ142" s="626"/>
      <c r="BR142" s="627"/>
    </row>
    <row r="143" spans="1:70" s="628" customFormat="1" ht="16.5" customHeight="1" x14ac:dyDescent="0.2">
      <c r="A143" s="620"/>
      <c r="B143" s="621">
        <v>122</v>
      </c>
      <c r="C143" s="678" t="e">
        <f>CONCATENATE(VLOOKUP(B143,'F-GD-07 Completo'!$B:$AA,6,0),".",VLOOKUP(B143,'F-GD-07 Completo'!$B:$AA,8,0))</f>
        <v>#N/A</v>
      </c>
      <c r="D143" s="678"/>
      <c r="E143" s="678"/>
      <c r="F143" s="683" t="e">
        <f>CONCATENATE(VLOOKUP(B143,'F-GD-07 Completo'!$B:$AA,7,0),".",VLOOKUP(B143,'F-GD-07 Completo'!$B:$AA,9,0))</f>
        <v>#N/A</v>
      </c>
      <c r="G143" s="683"/>
      <c r="H143" s="683"/>
      <c r="I143" s="683"/>
      <c r="J143" s="683"/>
      <c r="K143" s="683"/>
      <c r="L143" s="683"/>
      <c r="M143" s="683"/>
      <c r="N143" s="683"/>
      <c r="O143" s="683"/>
      <c r="P143" s="683"/>
      <c r="Q143" s="683"/>
      <c r="R143" s="683"/>
      <c r="S143" s="683"/>
      <c r="T143" s="683"/>
      <c r="U143" s="683" t="e">
        <f>CONCATENATE(VLOOKUP(B143,'F-GD-07 Completo'!$B:$AA,8,0)," - ",VLOOKUP(B143,'F-GD-07 Completo'!$B:$W,10,0))</f>
        <v>#N/A</v>
      </c>
      <c r="V143" s="683"/>
      <c r="W143" s="683"/>
      <c r="X143" s="683"/>
      <c r="Y143" s="683"/>
      <c r="Z143" s="683"/>
      <c r="AA143" s="683"/>
      <c r="AB143" s="684"/>
      <c r="AC143" s="685" t="e">
        <f>VLOOKUP(B143,'F-GD-07 Completo'!$B:$AA,11,0)</f>
        <v>#N/A</v>
      </c>
      <c r="AD143" s="686"/>
      <c r="AE143" s="686"/>
      <c r="AF143" s="686"/>
      <c r="AG143" s="687" t="e">
        <f>VLOOKUP(B143,'F-GD-07 Completo'!$B:$AA,12,0)</f>
        <v>#N/A</v>
      </c>
      <c r="AH143" s="687"/>
      <c r="AI143" s="688"/>
      <c r="AJ143" s="689" t="e">
        <f>IF(VLOOKUP(B143,'F-GD-07 Completo'!$B:$AA,13,0)="Carpeta física",CONCATENATE(VLOOKUP(B143,'F-GD-07 Completo'!$B:$AE,14,0)," de ",VLOOKUP(B143,'F-GD-07 Completo'!$B:$AE,15,0))," ")</f>
        <v>#N/A</v>
      </c>
      <c r="AK143" s="690"/>
      <c r="AL143" s="691" t="e">
        <f>IF(VLOOKUP(B143,'F-GD-07 Completo'!$B:$AA,13,0)="Tomo (documentos empastados)",CONCATENATE(VLOOKUP(B143,'F-GD-07 Completo'!$B:$AE,15,0)," de ",VLOOKUP(B143,'F-GD-07 Completo'!$B:$AE,16,0))," ")</f>
        <v>#N/A</v>
      </c>
      <c r="AM143" s="692"/>
      <c r="AN143" s="689" t="e">
        <f>IF(VLOOKUP(B143,'F-GD-07 Completo'!$B:$AA,13,0)="Otro",CONCATENATE(VLOOKUP(B143,'F-GD-07 Completo'!$B:$AE,15,0)," de ",VLOOKUP(B143,'F-GD-07 Completo'!$B:$AE,16,0))," ")</f>
        <v>#N/A</v>
      </c>
      <c r="AO143" s="690"/>
      <c r="AP143" s="622" t="e">
        <f>VLOOKUP(B143,'F-GD-07 Completo'!$B:$AE,29,0)</f>
        <v>#N/A</v>
      </c>
      <c r="AQ143" s="693" t="e">
        <f>VLOOKUP(B143,'F-GD-07 Completo'!$B:$AA,21,0)</f>
        <v>#N/A</v>
      </c>
      <c r="AR143" s="694"/>
      <c r="AS143" s="633" t="e">
        <f>VLOOKUP(B143,'F-GD-07 Completo'!$B:$AA,18,0)</f>
        <v>#N/A</v>
      </c>
      <c r="AT143" s="633" t="e">
        <f>VLOOKUP(B143,'F-GD-07 Completo'!$B:$AA,19,0)</f>
        <v>#N/A</v>
      </c>
      <c r="AU143" s="633" t="e">
        <f>VLOOKUP(B143,'F-GD-07 Completo'!$B:$AA,20,0)</f>
        <v>#N/A</v>
      </c>
      <c r="AV143" s="678" t="e">
        <f>VLOOKUP(B143,'F-GD-07 Completo'!$B:$AA,22,0)</f>
        <v>#N/A</v>
      </c>
      <c r="AW143" s="679"/>
      <c r="AX143" s="623" t="e">
        <f>IF(VLOOKUP(B143,'F-GD-07 Completo'!$B:$AA,23,0)="PU","X"," ")</f>
        <v>#N/A</v>
      </c>
      <c r="AY143" s="623" t="e">
        <f>IF(VLOOKUP(B143,'F-GD-07 Completo'!$B:$AA,23,0)="PC","X"," ")</f>
        <v>#N/A</v>
      </c>
      <c r="AZ143" s="623" t="e">
        <f>IF(VLOOKUP(B143,'F-GD-07 Completo'!$B:$AA,23,0)="PR","X"," ")</f>
        <v>#N/A</v>
      </c>
      <c r="BA143" s="624" t="e">
        <f>VLOOKUP(B143,'F-GD-07 Completo'!$B:$AA,24,0)</f>
        <v>#N/A</v>
      </c>
      <c r="BB143" s="680" t="e">
        <f>VLOOKUP(B143,'F-GD-07 Completo'!$B:$AA,25,0)</f>
        <v>#N/A</v>
      </c>
      <c r="BC143" s="681"/>
      <c r="BD143" s="681"/>
      <c r="BE143" s="681"/>
      <c r="BF143" s="681"/>
      <c r="BG143" s="681"/>
      <c r="BH143" s="681"/>
      <c r="BI143" s="681"/>
      <c r="BJ143" s="681"/>
      <c r="BK143" s="681"/>
      <c r="BL143" s="681"/>
      <c r="BM143" s="681"/>
      <c r="BN143" s="681"/>
      <c r="BO143" s="682"/>
      <c r="BP143" s="625"/>
      <c r="BQ143" s="626"/>
      <c r="BR143" s="627"/>
    </row>
    <row r="144" spans="1:70" s="628" customFormat="1" ht="16.5" customHeight="1" x14ac:dyDescent="0.2">
      <c r="A144" s="620"/>
      <c r="B144" s="621">
        <v>123</v>
      </c>
      <c r="C144" s="678" t="e">
        <f>CONCATENATE(VLOOKUP(B144,'F-GD-07 Completo'!$B:$AA,6,0),".",VLOOKUP(B144,'F-GD-07 Completo'!$B:$AA,8,0))</f>
        <v>#N/A</v>
      </c>
      <c r="D144" s="678"/>
      <c r="E144" s="678"/>
      <c r="F144" s="683" t="e">
        <f>CONCATENATE(VLOOKUP(B144,'F-GD-07 Completo'!$B:$AA,7,0),".",VLOOKUP(B144,'F-GD-07 Completo'!$B:$AA,9,0))</f>
        <v>#N/A</v>
      </c>
      <c r="G144" s="683"/>
      <c r="H144" s="683"/>
      <c r="I144" s="683"/>
      <c r="J144" s="683"/>
      <c r="K144" s="683"/>
      <c r="L144" s="683"/>
      <c r="M144" s="683"/>
      <c r="N144" s="683"/>
      <c r="O144" s="683"/>
      <c r="P144" s="683"/>
      <c r="Q144" s="683"/>
      <c r="R144" s="683"/>
      <c r="S144" s="683"/>
      <c r="T144" s="683"/>
      <c r="U144" s="683" t="e">
        <f>CONCATENATE(VLOOKUP(B144,'F-GD-07 Completo'!$B:$AA,8,0)," - ",VLOOKUP(B144,'F-GD-07 Completo'!$B:$W,10,0))</f>
        <v>#N/A</v>
      </c>
      <c r="V144" s="683"/>
      <c r="W144" s="683"/>
      <c r="X144" s="683"/>
      <c r="Y144" s="683"/>
      <c r="Z144" s="683"/>
      <c r="AA144" s="683"/>
      <c r="AB144" s="684"/>
      <c r="AC144" s="685" t="e">
        <f>VLOOKUP(B144,'F-GD-07 Completo'!$B:$AA,11,0)</f>
        <v>#N/A</v>
      </c>
      <c r="AD144" s="686"/>
      <c r="AE144" s="686"/>
      <c r="AF144" s="686"/>
      <c r="AG144" s="687" t="e">
        <f>VLOOKUP(B144,'F-GD-07 Completo'!$B:$AA,12,0)</f>
        <v>#N/A</v>
      </c>
      <c r="AH144" s="687"/>
      <c r="AI144" s="688"/>
      <c r="AJ144" s="689" t="e">
        <f>IF(VLOOKUP(B144,'F-GD-07 Completo'!$B:$AA,13,0)="Carpeta física",CONCATENATE(VLOOKUP(B144,'F-GD-07 Completo'!$B:$AE,14,0)," de ",VLOOKUP(B144,'F-GD-07 Completo'!$B:$AE,15,0))," ")</f>
        <v>#N/A</v>
      </c>
      <c r="AK144" s="690"/>
      <c r="AL144" s="691" t="e">
        <f>IF(VLOOKUP(B144,'F-GD-07 Completo'!$B:$AA,13,0)="Tomo (documentos empastados)",CONCATENATE(VLOOKUP(B144,'F-GD-07 Completo'!$B:$AE,15,0)," de ",VLOOKUP(B144,'F-GD-07 Completo'!$B:$AE,16,0))," ")</f>
        <v>#N/A</v>
      </c>
      <c r="AM144" s="692"/>
      <c r="AN144" s="689" t="e">
        <f>IF(VLOOKUP(B144,'F-GD-07 Completo'!$B:$AA,13,0)="Otro",CONCATENATE(VLOOKUP(B144,'F-GD-07 Completo'!$B:$AE,15,0)," de ",VLOOKUP(B144,'F-GD-07 Completo'!$B:$AE,16,0))," ")</f>
        <v>#N/A</v>
      </c>
      <c r="AO144" s="690"/>
      <c r="AP144" s="622" t="e">
        <f>VLOOKUP(B144,'F-GD-07 Completo'!$B:$AE,29,0)</f>
        <v>#N/A</v>
      </c>
      <c r="AQ144" s="693" t="e">
        <f>VLOOKUP(B144,'F-GD-07 Completo'!$B:$AA,21,0)</f>
        <v>#N/A</v>
      </c>
      <c r="AR144" s="694"/>
      <c r="AS144" s="633" t="e">
        <f>VLOOKUP(B144,'F-GD-07 Completo'!$B:$AA,18,0)</f>
        <v>#N/A</v>
      </c>
      <c r="AT144" s="633" t="e">
        <f>VLOOKUP(B144,'F-GD-07 Completo'!$B:$AA,19,0)</f>
        <v>#N/A</v>
      </c>
      <c r="AU144" s="633" t="e">
        <f>VLOOKUP(B144,'F-GD-07 Completo'!$B:$AA,20,0)</f>
        <v>#N/A</v>
      </c>
      <c r="AV144" s="678" t="e">
        <f>VLOOKUP(B144,'F-GD-07 Completo'!$B:$AA,22,0)</f>
        <v>#N/A</v>
      </c>
      <c r="AW144" s="679"/>
      <c r="AX144" s="623" t="e">
        <f>IF(VLOOKUP(B144,'F-GD-07 Completo'!$B:$AA,23,0)="PU","X"," ")</f>
        <v>#N/A</v>
      </c>
      <c r="AY144" s="623" t="e">
        <f>IF(VLOOKUP(B144,'F-GD-07 Completo'!$B:$AA,23,0)="PC","X"," ")</f>
        <v>#N/A</v>
      </c>
      <c r="AZ144" s="623" t="e">
        <f>IF(VLOOKUP(B144,'F-GD-07 Completo'!$B:$AA,23,0)="PR","X"," ")</f>
        <v>#N/A</v>
      </c>
      <c r="BA144" s="624" t="e">
        <f>VLOOKUP(B144,'F-GD-07 Completo'!$B:$AA,24,0)</f>
        <v>#N/A</v>
      </c>
      <c r="BB144" s="680" t="e">
        <f>VLOOKUP(B144,'F-GD-07 Completo'!$B:$AA,25,0)</f>
        <v>#N/A</v>
      </c>
      <c r="BC144" s="681"/>
      <c r="BD144" s="681"/>
      <c r="BE144" s="681"/>
      <c r="BF144" s="681"/>
      <c r="BG144" s="681"/>
      <c r="BH144" s="681"/>
      <c r="BI144" s="681"/>
      <c r="BJ144" s="681"/>
      <c r="BK144" s="681"/>
      <c r="BL144" s="681"/>
      <c r="BM144" s="681"/>
      <c r="BN144" s="681"/>
      <c r="BO144" s="682"/>
      <c r="BP144" s="625"/>
      <c r="BQ144" s="626"/>
      <c r="BR144" s="627"/>
    </row>
    <row r="145" spans="1:70" s="628" customFormat="1" ht="16.5" customHeight="1" x14ac:dyDescent="0.2">
      <c r="A145" s="620"/>
      <c r="B145" s="621">
        <v>124</v>
      </c>
      <c r="C145" s="678" t="e">
        <f>CONCATENATE(VLOOKUP(B145,'F-GD-07 Completo'!$B:$AA,6,0),".",VLOOKUP(B145,'F-GD-07 Completo'!$B:$AA,8,0))</f>
        <v>#N/A</v>
      </c>
      <c r="D145" s="678"/>
      <c r="E145" s="678"/>
      <c r="F145" s="683" t="e">
        <f>CONCATENATE(VLOOKUP(B145,'F-GD-07 Completo'!$B:$AA,7,0),".",VLOOKUP(B145,'F-GD-07 Completo'!$B:$AA,9,0))</f>
        <v>#N/A</v>
      </c>
      <c r="G145" s="683"/>
      <c r="H145" s="683"/>
      <c r="I145" s="683"/>
      <c r="J145" s="683"/>
      <c r="K145" s="683"/>
      <c r="L145" s="683"/>
      <c r="M145" s="683"/>
      <c r="N145" s="683"/>
      <c r="O145" s="683"/>
      <c r="P145" s="683"/>
      <c r="Q145" s="683"/>
      <c r="R145" s="683"/>
      <c r="S145" s="683"/>
      <c r="T145" s="683"/>
      <c r="U145" s="683" t="e">
        <f>CONCATENATE(VLOOKUP(B145,'F-GD-07 Completo'!$B:$AA,8,0)," - ",VLOOKUP(B145,'F-GD-07 Completo'!$B:$W,10,0))</f>
        <v>#N/A</v>
      </c>
      <c r="V145" s="683"/>
      <c r="W145" s="683"/>
      <c r="X145" s="683"/>
      <c r="Y145" s="683"/>
      <c r="Z145" s="683"/>
      <c r="AA145" s="683"/>
      <c r="AB145" s="684"/>
      <c r="AC145" s="685" t="e">
        <f>VLOOKUP(B145,'F-GD-07 Completo'!$B:$AA,11,0)</f>
        <v>#N/A</v>
      </c>
      <c r="AD145" s="686"/>
      <c r="AE145" s="686"/>
      <c r="AF145" s="686"/>
      <c r="AG145" s="687" t="e">
        <f>VLOOKUP(B145,'F-GD-07 Completo'!$B:$AA,12,0)</f>
        <v>#N/A</v>
      </c>
      <c r="AH145" s="687"/>
      <c r="AI145" s="688"/>
      <c r="AJ145" s="689" t="e">
        <f>IF(VLOOKUP(B145,'F-GD-07 Completo'!$B:$AA,13,0)="Carpeta física",CONCATENATE(VLOOKUP(B145,'F-GD-07 Completo'!$B:$AE,14,0)," de ",VLOOKUP(B145,'F-GD-07 Completo'!$B:$AE,15,0))," ")</f>
        <v>#N/A</v>
      </c>
      <c r="AK145" s="690"/>
      <c r="AL145" s="691" t="e">
        <f>IF(VLOOKUP(B145,'F-GD-07 Completo'!$B:$AA,13,0)="Tomo (documentos empastados)",CONCATENATE(VLOOKUP(B145,'F-GD-07 Completo'!$B:$AE,15,0)," de ",VLOOKUP(B145,'F-GD-07 Completo'!$B:$AE,16,0))," ")</f>
        <v>#N/A</v>
      </c>
      <c r="AM145" s="692"/>
      <c r="AN145" s="689" t="e">
        <f>IF(VLOOKUP(B145,'F-GD-07 Completo'!$B:$AA,13,0)="Otro",CONCATENATE(VLOOKUP(B145,'F-GD-07 Completo'!$B:$AE,15,0)," de ",VLOOKUP(B145,'F-GD-07 Completo'!$B:$AE,16,0))," ")</f>
        <v>#N/A</v>
      </c>
      <c r="AO145" s="690"/>
      <c r="AP145" s="622" t="e">
        <f>VLOOKUP(B145,'F-GD-07 Completo'!$B:$AE,29,0)</f>
        <v>#N/A</v>
      </c>
      <c r="AQ145" s="693" t="e">
        <f>VLOOKUP(B145,'F-GD-07 Completo'!$B:$AA,21,0)</f>
        <v>#N/A</v>
      </c>
      <c r="AR145" s="694"/>
      <c r="AS145" s="633" t="e">
        <f>VLOOKUP(B145,'F-GD-07 Completo'!$B:$AA,18,0)</f>
        <v>#N/A</v>
      </c>
      <c r="AT145" s="633" t="e">
        <f>VLOOKUP(B145,'F-GD-07 Completo'!$B:$AA,19,0)</f>
        <v>#N/A</v>
      </c>
      <c r="AU145" s="633" t="e">
        <f>VLOOKUP(B145,'F-GD-07 Completo'!$B:$AA,20,0)</f>
        <v>#N/A</v>
      </c>
      <c r="AV145" s="678" t="e">
        <f>VLOOKUP(B145,'F-GD-07 Completo'!$B:$AA,22,0)</f>
        <v>#N/A</v>
      </c>
      <c r="AW145" s="679"/>
      <c r="AX145" s="623" t="e">
        <f>IF(VLOOKUP(B145,'F-GD-07 Completo'!$B:$AA,23,0)="PU","X"," ")</f>
        <v>#N/A</v>
      </c>
      <c r="AY145" s="623" t="e">
        <f>IF(VLOOKUP(B145,'F-GD-07 Completo'!$B:$AA,23,0)="PC","X"," ")</f>
        <v>#N/A</v>
      </c>
      <c r="AZ145" s="623" t="e">
        <f>IF(VLOOKUP(B145,'F-GD-07 Completo'!$B:$AA,23,0)="PR","X"," ")</f>
        <v>#N/A</v>
      </c>
      <c r="BA145" s="624" t="e">
        <f>VLOOKUP(B145,'F-GD-07 Completo'!$B:$AA,24,0)</f>
        <v>#N/A</v>
      </c>
      <c r="BB145" s="680" t="e">
        <f>VLOOKUP(B145,'F-GD-07 Completo'!$B:$AA,25,0)</f>
        <v>#N/A</v>
      </c>
      <c r="BC145" s="681"/>
      <c r="BD145" s="681"/>
      <c r="BE145" s="681"/>
      <c r="BF145" s="681"/>
      <c r="BG145" s="681"/>
      <c r="BH145" s="681"/>
      <c r="BI145" s="681"/>
      <c r="BJ145" s="681"/>
      <c r="BK145" s="681"/>
      <c r="BL145" s="681"/>
      <c r="BM145" s="681"/>
      <c r="BN145" s="681"/>
      <c r="BO145" s="682"/>
      <c r="BP145" s="625"/>
      <c r="BQ145" s="626"/>
      <c r="BR145" s="627"/>
    </row>
    <row r="146" spans="1:70" s="628" customFormat="1" ht="16.5" customHeight="1" x14ac:dyDescent="0.2">
      <c r="A146" s="620"/>
      <c r="B146" s="621">
        <v>125</v>
      </c>
      <c r="C146" s="678" t="e">
        <f>CONCATENATE(VLOOKUP(B146,'F-GD-07 Completo'!$B:$AA,6,0),".",VLOOKUP(B146,'F-GD-07 Completo'!$B:$AA,8,0))</f>
        <v>#N/A</v>
      </c>
      <c r="D146" s="678"/>
      <c r="E146" s="678"/>
      <c r="F146" s="683" t="e">
        <f>CONCATENATE(VLOOKUP(B146,'F-GD-07 Completo'!$B:$AA,7,0),".",VLOOKUP(B146,'F-GD-07 Completo'!$B:$AA,9,0))</f>
        <v>#N/A</v>
      </c>
      <c r="G146" s="683"/>
      <c r="H146" s="683"/>
      <c r="I146" s="683"/>
      <c r="J146" s="683"/>
      <c r="K146" s="683"/>
      <c r="L146" s="683"/>
      <c r="M146" s="683"/>
      <c r="N146" s="683"/>
      <c r="O146" s="683"/>
      <c r="P146" s="683"/>
      <c r="Q146" s="683"/>
      <c r="R146" s="683"/>
      <c r="S146" s="683"/>
      <c r="T146" s="683"/>
      <c r="U146" s="683" t="e">
        <f>CONCATENATE(VLOOKUP(B146,'F-GD-07 Completo'!$B:$AA,8,0)," - ",VLOOKUP(B146,'F-GD-07 Completo'!$B:$W,10,0))</f>
        <v>#N/A</v>
      </c>
      <c r="V146" s="683"/>
      <c r="W146" s="683"/>
      <c r="X146" s="683"/>
      <c r="Y146" s="683"/>
      <c r="Z146" s="683"/>
      <c r="AA146" s="683"/>
      <c r="AB146" s="684"/>
      <c r="AC146" s="685" t="e">
        <f>VLOOKUP(B146,'F-GD-07 Completo'!$B:$AA,11,0)</f>
        <v>#N/A</v>
      </c>
      <c r="AD146" s="686"/>
      <c r="AE146" s="686"/>
      <c r="AF146" s="686"/>
      <c r="AG146" s="687" t="e">
        <f>VLOOKUP(B146,'F-GD-07 Completo'!$B:$AA,12,0)</f>
        <v>#N/A</v>
      </c>
      <c r="AH146" s="687"/>
      <c r="AI146" s="688"/>
      <c r="AJ146" s="689" t="e">
        <f>IF(VLOOKUP(B146,'F-GD-07 Completo'!$B:$AA,13,0)="Carpeta física",CONCATENATE(VLOOKUP(B146,'F-GD-07 Completo'!$B:$AE,14,0)," de ",VLOOKUP(B146,'F-GD-07 Completo'!$B:$AE,15,0))," ")</f>
        <v>#N/A</v>
      </c>
      <c r="AK146" s="690"/>
      <c r="AL146" s="691" t="e">
        <f>IF(VLOOKUP(B146,'F-GD-07 Completo'!$B:$AA,13,0)="Tomo (documentos empastados)",CONCATENATE(VLOOKUP(B146,'F-GD-07 Completo'!$B:$AE,15,0)," de ",VLOOKUP(B146,'F-GD-07 Completo'!$B:$AE,16,0))," ")</f>
        <v>#N/A</v>
      </c>
      <c r="AM146" s="692"/>
      <c r="AN146" s="689" t="e">
        <f>IF(VLOOKUP(B146,'F-GD-07 Completo'!$B:$AA,13,0)="Otro",CONCATENATE(VLOOKUP(B146,'F-GD-07 Completo'!$B:$AE,15,0)," de ",VLOOKUP(B146,'F-GD-07 Completo'!$B:$AE,16,0))," ")</f>
        <v>#N/A</v>
      </c>
      <c r="AO146" s="690"/>
      <c r="AP146" s="622" t="e">
        <f>VLOOKUP(B146,'F-GD-07 Completo'!$B:$AE,29,0)</f>
        <v>#N/A</v>
      </c>
      <c r="AQ146" s="693" t="e">
        <f>VLOOKUP(B146,'F-GD-07 Completo'!$B:$AA,21,0)</f>
        <v>#N/A</v>
      </c>
      <c r="AR146" s="694"/>
      <c r="AS146" s="633" t="e">
        <f>VLOOKUP(B146,'F-GD-07 Completo'!$B:$AA,18,0)</f>
        <v>#N/A</v>
      </c>
      <c r="AT146" s="633" t="e">
        <f>VLOOKUP(B146,'F-GD-07 Completo'!$B:$AA,19,0)</f>
        <v>#N/A</v>
      </c>
      <c r="AU146" s="633" t="e">
        <f>VLOOKUP(B146,'F-GD-07 Completo'!$B:$AA,20,0)</f>
        <v>#N/A</v>
      </c>
      <c r="AV146" s="678" t="e">
        <f>VLOOKUP(B146,'F-GD-07 Completo'!$B:$AA,22,0)</f>
        <v>#N/A</v>
      </c>
      <c r="AW146" s="679"/>
      <c r="AX146" s="623" t="e">
        <f>IF(VLOOKUP(B146,'F-GD-07 Completo'!$B:$AA,23,0)="PU","X"," ")</f>
        <v>#N/A</v>
      </c>
      <c r="AY146" s="623" t="e">
        <f>IF(VLOOKUP(B146,'F-GD-07 Completo'!$B:$AA,23,0)="PC","X"," ")</f>
        <v>#N/A</v>
      </c>
      <c r="AZ146" s="623" t="e">
        <f>IF(VLOOKUP(B146,'F-GD-07 Completo'!$B:$AA,23,0)="PR","X"," ")</f>
        <v>#N/A</v>
      </c>
      <c r="BA146" s="624" t="e">
        <f>VLOOKUP(B146,'F-GD-07 Completo'!$B:$AA,24,0)</f>
        <v>#N/A</v>
      </c>
      <c r="BB146" s="680" t="e">
        <f>VLOOKUP(B146,'F-GD-07 Completo'!$B:$AA,25,0)</f>
        <v>#N/A</v>
      </c>
      <c r="BC146" s="681"/>
      <c r="BD146" s="681"/>
      <c r="BE146" s="681"/>
      <c r="BF146" s="681"/>
      <c r="BG146" s="681"/>
      <c r="BH146" s="681"/>
      <c r="BI146" s="681"/>
      <c r="BJ146" s="681"/>
      <c r="BK146" s="681"/>
      <c r="BL146" s="681"/>
      <c r="BM146" s="681"/>
      <c r="BN146" s="681"/>
      <c r="BO146" s="682"/>
      <c r="BP146" s="625"/>
      <c r="BQ146" s="626"/>
      <c r="BR146" s="627"/>
    </row>
    <row r="147" spans="1:70" s="628" customFormat="1" ht="16.5" customHeight="1" x14ac:dyDescent="0.2">
      <c r="A147" s="620"/>
      <c r="B147" s="621">
        <v>126</v>
      </c>
      <c r="C147" s="678" t="e">
        <f>CONCATENATE(VLOOKUP(B147,'F-GD-07 Completo'!$B:$AA,6,0),".",VLOOKUP(B147,'F-GD-07 Completo'!$B:$AA,8,0))</f>
        <v>#N/A</v>
      </c>
      <c r="D147" s="678"/>
      <c r="E147" s="678"/>
      <c r="F147" s="683" t="e">
        <f>CONCATENATE(VLOOKUP(B147,'F-GD-07 Completo'!$B:$AA,7,0),".",VLOOKUP(B147,'F-GD-07 Completo'!$B:$AA,9,0))</f>
        <v>#N/A</v>
      </c>
      <c r="G147" s="683"/>
      <c r="H147" s="683"/>
      <c r="I147" s="683"/>
      <c r="J147" s="683"/>
      <c r="K147" s="683"/>
      <c r="L147" s="683"/>
      <c r="M147" s="683"/>
      <c r="N147" s="683"/>
      <c r="O147" s="683"/>
      <c r="P147" s="683"/>
      <c r="Q147" s="683"/>
      <c r="R147" s="683"/>
      <c r="S147" s="683"/>
      <c r="T147" s="683"/>
      <c r="U147" s="683" t="e">
        <f>CONCATENATE(VLOOKUP(B147,'F-GD-07 Completo'!$B:$AA,8,0)," - ",VLOOKUP(B147,'F-GD-07 Completo'!$B:$W,10,0))</f>
        <v>#N/A</v>
      </c>
      <c r="V147" s="683"/>
      <c r="W147" s="683"/>
      <c r="X147" s="683"/>
      <c r="Y147" s="683"/>
      <c r="Z147" s="683"/>
      <c r="AA147" s="683"/>
      <c r="AB147" s="684"/>
      <c r="AC147" s="685" t="e">
        <f>VLOOKUP(B147,'F-GD-07 Completo'!$B:$AA,11,0)</f>
        <v>#N/A</v>
      </c>
      <c r="AD147" s="686"/>
      <c r="AE147" s="686"/>
      <c r="AF147" s="686"/>
      <c r="AG147" s="687" t="e">
        <f>VLOOKUP(B147,'F-GD-07 Completo'!$B:$AA,12,0)</f>
        <v>#N/A</v>
      </c>
      <c r="AH147" s="687"/>
      <c r="AI147" s="688"/>
      <c r="AJ147" s="689" t="e">
        <f>IF(VLOOKUP(B147,'F-GD-07 Completo'!$B:$AA,13,0)="Carpeta física",CONCATENATE(VLOOKUP(B147,'F-GD-07 Completo'!$B:$AE,14,0)," de ",VLOOKUP(B147,'F-GD-07 Completo'!$B:$AE,15,0))," ")</f>
        <v>#N/A</v>
      </c>
      <c r="AK147" s="690"/>
      <c r="AL147" s="691" t="e">
        <f>IF(VLOOKUP(B147,'F-GD-07 Completo'!$B:$AA,13,0)="Tomo (documentos empastados)",CONCATENATE(VLOOKUP(B147,'F-GD-07 Completo'!$B:$AE,15,0)," de ",VLOOKUP(B147,'F-GD-07 Completo'!$B:$AE,16,0))," ")</f>
        <v>#N/A</v>
      </c>
      <c r="AM147" s="692"/>
      <c r="AN147" s="689" t="e">
        <f>IF(VLOOKUP(B147,'F-GD-07 Completo'!$B:$AA,13,0)="Otro",CONCATENATE(VLOOKUP(B147,'F-GD-07 Completo'!$B:$AE,15,0)," de ",VLOOKUP(B147,'F-GD-07 Completo'!$B:$AE,16,0))," ")</f>
        <v>#N/A</v>
      </c>
      <c r="AO147" s="690"/>
      <c r="AP147" s="622" t="e">
        <f>VLOOKUP(B147,'F-GD-07 Completo'!$B:$AE,29,0)</f>
        <v>#N/A</v>
      </c>
      <c r="AQ147" s="693" t="e">
        <f>VLOOKUP(B147,'F-GD-07 Completo'!$B:$AA,21,0)</f>
        <v>#N/A</v>
      </c>
      <c r="AR147" s="694"/>
      <c r="AS147" s="633" t="e">
        <f>VLOOKUP(B147,'F-GD-07 Completo'!$B:$AA,18,0)</f>
        <v>#N/A</v>
      </c>
      <c r="AT147" s="633" t="e">
        <f>VLOOKUP(B147,'F-GD-07 Completo'!$B:$AA,19,0)</f>
        <v>#N/A</v>
      </c>
      <c r="AU147" s="633" t="e">
        <f>VLOOKUP(B147,'F-GD-07 Completo'!$B:$AA,20,0)</f>
        <v>#N/A</v>
      </c>
      <c r="AV147" s="678" t="e">
        <f>VLOOKUP(B147,'F-GD-07 Completo'!$B:$AA,22,0)</f>
        <v>#N/A</v>
      </c>
      <c r="AW147" s="679"/>
      <c r="AX147" s="623" t="e">
        <f>IF(VLOOKUP(B147,'F-GD-07 Completo'!$B:$AA,23,0)="PU","X"," ")</f>
        <v>#N/A</v>
      </c>
      <c r="AY147" s="623" t="e">
        <f>IF(VLOOKUP(B147,'F-GD-07 Completo'!$B:$AA,23,0)="PC","X"," ")</f>
        <v>#N/A</v>
      </c>
      <c r="AZ147" s="623" t="e">
        <f>IF(VLOOKUP(B147,'F-GD-07 Completo'!$B:$AA,23,0)="PR","X"," ")</f>
        <v>#N/A</v>
      </c>
      <c r="BA147" s="624" t="e">
        <f>VLOOKUP(B147,'F-GD-07 Completo'!$B:$AA,24,0)</f>
        <v>#N/A</v>
      </c>
      <c r="BB147" s="680" t="e">
        <f>VLOOKUP(B147,'F-GD-07 Completo'!$B:$AA,25,0)</f>
        <v>#N/A</v>
      </c>
      <c r="BC147" s="681"/>
      <c r="BD147" s="681"/>
      <c r="BE147" s="681"/>
      <c r="BF147" s="681"/>
      <c r="BG147" s="681"/>
      <c r="BH147" s="681"/>
      <c r="BI147" s="681"/>
      <c r="BJ147" s="681"/>
      <c r="BK147" s="681"/>
      <c r="BL147" s="681"/>
      <c r="BM147" s="681"/>
      <c r="BN147" s="681"/>
      <c r="BO147" s="682"/>
      <c r="BP147" s="625"/>
      <c r="BQ147" s="626"/>
      <c r="BR147" s="627"/>
    </row>
    <row r="148" spans="1:70" s="628" customFormat="1" ht="16.5" customHeight="1" x14ac:dyDescent="0.2">
      <c r="A148" s="620"/>
      <c r="B148" s="621">
        <v>127</v>
      </c>
      <c r="C148" s="678" t="e">
        <f>CONCATENATE(VLOOKUP(B148,'F-GD-07 Completo'!$B:$AA,6,0),".",VLOOKUP(B148,'F-GD-07 Completo'!$B:$AA,8,0))</f>
        <v>#N/A</v>
      </c>
      <c r="D148" s="678"/>
      <c r="E148" s="678"/>
      <c r="F148" s="683" t="e">
        <f>CONCATENATE(VLOOKUP(B148,'F-GD-07 Completo'!$B:$AA,7,0),".",VLOOKUP(B148,'F-GD-07 Completo'!$B:$AA,9,0))</f>
        <v>#N/A</v>
      </c>
      <c r="G148" s="683"/>
      <c r="H148" s="683"/>
      <c r="I148" s="683"/>
      <c r="J148" s="683"/>
      <c r="K148" s="683"/>
      <c r="L148" s="683"/>
      <c r="M148" s="683"/>
      <c r="N148" s="683"/>
      <c r="O148" s="683"/>
      <c r="P148" s="683"/>
      <c r="Q148" s="683"/>
      <c r="R148" s="683"/>
      <c r="S148" s="683"/>
      <c r="T148" s="683"/>
      <c r="U148" s="683" t="e">
        <f>CONCATENATE(VLOOKUP(B148,'F-GD-07 Completo'!$B:$AA,8,0)," - ",VLOOKUP(B148,'F-GD-07 Completo'!$B:$W,10,0))</f>
        <v>#N/A</v>
      </c>
      <c r="V148" s="683"/>
      <c r="W148" s="683"/>
      <c r="X148" s="683"/>
      <c r="Y148" s="683"/>
      <c r="Z148" s="683"/>
      <c r="AA148" s="683"/>
      <c r="AB148" s="684"/>
      <c r="AC148" s="685" t="e">
        <f>VLOOKUP(B148,'F-GD-07 Completo'!$B:$AA,11,0)</f>
        <v>#N/A</v>
      </c>
      <c r="AD148" s="686"/>
      <c r="AE148" s="686"/>
      <c r="AF148" s="686"/>
      <c r="AG148" s="687" t="e">
        <f>VLOOKUP(B148,'F-GD-07 Completo'!$B:$AA,12,0)</f>
        <v>#N/A</v>
      </c>
      <c r="AH148" s="687"/>
      <c r="AI148" s="688"/>
      <c r="AJ148" s="689" t="e">
        <f>IF(VLOOKUP(B148,'F-GD-07 Completo'!$B:$AA,13,0)="Carpeta física",CONCATENATE(VLOOKUP(B148,'F-GD-07 Completo'!$B:$AE,14,0)," de ",VLOOKUP(B148,'F-GD-07 Completo'!$B:$AE,15,0))," ")</f>
        <v>#N/A</v>
      </c>
      <c r="AK148" s="690"/>
      <c r="AL148" s="691" t="e">
        <f>IF(VLOOKUP(B148,'F-GD-07 Completo'!$B:$AA,13,0)="Tomo (documentos empastados)",CONCATENATE(VLOOKUP(B148,'F-GD-07 Completo'!$B:$AE,15,0)," de ",VLOOKUP(B148,'F-GD-07 Completo'!$B:$AE,16,0))," ")</f>
        <v>#N/A</v>
      </c>
      <c r="AM148" s="692"/>
      <c r="AN148" s="689" t="e">
        <f>IF(VLOOKUP(B148,'F-GD-07 Completo'!$B:$AA,13,0)="Otro",CONCATENATE(VLOOKUP(B148,'F-GD-07 Completo'!$B:$AE,15,0)," de ",VLOOKUP(B148,'F-GD-07 Completo'!$B:$AE,16,0))," ")</f>
        <v>#N/A</v>
      </c>
      <c r="AO148" s="690"/>
      <c r="AP148" s="622" t="e">
        <f>VLOOKUP(B148,'F-GD-07 Completo'!$B:$AE,29,0)</f>
        <v>#N/A</v>
      </c>
      <c r="AQ148" s="693" t="e">
        <f>VLOOKUP(B148,'F-GD-07 Completo'!$B:$AA,21,0)</f>
        <v>#N/A</v>
      </c>
      <c r="AR148" s="694"/>
      <c r="AS148" s="633" t="e">
        <f>VLOOKUP(B148,'F-GD-07 Completo'!$B:$AA,18,0)</f>
        <v>#N/A</v>
      </c>
      <c r="AT148" s="633" t="e">
        <f>VLOOKUP(B148,'F-GD-07 Completo'!$B:$AA,19,0)</f>
        <v>#N/A</v>
      </c>
      <c r="AU148" s="633" t="e">
        <f>VLOOKUP(B148,'F-GD-07 Completo'!$B:$AA,20,0)</f>
        <v>#N/A</v>
      </c>
      <c r="AV148" s="678" t="e">
        <f>VLOOKUP(B148,'F-GD-07 Completo'!$B:$AA,22,0)</f>
        <v>#N/A</v>
      </c>
      <c r="AW148" s="679"/>
      <c r="AX148" s="623" t="e">
        <f>IF(VLOOKUP(B148,'F-GD-07 Completo'!$B:$AA,23,0)="PU","X"," ")</f>
        <v>#N/A</v>
      </c>
      <c r="AY148" s="623" t="e">
        <f>IF(VLOOKUP(B148,'F-GD-07 Completo'!$B:$AA,23,0)="PC","X"," ")</f>
        <v>#N/A</v>
      </c>
      <c r="AZ148" s="623" t="e">
        <f>IF(VLOOKUP(B148,'F-GD-07 Completo'!$B:$AA,23,0)="PR","X"," ")</f>
        <v>#N/A</v>
      </c>
      <c r="BA148" s="624" t="e">
        <f>VLOOKUP(B148,'F-GD-07 Completo'!$B:$AA,24,0)</f>
        <v>#N/A</v>
      </c>
      <c r="BB148" s="680" t="e">
        <f>VLOOKUP(B148,'F-GD-07 Completo'!$B:$AA,25,0)</f>
        <v>#N/A</v>
      </c>
      <c r="BC148" s="681"/>
      <c r="BD148" s="681"/>
      <c r="BE148" s="681"/>
      <c r="BF148" s="681"/>
      <c r="BG148" s="681"/>
      <c r="BH148" s="681"/>
      <c r="BI148" s="681"/>
      <c r="BJ148" s="681"/>
      <c r="BK148" s="681"/>
      <c r="BL148" s="681"/>
      <c r="BM148" s="681"/>
      <c r="BN148" s="681"/>
      <c r="BO148" s="682"/>
      <c r="BP148" s="625"/>
      <c r="BQ148" s="626"/>
      <c r="BR148" s="627"/>
    </row>
    <row r="149" spans="1:70" s="628" customFormat="1" ht="16.5" customHeight="1" x14ac:dyDescent="0.2">
      <c r="A149" s="620"/>
      <c r="B149" s="621">
        <v>128</v>
      </c>
      <c r="C149" s="678" t="e">
        <f>CONCATENATE(VLOOKUP(B149,'F-GD-07 Completo'!$B:$AA,6,0),".",VLOOKUP(B149,'F-GD-07 Completo'!$B:$AA,8,0))</f>
        <v>#N/A</v>
      </c>
      <c r="D149" s="678"/>
      <c r="E149" s="678"/>
      <c r="F149" s="683" t="e">
        <f>CONCATENATE(VLOOKUP(B149,'F-GD-07 Completo'!$B:$AA,7,0),".",VLOOKUP(B149,'F-GD-07 Completo'!$B:$AA,9,0))</f>
        <v>#N/A</v>
      </c>
      <c r="G149" s="683"/>
      <c r="H149" s="683"/>
      <c r="I149" s="683"/>
      <c r="J149" s="683"/>
      <c r="K149" s="683"/>
      <c r="L149" s="683"/>
      <c r="M149" s="683"/>
      <c r="N149" s="683"/>
      <c r="O149" s="683"/>
      <c r="P149" s="683"/>
      <c r="Q149" s="683"/>
      <c r="R149" s="683"/>
      <c r="S149" s="683"/>
      <c r="T149" s="683"/>
      <c r="U149" s="683" t="e">
        <f>CONCATENATE(VLOOKUP(B149,'F-GD-07 Completo'!$B:$AA,8,0)," - ",VLOOKUP(B149,'F-GD-07 Completo'!$B:$W,10,0))</f>
        <v>#N/A</v>
      </c>
      <c r="V149" s="683"/>
      <c r="W149" s="683"/>
      <c r="X149" s="683"/>
      <c r="Y149" s="683"/>
      <c r="Z149" s="683"/>
      <c r="AA149" s="683"/>
      <c r="AB149" s="684"/>
      <c r="AC149" s="685" t="e">
        <f>VLOOKUP(B149,'F-GD-07 Completo'!$B:$AA,11,0)</f>
        <v>#N/A</v>
      </c>
      <c r="AD149" s="686"/>
      <c r="AE149" s="686"/>
      <c r="AF149" s="686"/>
      <c r="AG149" s="687" t="e">
        <f>VLOOKUP(B149,'F-GD-07 Completo'!$B:$AA,12,0)</f>
        <v>#N/A</v>
      </c>
      <c r="AH149" s="687"/>
      <c r="AI149" s="688"/>
      <c r="AJ149" s="689" t="e">
        <f>IF(VLOOKUP(B149,'F-GD-07 Completo'!$B:$AA,13,0)="Carpeta física",CONCATENATE(VLOOKUP(B149,'F-GD-07 Completo'!$B:$AE,14,0)," de ",VLOOKUP(B149,'F-GD-07 Completo'!$B:$AE,15,0))," ")</f>
        <v>#N/A</v>
      </c>
      <c r="AK149" s="690"/>
      <c r="AL149" s="691" t="e">
        <f>IF(VLOOKUP(B149,'F-GD-07 Completo'!$B:$AA,13,0)="Tomo (documentos empastados)",CONCATENATE(VLOOKUP(B149,'F-GD-07 Completo'!$B:$AE,15,0)," de ",VLOOKUP(B149,'F-GD-07 Completo'!$B:$AE,16,0))," ")</f>
        <v>#N/A</v>
      </c>
      <c r="AM149" s="692"/>
      <c r="AN149" s="689" t="e">
        <f>IF(VLOOKUP(B149,'F-GD-07 Completo'!$B:$AA,13,0)="Otro",CONCATENATE(VLOOKUP(B149,'F-GD-07 Completo'!$B:$AE,15,0)," de ",VLOOKUP(B149,'F-GD-07 Completo'!$B:$AE,16,0))," ")</f>
        <v>#N/A</v>
      </c>
      <c r="AO149" s="690"/>
      <c r="AP149" s="622" t="e">
        <f>VLOOKUP(B149,'F-GD-07 Completo'!$B:$AE,29,0)</f>
        <v>#N/A</v>
      </c>
      <c r="AQ149" s="693" t="e">
        <f>VLOOKUP(B149,'F-GD-07 Completo'!$B:$AA,21,0)</f>
        <v>#N/A</v>
      </c>
      <c r="AR149" s="694"/>
      <c r="AS149" s="633" t="e">
        <f>VLOOKUP(B149,'F-GD-07 Completo'!$B:$AA,18,0)</f>
        <v>#N/A</v>
      </c>
      <c r="AT149" s="633" t="e">
        <f>VLOOKUP(B149,'F-GD-07 Completo'!$B:$AA,19,0)</f>
        <v>#N/A</v>
      </c>
      <c r="AU149" s="633" t="e">
        <f>VLOOKUP(B149,'F-GD-07 Completo'!$B:$AA,20,0)</f>
        <v>#N/A</v>
      </c>
      <c r="AV149" s="678" t="e">
        <f>VLOOKUP(B149,'F-GD-07 Completo'!$B:$AA,22,0)</f>
        <v>#N/A</v>
      </c>
      <c r="AW149" s="679"/>
      <c r="AX149" s="623" t="e">
        <f>IF(VLOOKUP(B149,'F-GD-07 Completo'!$B:$AA,23,0)="PU","X"," ")</f>
        <v>#N/A</v>
      </c>
      <c r="AY149" s="623" t="e">
        <f>IF(VLOOKUP(B149,'F-GD-07 Completo'!$B:$AA,23,0)="PC","X"," ")</f>
        <v>#N/A</v>
      </c>
      <c r="AZ149" s="623" t="e">
        <f>IF(VLOOKUP(B149,'F-GD-07 Completo'!$B:$AA,23,0)="PR","X"," ")</f>
        <v>#N/A</v>
      </c>
      <c r="BA149" s="624" t="e">
        <f>VLOOKUP(B149,'F-GD-07 Completo'!$B:$AA,24,0)</f>
        <v>#N/A</v>
      </c>
      <c r="BB149" s="680" t="e">
        <f>VLOOKUP(B149,'F-GD-07 Completo'!$B:$AA,25,0)</f>
        <v>#N/A</v>
      </c>
      <c r="BC149" s="681"/>
      <c r="BD149" s="681"/>
      <c r="BE149" s="681"/>
      <c r="BF149" s="681"/>
      <c r="BG149" s="681"/>
      <c r="BH149" s="681"/>
      <c r="BI149" s="681"/>
      <c r="BJ149" s="681"/>
      <c r="BK149" s="681"/>
      <c r="BL149" s="681"/>
      <c r="BM149" s="681"/>
      <c r="BN149" s="681"/>
      <c r="BO149" s="682"/>
      <c r="BP149" s="625"/>
      <c r="BQ149" s="626"/>
      <c r="BR149" s="627"/>
    </row>
    <row r="150" spans="1:70" s="628" customFormat="1" ht="16.5" customHeight="1" x14ac:dyDescent="0.2">
      <c r="A150" s="620"/>
      <c r="B150" s="621">
        <v>129</v>
      </c>
      <c r="C150" s="678" t="e">
        <f>CONCATENATE(VLOOKUP(B150,'F-GD-07 Completo'!$B:$AA,6,0),".",VLOOKUP(B150,'F-GD-07 Completo'!$B:$AA,8,0))</f>
        <v>#N/A</v>
      </c>
      <c r="D150" s="678"/>
      <c r="E150" s="678"/>
      <c r="F150" s="683" t="e">
        <f>CONCATENATE(VLOOKUP(B150,'F-GD-07 Completo'!$B:$AA,7,0),".",VLOOKUP(B150,'F-GD-07 Completo'!$B:$AA,9,0))</f>
        <v>#N/A</v>
      </c>
      <c r="G150" s="683"/>
      <c r="H150" s="683"/>
      <c r="I150" s="683"/>
      <c r="J150" s="683"/>
      <c r="K150" s="683"/>
      <c r="L150" s="683"/>
      <c r="M150" s="683"/>
      <c r="N150" s="683"/>
      <c r="O150" s="683"/>
      <c r="P150" s="683"/>
      <c r="Q150" s="683"/>
      <c r="R150" s="683"/>
      <c r="S150" s="683"/>
      <c r="T150" s="683"/>
      <c r="U150" s="683" t="e">
        <f>CONCATENATE(VLOOKUP(B150,'F-GD-07 Completo'!$B:$AA,8,0)," - ",VLOOKUP(B150,'F-GD-07 Completo'!$B:$W,10,0))</f>
        <v>#N/A</v>
      </c>
      <c r="V150" s="683"/>
      <c r="W150" s="683"/>
      <c r="X150" s="683"/>
      <c r="Y150" s="683"/>
      <c r="Z150" s="683"/>
      <c r="AA150" s="683"/>
      <c r="AB150" s="684"/>
      <c r="AC150" s="685" t="e">
        <f>VLOOKUP(B150,'F-GD-07 Completo'!$B:$AA,11,0)</f>
        <v>#N/A</v>
      </c>
      <c r="AD150" s="686"/>
      <c r="AE150" s="686"/>
      <c r="AF150" s="686"/>
      <c r="AG150" s="687" t="e">
        <f>VLOOKUP(B150,'F-GD-07 Completo'!$B:$AA,12,0)</f>
        <v>#N/A</v>
      </c>
      <c r="AH150" s="687"/>
      <c r="AI150" s="688"/>
      <c r="AJ150" s="689" t="e">
        <f>IF(VLOOKUP(B150,'F-GD-07 Completo'!$B:$AA,13,0)="Carpeta física",CONCATENATE(VLOOKUP(B150,'F-GD-07 Completo'!$B:$AE,14,0)," de ",VLOOKUP(B150,'F-GD-07 Completo'!$B:$AE,15,0))," ")</f>
        <v>#N/A</v>
      </c>
      <c r="AK150" s="690"/>
      <c r="AL150" s="691" t="e">
        <f>IF(VLOOKUP(B150,'F-GD-07 Completo'!$B:$AA,13,0)="Tomo (documentos empastados)",CONCATENATE(VLOOKUP(B150,'F-GD-07 Completo'!$B:$AE,15,0)," de ",VLOOKUP(B150,'F-GD-07 Completo'!$B:$AE,16,0))," ")</f>
        <v>#N/A</v>
      </c>
      <c r="AM150" s="692"/>
      <c r="AN150" s="689" t="e">
        <f>IF(VLOOKUP(B150,'F-GD-07 Completo'!$B:$AA,13,0)="Otro",CONCATENATE(VLOOKUP(B150,'F-GD-07 Completo'!$B:$AE,15,0)," de ",VLOOKUP(B150,'F-GD-07 Completo'!$B:$AE,16,0))," ")</f>
        <v>#N/A</v>
      </c>
      <c r="AO150" s="690"/>
      <c r="AP150" s="622" t="e">
        <f>VLOOKUP(B150,'F-GD-07 Completo'!$B:$AE,29,0)</f>
        <v>#N/A</v>
      </c>
      <c r="AQ150" s="693" t="e">
        <f>VLOOKUP(B150,'F-GD-07 Completo'!$B:$AA,21,0)</f>
        <v>#N/A</v>
      </c>
      <c r="AR150" s="694"/>
      <c r="AS150" s="633" t="e">
        <f>VLOOKUP(B150,'F-GD-07 Completo'!$B:$AA,18,0)</f>
        <v>#N/A</v>
      </c>
      <c r="AT150" s="633" t="e">
        <f>VLOOKUP(B150,'F-GD-07 Completo'!$B:$AA,19,0)</f>
        <v>#N/A</v>
      </c>
      <c r="AU150" s="633" t="e">
        <f>VLOOKUP(B150,'F-GD-07 Completo'!$B:$AA,20,0)</f>
        <v>#N/A</v>
      </c>
      <c r="AV150" s="678" t="e">
        <f>VLOOKUP(B150,'F-GD-07 Completo'!$B:$AA,22,0)</f>
        <v>#N/A</v>
      </c>
      <c r="AW150" s="679"/>
      <c r="AX150" s="623" t="e">
        <f>IF(VLOOKUP(B150,'F-GD-07 Completo'!$B:$AA,23,0)="PU","X"," ")</f>
        <v>#N/A</v>
      </c>
      <c r="AY150" s="623" t="e">
        <f>IF(VLOOKUP(B150,'F-GD-07 Completo'!$B:$AA,23,0)="PC","X"," ")</f>
        <v>#N/A</v>
      </c>
      <c r="AZ150" s="623" t="e">
        <f>IF(VLOOKUP(B150,'F-GD-07 Completo'!$B:$AA,23,0)="PR","X"," ")</f>
        <v>#N/A</v>
      </c>
      <c r="BA150" s="624" t="e">
        <f>VLOOKUP(B150,'F-GD-07 Completo'!$B:$AA,24,0)</f>
        <v>#N/A</v>
      </c>
      <c r="BB150" s="680" t="e">
        <f>VLOOKUP(B150,'F-GD-07 Completo'!$B:$AA,25,0)</f>
        <v>#N/A</v>
      </c>
      <c r="BC150" s="681"/>
      <c r="BD150" s="681"/>
      <c r="BE150" s="681"/>
      <c r="BF150" s="681"/>
      <c r="BG150" s="681"/>
      <c r="BH150" s="681"/>
      <c r="BI150" s="681"/>
      <c r="BJ150" s="681"/>
      <c r="BK150" s="681"/>
      <c r="BL150" s="681"/>
      <c r="BM150" s="681"/>
      <c r="BN150" s="681"/>
      <c r="BO150" s="682"/>
      <c r="BP150" s="625"/>
      <c r="BQ150" s="626"/>
      <c r="BR150" s="627"/>
    </row>
    <row r="151" spans="1:70" s="628" customFormat="1" ht="16.5" customHeight="1" x14ac:dyDescent="0.2">
      <c r="A151" s="620"/>
      <c r="B151" s="621">
        <v>130</v>
      </c>
      <c r="C151" s="678" t="e">
        <f>CONCATENATE(VLOOKUP(B151,'F-GD-07 Completo'!$B:$AA,6,0),".",VLOOKUP(B151,'F-GD-07 Completo'!$B:$AA,8,0))</f>
        <v>#N/A</v>
      </c>
      <c r="D151" s="678"/>
      <c r="E151" s="678"/>
      <c r="F151" s="683" t="e">
        <f>CONCATENATE(VLOOKUP(B151,'F-GD-07 Completo'!$B:$AA,7,0),".",VLOOKUP(B151,'F-GD-07 Completo'!$B:$AA,9,0))</f>
        <v>#N/A</v>
      </c>
      <c r="G151" s="683"/>
      <c r="H151" s="683"/>
      <c r="I151" s="683"/>
      <c r="J151" s="683"/>
      <c r="K151" s="683"/>
      <c r="L151" s="683"/>
      <c r="M151" s="683"/>
      <c r="N151" s="683"/>
      <c r="O151" s="683"/>
      <c r="P151" s="683"/>
      <c r="Q151" s="683"/>
      <c r="R151" s="683"/>
      <c r="S151" s="683"/>
      <c r="T151" s="683"/>
      <c r="U151" s="683" t="e">
        <f>CONCATENATE(VLOOKUP(B151,'F-GD-07 Completo'!$B:$AA,8,0)," - ",VLOOKUP(B151,'F-GD-07 Completo'!$B:$W,10,0))</f>
        <v>#N/A</v>
      </c>
      <c r="V151" s="683"/>
      <c r="W151" s="683"/>
      <c r="X151" s="683"/>
      <c r="Y151" s="683"/>
      <c r="Z151" s="683"/>
      <c r="AA151" s="683"/>
      <c r="AB151" s="684"/>
      <c r="AC151" s="685" t="e">
        <f>VLOOKUP(B151,'F-GD-07 Completo'!$B:$AA,11,0)</f>
        <v>#N/A</v>
      </c>
      <c r="AD151" s="686"/>
      <c r="AE151" s="686"/>
      <c r="AF151" s="686"/>
      <c r="AG151" s="687" t="e">
        <f>VLOOKUP(B151,'F-GD-07 Completo'!$B:$AA,12,0)</f>
        <v>#N/A</v>
      </c>
      <c r="AH151" s="687"/>
      <c r="AI151" s="688"/>
      <c r="AJ151" s="689" t="e">
        <f>IF(VLOOKUP(B151,'F-GD-07 Completo'!$B:$AA,13,0)="Carpeta física",CONCATENATE(VLOOKUP(B151,'F-GD-07 Completo'!$B:$AE,14,0)," de ",VLOOKUP(B151,'F-GD-07 Completo'!$B:$AE,15,0))," ")</f>
        <v>#N/A</v>
      </c>
      <c r="AK151" s="690"/>
      <c r="AL151" s="691" t="e">
        <f>IF(VLOOKUP(B151,'F-GD-07 Completo'!$B:$AA,13,0)="Tomo (documentos empastados)",CONCATENATE(VLOOKUP(B151,'F-GD-07 Completo'!$B:$AE,15,0)," de ",VLOOKUP(B151,'F-GD-07 Completo'!$B:$AE,16,0))," ")</f>
        <v>#N/A</v>
      </c>
      <c r="AM151" s="692"/>
      <c r="AN151" s="689" t="e">
        <f>IF(VLOOKUP(B151,'F-GD-07 Completo'!$B:$AA,13,0)="Otro",CONCATENATE(VLOOKUP(B151,'F-GD-07 Completo'!$B:$AE,15,0)," de ",VLOOKUP(B151,'F-GD-07 Completo'!$B:$AE,16,0))," ")</f>
        <v>#N/A</v>
      </c>
      <c r="AO151" s="690"/>
      <c r="AP151" s="622" t="e">
        <f>VLOOKUP(B151,'F-GD-07 Completo'!$B:$AE,29,0)</f>
        <v>#N/A</v>
      </c>
      <c r="AQ151" s="693" t="e">
        <f>VLOOKUP(B151,'F-GD-07 Completo'!$B:$AA,21,0)</f>
        <v>#N/A</v>
      </c>
      <c r="AR151" s="694"/>
      <c r="AS151" s="633" t="e">
        <f>VLOOKUP(B151,'F-GD-07 Completo'!$B:$AA,18,0)</f>
        <v>#N/A</v>
      </c>
      <c r="AT151" s="633" t="e">
        <f>VLOOKUP(B151,'F-GD-07 Completo'!$B:$AA,19,0)</f>
        <v>#N/A</v>
      </c>
      <c r="AU151" s="633" t="e">
        <f>VLOOKUP(B151,'F-GD-07 Completo'!$B:$AA,20,0)</f>
        <v>#N/A</v>
      </c>
      <c r="AV151" s="678" t="e">
        <f>VLOOKUP(B151,'F-GD-07 Completo'!$B:$AA,22,0)</f>
        <v>#N/A</v>
      </c>
      <c r="AW151" s="679"/>
      <c r="AX151" s="623" t="e">
        <f>IF(VLOOKUP(B151,'F-GD-07 Completo'!$B:$AA,23,0)="PU","X"," ")</f>
        <v>#N/A</v>
      </c>
      <c r="AY151" s="623" t="e">
        <f>IF(VLOOKUP(B151,'F-GD-07 Completo'!$B:$AA,23,0)="PC","X"," ")</f>
        <v>#N/A</v>
      </c>
      <c r="AZ151" s="623" t="e">
        <f>IF(VLOOKUP(B151,'F-GD-07 Completo'!$B:$AA,23,0)="PR","X"," ")</f>
        <v>#N/A</v>
      </c>
      <c r="BA151" s="624" t="e">
        <f>VLOOKUP(B151,'F-GD-07 Completo'!$B:$AA,24,0)</f>
        <v>#N/A</v>
      </c>
      <c r="BB151" s="680" t="e">
        <f>VLOOKUP(B151,'F-GD-07 Completo'!$B:$AA,25,0)</f>
        <v>#N/A</v>
      </c>
      <c r="BC151" s="681"/>
      <c r="BD151" s="681"/>
      <c r="BE151" s="681"/>
      <c r="BF151" s="681"/>
      <c r="BG151" s="681"/>
      <c r="BH151" s="681"/>
      <c r="BI151" s="681"/>
      <c r="BJ151" s="681"/>
      <c r="BK151" s="681"/>
      <c r="BL151" s="681"/>
      <c r="BM151" s="681"/>
      <c r="BN151" s="681"/>
      <c r="BO151" s="682"/>
      <c r="BP151" s="625"/>
      <c r="BQ151" s="626"/>
      <c r="BR151" s="627"/>
    </row>
    <row r="152" spans="1:70" s="628" customFormat="1" ht="16.5" customHeight="1" x14ac:dyDescent="0.2">
      <c r="A152" s="620"/>
      <c r="B152" s="621">
        <v>131</v>
      </c>
      <c r="C152" s="678" t="e">
        <f>CONCATENATE(VLOOKUP(B152,'F-GD-07 Completo'!$B:$AA,6,0),".",VLOOKUP(B152,'F-GD-07 Completo'!$B:$AA,8,0))</f>
        <v>#N/A</v>
      </c>
      <c r="D152" s="678"/>
      <c r="E152" s="678"/>
      <c r="F152" s="683" t="e">
        <f>CONCATENATE(VLOOKUP(B152,'F-GD-07 Completo'!$B:$AA,7,0),".",VLOOKUP(B152,'F-GD-07 Completo'!$B:$AA,9,0))</f>
        <v>#N/A</v>
      </c>
      <c r="G152" s="683"/>
      <c r="H152" s="683"/>
      <c r="I152" s="683"/>
      <c r="J152" s="683"/>
      <c r="K152" s="683"/>
      <c r="L152" s="683"/>
      <c r="M152" s="683"/>
      <c r="N152" s="683"/>
      <c r="O152" s="683"/>
      <c r="P152" s="683"/>
      <c r="Q152" s="683"/>
      <c r="R152" s="683"/>
      <c r="S152" s="683"/>
      <c r="T152" s="683"/>
      <c r="U152" s="683" t="e">
        <f>CONCATENATE(VLOOKUP(B152,'F-GD-07 Completo'!$B:$AA,8,0)," - ",VLOOKUP(B152,'F-GD-07 Completo'!$B:$W,10,0))</f>
        <v>#N/A</v>
      </c>
      <c r="V152" s="683"/>
      <c r="W152" s="683"/>
      <c r="X152" s="683"/>
      <c r="Y152" s="683"/>
      <c r="Z152" s="683"/>
      <c r="AA152" s="683"/>
      <c r="AB152" s="684"/>
      <c r="AC152" s="685" t="e">
        <f>VLOOKUP(B152,'F-GD-07 Completo'!$B:$AA,11,0)</f>
        <v>#N/A</v>
      </c>
      <c r="AD152" s="686"/>
      <c r="AE152" s="686"/>
      <c r="AF152" s="686"/>
      <c r="AG152" s="687" t="e">
        <f>VLOOKUP(B152,'F-GD-07 Completo'!$B:$AA,12,0)</f>
        <v>#N/A</v>
      </c>
      <c r="AH152" s="687"/>
      <c r="AI152" s="688"/>
      <c r="AJ152" s="689" t="e">
        <f>IF(VLOOKUP(B152,'F-GD-07 Completo'!$B:$AA,13,0)="Carpeta física",CONCATENATE(VLOOKUP(B152,'F-GD-07 Completo'!$B:$AE,14,0)," de ",VLOOKUP(B152,'F-GD-07 Completo'!$B:$AE,15,0))," ")</f>
        <v>#N/A</v>
      </c>
      <c r="AK152" s="690"/>
      <c r="AL152" s="691" t="e">
        <f>IF(VLOOKUP(B152,'F-GD-07 Completo'!$B:$AA,13,0)="Tomo (documentos empastados)",CONCATENATE(VLOOKUP(B152,'F-GD-07 Completo'!$B:$AE,15,0)," de ",VLOOKUP(B152,'F-GD-07 Completo'!$B:$AE,16,0))," ")</f>
        <v>#N/A</v>
      </c>
      <c r="AM152" s="692"/>
      <c r="AN152" s="689" t="e">
        <f>IF(VLOOKUP(B152,'F-GD-07 Completo'!$B:$AA,13,0)="Otro",CONCATENATE(VLOOKUP(B152,'F-GD-07 Completo'!$B:$AE,15,0)," de ",VLOOKUP(B152,'F-GD-07 Completo'!$B:$AE,16,0))," ")</f>
        <v>#N/A</v>
      </c>
      <c r="AO152" s="690"/>
      <c r="AP152" s="622" t="e">
        <f>VLOOKUP(B152,'F-GD-07 Completo'!$B:$AE,29,0)</f>
        <v>#N/A</v>
      </c>
      <c r="AQ152" s="693" t="e">
        <f>VLOOKUP(B152,'F-GD-07 Completo'!$B:$AA,21,0)</f>
        <v>#N/A</v>
      </c>
      <c r="AR152" s="694"/>
      <c r="AS152" s="633" t="e">
        <f>VLOOKUP(B152,'F-GD-07 Completo'!$B:$AA,18,0)</f>
        <v>#N/A</v>
      </c>
      <c r="AT152" s="633" t="e">
        <f>VLOOKUP(B152,'F-GD-07 Completo'!$B:$AA,19,0)</f>
        <v>#N/A</v>
      </c>
      <c r="AU152" s="633" t="e">
        <f>VLOOKUP(B152,'F-GD-07 Completo'!$B:$AA,20,0)</f>
        <v>#N/A</v>
      </c>
      <c r="AV152" s="678" t="e">
        <f>VLOOKUP(B152,'F-GD-07 Completo'!$B:$AA,22,0)</f>
        <v>#N/A</v>
      </c>
      <c r="AW152" s="679"/>
      <c r="AX152" s="623" t="e">
        <f>IF(VLOOKUP(B152,'F-GD-07 Completo'!$B:$AA,23,0)="PU","X"," ")</f>
        <v>#N/A</v>
      </c>
      <c r="AY152" s="623" t="e">
        <f>IF(VLOOKUP(B152,'F-GD-07 Completo'!$B:$AA,23,0)="PC","X"," ")</f>
        <v>#N/A</v>
      </c>
      <c r="AZ152" s="623" t="e">
        <f>IF(VLOOKUP(B152,'F-GD-07 Completo'!$B:$AA,23,0)="PR","X"," ")</f>
        <v>#N/A</v>
      </c>
      <c r="BA152" s="624" t="e">
        <f>VLOOKUP(B152,'F-GD-07 Completo'!$B:$AA,24,0)</f>
        <v>#N/A</v>
      </c>
      <c r="BB152" s="680" t="e">
        <f>VLOOKUP(B152,'F-GD-07 Completo'!$B:$AA,25,0)</f>
        <v>#N/A</v>
      </c>
      <c r="BC152" s="681"/>
      <c r="BD152" s="681"/>
      <c r="BE152" s="681"/>
      <c r="BF152" s="681"/>
      <c r="BG152" s="681"/>
      <c r="BH152" s="681"/>
      <c r="BI152" s="681"/>
      <c r="BJ152" s="681"/>
      <c r="BK152" s="681"/>
      <c r="BL152" s="681"/>
      <c r="BM152" s="681"/>
      <c r="BN152" s="681"/>
      <c r="BO152" s="682"/>
      <c r="BP152" s="625"/>
      <c r="BQ152" s="626"/>
      <c r="BR152" s="627"/>
    </row>
    <row r="153" spans="1:70" s="628" customFormat="1" ht="16.5" customHeight="1" x14ac:dyDescent="0.2">
      <c r="A153" s="620"/>
      <c r="B153" s="621">
        <v>132</v>
      </c>
      <c r="C153" s="678" t="e">
        <f>CONCATENATE(VLOOKUP(B153,'F-GD-07 Completo'!$B:$AA,6,0),".",VLOOKUP(B153,'F-GD-07 Completo'!$B:$AA,8,0))</f>
        <v>#N/A</v>
      </c>
      <c r="D153" s="678"/>
      <c r="E153" s="678"/>
      <c r="F153" s="683" t="e">
        <f>CONCATENATE(VLOOKUP(B153,'F-GD-07 Completo'!$B:$AA,7,0),".",VLOOKUP(B153,'F-GD-07 Completo'!$B:$AA,9,0))</f>
        <v>#N/A</v>
      </c>
      <c r="G153" s="683"/>
      <c r="H153" s="683"/>
      <c r="I153" s="683"/>
      <c r="J153" s="683"/>
      <c r="K153" s="683"/>
      <c r="L153" s="683"/>
      <c r="M153" s="683"/>
      <c r="N153" s="683"/>
      <c r="O153" s="683"/>
      <c r="P153" s="683"/>
      <c r="Q153" s="683"/>
      <c r="R153" s="683"/>
      <c r="S153" s="683"/>
      <c r="T153" s="683"/>
      <c r="U153" s="683" t="e">
        <f>CONCATENATE(VLOOKUP(B153,'F-GD-07 Completo'!$B:$AA,8,0)," - ",VLOOKUP(B153,'F-GD-07 Completo'!$B:$W,10,0))</f>
        <v>#N/A</v>
      </c>
      <c r="V153" s="683"/>
      <c r="W153" s="683"/>
      <c r="X153" s="683"/>
      <c r="Y153" s="683"/>
      <c r="Z153" s="683"/>
      <c r="AA153" s="683"/>
      <c r="AB153" s="684"/>
      <c r="AC153" s="685" t="e">
        <f>VLOOKUP(B153,'F-GD-07 Completo'!$B:$AA,11,0)</f>
        <v>#N/A</v>
      </c>
      <c r="AD153" s="686"/>
      <c r="AE153" s="686"/>
      <c r="AF153" s="686"/>
      <c r="AG153" s="687" t="e">
        <f>VLOOKUP(B153,'F-GD-07 Completo'!$B:$AA,12,0)</f>
        <v>#N/A</v>
      </c>
      <c r="AH153" s="687"/>
      <c r="AI153" s="688"/>
      <c r="AJ153" s="689" t="e">
        <f>IF(VLOOKUP(B153,'F-GD-07 Completo'!$B:$AA,13,0)="Carpeta física",CONCATENATE(VLOOKUP(B153,'F-GD-07 Completo'!$B:$AE,14,0)," de ",VLOOKUP(B153,'F-GD-07 Completo'!$B:$AE,15,0))," ")</f>
        <v>#N/A</v>
      </c>
      <c r="AK153" s="690"/>
      <c r="AL153" s="691" t="e">
        <f>IF(VLOOKUP(B153,'F-GD-07 Completo'!$B:$AA,13,0)="Tomo (documentos empastados)",CONCATENATE(VLOOKUP(B153,'F-GD-07 Completo'!$B:$AE,15,0)," de ",VLOOKUP(B153,'F-GD-07 Completo'!$B:$AE,16,0))," ")</f>
        <v>#N/A</v>
      </c>
      <c r="AM153" s="692"/>
      <c r="AN153" s="689" t="e">
        <f>IF(VLOOKUP(B153,'F-GD-07 Completo'!$B:$AA,13,0)="Otro",CONCATENATE(VLOOKUP(B153,'F-GD-07 Completo'!$B:$AE,15,0)," de ",VLOOKUP(B153,'F-GD-07 Completo'!$B:$AE,16,0))," ")</f>
        <v>#N/A</v>
      </c>
      <c r="AO153" s="690"/>
      <c r="AP153" s="622" t="e">
        <f>VLOOKUP(B153,'F-GD-07 Completo'!$B:$AE,29,0)</f>
        <v>#N/A</v>
      </c>
      <c r="AQ153" s="693" t="e">
        <f>VLOOKUP(B153,'F-GD-07 Completo'!$B:$AA,21,0)</f>
        <v>#N/A</v>
      </c>
      <c r="AR153" s="694"/>
      <c r="AS153" s="633" t="e">
        <f>VLOOKUP(B153,'F-GD-07 Completo'!$B:$AA,18,0)</f>
        <v>#N/A</v>
      </c>
      <c r="AT153" s="633" t="e">
        <f>VLOOKUP(B153,'F-GD-07 Completo'!$B:$AA,19,0)</f>
        <v>#N/A</v>
      </c>
      <c r="AU153" s="633" t="e">
        <f>VLOOKUP(B153,'F-GD-07 Completo'!$B:$AA,20,0)</f>
        <v>#N/A</v>
      </c>
      <c r="AV153" s="678" t="e">
        <f>VLOOKUP(B153,'F-GD-07 Completo'!$B:$AA,22,0)</f>
        <v>#N/A</v>
      </c>
      <c r="AW153" s="679"/>
      <c r="AX153" s="623" t="e">
        <f>IF(VLOOKUP(B153,'F-GD-07 Completo'!$B:$AA,23,0)="PU","X"," ")</f>
        <v>#N/A</v>
      </c>
      <c r="AY153" s="623" t="e">
        <f>IF(VLOOKUP(B153,'F-GD-07 Completo'!$B:$AA,23,0)="PC","X"," ")</f>
        <v>#N/A</v>
      </c>
      <c r="AZ153" s="623" t="e">
        <f>IF(VLOOKUP(B153,'F-GD-07 Completo'!$B:$AA,23,0)="PR","X"," ")</f>
        <v>#N/A</v>
      </c>
      <c r="BA153" s="624" t="e">
        <f>VLOOKUP(B153,'F-GD-07 Completo'!$B:$AA,24,0)</f>
        <v>#N/A</v>
      </c>
      <c r="BB153" s="680" t="e">
        <f>VLOOKUP(B153,'F-GD-07 Completo'!$B:$AA,25,0)</f>
        <v>#N/A</v>
      </c>
      <c r="BC153" s="681"/>
      <c r="BD153" s="681"/>
      <c r="BE153" s="681"/>
      <c r="BF153" s="681"/>
      <c r="BG153" s="681"/>
      <c r="BH153" s="681"/>
      <c r="BI153" s="681"/>
      <c r="BJ153" s="681"/>
      <c r="BK153" s="681"/>
      <c r="BL153" s="681"/>
      <c r="BM153" s="681"/>
      <c r="BN153" s="681"/>
      <c r="BO153" s="682"/>
      <c r="BP153" s="625"/>
      <c r="BQ153" s="626"/>
      <c r="BR153" s="627"/>
    </row>
    <row r="154" spans="1:70" s="628" customFormat="1" ht="16.5" customHeight="1" x14ac:dyDescent="0.2">
      <c r="A154" s="620"/>
      <c r="B154" s="621">
        <v>133</v>
      </c>
      <c r="C154" s="678" t="e">
        <f>CONCATENATE(VLOOKUP(B154,'F-GD-07 Completo'!$B:$AA,6,0),".",VLOOKUP(B154,'F-GD-07 Completo'!$B:$AA,8,0))</f>
        <v>#N/A</v>
      </c>
      <c r="D154" s="678"/>
      <c r="E154" s="678"/>
      <c r="F154" s="683" t="e">
        <f>CONCATENATE(VLOOKUP(B154,'F-GD-07 Completo'!$B:$AA,7,0),".",VLOOKUP(B154,'F-GD-07 Completo'!$B:$AA,9,0))</f>
        <v>#N/A</v>
      </c>
      <c r="G154" s="683"/>
      <c r="H154" s="683"/>
      <c r="I154" s="683"/>
      <c r="J154" s="683"/>
      <c r="K154" s="683"/>
      <c r="L154" s="683"/>
      <c r="M154" s="683"/>
      <c r="N154" s="683"/>
      <c r="O154" s="683"/>
      <c r="P154" s="683"/>
      <c r="Q154" s="683"/>
      <c r="R154" s="683"/>
      <c r="S154" s="683"/>
      <c r="T154" s="683"/>
      <c r="U154" s="683" t="e">
        <f>CONCATENATE(VLOOKUP(B154,'F-GD-07 Completo'!$B:$AA,8,0)," - ",VLOOKUP(B154,'F-GD-07 Completo'!$B:$W,10,0))</f>
        <v>#N/A</v>
      </c>
      <c r="V154" s="683"/>
      <c r="W154" s="683"/>
      <c r="X154" s="683"/>
      <c r="Y154" s="683"/>
      <c r="Z154" s="683"/>
      <c r="AA154" s="683"/>
      <c r="AB154" s="684"/>
      <c r="AC154" s="685" t="e">
        <f>VLOOKUP(B154,'F-GD-07 Completo'!$B:$AA,11,0)</f>
        <v>#N/A</v>
      </c>
      <c r="AD154" s="686"/>
      <c r="AE154" s="686"/>
      <c r="AF154" s="686"/>
      <c r="AG154" s="687" t="e">
        <f>VLOOKUP(B154,'F-GD-07 Completo'!$B:$AA,12,0)</f>
        <v>#N/A</v>
      </c>
      <c r="AH154" s="687"/>
      <c r="AI154" s="688"/>
      <c r="AJ154" s="689" t="e">
        <f>IF(VLOOKUP(B154,'F-GD-07 Completo'!$B:$AA,13,0)="Carpeta física",CONCATENATE(VLOOKUP(B154,'F-GD-07 Completo'!$B:$AE,14,0)," de ",VLOOKUP(B154,'F-GD-07 Completo'!$B:$AE,15,0))," ")</f>
        <v>#N/A</v>
      </c>
      <c r="AK154" s="690"/>
      <c r="AL154" s="691" t="e">
        <f>IF(VLOOKUP(B154,'F-GD-07 Completo'!$B:$AA,13,0)="Tomo (documentos empastados)",CONCATENATE(VLOOKUP(B154,'F-GD-07 Completo'!$B:$AE,15,0)," de ",VLOOKUP(B154,'F-GD-07 Completo'!$B:$AE,16,0))," ")</f>
        <v>#N/A</v>
      </c>
      <c r="AM154" s="692"/>
      <c r="AN154" s="689" t="e">
        <f>IF(VLOOKUP(B154,'F-GD-07 Completo'!$B:$AA,13,0)="Otro",CONCATENATE(VLOOKUP(B154,'F-GD-07 Completo'!$B:$AE,15,0)," de ",VLOOKUP(B154,'F-GD-07 Completo'!$B:$AE,16,0))," ")</f>
        <v>#N/A</v>
      </c>
      <c r="AO154" s="690"/>
      <c r="AP154" s="622" t="e">
        <f>VLOOKUP(B154,'F-GD-07 Completo'!$B:$AE,29,0)</f>
        <v>#N/A</v>
      </c>
      <c r="AQ154" s="693" t="e">
        <f>VLOOKUP(B154,'F-GD-07 Completo'!$B:$AA,21,0)</f>
        <v>#N/A</v>
      </c>
      <c r="AR154" s="694"/>
      <c r="AS154" s="633" t="e">
        <f>VLOOKUP(B154,'F-GD-07 Completo'!$B:$AA,18,0)</f>
        <v>#N/A</v>
      </c>
      <c r="AT154" s="633" t="e">
        <f>VLOOKUP(B154,'F-GD-07 Completo'!$B:$AA,19,0)</f>
        <v>#N/A</v>
      </c>
      <c r="AU154" s="633" t="e">
        <f>VLOOKUP(B154,'F-GD-07 Completo'!$B:$AA,20,0)</f>
        <v>#N/A</v>
      </c>
      <c r="AV154" s="678" t="e">
        <f>VLOOKUP(B154,'F-GD-07 Completo'!$B:$AA,22,0)</f>
        <v>#N/A</v>
      </c>
      <c r="AW154" s="679"/>
      <c r="AX154" s="623" t="e">
        <f>IF(VLOOKUP(B154,'F-GD-07 Completo'!$B:$AA,23,0)="PU","X"," ")</f>
        <v>#N/A</v>
      </c>
      <c r="AY154" s="623" t="e">
        <f>IF(VLOOKUP(B154,'F-GD-07 Completo'!$B:$AA,23,0)="PC","X"," ")</f>
        <v>#N/A</v>
      </c>
      <c r="AZ154" s="623" t="e">
        <f>IF(VLOOKUP(B154,'F-GD-07 Completo'!$B:$AA,23,0)="PR","X"," ")</f>
        <v>#N/A</v>
      </c>
      <c r="BA154" s="624" t="e">
        <f>VLOOKUP(B154,'F-GD-07 Completo'!$B:$AA,24,0)</f>
        <v>#N/A</v>
      </c>
      <c r="BB154" s="680" t="e">
        <f>VLOOKUP(B154,'F-GD-07 Completo'!$B:$AA,25,0)</f>
        <v>#N/A</v>
      </c>
      <c r="BC154" s="681"/>
      <c r="BD154" s="681"/>
      <c r="BE154" s="681"/>
      <c r="BF154" s="681"/>
      <c r="BG154" s="681"/>
      <c r="BH154" s="681"/>
      <c r="BI154" s="681"/>
      <c r="BJ154" s="681"/>
      <c r="BK154" s="681"/>
      <c r="BL154" s="681"/>
      <c r="BM154" s="681"/>
      <c r="BN154" s="681"/>
      <c r="BO154" s="682"/>
      <c r="BP154" s="625"/>
      <c r="BQ154" s="626"/>
      <c r="BR154" s="627"/>
    </row>
    <row r="155" spans="1:70" s="628" customFormat="1" ht="16.5" customHeight="1" x14ac:dyDescent="0.2">
      <c r="A155" s="620"/>
      <c r="B155" s="621">
        <v>134</v>
      </c>
      <c r="C155" s="678" t="e">
        <f>CONCATENATE(VLOOKUP(B155,'F-GD-07 Completo'!$B:$AA,6,0),".",VLOOKUP(B155,'F-GD-07 Completo'!$B:$AA,8,0))</f>
        <v>#N/A</v>
      </c>
      <c r="D155" s="678"/>
      <c r="E155" s="678"/>
      <c r="F155" s="683" t="e">
        <f>CONCATENATE(VLOOKUP(B155,'F-GD-07 Completo'!$B:$AA,7,0),".",VLOOKUP(B155,'F-GD-07 Completo'!$B:$AA,9,0))</f>
        <v>#N/A</v>
      </c>
      <c r="G155" s="683"/>
      <c r="H155" s="683"/>
      <c r="I155" s="683"/>
      <c r="J155" s="683"/>
      <c r="K155" s="683"/>
      <c r="L155" s="683"/>
      <c r="M155" s="683"/>
      <c r="N155" s="683"/>
      <c r="O155" s="683"/>
      <c r="P155" s="683"/>
      <c r="Q155" s="683"/>
      <c r="R155" s="683"/>
      <c r="S155" s="683"/>
      <c r="T155" s="683"/>
      <c r="U155" s="683" t="e">
        <f>CONCATENATE(VLOOKUP(B155,'F-GD-07 Completo'!$B:$AA,8,0)," - ",VLOOKUP(B155,'F-GD-07 Completo'!$B:$W,10,0))</f>
        <v>#N/A</v>
      </c>
      <c r="V155" s="683"/>
      <c r="W155" s="683"/>
      <c r="X155" s="683"/>
      <c r="Y155" s="683"/>
      <c r="Z155" s="683"/>
      <c r="AA155" s="683"/>
      <c r="AB155" s="684"/>
      <c r="AC155" s="685" t="e">
        <f>VLOOKUP(B155,'F-GD-07 Completo'!$B:$AA,11,0)</f>
        <v>#N/A</v>
      </c>
      <c r="AD155" s="686"/>
      <c r="AE155" s="686"/>
      <c r="AF155" s="686"/>
      <c r="AG155" s="687" t="e">
        <f>VLOOKUP(B155,'F-GD-07 Completo'!$B:$AA,12,0)</f>
        <v>#N/A</v>
      </c>
      <c r="AH155" s="687"/>
      <c r="AI155" s="688"/>
      <c r="AJ155" s="689" t="e">
        <f>IF(VLOOKUP(B155,'F-GD-07 Completo'!$B:$AA,13,0)="Carpeta física",CONCATENATE(VLOOKUP(B155,'F-GD-07 Completo'!$B:$AE,14,0)," de ",VLOOKUP(B155,'F-GD-07 Completo'!$B:$AE,15,0))," ")</f>
        <v>#N/A</v>
      </c>
      <c r="AK155" s="690"/>
      <c r="AL155" s="691" t="e">
        <f>IF(VLOOKUP(B155,'F-GD-07 Completo'!$B:$AA,13,0)="Tomo (documentos empastados)",CONCATENATE(VLOOKUP(B155,'F-GD-07 Completo'!$B:$AE,15,0)," de ",VLOOKUP(B155,'F-GD-07 Completo'!$B:$AE,16,0))," ")</f>
        <v>#N/A</v>
      </c>
      <c r="AM155" s="692"/>
      <c r="AN155" s="689" t="e">
        <f>IF(VLOOKUP(B155,'F-GD-07 Completo'!$B:$AA,13,0)="Otro",CONCATENATE(VLOOKUP(B155,'F-GD-07 Completo'!$B:$AE,15,0)," de ",VLOOKUP(B155,'F-GD-07 Completo'!$B:$AE,16,0))," ")</f>
        <v>#N/A</v>
      </c>
      <c r="AO155" s="690"/>
      <c r="AP155" s="622" t="e">
        <f>VLOOKUP(B155,'F-GD-07 Completo'!$B:$AE,29,0)</f>
        <v>#N/A</v>
      </c>
      <c r="AQ155" s="693" t="e">
        <f>VLOOKUP(B155,'F-GD-07 Completo'!$B:$AA,21,0)</f>
        <v>#N/A</v>
      </c>
      <c r="AR155" s="694"/>
      <c r="AS155" s="633" t="e">
        <f>VLOOKUP(B155,'F-GD-07 Completo'!$B:$AA,18,0)</f>
        <v>#N/A</v>
      </c>
      <c r="AT155" s="633" t="e">
        <f>VLOOKUP(B155,'F-GD-07 Completo'!$B:$AA,19,0)</f>
        <v>#N/A</v>
      </c>
      <c r="AU155" s="633" t="e">
        <f>VLOOKUP(B155,'F-GD-07 Completo'!$B:$AA,20,0)</f>
        <v>#N/A</v>
      </c>
      <c r="AV155" s="678" t="e">
        <f>VLOOKUP(B155,'F-GD-07 Completo'!$B:$AA,22,0)</f>
        <v>#N/A</v>
      </c>
      <c r="AW155" s="679"/>
      <c r="AX155" s="623" t="e">
        <f>IF(VLOOKUP(B155,'F-GD-07 Completo'!$B:$AA,23,0)="PU","X"," ")</f>
        <v>#N/A</v>
      </c>
      <c r="AY155" s="623" t="e">
        <f>IF(VLOOKUP(B155,'F-GD-07 Completo'!$B:$AA,23,0)="PC","X"," ")</f>
        <v>#N/A</v>
      </c>
      <c r="AZ155" s="623" t="e">
        <f>IF(VLOOKUP(B155,'F-GD-07 Completo'!$B:$AA,23,0)="PR","X"," ")</f>
        <v>#N/A</v>
      </c>
      <c r="BA155" s="624" t="e">
        <f>VLOOKUP(B155,'F-GD-07 Completo'!$B:$AA,24,0)</f>
        <v>#N/A</v>
      </c>
      <c r="BB155" s="680" t="e">
        <f>VLOOKUP(B155,'F-GD-07 Completo'!$B:$AA,25,0)</f>
        <v>#N/A</v>
      </c>
      <c r="BC155" s="681"/>
      <c r="BD155" s="681"/>
      <c r="BE155" s="681"/>
      <c r="BF155" s="681"/>
      <c r="BG155" s="681"/>
      <c r="BH155" s="681"/>
      <c r="BI155" s="681"/>
      <c r="BJ155" s="681"/>
      <c r="BK155" s="681"/>
      <c r="BL155" s="681"/>
      <c r="BM155" s="681"/>
      <c r="BN155" s="681"/>
      <c r="BO155" s="682"/>
      <c r="BP155" s="625"/>
      <c r="BQ155" s="626"/>
      <c r="BR155" s="627"/>
    </row>
    <row r="156" spans="1:70" s="628" customFormat="1" ht="16.5" customHeight="1" x14ac:dyDescent="0.2">
      <c r="A156" s="620"/>
      <c r="B156" s="621">
        <v>135</v>
      </c>
      <c r="C156" s="678" t="e">
        <f>CONCATENATE(VLOOKUP(B156,'F-GD-07 Completo'!$B:$AA,6,0),".",VLOOKUP(B156,'F-GD-07 Completo'!$B:$AA,8,0))</f>
        <v>#N/A</v>
      </c>
      <c r="D156" s="678"/>
      <c r="E156" s="678"/>
      <c r="F156" s="683" t="e">
        <f>CONCATENATE(VLOOKUP(B156,'F-GD-07 Completo'!$B:$AA,7,0),".",VLOOKUP(B156,'F-GD-07 Completo'!$B:$AA,9,0))</f>
        <v>#N/A</v>
      </c>
      <c r="G156" s="683"/>
      <c r="H156" s="683"/>
      <c r="I156" s="683"/>
      <c r="J156" s="683"/>
      <c r="K156" s="683"/>
      <c r="L156" s="683"/>
      <c r="M156" s="683"/>
      <c r="N156" s="683"/>
      <c r="O156" s="683"/>
      <c r="P156" s="683"/>
      <c r="Q156" s="683"/>
      <c r="R156" s="683"/>
      <c r="S156" s="683"/>
      <c r="T156" s="683"/>
      <c r="U156" s="683" t="e">
        <f>CONCATENATE(VLOOKUP(B156,'F-GD-07 Completo'!$B:$AA,8,0)," - ",VLOOKUP(B156,'F-GD-07 Completo'!$B:$W,10,0))</f>
        <v>#N/A</v>
      </c>
      <c r="V156" s="683"/>
      <c r="W156" s="683"/>
      <c r="X156" s="683"/>
      <c r="Y156" s="683"/>
      <c r="Z156" s="683"/>
      <c r="AA156" s="683"/>
      <c r="AB156" s="684"/>
      <c r="AC156" s="685" t="e">
        <f>VLOOKUP(B156,'F-GD-07 Completo'!$B:$AA,11,0)</f>
        <v>#N/A</v>
      </c>
      <c r="AD156" s="686"/>
      <c r="AE156" s="686"/>
      <c r="AF156" s="686"/>
      <c r="AG156" s="687" t="e">
        <f>VLOOKUP(B156,'F-GD-07 Completo'!$B:$AA,12,0)</f>
        <v>#N/A</v>
      </c>
      <c r="AH156" s="687"/>
      <c r="AI156" s="688"/>
      <c r="AJ156" s="689" t="e">
        <f>IF(VLOOKUP(B156,'F-GD-07 Completo'!$B:$AA,13,0)="Carpeta física",CONCATENATE(VLOOKUP(B156,'F-GD-07 Completo'!$B:$AE,14,0)," de ",VLOOKUP(B156,'F-GD-07 Completo'!$B:$AE,15,0))," ")</f>
        <v>#N/A</v>
      </c>
      <c r="AK156" s="690"/>
      <c r="AL156" s="691" t="e">
        <f>IF(VLOOKUP(B156,'F-GD-07 Completo'!$B:$AA,13,0)="Tomo (documentos empastados)",CONCATENATE(VLOOKUP(B156,'F-GD-07 Completo'!$B:$AE,15,0)," de ",VLOOKUP(B156,'F-GD-07 Completo'!$B:$AE,16,0))," ")</f>
        <v>#N/A</v>
      </c>
      <c r="AM156" s="692"/>
      <c r="AN156" s="689" t="e">
        <f>IF(VLOOKUP(B156,'F-GD-07 Completo'!$B:$AA,13,0)="Otro",CONCATENATE(VLOOKUP(B156,'F-GD-07 Completo'!$B:$AE,15,0)," de ",VLOOKUP(B156,'F-GD-07 Completo'!$B:$AE,16,0))," ")</f>
        <v>#N/A</v>
      </c>
      <c r="AO156" s="690"/>
      <c r="AP156" s="622" t="e">
        <f>VLOOKUP(B156,'F-GD-07 Completo'!$B:$AE,29,0)</f>
        <v>#N/A</v>
      </c>
      <c r="AQ156" s="693" t="e">
        <f>VLOOKUP(B156,'F-GD-07 Completo'!$B:$AA,21,0)</f>
        <v>#N/A</v>
      </c>
      <c r="AR156" s="694"/>
      <c r="AS156" s="633" t="e">
        <f>VLOOKUP(B156,'F-GD-07 Completo'!$B:$AA,18,0)</f>
        <v>#N/A</v>
      </c>
      <c r="AT156" s="633" t="e">
        <f>VLOOKUP(B156,'F-GD-07 Completo'!$B:$AA,19,0)</f>
        <v>#N/A</v>
      </c>
      <c r="AU156" s="633" t="e">
        <f>VLOOKUP(B156,'F-GD-07 Completo'!$B:$AA,20,0)</f>
        <v>#N/A</v>
      </c>
      <c r="AV156" s="678" t="e">
        <f>VLOOKUP(B156,'F-GD-07 Completo'!$B:$AA,22,0)</f>
        <v>#N/A</v>
      </c>
      <c r="AW156" s="679"/>
      <c r="AX156" s="623" t="e">
        <f>IF(VLOOKUP(B156,'F-GD-07 Completo'!$B:$AA,23,0)="PU","X"," ")</f>
        <v>#N/A</v>
      </c>
      <c r="AY156" s="623" t="e">
        <f>IF(VLOOKUP(B156,'F-GD-07 Completo'!$B:$AA,23,0)="PC","X"," ")</f>
        <v>#N/A</v>
      </c>
      <c r="AZ156" s="623" t="e">
        <f>IF(VLOOKUP(B156,'F-GD-07 Completo'!$B:$AA,23,0)="PR","X"," ")</f>
        <v>#N/A</v>
      </c>
      <c r="BA156" s="624" t="e">
        <f>VLOOKUP(B156,'F-GD-07 Completo'!$B:$AA,24,0)</f>
        <v>#N/A</v>
      </c>
      <c r="BB156" s="680" t="e">
        <f>VLOOKUP(B156,'F-GD-07 Completo'!$B:$AA,25,0)</f>
        <v>#N/A</v>
      </c>
      <c r="BC156" s="681"/>
      <c r="BD156" s="681"/>
      <c r="BE156" s="681"/>
      <c r="BF156" s="681"/>
      <c r="BG156" s="681"/>
      <c r="BH156" s="681"/>
      <c r="BI156" s="681"/>
      <c r="BJ156" s="681"/>
      <c r="BK156" s="681"/>
      <c r="BL156" s="681"/>
      <c r="BM156" s="681"/>
      <c r="BN156" s="681"/>
      <c r="BO156" s="682"/>
      <c r="BP156" s="625"/>
      <c r="BQ156" s="626"/>
      <c r="BR156" s="627"/>
    </row>
    <row r="157" spans="1:70" s="628" customFormat="1" ht="16.5" customHeight="1" x14ac:dyDescent="0.2">
      <c r="A157" s="620"/>
      <c r="B157" s="621">
        <v>136</v>
      </c>
      <c r="C157" s="678" t="e">
        <f>CONCATENATE(VLOOKUP(B157,'F-GD-07 Completo'!$B:$AA,6,0),".",VLOOKUP(B157,'F-GD-07 Completo'!$B:$AA,8,0))</f>
        <v>#N/A</v>
      </c>
      <c r="D157" s="678"/>
      <c r="E157" s="678"/>
      <c r="F157" s="683" t="e">
        <f>CONCATENATE(VLOOKUP(B157,'F-GD-07 Completo'!$B:$AA,7,0),".",VLOOKUP(B157,'F-GD-07 Completo'!$B:$AA,9,0))</f>
        <v>#N/A</v>
      </c>
      <c r="G157" s="683"/>
      <c r="H157" s="683"/>
      <c r="I157" s="683"/>
      <c r="J157" s="683"/>
      <c r="K157" s="683"/>
      <c r="L157" s="683"/>
      <c r="M157" s="683"/>
      <c r="N157" s="683"/>
      <c r="O157" s="683"/>
      <c r="P157" s="683"/>
      <c r="Q157" s="683"/>
      <c r="R157" s="683"/>
      <c r="S157" s="683"/>
      <c r="T157" s="683"/>
      <c r="U157" s="683" t="e">
        <f>CONCATENATE(VLOOKUP(B157,'F-GD-07 Completo'!$B:$AA,8,0)," - ",VLOOKUP(B157,'F-GD-07 Completo'!$B:$W,10,0))</f>
        <v>#N/A</v>
      </c>
      <c r="V157" s="683"/>
      <c r="W157" s="683"/>
      <c r="X157" s="683"/>
      <c r="Y157" s="683"/>
      <c r="Z157" s="683"/>
      <c r="AA157" s="683"/>
      <c r="AB157" s="684"/>
      <c r="AC157" s="685" t="e">
        <f>VLOOKUP(B157,'F-GD-07 Completo'!$B:$AA,11,0)</f>
        <v>#N/A</v>
      </c>
      <c r="AD157" s="686"/>
      <c r="AE157" s="686"/>
      <c r="AF157" s="686"/>
      <c r="AG157" s="687" t="e">
        <f>VLOOKUP(B157,'F-GD-07 Completo'!$B:$AA,12,0)</f>
        <v>#N/A</v>
      </c>
      <c r="AH157" s="687"/>
      <c r="AI157" s="688"/>
      <c r="AJ157" s="689" t="e">
        <f>IF(VLOOKUP(B157,'F-GD-07 Completo'!$B:$AA,13,0)="Carpeta física",CONCATENATE(VLOOKUP(B157,'F-GD-07 Completo'!$B:$AE,14,0)," de ",VLOOKUP(B157,'F-GD-07 Completo'!$B:$AE,15,0))," ")</f>
        <v>#N/A</v>
      </c>
      <c r="AK157" s="690"/>
      <c r="AL157" s="691" t="e">
        <f>IF(VLOOKUP(B157,'F-GD-07 Completo'!$B:$AA,13,0)="Tomo (documentos empastados)",CONCATENATE(VLOOKUP(B157,'F-GD-07 Completo'!$B:$AE,15,0)," de ",VLOOKUP(B157,'F-GD-07 Completo'!$B:$AE,16,0))," ")</f>
        <v>#N/A</v>
      </c>
      <c r="AM157" s="692"/>
      <c r="AN157" s="689" t="e">
        <f>IF(VLOOKUP(B157,'F-GD-07 Completo'!$B:$AA,13,0)="Otro",CONCATENATE(VLOOKUP(B157,'F-GD-07 Completo'!$B:$AE,15,0)," de ",VLOOKUP(B157,'F-GD-07 Completo'!$B:$AE,16,0))," ")</f>
        <v>#N/A</v>
      </c>
      <c r="AO157" s="690"/>
      <c r="AP157" s="622" t="e">
        <f>VLOOKUP(B157,'F-GD-07 Completo'!$B:$AE,29,0)</f>
        <v>#N/A</v>
      </c>
      <c r="AQ157" s="693" t="e">
        <f>VLOOKUP(B157,'F-GD-07 Completo'!$B:$AA,21,0)</f>
        <v>#N/A</v>
      </c>
      <c r="AR157" s="694"/>
      <c r="AS157" s="633" t="e">
        <f>VLOOKUP(B157,'F-GD-07 Completo'!$B:$AA,18,0)</f>
        <v>#N/A</v>
      </c>
      <c r="AT157" s="633" t="e">
        <f>VLOOKUP(B157,'F-GD-07 Completo'!$B:$AA,19,0)</f>
        <v>#N/A</v>
      </c>
      <c r="AU157" s="633" t="e">
        <f>VLOOKUP(B157,'F-GD-07 Completo'!$B:$AA,20,0)</f>
        <v>#N/A</v>
      </c>
      <c r="AV157" s="678" t="e">
        <f>VLOOKUP(B157,'F-GD-07 Completo'!$B:$AA,22,0)</f>
        <v>#N/A</v>
      </c>
      <c r="AW157" s="679"/>
      <c r="AX157" s="623" t="e">
        <f>IF(VLOOKUP(B157,'F-GD-07 Completo'!$B:$AA,23,0)="PU","X"," ")</f>
        <v>#N/A</v>
      </c>
      <c r="AY157" s="623" t="e">
        <f>IF(VLOOKUP(B157,'F-GD-07 Completo'!$B:$AA,23,0)="PC","X"," ")</f>
        <v>#N/A</v>
      </c>
      <c r="AZ157" s="623" t="e">
        <f>IF(VLOOKUP(B157,'F-GD-07 Completo'!$B:$AA,23,0)="PR","X"," ")</f>
        <v>#N/A</v>
      </c>
      <c r="BA157" s="624" t="e">
        <f>VLOOKUP(B157,'F-GD-07 Completo'!$B:$AA,24,0)</f>
        <v>#N/A</v>
      </c>
      <c r="BB157" s="680" t="e">
        <f>VLOOKUP(B157,'F-GD-07 Completo'!$B:$AA,25,0)</f>
        <v>#N/A</v>
      </c>
      <c r="BC157" s="681"/>
      <c r="BD157" s="681"/>
      <c r="BE157" s="681"/>
      <c r="BF157" s="681"/>
      <c r="BG157" s="681"/>
      <c r="BH157" s="681"/>
      <c r="BI157" s="681"/>
      <c r="BJ157" s="681"/>
      <c r="BK157" s="681"/>
      <c r="BL157" s="681"/>
      <c r="BM157" s="681"/>
      <c r="BN157" s="681"/>
      <c r="BO157" s="682"/>
      <c r="BP157" s="625"/>
      <c r="BQ157" s="626"/>
      <c r="BR157" s="627"/>
    </row>
    <row r="158" spans="1:70" s="628" customFormat="1" ht="16.5" customHeight="1" x14ac:dyDescent="0.2">
      <c r="A158" s="620"/>
      <c r="B158" s="621">
        <v>137</v>
      </c>
      <c r="C158" s="678" t="e">
        <f>CONCATENATE(VLOOKUP(B158,'F-GD-07 Completo'!$B:$AA,6,0),".",VLOOKUP(B158,'F-GD-07 Completo'!$B:$AA,8,0))</f>
        <v>#N/A</v>
      </c>
      <c r="D158" s="678"/>
      <c r="E158" s="678"/>
      <c r="F158" s="683" t="e">
        <f>CONCATENATE(VLOOKUP(B158,'F-GD-07 Completo'!$B:$AA,7,0),".",VLOOKUP(B158,'F-GD-07 Completo'!$B:$AA,9,0))</f>
        <v>#N/A</v>
      </c>
      <c r="G158" s="683"/>
      <c r="H158" s="683"/>
      <c r="I158" s="683"/>
      <c r="J158" s="683"/>
      <c r="K158" s="683"/>
      <c r="L158" s="683"/>
      <c r="M158" s="683"/>
      <c r="N158" s="683"/>
      <c r="O158" s="683"/>
      <c r="P158" s="683"/>
      <c r="Q158" s="683"/>
      <c r="R158" s="683"/>
      <c r="S158" s="683"/>
      <c r="T158" s="683"/>
      <c r="U158" s="683" t="e">
        <f>CONCATENATE(VLOOKUP(B158,'F-GD-07 Completo'!$B:$AA,8,0)," - ",VLOOKUP(B158,'F-GD-07 Completo'!$B:$W,10,0))</f>
        <v>#N/A</v>
      </c>
      <c r="V158" s="683"/>
      <c r="W158" s="683"/>
      <c r="X158" s="683"/>
      <c r="Y158" s="683"/>
      <c r="Z158" s="683"/>
      <c r="AA158" s="683"/>
      <c r="AB158" s="684"/>
      <c r="AC158" s="685" t="e">
        <f>VLOOKUP(B158,'F-GD-07 Completo'!$B:$AA,11,0)</f>
        <v>#N/A</v>
      </c>
      <c r="AD158" s="686"/>
      <c r="AE158" s="686"/>
      <c r="AF158" s="686"/>
      <c r="AG158" s="687" t="e">
        <f>VLOOKUP(B158,'F-GD-07 Completo'!$B:$AA,12,0)</f>
        <v>#N/A</v>
      </c>
      <c r="AH158" s="687"/>
      <c r="AI158" s="688"/>
      <c r="AJ158" s="689" t="e">
        <f>IF(VLOOKUP(B158,'F-GD-07 Completo'!$B:$AA,13,0)="Carpeta física",CONCATENATE(VLOOKUP(B158,'F-GD-07 Completo'!$B:$AE,14,0)," de ",VLOOKUP(B158,'F-GD-07 Completo'!$B:$AE,15,0))," ")</f>
        <v>#N/A</v>
      </c>
      <c r="AK158" s="690"/>
      <c r="AL158" s="691" t="e">
        <f>IF(VLOOKUP(B158,'F-GD-07 Completo'!$B:$AA,13,0)="Tomo (documentos empastados)",CONCATENATE(VLOOKUP(B158,'F-GD-07 Completo'!$B:$AE,15,0)," de ",VLOOKUP(B158,'F-GD-07 Completo'!$B:$AE,16,0))," ")</f>
        <v>#N/A</v>
      </c>
      <c r="AM158" s="692"/>
      <c r="AN158" s="689" t="e">
        <f>IF(VLOOKUP(B158,'F-GD-07 Completo'!$B:$AA,13,0)="Otro",CONCATENATE(VLOOKUP(B158,'F-GD-07 Completo'!$B:$AE,15,0)," de ",VLOOKUP(B158,'F-GD-07 Completo'!$B:$AE,16,0))," ")</f>
        <v>#N/A</v>
      </c>
      <c r="AO158" s="690"/>
      <c r="AP158" s="622" t="e">
        <f>VLOOKUP(B158,'F-GD-07 Completo'!$B:$AE,29,0)</f>
        <v>#N/A</v>
      </c>
      <c r="AQ158" s="693" t="e">
        <f>VLOOKUP(B158,'F-GD-07 Completo'!$B:$AA,21,0)</f>
        <v>#N/A</v>
      </c>
      <c r="AR158" s="694"/>
      <c r="AS158" s="633" t="e">
        <f>VLOOKUP(B158,'F-GD-07 Completo'!$B:$AA,18,0)</f>
        <v>#N/A</v>
      </c>
      <c r="AT158" s="633" t="e">
        <f>VLOOKUP(B158,'F-GD-07 Completo'!$B:$AA,19,0)</f>
        <v>#N/A</v>
      </c>
      <c r="AU158" s="633" t="e">
        <f>VLOOKUP(B158,'F-GD-07 Completo'!$B:$AA,20,0)</f>
        <v>#N/A</v>
      </c>
      <c r="AV158" s="678" t="e">
        <f>VLOOKUP(B158,'F-GD-07 Completo'!$B:$AA,22,0)</f>
        <v>#N/A</v>
      </c>
      <c r="AW158" s="679"/>
      <c r="AX158" s="623" t="e">
        <f>IF(VLOOKUP(B158,'F-GD-07 Completo'!$B:$AA,23,0)="PU","X"," ")</f>
        <v>#N/A</v>
      </c>
      <c r="AY158" s="623" t="e">
        <f>IF(VLOOKUP(B158,'F-GD-07 Completo'!$B:$AA,23,0)="PC","X"," ")</f>
        <v>#N/A</v>
      </c>
      <c r="AZ158" s="623" t="e">
        <f>IF(VLOOKUP(B158,'F-GD-07 Completo'!$B:$AA,23,0)="PR","X"," ")</f>
        <v>#N/A</v>
      </c>
      <c r="BA158" s="624" t="e">
        <f>VLOOKUP(B158,'F-GD-07 Completo'!$B:$AA,24,0)</f>
        <v>#N/A</v>
      </c>
      <c r="BB158" s="680" t="e">
        <f>VLOOKUP(B158,'F-GD-07 Completo'!$B:$AA,25,0)</f>
        <v>#N/A</v>
      </c>
      <c r="BC158" s="681"/>
      <c r="BD158" s="681"/>
      <c r="BE158" s="681"/>
      <c r="BF158" s="681"/>
      <c r="BG158" s="681"/>
      <c r="BH158" s="681"/>
      <c r="BI158" s="681"/>
      <c r="BJ158" s="681"/>
      <c r="BK158" s="681"/>
      <c r="BL158" s="681"/>
      <c r="BM158" s="681"/>
      <c r="BN158" s="681"/>
      <c r="BO158" s="682"/>
      <c r="BP158" s="625"/>
      <c r="BQ158" s="626"/>
      <c r="BR158" s="627"/>
    </row>
    <row r="159" spans="1:70" s="628" customFormat="1" ht="16.5" customHeight="1" x14ac:dyDescent="0.2">
      <c r="A159" s="620"/>
      <c r="B159" s="621">
        <v>138</v>
      </c>
      <c r="C159" s="678" t="e">
        <f>CONCATENATE(VLOOKUP(B159,'F-GD-07 Completo'!$B:$AA,6,0),".",VLOOKUP(B159,'F-GD-07 Completo'!$B:$AA,8,0))</f>
        <v>#N/A</v>
      </c>
      <c r="D159" s="678"/>
      <c r="E159" s="678"/>
      <c r="F159" s="683" t="e">
        <f>CONCATENATE(VLOOKUP(B159,'F-GD-07 Completo'!$B:$AA,7,0),".",VLOOKUP(B159,'F-GD-07 Completo'!$B:$AA,9,0))</f>
        <v>#N/A</v>
      </c>
      <c r="G159" s="683"/>
      <c r="H159" s="683"/>
      <c r="I159" s="683"/>
      <c r="J159" s="683"/>
      <c r="K159" s="683"/>
      <c r="L159" s="683"/>
      <c r="M159" s="683"/>
      <c r="N159" s="683"/>
      <c r="O159" s="683"/>
      <c r="P159" s="683"/>
      <c r="Q159" s="683"/>
      <c r="R159" s="683"/>
      <c r="S159" s="683"/>
      <c r="T159" s="683"/>
      <c r="U159" s="683" t="e">
        <f>CONCATENATE(VLOOKUP(B159,'F-GD-07 Completo'!$B:$AA,8,0)," - ",VLOOKUP(B159,'F-GD-07 Completo'!$B:$W,10,0))</f>
        <v>#N/A</v>
      </c>
      <c r="V159" s="683"/>
      <c r="W159" s="683"/>
      <c r="X159" s="683"/>
      <c r="Y159" s="683"/>
      <c r="Z159" s="683"/>
      <c r="AA159" s="683"/>
      <c r="AB159" s="684"/>
      <c r="AC159" s="685" t="e">
        <f>VLOOKUP(B159,'F-GD-07 Completo'!$B:$AA,11,0)</f>
        <v>#N/A</v>
      </c>
      <c r="AD159" s="686"/>
      <c r="AE159" s="686"/>
      <c r="AF159" s="686"/>
      <c r="AG159" s="687" t="e">
        <f>VLOOKUP(B159,'F-GD-07 Completo'!$B:$AA,12,0)</f>
        <v>#N/A</v>
      </c>
      <c r="AH159" s="687"/>
      <c r="AI159" s="688"/>
      <c r="AJ159" s="689" t="e">
        <f>IF(VLOOKUP(B159,'F-GD-07 Completo'!$B:$AA,13,0)="Carpeta física",CONCATENATE(VLOOKUP(B159,'F-GD-07 Completo'!$B:$AE,14,0)," de ",VLOOKUP(B159,'F-GD-07 Completo'!$B:$AE,15,0))," ")</f>
        <v>#N/A</v>
      </c>
      <c r="AK159" s="690"/>
      <c r="AL159" s="691" t="e">
        <f>IF(VLOOKUP(B159,'F-GD-07 Completo'!$B:$AA,13,0)="Tomo (documentos empastados)",CONCATENATE(VLOOKUP(B159,'F-GD-07 Completo'!$B:$AE,15,0)," de ",VLOOKUP(B159,'F-GD-07 Completo'!$B:$AE,16,0))," ")</f>
        <v>#N/A</v>
      </c>
      <c r="AM159" s="692"/>
      <c r="AN159" s="689" t="e">
        <f>IF(VLOOKUP(B159,'F-GD-07 Completo'!$B:$AA,13,0)="Otro",CONCATENATE(VLOOKUP(B159,'F-GD-07 Completo'!$B:$AE,15,0)," de ",VLOOKUP(B159,'F-GD-07 Completo'!$B:$AE,16,0))," ")</f>
        <v>#N/A</v>
      </c>
      <c r="AO159" s="690"/>
      <c r="AP159" s="622" t="e">
        <f>VLOOKUP(B159,'F-GD-07 Completo'!$B:$AE,29,0)</f>
        <v>#N/A</v>
      </c>
      <c r="AQ159" s="693" t="e">
        <f>VLOOKUP(B159,'F-GD-07 Completo'!$B:$AA,21,0)</f>
        <v>#N/A</v>
      </c>
      <c r="AR159" s="694"/>
      <c r="AS159" s="633" t="e">
        <f>VLOOKUP(B159,'F-GD-07 Completo'!$B:$AA,18,0)</f>
        <v>#N/A</v>
      </c>
      <c r="AT159" s="633" t="e">
        <f>VLOOKUP(B159,'F-GD-07 Completo'!$B:$AA,19,0)</f>
        <v>#N/A</v>
      </c>
      <c r="AU159" s="633" t="e">
        <f>VLOOKUP(B159,'F-GD-07 Completo'!$B:$AA,20,0)</f>
        <v>#N/A</v>
      </c>
      <c r="AV159" s="678" t="e">
        <f>VLOOKUP(B159,'F-GD-07 Completo'!$B:$AA,22,0)</f>
        <v>#N/A</v>
      </c>
      <c r="AW159" s="679"/>
      <c r="AX159" s="623" t="e">
        <f>IF(VLOOKUP(B159,'F-GD-07 Completo'!$B:$AA,23,0)="PU","X"," ")</f>
        <v>#N/A</v>
      </c>
      <c r="AY159" s="623" t="e">
        <f>IF(VLOOKUP(B159,'F-GD-07 Completo'!$B:$AA,23,0)="PC","X"," ")</f>
        <v>#N/A</v>
      </c>
      <c r="AZ159" s="623" t="e">
        <f>IF(VLOOKUP(B159,'F-GD-07 Completo'!$B:$AA,23,0)="PR","X"," ")</f>
        <v>#N/A</v>
      </c>
      <c r="BA159" s="624" t="e">
        <f>VLOOKUP(B159,'F-GD-07 Completo'!$B:$AA,24,0)</f>
        <v>#N/A</v>
      </c>
      <c r="BB159" s="680" t="e">
        <f>VLOOKUP(B159,'F-GD-07 Completo'!$B:$AA,25,0)</f>
        <v>#N/A</v>
      </c>
      <c r="BC159" s="681"/>
      <c r="BD159" s="681"/>
      <c r="BE159" s="681"/>
      <c r="BF159" s="681"/>
      <c r="BG159" s="681"/>
      <c r="BH159" s="681"/>
      <c r="BI159" s="681"/>
      <c r="BJ159" s="681"/>
      <c r="BK159" s="681"/>
      <c r="BL159" s="681"/>
      <c r="BM159" s="681"/>
      <c r="BN159" s="681"/>
      <c r="BO159" s="682"/>
      <c r="BP159" s="625"/>
      <c r="BQ159" s="626"/>
      <c r="BR159" s="627"/>
    </row>
    <row r="160" spans="1:70" s="628" customFormat="1" ht="16.5" customHeight="1" x14ac:dyDescent="0.2">
      <c r="A160" s="620"/>
      <c r="B160" s="621">
        <v>139</v>
      </c>
      <c r="C160" s="678" t="e">
        <f>CONCATENATE(VLOOKUP(B160,'F-GD-07 Completo'!$B:$AA,6,0),".",VLOOKUP(B160,'F-GD-07 Completo'!$B:$AA,8,0))</f>
        <v>#N/A</v>
      </c>
      <c r="D160" s="678"/>
      <c r="E160" s="678"/>
      <c r="F160" s="683" t="e">
        <f>CONCATENATE(VLOOKUP(B160,'F-GD-07 Completo'!$B:$AA,7,0),".",VLOOKUP(B160,'F-GD-07 Completo'!$B:$AA,9,0))</f>
        <v>#N/A</v>
      </c>
      <c r="G160" s="683"/>
      <c r="H160" s="683"/>
      <c r="I160" s="683"/>
      <c r="J160" s="683"/>
      <c r="K160" s="683"/>
      <c r="L160" s="683"/>
      <c r="M160" s="683"/>
      <c r="N160" s="683"/>
      <c r="O160" s="683"/>
      <c r="P160" s="683"/>
      <c r="Q160" s="683"/>
      <c r="R160" s="683"/>
      <c r="S160" s="683"/>
      <c r="T160" s="683"/>
      <c r="U160" s="683" t="e">
        <f>CONCATENATE(VLOOKUP(B160,'F-GD-07 Completo'!$B:$AA,8,0)," - ",VLOOKUP(B160,'F-GD-07 Completo'!$B:$W,10,0))</f>
        <v>#N/A</v>
      </c>
      <c r="V160" s="683"/>
      <c r="W160" s="683"/>
      <c r="X160" s="683"/>
      <c r="Y160" s="683"/>
      <c r="Z160" s="683"/>
      <c r="AA160" s="683"/>
      <c r="AB160" s="684"/>
      <c r="AC160" s="685" t="e">
        <f>VLOOKUP(B160,'F-GD-07 Completo'!$B:$AA,11,0)</f>
        <v>#N/A</v>
      </c>
      <c r="AD160" s="686"/>
      <c r="AE160" s="686"/>
      <c r="AF160" s="686"/>
      <c r="AG160" s="687" t="e">
        <f>VLOOKUP(B160,'F-GD-07 Completo'!$B:$AA,12,0)</f>
        <v>#N/A</v>
      </c>
      <c r="AH160" s="687"/>
      <c r="AI160" s="688"/>
      <c r="AJ160" s="689" t="e">
        <f>IF(VLOOKUP(B160,'F-GD-07 Completo'!$B:$AA,13,0)="Carpeta física",CONCATENATE(VLOOKUP(B160,'F-GD-07 Completo'!$B:$AE,14,0)," de ",VLOOKUP(B160,'F-GD-07 Completo'!$B:$AE,15,0))," ")</f>
        <v>#N/A</v>
      </c>
      <c r="AK160" s="690"/>
      <c r="AL160" s="691" t="e">
        <f>IF(VLOOKUP(B160,'F-GD-07 Completo'!$B:$AA,13,0)="Tomo (documentos empastados)",CONCATENATE(VLOOKUP(B160,'F-GD-07 Completo'!$B:$AE,15,0)," de ",VLOOKUP(B160,'F-GD-07 Completo'!$B:$AE,16,0))," ")</f>
        <v>#N/A</v>
      </c>
      <c r="AM160" s="692"/>
      <c r="AN160" s="689" t="e">
        <f>IF(VLOOKUP(B160,'F-GD-07 Completo'!$B:$AA,13,0)="Otro",CONCATENATE(VLOOKUP(B160,'F-GD-07 Completo'!$B:$AE,15,0)," de ",VLOOKUP(B160,'F-GD-07 Completo'!$B:$AE,16,0))," ")</f>
        <v>#N/A</v>
      </c>
      <c r="AO160" s="690"/>
      <c r="AP160" s="622" t="e">
        <f>VLOOKUP(B160,'F-GD-07 Completo'!$B:$AE,29,0)</f>
        <v>#N/A</v>
      </c>
      <c r="AQ160" s="693" t="e">
        <f>VLOOKUP(B160,'F-GD-07 Completo'!$B:$AA,21,0)</f>
        <v>#N/A</v>
      </c>
      <c r="AR160" s="694"/>
      <c r="AS160" s="633" t="e">
        <f>VLOOKUP(B160,'F-GD-07 Completo'!$B:$AA,18,0)</f>
        <v>#N/A</v>
      </c>
      <c r="AT160" s="633" t="e">
        <f>VLOOKUP(B160,'F-GD-07 Completo'!$B:$AA,19,0)</f>
        <v>#N/A</v>
      </c>
      <c r="AU160" s="633" t="e">
        <f>VLOOKUP(B160,'F-GD-07 Completo'!$B:$AA,20,0)</f>
        <v>#N/A</v>
      </c>
      <c r="AV160" s="678" t="e">
        <f>VLOOKUP(B160,'F-GD-07 Completo'!$B:$AA,22,0)</f>
        <v>#N/A</v>
      </c>
      <c r="AW160" s="679"/>
      <c r="AX160" s="623" t="e">
        <f>IF(VLOOKUP(B160,'F-GD-07 Completo'!$B:$AA,23,0)="PU","X"," ")</f>
        <v>#N/A</v>
      </c>
      <c r="AY160" s="623" t="e">
        <f>IF(VLOOKUP(B160,'F-GD-07 Completo'!$B:$AA,23,0)="PC","X"," ")</f>
        <v>#N/A</v>
      </c>
      <c r="AZ160" s="623" t="e">
        <f>IF(VLOOKUP(B160,'F-GD-07 Completo'!$B:$AA,23,0)="PR","X"," ")</f>
        <v>#N/A</v>
      </c>
      <c r="BA160" s="624" t="e">
        <f>VLOOKUP(B160,'F-GD-07 Completo'!$B:$AA,24,0)</f>
        <v>#N/A</v>
      </c>
      <c r="BB160" s="680" t="e">
        <f>VLOOKUP(B160,'F-GD-07 Completo'!$B:$AA,25,0)</f>
        <v>#N/A</v>
      </c>
      <c r="BC160" s="681"/>
      <c r="BD160" s="681"/>
      <c r="BE160" s="681"/>
      <c r="BF160" s="681"/>
      <c r="BG160" s="681"/>
      <c r="BH160" s="681"/>
      <c r="BI160" s="681"/>
      <c r="BJ160" s="681"/>
      <c r="BK160" s="681"/>
      <c r="BL160" s="681"/>
      <c r="BM160" s="681"/>
      <c r="BN160" s="681"/>
      <c r="BO160" s="682"/>
      <c r="BP160" s="625"/>
      <c r="BQ160" s="626"/>
      <c r="BR160" s="627"/>
    </row>
    <row r="161" spans="1:70" s="628" customFormat="1" ht="16.5" customHeight="1" x14ac:dyDescent="0.2">
      <c r="A161" s="620"/>
      <c r="B161" s="621">
        <v>140</v>
      </c>
      <c r="C161" s="678" t="e">
        <f>CONCATENATE(VLOOKUP(B161,'F-GD-07 Completo'!$B:$AA,6,0),".",VLOOKUP(B161,'F-GD-07 Completo'!$B:$AA,8,0))</f>
        <v>#N/A</v>
      </c>
      <c r="D161" s="678"/>
      <c r="E161" s="678"/>
      <c r="F161" s="683" t="e">
        <f>CONCATENATE(VLOOKUP(B161,'F-GD-07 Completo'!$B:$AA,7,0),".",VLOOKUP(B161,'F-GD-07 Completo'!$B:$AA,9,0))</f>
        <v>#N/A</v>
      </c>
      <c r="G161" s="683"/>
      <c r="H161" s="683"/>
      <c r="I161" s="683"/>
      <c r="J161" s="683"/>
      <c r="K161" s="683"/>
      <c r="L161" s="683"/>
      <c r="M161" s="683"/>
      <c r="N161" s="683"/>
      <c r="O161" s="683"/>
      <c r="P161" s="683"/>
      <c r="Q161" s="683"/>
      <c r="R161" s="683"/>
      <c r="S161" s="683"/>
      <c r="T161" s="683"/>
      <c r="U161" s="683" t="e">
        <f>CONCATENATE(VLOOKUP(B161,'F-GD-07 Completo'!$B:$AA,8,0)," - ",VLOOKUP(B161,'F-GD-07 Completo'!$B:$W,10,0))</f>
        <v>#N/A</v>
      </c>
      <c r="V161" s="683"/>
      <c r="W161" s="683"/>
      <c r="X161" s="683"/>
      <c r="Y161" s="683"/>
      <c r="Z161" s="683"/>
      <c r="AA161" s="683"/>
      <c r="AB161" s="684"/>
      <c r="AC161" s="685" t="e">
        <f>VLOOKUP(B161,'F-GD-07 Completo'!$B:$AA,11,0)</f>
        <v>#N/A</v>
      </c>
      <c r="AD161" s="686"/>
      <c r="AE161" s="686"/>
      <c r="AF161" s="686"/>
      <c r="AG161" s="687" t="e">
        <f>VLOOKUP(B161,'F-GD-07 Completo'!$B:$AA,12,0)</f>
        <v>#N/A</v>
      </c>
      <c r="AH161" s="687"/>
      <c r="AI161" s="688"/>
      <c r="AJ161" s="689" t="e">
        <f>IF(VLOOKUP(B161,'F-GD-07 Completo'!$B:$AA,13,0)="Carpeta física",CONCATENATE(VLOOKUP(B161,'F-GD-07 Completo'!$B:$AE,14,0)," de ",VLOOKUP(B161,'F-GD-07 Completo'!$B:$AE,15,0))," ")</f>
        <v>#N/A</v>
      </c>
      <c r="AK161" s="690"/>
      <c r="AL161" s="691" t="e">
        <f>IF(VLOOKUP(B161,'F-GD-07 Completo'!$B:$AA,13,0)="Tomo (documentos empastados)",CONCATENATE(VLOOKUP(B161,'F-GD-07 Completo'!$B:$AE,15,0)," de ",VLOOKUP(B161,'F-GD-07 Completo'!$B:$AE,16,0))," ")</f>
        <v>#N/A</v>
      </c>
      <c r="AM161" s="692"/>
      <c r="AN161" s="689" t="e">
        <f>IF(VLOOKUP(B161,'F-GD-07 Completo'!$B:$AA,13,0)="Otro",CONCATENATE(VLOOKUP(B161,'F-GD-07 Completo'!$B:$AE,15,0)," de ",VLOOKUP(B161,'F-GD-07 Completo'!$B:$AE,16,0))," ")</f>
        <v>#N/A</v>
      </c>
      <c r="AO161" s="690"/>
      <c r="AP161" s="622" t="e">
        <f>VLOOKUP(B161,'F-GD-07 Completo'!$B:$AE,29,0)</f>
        <v>#N/A</v>
      </c>
      <c r="AQ161" s="693" t="e">
        <f>VLOOKUP(B161,'F-GD-07 Completo'!$B:$AA,21,0)</f>
        <v>#N/A</v>
      </c>
      <c r="AR161" s="694"/>
      <c r="AS161" s="633" t="e">
        <f>VLOOKUP(B161,'F-GD-07 Completo'!$B:$AA,18,0)</f>
        <v>#N/A</v>
      </c>
      <c r="AT161" s="633" t="e">
        <f>VLOOKUP(B161,'F-GD-07 Completo'!$B:$AA,19,0)</f>
        <v>#N/A</v>
      </c>
      <c r="AU161" s="633" t="e">
        <f>VLOOKUP(B161,'F-GD-07 Completo'!$B:$AA,20,0)</f>
        <v>#N/A</v>
      </c>
      <c r="AV161" s="678" t="e">
        <f>VLOOKUP(B161,'F-GD-07 Completo'!$B:$AA,22,0)</f>
        <v>#N/A</v>
      </c>
      <c r="AW161" s="679"/>
      <c r="AX161" s="623" t="e">
        <f>IF(VLOOKUP(B161,'F-GD-07 Completo'!$B:$AA,23,0)="PU","X"," ")</f>
        <v>#N/A</v>
      </c>
      <c r="AY161" s="623" t="e">
        <f>IF(VLOOKUP(B161,'F-GD-07 Completo'!$B:$AA,23,0)="PC","X"," ")</f>
        <v>#N/A</v>
      </c>
      <c r="AZ161" s="623" t="e">
        <f>IF(VLOOKUP(B161,'F-GD-07 Completo'!$B:$AA,23,0)="PR","X"," ")</f>
        <v>#N/A</v>
      </c>
      <c r="BA161" s="624" t="e">
        <f>VLOOKUP(B161,'F-GD-07 Completo'!$B:$AA,24,0)</f>
        <v>#N/A</v>
      </c>
      <c r="BB161" s="680" t="e">
        <f>VLOOKUP(B161,'F-GD-07 Completo'!$B:$AA,25,0)</f>
        <v>#N/A</v>
      </c>
      <c r="BC161" s="681"/>
      <c r="BD161" s="681"/>
      <c r="BE161" s="681"/>
      <c r="BF161" s="681"/>
      <c r="BG161" s="681"/>
      <c r="BH161" s="681"/>
      <c r="BI161" s="681"/>
      <c r="BJ161" s="681"/>
      <c r="BK161" s="681"/>
      <c r="BL161" s="681"/>
      <c r="BM161" s="681"/>
      <c r="BN161" s="681"/>
      <c r="BO161" s="682"/>
      <c r="BP161" s="625"/>
      <c r="BQ161" s="626"/>
      <c r="BR161" s="627"/>
    </row>
    <row r="162" spans="1:70" s="628" customFormat="1" ht="16.5" customHeight="1" x14ac:dyDescent="0.2">
      <c r="A162" s="620"/>
      <c r="B162" s="621">
        <v>141</v>
      </c>
      <c r="C162" s="678" t="e">
        <f>CONCATENATE(VLOOKUP(B162,'F-GD-07 Completo'!$B:$AA,6,0),".",VLOOKUP(B162,'F-GD-07 Completo'!$B:$AA,8,0))</f>
        <v>#N/A</v>
      </c>
      <c r="D162" s="678"/>
      <c r="E162" s="678"/>
      <c r="F162" s="683" t="e">
        <f>CONCATENATE(VLOOKUP(B162,'F-GD-07 Completo'!$B:$AA,7,0),".",VLOOKUP(B162,'F-GD-07 Completo'!$B:$AA,9,0))</f>
        <v>#N/A</v>
      </c>
      <c r="G162" s="683"/>
      <c r="H162" s="683"/>
      <c r="I162" s="683"/>
      <c r="J162" s="683"/>
      <c r="K162" s="683"/>
      <c r="L162" s="683"/>
      <c r="M162" s="683"/>
      <c r="N162" s="683"/>
      <c r="O162" s="683"/>
      <c r="P162" s="683"/>
      <c r="Q162" s="683"/>
      <c r="R162" s="683"/>
      <c r="S162" s="683"/>
      <c r="T162" s="683"/>
      <c r="U162" s="683" t="e">
        <f>CONCATENATE(VLOOKUP(B162,'F-GD-07 Completo'!$B:$AA,8,0)," - ",VLOOKUP(B162,'F-GD-07 Completo'!$B:$W,10,0))</f>
        <v>#N/A</v>
      </c>
      <c r="V162" s="683"/>
      <c r="W162" s="683"/>
      <c r="X162" s="683"/>
      <c r="Y162" s="683"/>
      <c r="Z162" s="683"/>
      <c r="AA162" s="683"/>
      <c r="AB162" s="684"/>
      <c r="AC162" s="685" t="e">
        <f>VLOOKUP(B162,'F-GD-07 Completo'!$B:$AA,11,0)</f>
        <v>#N/A</v>
      </c>
      <c r="AD162" s="686"/>
      <c r="AE162" s="686"/>
      <c r="AF162" s="686"/>
      <c r="AG162" s="687" t="e">
        <f>VLOOKUP(B162,'F-GD-07 Completo'!$B:$AA,12,0)</f>
        <v>#N/A</v>
      </c>
      <c r="AH162" s="687"/>
      <c r="AI162" s="688"/>
      <c r="AJ162" s="689" t="e">
        <f>IF(VLOOKUP(B162,'F-GD-07 Completo'!$B:$AA,13,0)="Carpeta física",CONCATENATE(VLOOKUP(B162,'F-GD-07 Completo'!$B:$AE,14,0)," de ",VLOOKUP(B162,'F-GD-07 Completo'!$B:$AE,15,0))," ")</f>
        <v>#N/A</v>
      </c>
      <c r="AK162" s="690"/>
      <c r="AL162" s="691" t="e">
        <f>IF(VLOOKUP(B162,'F-GD-07 Completo'!$B:$AA,13,0)="Tomo (documentos empastados)",CONCATENATE(VLOOKUP(B162,'F-GD-07 Completo'!$B:$AE,15,0)," de ",VLOOKUP(B162,'F-GD-07 Completo'!$B:$AE,16,0))," ")</f>
        <v>#N/A</v>
      </c>
      <c r="AM162" s="692"/>
      <c r="AN162" s="689" t="e">
        <f>IF(VLOOKUP(B162,'F-GD-07 Completo'!$B:$AA,13,0)="Otro",CONCATENATE(VLOOKUP(B162,'F-GD-07 Completo'!$B:$AE,15,0)," de ",VLOOKUP(B162,'F-GD-07 Completo'!$B:$AE,16,0))," ")</f>
        <v>#N/A</v>
      </c>
      <c r="AO162" s="690"/>
      <c r="AP162" s="622" t="e">
        <f>VLOOKUP(B162,'F-GD-07 Completo'!$B:$AE,29,0)</f>
        <v>#N/A</v>
      </c>
      <c r="AQ162" s="693" t="e">
        <f>VLOOKUP(B162,'F-GD-07 Completo'!$B:$AA,21,0)</f>
        <v>#N/A</v>
      </c>
      <c r="AR162" s="694"/>
      <c r="AS162" s="633" t="e">
        <f>VLOOKUP(B162,'F-GD-07 Completo'!$B:$AA,18,0)</f>
        <v>#N/A</v>
      </c>
      <c r="AT162" s="633" t="e">
        <f>VLOOKUP(B162,'F-GD-07 Completo'!$B:$AA,19,0)</f>
        <v>#N/A</v>
      </c>
      <c r="AU162" s="633" t="e">
        <f>VLOOKUP(B162,'F-GD-07 Completo'!$B:$AA,20,0)</f>
        <v>#N/A</v>
      </c>
      <c r="AV162" s="678" t="e">
        <f>VLOOKUP(B162,'F-GD-07 Completo'!$B:$AA,22,0)</f>
        <v>#N/A</v>
      </c>
      <c r="AW162" s="679"/>
      <c r="AX162" s="623" t="e">
        <f>IF(VLOOKUP(B162,'F-GD-07 Completo'!$B:$AA,23,0)="PU","X"," ")</f>
        <v>#N/A</v>
      </c>
      <c r="AY162" s="623" t="e">
        <f>IF(VLOOKUP(B162,'F-GD-07 Completo'!$B:$AA,23,0)="PC","X"," ")</f>
        <v>#N/A</v>
      </c>
      <c r="AZ162" s="623" t="e">
        <f>IF(VLOOKUP(B162,'F-GD-07 Completo'!$B:$AA,23,0)="PR","X"," ")</f>
        <v>#N/A</v>
      </c>
      <c r="BA162" s="624" t="e">
        <f>VLOOKUP(B162,'F-GD-07 Completo'!$B:$AA,24,0)</f>
        <v>#N/A</v>
      </c>
      <c r="BB162" s="680" t="e">
        <f>VLOOKUP(B162,'F-GD-07 Completo'!$B:$AA,25,0)</f>
        <v>#N/A</v>
      </c>
      <c r="BC162" s="681"/>
      <c r="BD162" s="681"/>
      <c r="BE162" s="681"/>
      <c r="BF162" s="681"/>
      <c r="BG162" s="681"/>
      <c r="BH162" s="681"/>
      <c r="BI162" s="681"/>
      <c r="BJ162" s="681"/>
      <c r="BK162" s="681"/>
      <c r="BL162" s="681"/>
      <c r="BM162" s="681"/>
      <c r="BN162" s="681"/>
      <c r="BO162" s="682"/>
      <c r="BP162" s="625"/>
      <c r="BQ162" s="626"/>
      <c r="BR162" s="627"/>
    </row>
    <row r="163" spans="1:70" s="628" customFormat="1" ht="16.5" customHeight="1" x14ac:dyDescent="0.2">
      <c r="A163" s="620"/>
      <c r="B163" s="621">
        <v>142</v>
      </c>
      <c r="C163" s="678" t="e">
        <f>CONCATENATE(VLOOKUP(B163,'F-GD-07 Completo'!$B:$AA,6,0),".",VLOOKUP(B163,'F-GD-07 Completo'!$B:$AA,8,0))</f>
        <v>#N/A</v>
      </c>
      <c r="D163" s="678"/>
      <c r="E163" s="678"/>
      <c r="F163" s="683" t="e">
        <f>CONCATENATE(VLOOKUP(B163,'F-GD-07 Completo'!$B:$AA,7,0),".",VLOOKUP(B163,'F-GD-07 Completo'!$B:$AA,9,0))</f>
        <v>#N/A</v>
      </c>
      <c r="G163" s="683"/>
      <c r="H163" s="683"/>
      <c r="I163" s="683"/>
      <c r="J163" s="683"/>
      <c r="K163" s="683"/>
      <c r="L163" s="683"/>
      <c r="M163" s="683"/>
      <c r="N163" s="683"/>
      <c r="O163" s="683"/>
      <c r="P163" s="683"/>
      <c r="Q163" s="683"/>
      <c r="R163" s="683"/>
      <c r="S163" s="683"/>
      <c r="T163" s="683"/>
      <c r="U163" s="683" t="e">
        <f>CONCATENATE(VLOOKUP(B163,'F-GD-07 Completo'!$B:$AA,8,0)," - ",VLOOKUP(B163,'F-GD-07 Completo'!$B:$W,10,0))</f>
        <v>#N/A</v>
      </c>
      <c r="V163" s="683"/>
      <c r="W163" s="683"/>
      <c r="X163" s="683"/>
      <c r="Y163" s="683"/>
      <c r="Z163" s="683"/>
      <c r="AA163" s="683"/>
      <c r="AB163" s="684"/>
      <c r="AC163" s="685" t="e">
        <f>VLOOKUP(B163,'F-GD-07 Completo'!$B:$AA,11,0)</f>
        <v>#N/A</v>
      </c>
      <c r="AD163" s="686"/>
      <c r="AE163" s="686"/>
      <c r="AF163" s="686"/>
      <c r="AG163" s="687" t="e">
        <f>VLOOKUP(B163,'F-GD-07 Completo'!$B:$AA,12,0)</f>
        <v>#N/A</v>
      </c>
      <c r="AH163" s="687"/>
      <c r="AI163" s="688"/>
      <c r="AJ163" s="689" t="e">
        <f>IF(VLOOKUP(B163,'F-GD-07 Completo'!$B:$AA,13,0)="Carpeta física",CONCATENATE(VLOOKUP(B163,'F-GD-07 Completo'!$B:$AE,14,0)," de ",VLOOKUP(B163,'F-GD-07 Completo'!$B:$AE,15,0))," ")</f>
        <v>#N/A</v>
      </c>
      <c r="AK163" s="690"/>
      <c r="AL163" s="691" t="e">
        <f>IF(VLOOKUP(B163,'F-GD-07 Completo'!$B:$AA,13,0)="Tomo (documentos empastados)",CONCATENATE(VLOOKUP(B163,'F-GD-07 Completo'!$B:$AE,15,0)," de ",VLOOKUP(B163,'F-GD-07 Completo'!$B:$AE,16,0))," ")</f>
        <v>#N/A</v>
      </c>
      <c r="AM163" s="692"/>
      <c r="AN163" s="689" t="e">
        <f>IF(VLOOKUP(B163,'F-GD-07 Completo'!$B:$AA,13,0)="Otro",CONCATENATE(VLOOKUP(B163,'F-GD-07 Completo'!$B:$AE,15,0)," de ",VLOOKUP(B163,'F-GD-07 Completo'!$B:$AE,16,0))," ")</f>
        <v>#N/A</v>
      </c>
      <c r="AO163" s="690"/>
      <c r="AP163" s="622" t="e">
        <f>VLOOKUP(B163,'F-GD-07 Completo'!$B:$AE,29,0)</f>
        <v>#N/A</v>
      </c>
      <c r="AQ163" s="693" t="e">
        <f>VLOOKUP(B163,'F-GD-07 Completo'!$B:$AA,21,0)</f>
        <v>#N/A</v>
      </c>
      <c r="AR163" s="694"/>
      <c r="AS163" s="633" t="e">
        <f>VLOOKUP(B163,'F-GD-07 Completo'!$B:$AA,18,0)</f>
        <v>#N/A</v>
      </c>
      <c r="AT163" s="633" t="e">
        <f>VLOOKUP(B163,'F-GD-07 Completo'!$B:$AA,19,0)</f>
        <v>#N/A</v>
      </c>
      <c r="AU163" s="633" t="e">
        <f>VLOOKUP(B163,'F-GD-07 Completo'!$B:$AA,20,0)</f>
        <v>#N/A</v>
      </c>
      <c r="AV163" s="678" t="e">
        <f>VLOOKUP(B163,'F-GD-07 Completo'!$B:$AA,22,0)</f>
        <v>#N/A</v>
      </c>
      <c r="AW163" s="679"/>
      <c r="AX163" s="623" t="e">
        <f>IF(VLOOKUP(B163,'F-GD-07 Completo'!$B:$AA,23,0)="PU","X"," ")</f>
        <v>#N/A</v>
      </c>
      <c r="AY163" s="623" t="e">
        <f>IF(VLOOKUP(B163,'F-GD-07 Completo'!$B:$AA,23,0)="PC","X"," ")</f>
        <v>#N/A</v>
      </c>
      <c r="AZ163" s="623" t="e">
        <f>IF(VLOOKUP(B163,'F-GD-07 Completo'!$B:$AA,23,0)="PR","X"," ")</f>
        <v>#N/A</v>
      </c>
      <c r="BA163" s="624" t="e">
        <f>VLOOKUP(B163,'F-GD-07 Completo'!$B:$AA,24,0)</f>
        <v>#N/A</v>
      </c>
      <c r="BB163" s="680" t="e">
        <f>VLOOKUP(B163,'F-GD-07 Completo'!$B:$AA,25,0)</f>
        <v>#N/A</v>
      </c>
      <c r="BC163" s="681"/>
      <c r="BD163" s="681"/>
      <c r="BE163" s="681"/>
      <c r="BF163" s="681"/>
      <c r="BG163" s="681"/>
      <c r="BH163" s="681"/>
      <c r="BI163" s="681"/>
      <c r="BJ163" s="681"/>
      <c r="BK163" s="681"/>
      <c r="BL163" s="681"/>
      <c r="BM163" s="681"/>
      <c r="BN163" s="681"/>
      <c r="BO163" s="682"/>
      <c r="BP163" s="625"/>
      <c r="BQ163" s="626"/>
      <c r="BR163" s="627"/>
    </row>
    <row r="164" spans="1:70" s="628" customFormat="1" ht="16.5" customHeight="1" x14ac:dyDescent="0.2">
      <c r="A164" s="620"/>
      <c r="B164" s="621">
        <v>143</v>
      </c>
      <c r="C164" s="678" t="e">
        <f>CONCATENATE(VLOOKUP(B164,'F-GD-07 Completo'!$B:$AA,6,0),".",VLOOKUP(B164,'F-GD-07 Completo'!$B:$AA,8,0))</f>
        <v>#N/A</v>
      </c>
      <c r="D164" s="678"/>
      <c r="E164" s="678"/>
      <c r="F164" s="683" t="e">
        <f>CONCATENATE(VLOOKUP(B164,'F-GD-07 Completo'!$B:$AA,7,0),".",VLOOKUP(B164,'F-GD-07 Completo'!$B:$AA,9,0))</f>
        <v>#N/A</v>
      </c>
      <c r="G164" s="683"/>
      <c r="H164" s="683"/>
      <c r="I164" s="683"/>
      <c r="J164" s="683"/>
      <c r="K164" s="683"/>
      <c r="L164" s="683"/>
      <c r="M164" s="683"/>
      <c r="N164" s="683"/>
      <c r="O164" s="683"/>
      <c r="P164" s="683"/>
      <c r="Q164" s="683"/>
      <c r="R164" s="683"/>
      <c r="S164" s="683"/>
      <c r="T164" s="683"/>
      <c r="U164" s="683" t="e">
        <f>CONCATENATE(VLOOKUP(B164,'F-GD-07 Completo'!$B:$AA,8,0)," - ",VLOOKUP(B164,'F-GD-07 Completo'!$B:$W,10,0))</f>
        <v>#N/A</v>
      </c>
      <c r="V164" s="683"/>
      <c r="W164" s="683"/>
      <c r="X164" s="683"/>
      <c r="Y164" s="683"/>
      <c r="Z164" s="683"/>
      <c r="AA164" s="683"/>
      <c r="AB164" s="684"/>
      <c r="AC164" s="685" t="e">
        <f>VLOOKUP(B164,'F-GD-07 Completo'!$B:$AA,11,0)</f>
        <v>#N/A</v>
      </c>
      <c r="AD164" s="686"/>
      <c r="AE164" s="686"/>
      <c r="AF164" s="686"/>
      <c r="AG164" s="687" t="e">
        <f>VLOOKUP(B164,'F-GD-07 Completo'!$B:$AA,12,0)</f>
        <v>#N/A</v>
      </c>
      <c r="AH164" s="687"/>
      <c r="AI164" s="688"/>
      <c r="AJ164" s="689" t="e">
        <f>IF(VLOOKUP(B164,'F-GD-07 Completo'!$B:$AA,13,0)="Carpeta física",CONCATENATE(VLOOKUP(B164,'F-GD-07 Completo'!$B:$AE,14,0)," de ",VLOOKUP(B164,'F-GD-07 Completo'!$B:$AE,15,0))," ")</f>
        <v>#N/A</v>
      </c>
      <c r="AK164" s="690"/>
      <c r="AL164" s="691" t="e">
        <f>IF(VLOOKUP(B164,'F-GD-07 Completo'!$B:$AA,13,0)="Tomo (documentos empastados)",CONCATENATE(VLOOKUP(B164,'F-GD-07 Completo'!$B:$AE,15,0)," de ",VLOOKUP(B164,'F-GD-07 Completo'!$B:$AE,16,0))," ")</f>
        <v>#N/A</v>
      </c>
      <c r="AM164" s="692"/>
      <c r="AN164" s="689" t="e">
        <f>IF(VLOOKUP(B164,'F-GD-07 Completo'!$B:$AA,13,0)="Otro",CONCATENATE(VLOOKUP(B164,'F-GD-07 Completo'!$B:$AE,15,0)," de ",VLOOKUP(B164,'F-GD-07 Completo'!$B:$AE,16,0))," ")</f>
        <v>#N/A</v>
      </c>
      <c r="AO164" s="690"/>
      <c r="AP164" s="622" t="e">
        <f>VLOOKUP(B164,'F-GD-07 Completo'!$B:$AE,29,0)</f>
        <v>#N/A</v>
      </c>
      <c r="AQ164" s="693" t="e">
        <f>VLOOKUP(B164,'F-GD-07 Completo'!$B:$AA,21,0)</f>
        <v>#N/A</v>
      </c>
      <c r="AR164" s="694"/>
      <c r="AS164" s="633" t="e">
        <f>VLOOKUP(B164,'F-GD-07 Completo'!$B:$AA,18,0)</f>
        <v>#N/A</v>
      </c>
      <c r="AT164" s="633" t="e">
        <f>VLOOKUP(B164,'F-GD-07 Completo'!$B:$AA,19,0)</f>
        <v>#N/A</v>
      </c>
      <c r="AU164" s="633" t="e">
        <f>VLOOKUP(B164,'F-GD-07 Completo'!$B:$AA,20,0)</f>
        <v>#N/A</v>
      </c>
      <c r="AV164" s="678" t="e">
        <f>VLOOKUP(B164,'F-GD-07 Completo'!$B:$AA,22,0)</f>
        <v>#N/A</v>
      </c>
      <c r="AW164" s="679"/>
      <c r="AX164" s="623" t="e">
        <f>IF(VLOOKUP(B164,'F-GD-07 Completo'!$B:$AA,23,0)="PU","X"," ")</f>
        <v>#N/A</v>
      </c>
      <c r="AY164" s="623" t="e">
        <f>IF(VLOOKUP(B164,'F-GD-07 Completo'!$B:$AA,23,0)="PC","X"," ")</f>
        <v>#N/A</v>
      </c>
      <c r="AZ164" s="623" t="e">
        <f>IF(VLOOKUP(B164,'F-GD-07 Completo'!$B:$AA,23,0)="PR","X"," ")</f>
        <v>#N/A</v>
      </c>
      <c r="BA164" s="624" t="e">
        <f>VLOOKUP(B164,'F-GD-07 Completo'!$B:$AA,24,0)</f>
        <v>#N/A</v>
      </c>
      <c r="BB164" s="680" t="e">
        <f>VLOOKUP(B164,'F-GD-07 Completo'!$B:$AA,25,0)</f>
        <v>#N/A</v>
      </c>
      <c r="BC164" s="681"/>
      <c r="BD164" s="681"/>
      <c r="BE164" s="681"/>
      <c r="BF164" s="681"/>
      <c r="BG164" s="681"/>
      <c r="BH164" s="681"/>
      <c r="BI164" s="681"/>
      <c r="BJ164" s="681"/>
      <c r="BK164" s="681"/>
      <c r="BL164" s="681"/>
      <c r="BM164" s="681"/>
      <c r="BN164" s="681"/>
      <c r="BO164" s="682"/>
      <c r="BP164" s="625"/>
      <c r="BQ164" s="626"/>
      <c r="BR164" s="627"/>
    </row>
    <row r="165" spans="1:70" s="628" customFormat="1" ht="16.5" customHeight="1" x14ac:dyDescent="0.2">
      <c r="A165" s="620"/>
      <c r="B165" s="621">
        <v>144</v>
      </c>
      <c r="C165" s="678" t="e">
        <f>CONCATENATE(VLOOKUP(B165,'F-GD-07 Completo'!$B:$AA,6,0),".",VLOOKUP(B165,'F-GD-07 Completo'!$B:$AA,8,0))</f>
        <v>#N/A</v>
      </c>
      <c r="D165" s="678"/>
      <c r="E165" s="678"/>
      <c r="F165" s="683" t="e">
        <f>CONCATENATE(VLOOKUP(B165,'F-GD-07 Completo'!$B:$AA,7,0),".",VLOOKUP(B165,'F-GD-07 Completo'!$B:$AA,9,0))</f>
        <v>#N/A</v>
      </c>
      <c r="G165" s="683"/>
      <c r="H165" s="683"/>
      <c r="I165" s="683"/>
      <c r="J165" s="683"/>
      <c r="K165" s="683"/>
      <c r="L165" s="683"/>
      <c r="M165" s="683"/>
      <c r="N165" s="683"/>
      <c r="O165" s="683"/>
      <c r="P165" s="683"/>
      <c r="Q165" s="683"/>
      <c r="R165" s="683"/>
      <c r="S165" s="683"/>
      <c r="T165" s="683"/>
      <c r="U165" s="683" t="e">
        <f>CONCATENATE(VLOOKUP(B165,'F-GD-07 Completo'!$B:$AA,8,0)," - ",VLOOKUP(B165,'F-GD-07 Completo'!$B:$W,10,0))</f>
        <v>#N/A</v>
      </c>
      <c r="V165" s="683"/>
      <c r="W165" s="683"/>
      <c r="X165" s="683"/>
      <c r="Y165" s="683"/>
      <c r="Z165" s="683"/>
      <c r="AA165" s="683"/>
      <c r="AB165" s="684"/>
      <c r="AC165" s="685" t="e">
        <f>VLOOKUP(B165,'F-GD-07 Completo'!$B:$AA,11,0)</f>
        <v>#N/A</v>
      </c>
      <c r="AD165" s="686"/>
      <c r="AE165" s="686"/>
      <c r="AF165" s="686"/>
      <c r="AG165" s="687" t="e">
        <f>VLOOKUP(B165,'F-GD-07 Completo'!$B:$AA,12,0)</f>
        <v>#N/A</v>
      </c>
      <c r="AH165" s="687"/>
      <c r="AI165" s="688"/>
      <c r="AJ165" s="689" t="e">
        <f>IF(VLOOKUP(B165,'F-GD-07 Completo'!$B:$AA,13,0)="Carpeta física",CONCATENATE(VLOOKUP(B165,'F-GD-07 Completo'!$B:$AE,14,0)," de ",VLOOKUP(B165,'F-GD-07 Completo'!$B:$AE,15,0))," ")</f>
        <v>#N/A</v>
      </c>
      <c r="AK165" s="690"/>
      <c r="AL165" s="691" t="e">
        <f>IF(VLOOKUP(B165,'F-GD-07 Completo'!$B:$AA,13,0)="Tomo (documentos empastados)",CONCATENATE(VLOOKUP(B165,'F-GD-07 Completo'!$B:$AE,15,0)," de ",VLOOKUP(B165,'F-GD-07 Completo'!$B:$AE,16,0))," ")</f>
        <v>#N/A</v>
      </c>
      <c r="AM165" s="692"/>
      <c r="AN165" s="689" t="e">
        <f>IF(VLOOKUP(B165,'F-GD-07 Completo'!$B:$AA,13,0)="Otro",CONCATENATE(VLOOKUP(B165,'F-GD-07 Completo'!$B:$AE,15,0)," de ",VLOOKUP(B165,'F-GD-07 Completo'!$B:$AE,16,0))," ")</f>
        <v>#N/A</v>
      </c>
      <c r="AO165" s="690"/>
      <c r="AP165" s="622" t="e">
        <f>VLOOKUP(B165,'F-GD-07 Completo'!$B:$AE,29,0)</f>
        <v>#N/A</v>
      </c>
      <c r="AQ165" s="693" t="e">
        <f>VLOOKUP(B165,'F-GD-07 Completo'!$B:$AA,21,0)</f>
        <v>#N/A</v>
      </c>
      <c r="AR165" s="694"/>
      <c r="AS165" s="633" t="e">
        <f>VLOOKUP(B165,'F-GD-07 Completo'!$B:$AA,18,0)</f>
        <v>#N/A</v>
      </c>
      <c r="AT165" s="633" t="e">
        <f>VLOOKUP(B165,'F-GD-07 Completo'!$B:$AA,19,0)</f>
        <v>#N/A</v>
      </c>
      <c r="AU165" s="633" t="e">
        <f>VLOOKUP(B165,'F-GD-07 Completo'!$B:$AA,20,0)</f>
        <v>#N/A</v>
      </c>
      <c r="AV165" s="678" t="e">
        <f>VLOOKUP(B165,'F-GD-07 Completo'!$B:$AA,22,0)</f>
        <v>#N/A</v>
      </c>
      <c r="AW165" s="679"/>
      <c r="AX165" s="623" t="e">
        <f>IF(VLOOKUP(B165,'F-GD-07 Completo'!$B:$AA,23,0)="PU","X"," ")</f>
        <v>#N/A</v>
      </c>
      <c r="AY165" s="623" t="e">
        <f>IF(VLOOKUP(B165,'F-GD-07 Completo'!$B:$AA,23,0)="PC","X"," ")</f>
        <v>#N/A</v>
      </c>
      <c r="AZ165" s="623" t="e">
        <f>IF(VLOOKUP(B165,'F-GD-07 Completo'!$B:$AA,23,0)="PR","X"," ")</f>
        <v>#N/A</v>
      </c>
      <c r="BA165" s="624" t="e">
        <f>VLOOKUP(B165,'F-GD-07 Completo'!$B:$AA,24,0)</f>
        <v>#N/A</v>
      </c>
      <c r="BB165" s="680" t="e">
        <f>VLOOKUP(B165,'F-GD-07 Completo'!$B:$AA,25,0)</f>
        <v>#N/A</v>
      </c>
      <c r="BC165" s="681"/>
      <c r="BD165" s="681"/>
      <c r="BE165" s="681"/>
      <c r="BF165" s="681"/>
      <c r="BG165" s="681"/>
      <c r="BH165" s="681"/>
      <c r="BI165" s="681"/>
      <c r="BJ165" s="681"/>
      <c r="BK165" s="681"/>
      <c r="BL165" s="681"/>
      <c r="BM165" s="681"/>
      <c r="BN165" s="681"/>
      <c r="BO165" s="682"/>
      <c r="BP165" s="625"/>
      <c r="BQ165" s="626"/>
      <c r="BR165" s="627"/>
    </row>
    <row r="166" spans="1:70" s="628" customFormat="1" ht="16.5" customHeight="1" x14ac:dyDescent="0.2">
      <c r="A166" s="620"/>
      <c r="B166" s="621">
        <v>145</v>
      </c>
      <c r="C166" s="678" t="e">
        <f>CONCATENATE(VLOOKUP(B166,'F-GD-07 Completo'!$B:$AA,6,0),".",VLOOKUP(B166,'F-GD-07 Completo'!$B:$AA,8,0))</f>
        <v>#N/A</v>
      </c>
      <c r="D166" s="678"/>
      <c r="E166" s="678"/>
      <c r="F166" s="683" t="e">
        <f>CONCATENATE(VLOOKUP(B166,'F-GD-07 Completo'!$B:$AA,7,0),".",VLOOKUP(B166,'F-GD-07 Completo'!$B:$AA,9,0))</f>
        <v>#N/A</v>
      </c>
      <c r="G166" s="683"/>
      <c r="H166" s="683"/>
      <c r="I166" s="683"/>
      <c r="J166" s="683"/>
      <c r="K166" s="683"/>
      <c r="L166" s="683"/>
      <c r="M166" s="683"/>
      <c r="N166" s="683"/>
      <c r="O166" s="683"/>
      <c r="P166" s="683"/>
      <c r="Q166" s="683"/>
      <c r="R166" s="683"/>
      <c r="S166" s="683"/>
      <c r="T166" s="683"/>
      <c r="U166" s="683" t="e">
        <f>CONCATENATE(VLOOKUP(B166,'F-GD-07 Completo'!$B:$AA,8,0)," - ",VLOOKUP(B166,'F-GD-07 Completo'!$B:$W,10,0))</f>
        <v>#N/A</v>
      </c>
      <c r="V166" s="683"/>
      <c r="W166" s="683"/>
      <c r="X166" s="683"/>
      <c r="Y166" s="683"/>
      <c r="Z166" s="683"/>
      <c r="AA166" s="683"/>
      <c r="AB166" s="684"/>
      <c r="AC166" s="685" t="e">
        <f>VLOOKUP(B166,'F-GD-07 Completo'!$B:$AA,11,0)</f>
        <v>#N/A</v>
      </c>
      <c r="AD166" s="686"/>
      <c r="AE166" s="686"/>
      <c r="AF166" s="686"/>
      <c r="AG166" s="687" t="e">
        <f>VLOOKUP(B166,'F-GD-07 Completo'!$B:$AA,12,0)</f>
        <v>#N/A</v>
      </c>
      <c r="AH166" s="687"/>
      <c r="AI166" s="688"/>
      <c r="AJ166" s="689" t="e">
        <f>IF(VLOOKUP(B166,'F-GD-07 Completo'!$B:$AA,13,0)="Carpeta física",CONCATENATE(VLOOKUP(B166,'F-GD-07 Completo'!$B:$AE,14,0)," de ",VLOOKUP(B166,'F-GD-07 Completo'!$B:$AE,15,0))," ")</f>
        <v>#N/A</v>
      </c>
      <c r="AK166" s="690"/>
      <c r="AL166" s="691" t="e">
        <f>IF(VLOOKUP(B166,'F-GD-07 Completo'!$B:$AA,13,0)="Tomo (documentos empastados)",CONCATENATE(VLOOKUP(B166,'F-GD-07 Completo'!$B:$AE,15,0)," de ",VLOOKUP(B166,'F-GD-07 Completo'!$B:$AE,16,0))," ")</f>
        <v>#N/A</v>
      </c>
      <c r="AM166" s="692"/>
      <c r="AN166" s="689" t="e">
        <f>IF(VLOOKUP(B166,'F-GD-07 Completo'!$B:$AA,13,0)="Otro",CONCATENATE(VLOOKUP(B166,'F-GD-07 Completo'!$B:$AE,15,0)," de ",VLOOKUP(B166,'F-GD-07 Completo'!$B:$AE,16,0))," ")</f>
        <v>#N/A</v>
      </c>
      <c r="AO166" s="690"/>
      <c r="AP166" s="622" t="e">
        <f>VLOOKUP(B166,'F-GD-07 Completo'!$B:$AE,29,0)</f>
        <v>#N/A</v>
      </c>
      <c r="AQ166" s="693" t="e">
        <f>VLOOKUP(B166,'F-GD-07 Completo'!$B:$AA,21,0)</f>
        <v>#N/A</v>
      </c>
      <c r="AR166" s="694"/>
      <c r="AS166" s="633" t="e">
        <f>VLOOKUP(B166,'F-GD-07 Completo'!$B:$AA,18,0)</f>
        <v>#N/A</v>
      </c>
      <c r="AT166" s="633" t="e">
        <f>VLOOKUP(B166,'F-GD-07 Completo'!$B:$AA,19,0)</f>
        <v>#N/A</v>
      </c>
      <c r="AU166" s="633" t="e">
        <f>VLOOKUP(B166,'F-GD-07 Completo'!$B:$AA,20,0)</f>
        <v>#N/A</v>
      </c>
      <c r="AV166" s="678" t="e">
        <f>VLOOKUP(B166,'F-GD-07 Completo'!$B:$AA,22,0)</f>
        <v>#N/A</v>
      </c>
      <c r="AW166" s="679"/>
      <c r="AX166" s="623" t="e">
        <f>IF(VLOOKUP(B166,'F-GD-07 Completo'!$B:$AA,23,0)="PU","X"," ")</f>
        <v>#N/A</v>
      </c>
      <c r="AY166" s="623" t="e">
        <f>IF(VLOOKUP(B166,'F-GD-07 Completo'!$B:$AA,23,0)="PC","X"," ")</f>
        <v>#N/A</v>
      </c>
      <c r="AZ166" s="623" t="e">
        <f>IF(VLOOKUP(B166,'F-GD-07 Completo'!$B:$AA,23,0)="PR","X"," ")</f>
        <v>#N/A</v>
      </c>
      <c r="BA166" s="624" t="e">
        <f>VLOOKUP(B166,'F-GD-07 Completo'!$B:$AA,24,0)</f>
        <v>#N/A</v>
      </c>
      <c r="BB166" s="680" t="e">
        <f>VLOOKUP(B166,'F-GD-07 Completo'!$B:$AA,25,0)</f>
        <v>#N/A</v>
      </c>
      <c r="BC166" s="681"/>
      <c r="BD166" s="681"/>
      <c r="BE166" s="681"/>
      <c r="BF166" s="681"/>
      <c r="BG166" s="681"/>
      <c r="BH166" s="681"/>
      <c r="BI166" s="681"/>
      <c r="BJ166" s="681"/>
      <c r="BK166" s="681"/>
      <c r="BL166" s="681"/>
      <c r="BM166" s="681"/>
      <c r="BN166" s="681"/>
      <c r="BO166" s="682"/>
      <c r="BP166" s="625"/>
      <c r="BQ166" s="626"/>
      <c r="BR166" s="627"/>
    </row>
    <row r="167" spans="1:70" s="628" customFormat="1" ht="16.5" customHeight="1" x14ac:dyDescent="0.2">
      <c r="A167" s="620"/>
      <c r="B167" s="621">
        <v>146</v>
      </c>
      <c r="C167" s="678" t="e">
        <f>CONCATENATE(VLOOKUP(B167,'F-GD-07 Completo'!$B:$AA,6,0),".",VLOOKUP(B167,'F-GD-07 Completo'!$B:$AA,8,0))</f>
        <v>#N/A</v>
      </c>
      <c r="D167" s="678"/>
      <c r="E167" s="678"/>
      <c r="F167" s="683" t="e">
        <f>CONCATENATE(VLOOKUP(B167,'F-GD-07 Completo'!$B:$AA,7,0),".",VLOOKUP(B167,'F-GD-07 Completo'!$B:$AA,9,0))</f>
        <v>#N/A</v>
      </c>
      <c r="G167" s="683"/>
      <c r="H167" s="683"/>
      <c r="I167" s="683"/>
      <c r="J167" s="683"/>
      <c r="K167" s="683"/>
      <c r="L167" s="683"/>
      <c r="M167" s="683"/>
      <c r="N167" s="683"/>
      <c r="O167" s="683"/>
      <c r="P167" s="683"/>
      <c r="Q167" s="683"/>
      <c r="R167" s="683"/>
      <c r="S167" s="683"/>
      <c r="T167" s="683"/>
      <c r="U167" s="683" t="e">
        <f>CONCATENATE(VLOOKUP(B167,'F-GD-07 Completo'!$B:$AA,8,0)," - ",VLOOKUP(B167,'F-GD-07 Completo'!$B:$W,10,0))</f>
        <v>#N/A</v>
      </c>
      <c r="V167" s="683"/>
      <c r="W167" s="683"/>
      <c r="X167" s="683"/>
      <c r="Y167" s="683"/>
      <c r="Z167" s="683"/>
      <c r="AA167" s="683"/>
      <c r="AB167" s="684"/>
      <c r="AC167" s="685" t="e">
        <f>VLOOKUP(B167,'F-GD-07 Completo'!$B:$AA,11,0)</f>
        <v>#N/A</v>
      </c>
      <c r="AD167" s="686"/>
      <c r="AE167" s="686"/>
      <c r="AF167" s="686"/>
      <c r="AG167" s="687" t="e">
        <f>VLOOKUP(B167,'F-GD-07 Completo'!$B:$AA,12,0)</f>
        <v>#N/A</v>
      </c>
      <c r="AH167" s="687"/>
      <c r="AI167" s="688"/>
      <c r="AJ167" s="689" t="e">
        <f>IF(VLOOKUP(B167,'F-GD-07 Completo'!$B:$AA,13,0)="Carpeta física",CONCATENATE(VLOOKUP(B167,'F-GD-07 Completo'!$B:$AE,14,0)," de ",VLOOKUP(B167,'F-GD-07 Completo'!$B:$AE,15,0))," ")</f>
        <v>#N/A</v>
      </c>
      <c r="AK167" s="690"/>
      <c r="AL167" s="691" t="e">
        <f>IF(VLOOKUP(B167,'F-GD-07 Completo'!$B:$AA,13,0)="Tomo (documentos empastados)",CONCATENATE(VLOOKUP(B167,'F-GD-07 Completo'!$B:$AE,15,0)," de ",VLOOKUP(B167,'F-GD-07 Completo'!$B:$AE,16,0))," ")</f>
        <v>#N/A</v>
      </c>
      <c r="AM167" s="692"/>
      <c r="AN167" s="689" t="e">
        <f>IF(VLOOKUP(B167,'F-GD-07 Completo'!$B:$AA,13,0)="Otro",CONCATENATE(VLOOKUP(B167,'F-GD-07 Completo'!$B:$AE,15,0)," de ",VLOOKUP(B167,'F-GD-07 Completo'!$B:$AE,16,0))," ")</f>
        <v>#N/A</v>
      </c>
      <c r="AO167" s="690"/>
      <c r="AP167" s="622" t="e">
        <f>VLOOKUP(B167,'F-GD-07 Completo'!$B:$AE,29,0)</f>
        <v>#N/A</v>
      </c>
      <c r="AQ167" s="693" t="e">
        <f>VLOOKUP(B167,'F-GD-07 Completo'!$B:$AA,21,0)</f>
        <v>#N/A</v>
      </c>
      <c r="AR167" s="694"/>
      <c r="AS167" s="633" t="e">
        <f>VLOOKUP(B167,'F-GD-07 Completo'!$B:$AA,18,0)</f>
        <v>#N/A</v>
      </c>
      <c r="AT167" s="633" t="e">
        <f>VLOOKUP(B167,'F-GD-07 Completo'!$B:$AA,19,0)</f>
        <v>#N/A</v>
      </c>
      <c r="AU167" s="633" t="e">
        <f>VLOOKUP(B167,'F-GD-07 Completo'!$B:$AA,20,0)</f>
        <v>#N/A</v>
      </c>
      <c r="AV167" s="678" t="e">
        <f>VLOOKUP(B167,'F-GD-07 Completo'!$B:$AA,22,0)</f>
        <v>#N/A</v>
      </c>
      <c r="AW167" s="679"/>
      <c r="AX167" s="623" t="e">
        <f>IF(VLOOKUP(B167,'F-GD-07 Completo'!$B:$AA,23,0)="PU","X"," ")</f>
        <v>#N/A</v>
      </c>
      <c r="AY167" s="623" t="e">
        <f>IF(VLOOKUP(B167,'F-GD-07 Completo'!$B:$AA,23,0)="PC","X"," ")</f>
        <v>#N/A</v>
      </c>
      <c r="AZ167" s="623" t="e">
        <f>IF(VLOOKUP(B167,'F-GD-07 Completo'!$B:$AA,23,0)="PR","X"," ")</f>
        <v>#N/A</v>
      </c>
      <c r="BA167" s="624" t="e">
        <f>VLOOKUP(B167,'F-GD-07 Completo'!$B:$AA,24,0)</f>
        <v>#N/A</v>
      </c>
      <c r="BB167" s="680" t="e">
        <f>VLOOKUP(B167,'F-GD-07 Completo'!$B:$AA,25,0)</f>
        <v>#N/A</v>
      </c>
      <c r="BC167" s="681"/>
      <c r="BD167" s="681"/>
      <c r="BE167" s="681"/>
      <c r="BF167" s="681"/>
      <c r="BG167" s="681"/>
      <c r="BH167" s="681"/>
      <c r="BI167" s="681"/>
      <c r="BJ167" s="681"/>
      <c r="BK167" s="681"/>
      <c r="BL167" s="681"/>
      <c r="BM167" s="681"/>
      <c r="BN167" s="681"/>
      <c r="BO167" s="682"/>
      <c r="BP167" s="625"/>
      <c r="BQ167" s="626"/>
      <c r="BR167" s="627"/>
    </row>
    <row r="168" spans="1:70" s="628" customFormat="1" ht="16.5" customHeight="1" x14ac:dyDescent="0.2">
      <c r="A168" s="620"/>
      <c r="B168" s="621">
        <v>147</v>
      </c>
      <c r="C168" s="678" t="e">
        <f>CONCATENATE(VLOOKUP(B168,'F-GD-07 Completo'!$B:$AA,6,0),".",VLOOKUP(B168,'F-GD-07 Completo'!$B:$AA,8,0))</f>
        <v>#N/A</v>
      </c>
      <c r="D168" s="678"/>
      <c r="E168" s="678"/>
      <c r="F168" s="683" t="e">
        <f>CONCATENATE(VLOOKUP(B168,'F-GD-07 Completo'!$B:$AA,7,0),".",VLOOKUP(B168,'F-GD-07 Completo'!$B:$AA,9,0))</f>
        <v>#N/A</v>
      </c>
      <c r="G168" s="683"/>
      <c r="H168" s="683"/>
      <c r="I168" s="683"/>
      <c r="J168" s="683"/>
      <c r="K168" s="683"/>
      <c r="L168" s="683"/>
      <c r="M168" s="683"/>
      <c r="N168" s="683"/>
      <c r="O168" s="683"/>
      <c r="P168" s="683"/>
      <c r="Q168" s="683"/>
      <c r="R168" s="683"/>
      <c r="S168" s="683"/>
      <c r="T168" s="683"/>
      <c r="U168" s="683" t="e">
        <f>CONCATENATE(VLOOKUP(B168,'F-GD-07 Completo'!$B:$AA,8,0)," - ",VLOOKUP(B168,'F-GD-07 Completo'!$B:$W,10,0))</f>
        <v>#N/A</v>
      </c>
      <c r="V168" s="683"/>
      <c r="W168" s="683"/>
      <c r="X168" s="683"/>
      <c r="Y168" s="683"/>
      <c r="Z168" s="683"/>
      <c r="AA168" s="683"/>
      <c r="AB168" s="684"/>
      <c r="AC168" s="685" t="e">
        <f>VLOOKUP(B168,'F-GD-07 Completo'!$B:$AA,11,0)</f>
        <v>#N/A</v>
      </c>
      <c r="AD168" s="686"/>
      <c r="AE168" s="686"/>
      <c r="AF168" s="686"/>
      <c r="AG168" s="687" t="e">
        <f>VLOOKUP(B168,'F-GD-07 Completo'!$B:$AA,12,0)</f>
        <v>#N/A</v>
      </c>
      <c r="AH168" s="687"/>
      <c r="AI168" s="688"/>
      <c r="AJ168" s="689" t="e">
        <f>IF(VLOOKUP(B168,'F-GD-07 Completo'!$B:$AA,13,0)="Carpeta física",CONCATENATE(VLOOKUP(B168,'F-GD-07 Completo'!$B:$AE,14,0)," de ",VLOOKUP(B168,'F-GD-07 Completo'!$B:$AE,15,0))," ")</f>
        <v>#N/A</v>
      </c>
      <c r="AK168" s="690"/>
      <c r="AL168" s="691" t="e">
        <f>IF(VLOOKUP(B168,'F-GD-07 Completo'!$B:$AA,13,0)="Tomo (documentos empastados)",CONCATENATE(VLOOKUP(B168,'F-GD-07 Completo'!$B:$AE,15,0)," de ",VLOOKUP(B168,'F-GD-07 Completo'!$B:$AE,16,0))," ")</f>
        <v>#N/A</v>
      </c>
      <c r="AM168" s="692"/>
      <c r="AN168" s="689" t="e">
        <f>IF(VLOOKUP(B168,'F-GD-07 Completo'!$B:$AA,13,0)="Otro",CONCATENATE(VLOOKUP(B168,'F-GD-07 Completo'!$B:$AE,15,0)," de ",VLOOKUP(B168,'F-GD-07 Completo'!$B:$AE,16,0))," ")</f>
        <v>#N/A</v>
      </c>
      <c r="AO168" s="690"/>
      <c r="AP168" s="622" t="e">
        <f>VLOOKUP(B168,'F-GD-07 Completo'!$B:$AE,29,0)</f>
        <v>#N/A</v>
      </c>
      <c r="AQ168" s="693" t="e">
        <f>VLOOKUP(B168,'F-GD-07 Completo'!$B:$AA,21,0)</f>
        <v>#N/A</v>
      </c>
      <c r="AR168" s="694"/>
      <c r="AS168" s="633" t="e">
        <f>VLOOKUP(B168,'F-GD-07 Completo'!$B:$AA,18,0)</f>
        <v>#N/A</v>
      </c>
      <c r="AT168" s="633" t="e">
        <f>VLOOKUP(B168,'F-GD-07 Completo'!$B:$AA,19,0)</f>
        <v>#N/A</v>
      </c>
      <c r="AU168" s="633" t="e">
        <f>VLOOKUP(B168,'F-GD-07 Completo'!$B:$AA,20,0)</f>
        <v>#N/A</v>
      </c>
      <c r="AV168" s="678" t="e">
        <f>VLOOKUP(B168,'F-GD-07 Completo'!$B:$AA,22,0)</f>
        <v>#N/A</v>
      </c>
      <c r="AW168" s="679"/>
      <c r="AX168" s="623" t="e">
        <f>IF(VLOOKUP(B168,'F-GD-07 Completo'!$B:$AA,23,0)="PU","X"," ")</f>
        <v>#N/A</v>
      </c>
      <c r="AY168" s="623" t="e">
        <f>IF(VLOOKUP(B168,'F-GD-07 Completo'!$B:$AA,23,0)="PC","X"," ")</f>
        <v>#N/A</v>
      </c>
      <c r="AZ168" s="623" t="e">
        <f>IF(VLOOKUP(B168,'F-GD-07 Completo'!$B:$AA,23,0)="PR","X"," ")</f>
        <v>#N/A</v>
      </c>
      <c r="BA168" s="624" t="e">
        <f>VLOOKUP(B168,'F-GD-07 Completo'!$B:$AA,24,0)</f>
        <v>#N/A</v>
      </c>
      <c r="BB168" s="680" t="e">
        <f>VLOOKUP(B168,'F-GD-07 Completo'!$B:$AA,25,0)</f>
        <v>#N/A</v>
      </c>
      <c r="BC168" s="681"/>
      <c r="BD168" s="681"/>
      <c r="BE168" s="681"/>
      <c r="BF168" s="681"/>
      <c r="BG168" s="681"/>
      <c r="BH168" s="681"/>
      <c r="BI168" s="681"/>
      <c r="BJ168" s="681"/>
      <c r="BK168" s="681"/>
      <c r="BL168" s="681"/>
      <c r="BM168" s="681"/>
      <c r="BN168" s="681"/>
      <c r="BO168" s="682"/>
      <c r="BP168" s="625"/>
      <c r="BQ168" s="626"/>
      <c r="BR168" s="627"/>
    </row>
    <row r="169" spans="1:70" s="628" customFormat="1" ht="16.5" customHeight="1" x14ac:dyDescent="0.2">
      <c r="A169" s="620"/>
      <c r="B169" s="621">
        <v>148</v>
      </c>
      <c r="C169" s="678" t="e">
        <f>CONCATENATE(VLOOKUP(B169,'F-GD-07 Completo'!$B:$AA,6,0),".",VLOOKUP(B169,'F-GD-07 Completo'!$B:$AA,8,0))</f>
        <v>#N/A</v>
      </c>
      <c r="D169" s="678"/>
      <c r="E169" s="678"/>
      <c r="F169" s="683" t="e">
        <f>CONCATENATE(VLOOKUP(B169,'F-GD-07 Completo'!$B:$AA,7,0),".",VLOOKUP(B169,'F-GD-07 Completo'!$B:$AA,9,0))</f>
        <v>#N/A</v>
      </c>
      <c r="G169" s="683"/>
      <c r="H169" s="683"/>
      <c r="I169" s="683"/>
      <c r="J169" s="683"/>
      <c r="K169" s="683"/>
      <c r="L169" s="683"/>
      <c r="M169" s="683"/>
      <c r="N169" s="683"/>
      <c r="O169" s="683"/>
      <c r="P169" s="683"/>
      <c r="Q169" s="683"/>
      <c r="R169" s="683"/>
      <c r="S169" s="683"/>
      <c r="T169" s="683"/>
      <c r="U169" s="683" t="e">
        <f>CONCATENATE(VLOOKUP(B169,'F-GD-07 Completo'!$B:$AA,8,0)," - ",VLOOKUP(B169,'F-GD-07 Completo'!$B:$W,10,0))</f>
        <v>#N/A</v>
      </c>
      <c r="V169" s="683"/>
      <c r="W169" s="683"/>
      <c r="X169" s="683"/>
      <c r="Y169" s="683"/>
      <c r="Z169" s="683"/>
      <c r="AA169" s="683"/>
      <c r="AB169" s="684"/>
      <c r="AC169" s="685" t="e">
        <f>VLOOKUP(B169,'F-GD-07 Completo'!$B:$AA,11,0)</f>
        <v>#N/A</v>
      </c>
      <c r="AD169" s="686"/>
      <c r="AE169" s="686"/>
      <c r="AF169" s="686"/>
      <c r="AG169" s="687" t="e">
        <f>VLOOKUP(B169,'F-GD-07 Completo'!$B:$AA,12,0)</f>
        <v>#N/A</v>
      </c>
      <c r="AH169" s="687"/>
      <c r="AI169" s="688"/>
      <c r="AJ169" s="689" t="e">
        <f>IF(VLOOKUP(B169,'F-GD-07 Completo'!$B:$AA,13,0)="Carpeta física",CONCATENATE(VLOOKUP(B169,'F-GD-07 Completo'!$B:$AE,14,0)," de ",VLOOKUP(B169,'F-GD-07 Completo'!$B:$AE,15,0))," ")</f>
        <v>#N/A</v>
      </c>
      <c r="AK169" s="690"/>
      <c r="AL169" s="691" t="e">
        <f>IF(VLOOKUP(B169,'F-GD-07 Completo'!$B:$AA,13,0)="Tomo (documentos empastados)",CONCATENATE(VLOOKUP(B169,'F-GD-07 Completo'!$B:$AE,15,0)," de ",VLOOKUP(B169,'F-GD-07 Completo'!$B:$AE,16,0))," ")</f>
        <v>#N/A</v>
      </c>
      <c r="AM169" s="692"/>
      <c r="AN169" s="689" t="e">
        <f>IF(VLOOKUP(B169,'F-GD-07 Completo'!$B:$AA,13,0)="Otro",CONCATENATE(VLOOKUP(B169,'F-GD-07 Completo'!$B:$AE,15,0)," de ",VLOOKUP(B169,'F-GD-07 Completo'!$B:$AE,16,0))," ")</f>
        <v>#N/A</v>
      </c>
      <c r="AO169" s="690"/>
      <c r="AP169" s="622" t="e">
        <f>VLOOKUP(B169,'F-GD-07 Completo'!$B:$AE,29,0)</f>
        <v>#N/A</v>
      </c>
      <c r="AQ169" s="693" t="e">
        <f>VLOOKUP(B169,'F-GD-07 Completo'!$B:$AA,21,0)</f>
        <v>#N/A</v>
      </c>
      <c r="AR169" s="694"/>
      <c r="AS169" s="633" t="e">
        <f>VLOOKUP(B169,'F-GD-07 Completo'!$B:$AA,18,0)</f>
        <v>#N/A</v>
      </c>
      <c r="AT169" s="633" t="e">
        <f>VLOOKUP(B169,'F-GD-07 Completo'!$B:$AA,19,0)</f>
        <v>#N/A</v>
      </c>
      <c r="AU169" s="633" t="e">
        <f>VLOOKUP(B169,'F-GD-07 Completo'!$B:$AA,20,0)</f>
        <v>#N/A</v>
      </c>
      <c r="AV169" s="678" t="e">
        <f>VLOOKUP(B169,'F-GD-07 Completo'!$B:$AA,22,0)</f>
        <v>#N/A</v>
      </c>
      <c r="AW169" s="679"/>
      <c r="AX169" s="623" t="e">
        <f>IF(VLOOKUP(B169,'F-GD-07 Completo'!$B:$AA,23,0)="PU","X"," ")</f>
        <v>#N/A</v>
      </c>
      <c r="AY169" s="623" t="e">
        <f>IF(VLOOKUP(B169,'F-GD-07 Completo'!$B:$AA,23,0)="PC","X"," ")</f>
        <v>#N/A</v>
      </c>
      <c r="AZ169" s="623" t="e">
        <f>IF(VLOOKUP(B169,'F-GD-07 Completo'!$B:$AA,23,0)="PR","X"," ")</f>
        <v>#N/A</v>
      </c>
      <c r="BA169" s="624" t="e">
        <f>VLOOKUP(B169,'F-GD-07 Completo'!$B:$AA,24,0)</f>
        <v>#N/A</v>
      </c>
      <c r="BB169" s="680" t="e">
        <f>VLOOKUP(B169,'F-GD-07 Completo'!$B:$AA,25,0)</f>
        <v>#N/A</v>
      </c>
      <c r="BC169" s="681"/>
      <c r="BD169" s="681"/>
      <c r="BE169" s="681"/>
      <c r="BF169" s="681"/>
      <c r="BG169" s="681"/>
      <c r="BH169" s="681"/>
      <c r="BI169" s="681"/>
      <c r="BJ169" s="681"/>
      <c r="BK169" s="681"/>
      <c r="BL169" s="681"/>
      <c r="BM169" s="681"/>
      <c r="BN169" s="681"/>
      <c r="BO169" s="682"/>
      <c r="BP169" s="625"/>
      <c r="BQ169" s="626"/>
      <c r="BR169" s="627"/>
    </row>
    <row r="170" spans="1:70" s="628" customFormat="1" ht="16.5" customHeight="1" x14ac:dyDescent="0.2">
      <c r="A170" s="620"/>
      <c r="B170" s="621">
        <v>149</v>
      </c>
      <c r="C170" s="678" t="e">
        <f>CONCATENATE(VLOOKUP(B170,'F-GD-07 Completo'!$B:$AA,6,0),".",VLOOKUP(B170,'F-GD-07 Completo'!$B:$AA,8,0))</f>
        <v>#N/A</v>
      </c>
      <c r="D170" s="678"/>
      <c r="E170" s="678"/>
      <c r="F170" s="683" t="e">
        <f>CONCATENATE(VLOOKUP(B170,'F-GD-07 Completo'!$B:$AA,7,0),".",VLOOKUP(B170,'F-GD-07 Completo'!$B:$AA,9,0))</f>
        <v>#N/A</v>
      </c>
      <c r="G170" s="683"/>
      <c r="H170" s="683"/>
      <c r="I170" s="683"/>
      <c r="J170" s="683"/>
      <c r="K170" s="683"/>
      <c r="L170" s="683"/>
      <c r="M170" s="683"/>
      <c r="N170" s="683"/>
      <c r="O170" s="683"/>
      <c r="P170" s="683"/>
      <c r="Q170" s="683"/>
      <c r="R170" s="683"/>
      <c r="S170" s="683"/>
      <c r="T170" s="683"/>
      <c r="U170" s="683" t="e">
        <f>CONCATENATE(VLOOKUP(B170,'F-GD-07 Completo'!$B:$AA,8,0)," - ",VLOOKUP(B170,'F-GD-07 Completo'!$B:$W,10,0))</f>
        <v>#N/A</v>
      </c>
      <c r="V170" s="683"/>
      <c r="W170" s="683"/>
      <c r="X170" s="683"/>
      <c r="Y170" s="683"/>
      <c r="Z170" s="683"/>
      <c r="AA170" s="683"/>
      <c r="AB170" s="684"/>
      <c r="AC170" s="685" t="e">
        <f>VLOOKUP(B170,'F-GD-07 Completo'!$B:$AA,11,0)</f>
        <v>#N/A</v>
      </c>
      <c r="AD170" s="686"/>
      <c r="AE170" s="686"/>
      <c r="AF170" s="686"/>
      <c r="AG170" s="687" t="e">
        <f>VLOOKUP(B170,'F-GD-07 Completo'!$B:$AA,12,0)</f>
        <v>#N/A</v>
      </c>
      <c r="AH170" s="687"/>
      <c r="AI170" s="688"/>
      <c r="AJ170" s="689" t="e">
        <f>IF(VLOOKUP(B170,'F-GD-07 Completo'!$B:$AA,13,0)="Carpeta física",CONCATENATE(VLOOKUP(B170,'F-GD-07 Completo'!$B:$AE,14,0)," de ",VLOOKUP(B170,'F-GD-07 Completo'!$B:$AE,15,0))," ")</f>
        <v>#N/A</v>
      </c>
      <c r="AK170" s="690"/>
      <c r="AL170" s="691" t="e">
        <f>IF(VLOOKUP(B170,'F-GD-07 Completo'!$B:$AA,13,0)="Tomo (documentos empastados)",CONCATENATE(VLOOKUP(B170,'F-GD-07 Completo'!$B:$AE,15,0)," de ",VLOOKUP(B170,'F-GD-07 Completo'!$B:$AE,16,0))," ")</f>
        <v>#N/A</v>
      </c>
      <c r="AM170" s="692"/>
      <c r="AN170" s="689" t="e">
        <f>IF(VLOOKUP(B170,'F-GD-07 Completo'!$B:$AA,13,0)="Otro",CONCATENATE(VLOOKUP(B170,'F-GD-07 Completo'!$B:$AE,15,0)," de ",VLOOKUP(B170,'F-GD-07 Completo'!$B:$AE,16,0))," ")</f>
        <v>#N/A</v>
      </c>
      <c r="AO170" s="690"/>
      <c r="AP170" s="622" t="e">
        <f>VLOOKUP(B170,'F-GD-07 Completo'!$B:$AE,29,0)</f>
        <v>#N/A</v>
      </c>
      <c r="AQ170" s="693" t="e">
        <f>VLOOKUP(B170,'F-GD-07 Completo'!$B:$AA,21,0)</f>
        <v>#N/A</v>
      </c>
      <c r="AR170" s="694"/>
      <c r="AS170" s="633" t="e">
        <f>VLOOKUP(B170,'F-GD-07 Completo'!$B:$AA,18,0)</f>
        <v>#N/A</v>
      </c>
      <c r="AT170" s="633" t="e">
        <f>VLOOKUP(B170,'F-GD-07 Completo'!$B:$AA,19,0)</f>
        <v>#N/A</v>
      </c>
      <c r="AU170" s="633" t="e">
        <f>VLOOKUP(B170,'F-GD-07 Completo'!$B:$AA,20,0)</f>
        <v>#N/A</v>
      </c>
      <c r="AV170" s="678" t="e">
        <f>VLOOKUP(B170,'F-GD-07 Completo'!$B:$AA,22,0)</f>
        <v>#N/A</v>
      </c>
      <c r="AW170" s="679"/>
      <c r="AX170" s="623" t="e">
        <f>IF(VLOOKUP(B170,'F-GD-07 Completo'!$B:$AA,23,0)="PU","X"," ")</f>
        <v>#N/A</v>
      </c>
      <c r="AY170" s="623" t="e">
        <f>IF(VLOOKUP(B170,'F-GD-07 Completo'!$B:$AA,23,0)="PC","X"," ")</f>
        <v>#N/A</v>
      </c>
      <c r="AZ170" s="623" t="e">
        <f>IF(VLOOKUP(B170,'F-GD-07 Completo'!$B:$AA,23,0)="PR","X"," ")</f>
        <v>#N/A</v>
      </c>
      <c r="BA170" s="624" t="e">
        <f>VLOOKUP(B170,'F-GD-07 Completo'!$B:$AA,24,0)</f>
        <v>#N/A</v>
      </c>
      <c r="BB170" s="680" t="e">
        <f>VLOOKUP(B170,'F-GD-07 Completo'!$B:$AA,25,0)</f>
        <v>#N/A</v>
      </c>
      <c r="BC170" s="681"/>
      <c r="BD170" s="681"/>
      <c r="BE170" s="681"/>
      <c r="BF170" s="681"/>
      <c r="BG170" s="681"/>
      <c r="BH170" s="681"/>
      <c r="BI170" s="681"/>
      <c r="BJ170" s="681"/>
      <c r="BK170" s="681"/>
      <c r="BL170" s="681"/>
      <c r="BM170" s="681"/>
      <c r="BN170" s="681"/>
      <c r="BO170" s="682"/>
      <c r="BP170" s="625"/>
      <c r="BQ170" s="626"/>
      <c r="BR170" s="627"/>
    </row>
    <row r="171" spans="1:70" s="628" customFormat="1" ht="16.5" customHeight="1" x14ac:dyDescent="0.2">
      <c r="A171" s="620"/>
      <c r="B171" s="621">
        <v>150</v>
      </c>
      <c r="C171" s="678" t="e">
        <f>CONCATENATE(VLOOKUP(B171,'F-GD-07 Completo'!$B:$AA,6,0),".",VLOOKUP(B171,'F-GD-07 Completo'!$B:$AA,8,0))</f>
        <v>#N/A</v>
      </c>
      <c r="D171" s="678"/>
      <c r="E171" s="678"/>
      <c r="F171" s="683" t="e">
        <f>CONCATENATE(VLOOKUP(B171,'F-GD-07 Completo'!$B:$AA,7,0),".",VLOOKUP(B171,'F-GD-07 Completo'!$B:$AA,9,0))</f>
        <v>#N/A</v>
      </c>
      <c r="G171" s="683"/>
      <c r="H171" s="683"/>
      <c r="I171" s="683"/>
      <c r="J171" s="683"/>
      <c r="K171" s="683"/>
      <c r="L171" s="683"/>
      <c r="M171" s="683"/>
      <c r="N171" s="683"/>
      <c r="O171" s="683"/>
      <c r="P171" s="683"/>
      <c r="Q171" s="683"/>
      <c r="R171" s="683"/>
      <c r="S171" s="683"/>
      <c r="T171" s="683"/>
      <c r="U171" s="683" t="e">
        <f>CONCATENATE(VLOOKUP(B171,'F-GD-07 Completo'!$B:$AA,8,0)," - ",VLOOKUP(B171,'F-GD-07 Completo'!$B:$W,10,0))</f>
        <v>#N/A</v>
      </c>
      <c r="V171" s="683"/>
      <c r="W171" s="683"/>
      <c r="X171" s="683"/>
      <c r="Y171" s="683"/>
      <c r="Z171" s="683"/>
      <c r="AA171" s="683"/>
      <c r="AB171" s="684"/>
      <c r="AC171" s="685" t="e">
        <f>VLOOKUP(B171,'F-GD-07 Completo'!$B:$AA,11,0)</f>
        <v>#N/A</v>
      </c>
      <c r="AD171" s="686"/>
      <c r="AE171" s="686"/>
      <c r="AF171" s="686"/>
      <c r="AG171" s="687" t="e">
        <f>VLOOKUP(B171,'F-GD-07 Completo'!$B:$AA,12,0)</f>
        <v>#N/A</v>
      </c>
      <c r="AH171" s="687"/>
      <c r="AI171" s="688"/>
      <c r="AJ171" s="689" t="e">
        <f>IF(VLOOKUP(B171,'F-GD-07 Completo'!$B:$AA,13,0)="Carpeta física",CONCATENATE(VLOOKUP(B171,'F-GD-07 Completo'!$B:$AE,14,0)," de ",VLOOKUP(B171,'F-GD-07 Completo'!$B:$AE,15,0))," ")</f>
        <v>#N/A</v>
      </c>
      <c r="AK171" s="690"/>
      <c r="AL171" s="691" t="e">
        <f>IF(VLOOKUP(B171,'F-GD-07 Completo'!$B:$AA,13,0)="Tomo (documentos empastados)",CONCATENATE(VLOOKUP(B171,'F-GD-07 Completo'!$B:$AE,15,0)," de ",VLOOKUP(B171,'F-GD-07 Completo'!$B:$AE,16,0))," ")</f>
        <v>#N/A</v>
      </c>
      <c r="AM171" s="692"/>
      <c r="AN171" s="689" t="e">
        <f>IF(VLOOKUP(B171,'F-GD-07 Completo'!$B:$AA,13,0)="Otro",CONCATENATE(VLOOKUP(B171,'F-GD-07 Completo'!$B:$AE,15,0)," de ",VLOOKUP(B171,'F-GD-07 Completo'!$B:$AE,16,0))," ")</f>
        <v>#N/A</v>
      </c>
      <c r="AO171" s="690"/>
      <c r="AP171" s="622" t="e">
        <f>VLOOKUP(B171,'F-GD-07 Completo'!$B:$AE,29,0)</f>
        <v>#N/A</v>
      </c>
      <c r="AQ171" s="693" t="e">
        <f>VLOOKUP(B171,'F-GD-07 Completo'!$B:$AA,21,0)</f>
        <v>#N/A</v>
      </c>
      <c r="AR171" s="694"/>
      <c r="AS171" s="633" t="e">
        <f>VLOOKUP(B171,'F-GD-07 Completo'!$B:$AA,18,0)</f>
        <v>#N/A</v>
      </c>
      <c r="AT171" s="633" t="e">
        <f>VLOOKUP(B171,'F-GD-07 Completo'!$B:$AA,19,0)</f>
        <v>#N/A</v>
      </c>
      <c r="AU171" s="633" t="e">
        <f>VLOOKUP(B171,'F-GD-07 Completo'!$B:$AA,20,0)</f>
        <v>#N/A</v>
      </c>
      <c r="AV171" s="678" t="e">
        <f>VLOOKUP(B171,'F-GD-07 Completo'!$B:$AA,22,0)</f>
        <v>#N/A</v>
      </c>
      <c r="AW171" s="679"/>
      <c r="AX171" s="623" t="e">
        <f>IF(VLOOKUP(B171,'F-GD-07 Completo'!$B:$AA,23,0)="PU","X"," ")</f>
        <v>#N/A</v>
      </c>
      <c r="AY171" s="623" t="e">
        <f>IF(VLOOKUP(B171,'F-GD-07 Completo'!$B:$AA,23,0)="PC","X"," ")</f>
        <v>#N/A</v>
      </c>
      <c r="AZ171" s="623" t="e">
        <f>IF(VLOOKUP(B171,'F-GD-07 Completo'!$B:$AA,23,0)="PR","X"," ")</f>
        <v>#N/A</v>
      </c>
      <c r="BA171" s="624" t="e">
        <f>VLOOKUP(B171,'F-GD-07 Completo'!$B:$AA,24,0)</f>
        <v>#N/A</v>
      </c>
      <c r="BB171" s="680" t="e">
        <f>VLOOKUP(B171,'F-GD-07 Completo'!$B:$AA,25,0)</f>
        <v>#N/A</v>
      </c>
      <c r="BC171" s="681"/>
      <c r="BD171" s="681"/>
      <c r="BE171" s="681"/>
      <c r="BF171" s="681"/>
      <c r="BG171" s="681"/>
      <c r="BH171" s="681"/>
      <c r="BI171" s="681"/>
      <c r="BJ171" s="681"/>
      <c r="BK171" s="681"/>
      <c r="BL171" s="681"/>
      <c r="BM171" s="681"/>
      <c r="BN171" s="681"/>
      <c r="BO171" s="682"/>
      <c r="BP171" s="625"/>
      <c r="BQ171" s="626"/>
      <c r="BR171" s="627"/>
    </row>
    <row r="172" spans="1:70" s="628" customFormat="1" ht="16.5" customHeight="1" x14ac:dyDescent="0.2">
      <c r="A172" s="620"/>
      <c r="B172" s="621">
        <v>151</v>
      </c>
      <c r="C172" s="678" t="e">
        <f>CONCATENATE(VLOOKUP(B172,'F-GD-07 Completo'!$B:$AA,6,0),".",VLOOKUP(B172,'F-GD-07 Completo'!$B:$AA,8,0))</f>
        <v>#N/A</v>
      </c>
      <c r="D172" s="678"/>
      <c r="E172" s="678"/>
      <c r="F172" s="683" t="e">
        <f>CONCATENATE(VLOOKUP(B172,'F-GD-07 Completo'!$B:$AA,7,0),".",VLOOKUP(B172,'F-GD-07 Completo'!$B:$AA,9,0))</f>
        <v>#N/A</v>
      </c>
      <c r="G172" s="683"/>
      <c r="H172" s="683"/>
      <c r="I172" s="683"/>
      <c r="J172" s="683"/>
      <c r="K172" s="683"/>
      <c r="L172" s="683"/>
      <c r="M172" s="683"/>
      <c r="N172" s="683"/>
      <c r="O172" s="683"/>
      <c r="P172" s="683"/>
      <c r="Q172" s="683"/>
      <c r="R172" s="683"/>
      <c r="S172" s="683"/>
      <c r="T172" s="683"/>
      <c r="U172" s="683" t="e">
        <f>CONCATENATE(VLOOKUP(B172,'F-GD-07 Completo'!$B:$AA,8,0)," - ",VLOOKUP(B172,'F-GD-07 Completo'!$B:$W,10,0))</f>
        <v>#N/A</v>
      </c>
      <c r="V172" s="683"/>
      <c r="W172" s="683"/>
      <c r="X172" s="683"/>
      <c r="Y172" s="683"/>
      <c r="Z172" s="683"/>
      <c r="AA172" s="683"/>
      <c r="AB172" s="684"/>
      <c r="AC172" s="685" t="e">
        <f>VLOOKUP(B172,'F-GD-07 Completo'!$B:$AA,11,0)</f>
        <v>#N/A</v>
      </c>
      <c r="AD172" s="686"/>
      <c r="AE172" s="686"/>
      <c r="AF172" s="686"/>
      <c r="AG172" s="687" t="e">
        <f>VLOOKUP(B172,'F-GD-07 Completo'!$B:$AA,12,0)</f>
        <v>#N/A</v>
      </c>
      <c r="AH172" s="687"/>
      <c r="AI172" s="688"/>
      <c r="AJ172" s="689" t="e">
        <f>IF(VLOOKUP(B172,'F-GD-07 Completo'!$B:$AA,13,0)="Carpeta física",CONCATENATE(VLOOKUP(B172,'F-GD-07 Completo'!$B:$AE,14,0)," de ",VLOOKUP(B172,'F-GD-07 Completo'!$B:$AE,15,0))," ")</f>
        <v>#N/A</v>
      </c>
      <c r="AK172" s="690"/>
      <c r="AL172" s="691" t="e">
        <f>IF(VLOOKUP(B172,'F-GD-07 Completo'!$B:$AA,13,0)="Tomo (documentos empastados)",CONCATENATE(VLOOKUP(B172,'F-GD-07 Completo'!$B:$AE,15,0)," de ",VLOOKUP(B172,'F-GD-07 Completo'!$B:$AE,16,0))," ")</f>
        <v>#N/A</v>
      </c>
      <c r="AM172" s="692"/>
      <c r="AN172" s="689" t="e">
        <f>IF(VLOOKUP(B172,'F-GD-07 Completo'!$B:$AA,13,0)="Otro",CONCATENATE(VLOOKUP(B172,'F-GD-07 Completo'!$B:$AE,15,0)," de ",VLOOKUP(B172,'F-GD-07 Completo'!$B:$AE,16,0))," ")</f>
        <v>#N/A</v>
      </c>
      <c r="AO172" s="690"/>
      <c r="AP172" s="622" t="e">
        <f>VLOOKUP(B172,'F-GD-07 Completo'!$B:$AE,29,0)</f>
        <v>#N/A</v>
      </c>
      <c r="AQ172" s="693" t="e">
        <f>VLOOKUP(B172,'F-GD-07 Completo'!$B:$AA,21,0)</f>
        <v>#N/A</v>
      </c>
      <c r="AR172" s="694"/>
      <c r="AS172" s="633" t="e">
        <f>VLOOKUP(B172,'F-GD-07 Completo'!$B:$AA,18,0)</f>
        <v>#N/A</v>
      </c>
      <c r="AT172" s="633" t="e">
        <f>VLOOKUP(B172,'F-GD-07 Completo'!$B:$AA,19,0)</f>
        <v>#N/A</v>
      </c>
      <c r="AU172" s="633" t="e">
        <f>VLOOKUP(B172,'F-GD-07 Completo'!$B:$AA,20,0)</f>
        <v>#N/A</v>
      </c>
      <c r="AV172" s="678" t="e">
        <f>VLOOKUP(B172,'F-GD-07 Completo'!$B:$AA,22,0)</f>
        <v>#N/A</v>
      </c>
      <c r="AW172" s="679"/>
      <c r="AX172" s="623" t="e">
        <f>IF(VLOOKUP(B172,'F-GD-07 Completo'!$B:$AA,23,0)="PU","X"," ")</f>
        <v>#N/A</v>
      </c>
      <c r="AY172" s="623" t="e">
        <f>IF(VLOOKUP(B172,'F-GD-07 Completo'!$B:$AA,23,0)="PC","X"," ")</f>
        <v>#N/A</v>
      </c>
      <c r="AZ172" s="623" t="e">
        <f>IF(VLOOKUP(B172,'F-GD-07 Completo'!$B:$AA,23,0)="PR","X"," ")</f>
        <v>#N/A</v>
      </c>
      <c r="BA172" s="624" t="e">
        <f>VLOOKUP(B172,'F-GD-07 Completo'!$B:$AA,24,0)</f>
        <v>#N/A</v>
      </c>
      <c r="BB172" s="680" t="e">
        <f>VLOOKUP(B172,'F-GD-07 Completo'!$B:$AA,25,0)</f>
        <v>#N/A</v>
      </c>
      <c r="BC172" s="681"/>
      <c r="BD172" s="681"/>
      <c r="BE172" s="681"/>
      <c r="BF172" s="681"/>
      <c r="BG172" s="681"/>
      <c r="BH172" s="681"/>
      <c r="BI172" s="681"/>
      <c r="BJ172" s="681"/>
      <c r="BK172" s="681"/>
      <c r="BL172" s="681"/>
      <c r="BM172" s="681"/>
      <c r="BN172" s="681"/>
      <c r="BO172" s="682"/>
      <c r="BP172" s="625"/>
      <c r="BQ172" s="626"/>
      <c r="BR172" s="627"/>
    </row>
    <row r="173" spans="1:70" s="628" customFormat="1" ht="16.5" customHeight="1" x14ac:dyDescent="0.2">
      <c r="A173" s="620"/>
      <c r="B173" s="621">
        <v>152</v>
      </c>
      <c r="C173" s="678" t="e">
        <f>CONCATENATE(VLOOKUP(B173,'F-GD-07 Completo'!$B:$AA,6,0),".",VLOOKUP(B173,'F-GD-07 Completo'!$B:$AA,8,0))</f>
        <v>#N/A</v>
      </c>
      <c r="D173" s="678"/>
      <c r="E173" s="678"/>
      <c r="F173" s="683" t="e">
        <f>CONCATENATE(VLOOKUP(B173,'F-GD-07 Completo'!$B:$AA,7,0),".",VLOOKUP(B173,'F-GD-07 Completo'!$B:$AA,9,0))</f>
        <v>#N/A</v>
      </c>
      <c r="G173" s="683"/>
      <c r="H173" s="683"/>
      <c r="I173" s="683"/>
      <c r="J173" s="683"/>
      <c r="K173" s="683"/>
      <c r="L173" s="683"/>
      <c r="M173" s="683"/>
      <c r="N173" s="683"/>
      <c r="O173" s="683"/>
      <c r="P173" s="683"/>
      <c r="Q173" s="683"/>
      <c r="R173" s="683"/>
      <c r="S173" s="683"/>
      <c r="T173" s="683"/>
      <c r="U173" s="683" t="e">
        <f>CONCATENATE(VLOOKUP(B173,'F-GD-07 Completo'!$B:$AA,8,0)," - ",VLOOKUP(B173,'F-GD-07 Completo'!$B:$W,10,0))</f>
        <v>#N/A</v>
      </c>
      <c r="V173" s="683"/>
      <c r="W173" s="683"/>
      <c r="X173" s="683"/>
      <c r="Y173" s="683"/>
      <c r="Z173" s="683"/>
      <c r="AA173" s="683"/>
      <c r="AB173" s="684"/>
      <c r="AC173" s="685" t="e">
        <f>VLOOKUP(B173,'F-GD-07 Completo'!$B:$AA,11,0)</f>
        <v>#N/A</v>
      </c>
      <c r="AD173" s="686"/>
      <c r="AE173" s="686"/>
      <c r="AF173" s="686"/>
      <c r="AG173" s="687" t="e">
        <f>VLOOKUP(B173,'F-GD-07 Completo'!$B:$AA,12,0)</f>
        <v>#N/A</v>
      </c>
      <c r="AH173" s="687"/>
      <c r="AI173" s="688"/>
      <c r="AJ173" s="689" t="e">
        <f>IF(VLOOKUP(B173,'F-GD-07 Completo'!$B:$AA,13,0)="Carpeta física",CONCATENATE(VLOOKUP(B173,'F-GD-07 Completo'!$B:$AE,14,0)," de ",VLOOKUP(B173,'F-GD-07 Completo'!$B:$AE,15,0))," ")</f>
        <v>#N/A</v>
      </c>
      <c r="AK173" s="690"/>
      <c r="AL173" s="691" t="e">
        <f>IF(VLOOKUP(B173,'F-GD-07 Completo'!$B:$AA,13,0)="Tomo (documentos empastados)",CONCATENATE(VLOOKUP(B173,'F-GD-07 Completo'!$B:$AE,15,0)," de ",VLOOKUP(B173,'F-GD-07 Completo'!$B:$AE,16,0))," ")</f>
        <v>#N/A</v>
      </c>
      <c r="AM173" s="692"/>
      <c r="AN173" s="689" t="e">
        <f>IF(VLOOKUP(B173,'F-GD-07 Completo'!$B:$AA,13,0)="Otro",CONCATENATE(VLOOKUP(B173,'F-GD-07 Completo'!$B:$AE,15,0)," de ",VLOOKUP(B173,'F-GD-07 Completo'!$B:$AE,16,0))," ")</f>
        <v>#N/A</v>
      </c>
      <c r="AO173" s="690"/>
      <c r="AP173" s="622" t="e">
        <f>VLOOKUP(B173,'F-GD-07 Completo'!$B:$AE,29,0)</f>
        <v>#N/A</v>
      </c>
      <c r="AQ173" s="693" t="e">
        <f>VLOOKUP(B173,'F-GD-07 Completo'!$B:$AA,21,0)</f>
        <v>#N/A</v>
      </c>
      <c r="AR173" s="694"/>
      <c r="AS173" s="633" t="e">
        <f>VLOOKUP(B173,'F-GD-07 Completo'!$B:$AA,18,0)</f>
        <v>#N/A</v>
      </c>
      <c r="AT173" s="633" t="e">
        <f>VLOOKUP(B173,'F-GD-07 Completo'!$B:$AA,19,0)</f>
        <v>#N/A</v>
      </c>
      <c r="AU173" s="633" t="e">
        <f>VLOOKUP(B173,'F-GD-07 Completo'!$B:$AA,20,0)</f>
        <v>#N/A</v>
      </c>
      <c r="AV173" s="678" t="e">
        <f>VLOOKUP(B173,'F-GD-07 Completo'!$B:$AA,22,0)</f>
        <v>#N/A</v>
      </c>
      <c r="AW173" s="679"/>
      <c r="AX173" s="623" t="e">
        <f>IF(VLOOKUP(B173,'F-GD-07 Completo'!$B:$AA,23,0)="PU","X"," ")</f>
        <v>#N/A</v>
      </c>
      <c r="AY173" s="623" t="e">
        <f>IF(VLOOKUP(B173,'F-GD-07 Completo'!$B:$AA,23,0)="PC","X"," ")</f>
        <v>#N/A</v>
      </c>
      <c r="AZ173" s="623" t="e">
        <f>IF(VLOOKUP(B173,'F-GD-07 Completo'!$B:$AA,23,0)="PR","X"," ")</f>
        <v>#N/A</v>
      </c>
      <c r="BA173" s="624" t="e">
        <f>VLOOKUP(B173,'F-GD-07 Completo'!$B:$AA,24,0)</f>
        <v>#N/A</v>
      </c>
      <c r="BB173" s="680" t="e">
        <f>VLOOKUP(B173,'F-GD-07 Completo'!$B:$AA,25,0)</f>
        <v>#N/A</v>
      </c>
      <c r="BC173" s="681"/>
      <c r="BD173" s="681"/>
      <c r="BE173" s="681"/>
      <c r="BF173" s="681"/>
      <c r="BG173" s="681"/>
      <c r="BH173" s="681"/>
      <c r="BI173" s="681"/>
      <c r="BJ173" s="681"/>
      <c r="BK173" s="681"/>
      <c r="BL173" s="681"/>
      <c r="BM173" s="681"/>
      <c r="BN173" s="681"/>
      <c r="BO173" s="682"/>
      <c r="BP173" s="625"/>
      <c r="BQ173" s="626"/>
      <c r="BR173" s="627"/>
    </row>
    <row r="174" spans="1:70" s="628" customFormat="1" ht="16.5" customHeight="1" x14ac:dyDescent="0.2">
      <c r="A174" s="620"/>
      <c r="B174" s="621">
        <v>153</v>
      </c>
      <c r="C174" s="678" t="e">
        <f>CONCATENATE(VLOOKUP(B174,'F-GD-07 Completo'!$B:$AA,6,0),".",VLOOKUP(B174,'F-GD-07 Completo'!$B:$AA,8,0))</f>
        <v>#N/A</v>
      </c>
      <c r="D174" s="678"/>
      <c r="E174" s="678"/>
      <c r="F174" s="683" t="e">
        <f>CONCATENATE(VLOOKUP(B174,'F-GD-07 Completo'!$B:$AA,7,0),".",VLOOKUP(B174,'F-GD-07 Completo'!$B:$AA,9,0))</f>
        <v>#N/A</v>
      </c>
      <c r="G174" s="683"/>
      <c r="H174" s="683"/>
      <c r="I174" s="683"/>
      <c r="J174" s="683"/>
      <c r="K174" s="683"/>
      <c r="L174" s="683"/>
      <c r="M174" s="683"/>
      <c r="N174" s="683"/>
      <c r="O174" s="683"/>
      <c r="P174" s="683"/>
      <c r="Q174" s="683"/>
      <c r="R174" s="683"/>
      <c r="S174" s="683"/>
      <c r="T174" s="683"/>
      <c r="U174" s="683" t="e">
        <f>CONCATENATE(VLOOKUP(B174,'F-GD-07 Completo'!$B:$AA,8,0)," - ",VLOOKUP(B174,'F-GD-07 Completo'!$B:$W,10,0))</f>
        <v>#N/A</v>
      </c>
      <c r="V174" s="683"/>
      <c r="W174" s="683"/>
      <c r="X174" s="683"/>
      <c r="Y174" s="683"/>
      <c r="Z174" s="683"/>
      <c r="AA174" s="683"/>
      <c r="AB174" s="684"/>
      <c r="AC174" s="685" t="e">
        <f>VLOOKUP(B174,'F-GD-07 Completo'!$B:$AA,11,0)</f>
        <v>#N/A</v>
      </c>
      <c r="AD174" s="686"/>
      <c r="AE174" s="686"/>
      <c r="AF174" s="686"/>
      <c r="AG174" s="687" t="e">
        <f>VLOOKUP(B174,'F-GD-07 Completo'!$B:$AA,12,0)</f>
        <v>#N/A</v>
      </c>
      <c r="AH174" s="687"/>
      <c r="AI174" s="688"/>
      <c r="AJ174" s="689" t="e">
        <f>IF(VLOOKUP(B174,'F-GD-07 Completo'!$B:$AA,13,0)="Carpeta física",CONCATENATE(VLOOKUP(B174,'F-GD-07 Completo'!$B:$AE,14,0)," de ",VLOOKUP(B174,'F-GD-07 Completo'!$B:$AE,15,0))," ")</f>
        <v>#N/A</v>
      </c>
      <c r="AK174" s="690"/>
      <c r="AL174" s="691" t="e">
        <f>IF(VLOOKUP(B174,'F-GD-07 Completo'!$B:$AA,13,0)="Tomo (documentos empastados)",CONCATENATE(VLOOKUP(B174,'F-GD-07 Completo'!$B:$AE,15,0)," de ",VLOOKUP(B174,'F-GD-07 Completo'!$B:$AE,16,0))," ")</f>
        <v>#N/A</v>
      </c>
      <c r="AM174" s="692"/>
      <c r="AN174" s="689" t="e">
        <f>IF(VLOOKUP(B174,'F-GD-07 Completo'!$B:$AA,13,0)="Otro",CONCATENATE(VLOOKUP(B174,'F-GD-07 Completo'!$B:$AE,15,0)," de ",VLOOKUP(B174,'F-GD-07 Completo'!$B:$AE,16,0))," ")</f>
        <v>#N/A</v>
      </c>
      <c r="AO174" s="690"/>
      <c r="AP174" s="622" t="e">
        <f>VLOOKUP(B174,'F-GD-07 Completo'!$B:$AE,29,0)</f>
        <v>#N/A</v>
      </c>
      <c r="AQ174" s="693" t="e">
        <f>VLOOKUP(B174,'F-GD-07 Completo'!$B:$AA,21,0)</f>
        <v>#N/A</v>
      </c>
      <c r="AR174" s="694"/>
      <c r="AS174" s="633" t="e">
        <f>VLOOKUP(B174,'F-GD-07 Completo'!$B:$AA,18,0)</f>
        <v>#N/A</v>
      </c>
      <c r="AT174" s="633" t="e">
        <f>VLOOKUP(B174,'F-GD-07 Completo'!$B:$AA,19,0)</f>
        <v>#N/A</v>
      </c>
      <c r="AU174" s="633" t="e">
        <f>VLOOKUP(B174,'F-GD-07 Completo'!$B:$AA,20,0)</f>
        <v>#N/A</v>
      </c>
      <c r="AV174" s="678" t="e">
        <f>VLOOKUP(B174,'F-GD-07 Completo'!$B:$AA,22,0)</f>
        <v>#N/A</v>
      </c>
      <c r="AW174" s="679"/>
      <c r="AX174" s="623" t="e">
        <f>IF(VLOOKUP(B174,'F-GD-07 Completo'!$B:$AA,23,0)="PU","X"," ")</f>
        <v>#N/A</v>
      </c>
      <c r="AY174" s="623" t="e">
        <f>IF(VLOOKUP(B174,'F-GD-07 Completo'!$B:$AA,23,0)="PC","X"," ")</f>
        <v>#N/A</v>
      </c>
      <c r="AZ174" s="623" t="e">
        <f>IF(VLOOKUP(B174,'F-GD-07 Completo'!$B:$AA,23,0)="PR","X"," ")</f>
        <v>#N/A</v>
      </c>
      <c r="BA174" s="624" t="e">
        <f>VLOOKUP(B174,'F-GD-07 Completo'!$B:$AA,24,0)</f>
        <v>#N/A</v>
      </c>
      <c r="BB174" s="680" t="e">
        <f>VLOOKUP(B174,'F-GD-07 Completo'!$B:$AA,25,0)</f>
        <v>#N/A</v>
      </c>
      <c r="BC174" s="681"/>
      <c r="BD174" s="681"/>
      <c r="BE174" s="681"/>
      <c r="BF174" s="681"/>
      <c r="BG174" s="681"/>
      <c r="BH174" s="681"/>
      <c r="BI174" s="681"/>
      <c r="BJ174" s="681"/>
      <c r="BK174" s="681"/>
      <c r="BL174" s="681"/>
      <c r="BM174" s="681"/>
      <c r="BN174" s="681"/>
      <c r="BO174" s="682"/>
      <c r="BP174" s="625"/>
      <c r="BQ174" s="626"/>
      <c r="BR174" s="627"/>
    </row>
    <row r="175" spans="1:70" s="628" customFormat="1" ht="16.5" customHeight="1" x14ac:dyDescent="0.2">
      <c r="A175" s="620"/>
      <c r="B175" s="621">
        <v>154</v>
      </c>
      <c r="C175" s="678" t="e">
        <f>CONCATENATE(VLOOKUP(B175,'F-GD-07 Completo'!$B:$AA,6,0),".",VLOOKUP(B175,'F-GD-07 Completo'!$B:$AA,8,0))</f>
        <v>#N/A</v>
      </c>
      <c r="D175" s="678"/>
      <c r="E175" s="678"/>
      <c r="F175" s="683" t="e">
        <f>CONCATENATE(VLOOKUP(B175,'F-GD-07 Completo'!$B:$AA,7,0),".",VLOOKUP(B175,'F-GD-07 Completo'!$B:$AA,9,0))</f>
        <v>#N/A</v>
      </c>
      <c r="G175" s="683"/>
      <c r="H175" s="683"/>
      <c r="I175" s="683"/>
      <c r="J175" s="683"/>
      <c r="K175" s="683"/>
      <c r="L175" s="683"/>
      <c r="M175" s="683"/>
      <c r="N175" s="683"/>
      <c r="O175" s="683"/>
      <c r="P175" s="683"/>
      <c r="Q175" s="683"/>
      <c r="R175" s="683"/>
      <c r="S175" s="683"/>
      <c r="T175" s="683"/>
      <c r="U175" s="683" t="e">
        <f>CONCATENATE(VLOOKUP(B175,'F-GD-07 Completo'!$B:$AA,8,0)," - ",VLOOKUP(B175,'F-GD-07 Completo'!$B:$W,10,0))</f>
        <v>#N/A</v>
      </c>
      <c r="V175" s="683"/>
      <c r="W175" s="683"/>
      <c r="X175" s="683"/>
      <c r="Y175" s="683"/>
      <c r="Z175" s="683"/>
      <c r="AA175" s="683"/>
      <c r="AB175" s="684"/>
      <c r="AC175" s="685" t="e">
        <f>VLOOKUP(B175,'F-GD-07 Completo'!$B:$AA,11,0)</f>
        <v>#N/A</v>
      </c>
      <c r="AD175" s="686"/>
      <c r="AE175" s="686"/>
      <c r="AF175" s="686"/>
      <c r="AG175" s="687" t="e">
        <f>VLOOKUP(B175,'F-GD-07 Completo'!$B:$AA,12,0)</f>
        <v>#N/A</v>
      </c>
      <c r="AH175" s="687"/>
      <c r="AI175" s="688"/>
      <c r="AJ175" s="689" t="e">
        <f>IF(VLOOKUP(B175,'F-GD-07 Completo'!$B:$AA,13,0)="Carpeta física",CONCATENATE(VLOOKUP(B175,'F-GD-07 Completo'!$B:$AE,14,0)," de ",VLOOKUP(B175,'F-GD-07 Completo'!$B:$AE,15,0))," ")</f>
        <v>#N/A</v>
      </c>
      <c r="AK175" s="690"/>
      <c r="AL175" s="691" t="e">
        <f>IF(VLOOKUP(B175,'F-GD-07 Completo'!$B:$AA,13,0)="Tomo (documentos empastados)",CONCATENATE(VLOOKUP(B175,'F-GD-07 Completo'!$B:$AE,15,0)," de ",VLOOKUP(B175,'F-GD-07 Completo'!$B:$AE,16,0))," ")</f>
        <v>#N/A</v>
      </c>
      <c r="AM175" s="692"/>
      <c r="AN175" s="689" t="e">
        <f>IF(VLOOKUP(B175,'F-GD-07 Completo'!$B:$AA,13,0)="Otro",CONCATENATE(VLOOKUP(B175,'F-GD-07 Completo'!$B:$AE,15,0)," de ",VLOOKUP(B175,'F-GD-07 Completo'!$B:$AE,16,0))," ")</f>
        <v>#N/A</v>
      </c>
      <c r="AO175" s="690"/>
      <c r="AP175" s="622" t="e">
        <f>VLOOKUP(B175,'F-GD-07 Completo'!$B:$AE,29,0)</f>
        <v>#N/A</v>
      </c>
      <c r="AQ175" s="693" t="e">
        <f>VLOOKUP(B175,'F-GD-07 Completo'!$B:$AA,21,0)</f>
        <v>#N/A</v>
      </c>
      <c r="AR175" s="694"/>
      <c r="AS175" s="633" t="e">
        <f>VLOOKUP(B175,'F-GD-07 Completo'!$B:$AA,18,0)</f>
        <v>#N/A</v>
      </c>
      <c r="AT175" s="633" t="e">
        <f>VLOOKUP(B175,'F-GD-07 Completo'!$B:$AA,19,0)</f>
        <v>#N/A</v>
      </c>
      <c r="AU175" s="633" t="e">
        <f>VLOOKUP(B175,'F-GD-07 Completo'!$B:$AA,20,0)</f>
        <v>#N/A</v>
      </c>
      <c r="AV175" s="678" t="e">
        <f>VLOOKUP(B175,'F-GD-07 Completo'!$B:$AA,22,0)</f>
        <v>#N/A</v>
      </c>
      <c r="AW175" s="679"/>
      <c r="AX175" s="623" t="e">
        <f>IF(VLOOKUP(B175,'F-GD-07 Completo'!$B:$AA,23,0)="PU","X"," ")</f>
        <v>#N/A</v>
      </c>
      <c r="AY175" s="623" t="e">
        <f>IF(VLOOKUP(B175,'F-GD-07 Completo'!$B:$AA,23,0)="PC","X"," ")</f>
        <v>#N/A</v>
      </c>
      <c r="AZ175" s="623" t="e">
        <f>IF(VLOOKUP(B175,'F-GD-07 Completo'!$B:$AA,23,0)="PR","X"," ")</f>
        <v>#N/A</v>
      </c>
      <c r="BA175" s="624" t="e">
        <f>VLOOKUP(B175,'F-GD-07 Completo'!$B:$AA,24,0)</f>
        <v>#N/A</v>
      </c>
      <c r="BB175" s="680" t="e">
        <f>VLOOKUP(B175,'F-GD-07 Completo'!$B:$AA,25,0)</f>
        <v>#N/A</v>
      </c>
      <c r="BC175" s="681"/>
      <c r="BD175" s="681"/>
      <c r="BE175" s="681"/>
      <c r="BF175" s="681"/>
      <c r="BG175" s="681"/>
      <c r="BH175" s="681"/>
      <c r="BI175" s="681"/>
      <c r="BJ175" s="681"/>
      <c r="BK175" s="681"/>
      <c r="BL175" s="681"/>
      <c r="BM175" s="681"/>
      <c r="BN175" s="681"/>
      <c r="BO175" s="682"/>
      <c r="BP175" s="625"/>
      <c r="BQ175" s="626"/>
      <c r="BR175" s="627"/>
    </row>
    <row r="176" spans="1:70" s="628" customFormat="1" ht="16.5" customHeight="1" x14ac:dyDescent="0.2">
      <c r="A176" s="620"/>
      <c r="B176" s="621">
        <v>155</v>
      </c>
      <c r="C176" s="678" t="e">
        <f>CONCATENATE(VLOOKUP(B176,'F-GD-07 Completo'!$B:$AA,6,0),".",VLOOKUP(B176,'F-GD-07 Completo'!$B:$AA,8,0))</f>
        <v>#N/A</v>
      </c>
      <c r="D176" s="678"/>
      <c r="E176" s="678"/>
      <c r="F176" s="683" t="e">
        <f>CONCATENATE(VLOOKUP(B176,'F-GD-07 Completo'!$B:$AA,7,0),".",VLOOKUP(B176,'F-GD-07 Completo'!$B:$AA,9,0))</f>
        <v>#N/A</v>
      </c>
      <c r="G176" s="683"/>
      <c r="H176" s="683"/>
      <c r="I176" s="683"/>
      <c r="J176" s="683"/>
      <c r="K176" s="683"/>
      <c r="L176" s="683"/>
      <c r="M176" s="683"/>
      <c r="N176" s="683"/>
      <c r="O176" s="683"/>
      <c r="P176" s="683"/>
      <c r="Q176" s="683"/>
      <c r="R176" s="683"/>
      <c r="S176" s="683"/>
      <c r="T176" s="683"/>
      <c r="U176" s="683" t="e">
        <f>CONCATENATE(VLOOKUP(B176,'F-GD-07 Completo'!$B:$AA,8,0)," - ",VLOOKUP(B176,'F-GD-07 Completo'!$B:$W,10,0))</f>
        <v>#N/A</v>
      </c>
      <c r="V176" s="683"/>
      <c r="W176" s="683"/>
      <c r="X176" s="683"/>
      <c r="Y176" s="683"/>
      <c r="Z176" s="683"/>
      <c r="AA176" s="683"/>
      <c r="AB176" s="684"/>
      <c r="AC176" s="685" t="e">
        <f>VLOOKUP(B176,'F-GD-07 Completo'!$B:$AA,11,0)</f>
        <v>#N/A</v>
      </c>
      <c r="AD176" s="686"/>
      <c r="AE176" s="686"/>
      <c r="AF176" s="686"/>
      <c r="AG176" s="687" t="e">
        <f>VLOOKUP(B176,'F-GD-07 Completo'!$B:$AA,12,0)</f>
        <v>#N/A</v>
      </c>
      <c r="AH176" s="687"/>
      <c r="AI176" s="688"/>
      <c r="AJ176" s="689" t="e">
        <f>IF(VLOOKUP(B176,'F-GD-07 Completo'!$B:$AA,13,0)="Carpeta física",CONCATENATE(VLOOKUP(B176,'F-GD-07 Completo'!$B:$AE,14,0)," de ",VLOOKUP(B176,'F-GD-07 Completo'!$B:$AE,15,0))," ")</f>
        <v>#N/A</v>
      </c>
      <c r="AK176" s="690"/>
      <c r="AL176" s="691" t="e">
        <f>IF(VLOOKUP(B176,'F-GD-07 Completo'!$B:$AA,13,0)="Tomo (documentos empastados)",CONCATENATE(VLOOKUP(B176,'F-GD-07 Completo'!$B:$AE,15,0)," de ",VLOOKUP(B176,'F-GD-07 Completo'!$B:$AE,16,0))," ")</f>
        <v>#N/A</v>
      </c>
      <c r="AM176" s="692"/>
      <c r="AN176" s="689" t="e">
        <f>IF(VLOOKUP(B176,'F-GD-07 Completo'!$B:$AA,13,0)="Otro",CONCATENATE(VLOOKUP(B176,'F-GD-07 Completo'!$B:$AE,15,0)," de ",VLOOKUP(B176,'F-GD-07 Completo'!$B:$AE,16,0))," ")</f>
        <v>#N/A</v>
      </c>
      <c r="AO176" s="690"/>
      <c r="AP176" s="622" t="e">
        <f>VLOOKUP(B176,'F-GD-07 Completo'!$B:$AE,29,0)</f>
        <v>#N/A</v>
      </c>
      <c r="AQ176" s="693" t="e">
        <f>VLOOKUP(B176,'F-GD-07 Completo'!$B:$AA,21,0)</f>
        <v>#N/A</v>
      </c>
      <c r="AR176" s="694"/>
      <c r="AS176" s="633" t="e">
        <f>VLOOKUP(B176,'F-GD-07 Completo'!$B:$AA,18,0)</f>
        <v>#N/A</v>
      </c>
      <c r="AT176" s="633" t="e">
        <f>VLOOKUP(B176,'F-GD-07 Completo'!$B:$AA,19,0)</f>
        <v>#N/A</v>
      </c>
      <c r="AU176" s="633" t="e">
        <f>VLOOKUP(B176,'F-GD-07 Completo'!$B:$AA,20,0)</f>
        <v>#N/A</v>
      </c>
      <c r="AV176" s="678" t="e">
        <f>VLOOKUP(B176,'F-GD-07 Completo'!$B:$AA,22,0)</f>
        <v>#N/A</v>
      </c>
      <c r="AW176" s="679"/>
      <c r="AX176" s="623" t="e">
        <f>IF(VLOOKUP(B176,'F-GD-07 Completo'!$B:$AA,23,0)="PU","X"," ")</f>
        <v>#N/A</v>
      </c>
      <c r="AY176" s="623" t="e">
        <f>IF(VLOOKUP(B176,'F-GD-07 Completo'!$B:$AA,23,0)="PC","X"," ")</f>
        <v>#N/A</v>
      </c>
      <c r="AZ176" s="623" t="e">
        <f>IF(VLOOKUP(B176,'F-GD-07 Completo'!$B:$AA,23,0)="PR","X"," ")</f>
        <v>#N/A</v>
      </c>
      <c r="BA176" s="624" t="e">
        <f>VLOOKUP(B176,'F-GD-07 Completo'!$B:$AA,24,0)</f>
        <v>#N/A</v>
      </c>
      <c r="BB176" s="680" t="e">
        <f>VLOOKUP(B176,'F-GD-07 Completo'!$B:$AA,25,0)</f>
        <v>#N/A</v>
      </c>
      <c r="BC176" s="681"/>
      <c r="BD176" s="681"/>
      <c r="BE176" s="681"/>
      <c r="BF176" s="681"/>
      <c r="BG176" s="681"/>
      <c r="BH176" s="681"/>
      <c r="BI176" s="681"/>
      <c r="BJ176" s="681"/>
      <c r="BK176" s="681"/>
      <c r="BL176" s="681"/>
      <c r="BM176" s="681"/>
      <c r="BN176" s="681"/>
      <c r="BO176" s="682"/>
      <c r="BP176" s="625"/>
      <c r="BQ176" s="626"/>
      <c r="BR176" s="627"/>
    </row>
    <row r="177" spans="1:70" s="628" customFormat="1" ht="16.5" customHeight="1" x14ac:dyDescent="0.2">
      <c r="A177" s="620"/>
      <c r="B177" s="621">
        <v>156</v>
      </c>
      <c r="C177" s="678" t="e">
        <f>CONCATENATE(VLOOKUP(B177,'F-GD-07 Completo'!$B:$AA,6,0),".",VLOOKUP(B177,'F-GD-07 Completo'!$B:$AA,8,0))</f>
        <v>#N/A</v>
      </c>
      <c r="D177" s="678"/>
      <c r="E177" s="678"/>
      <c r="F177" s="683" t="e">
        <f>CONCATENATE(VLOOKUP(B177,'F-GD-07 Completo'!$B:$AA,7,0),".",VLOOKUP(B177,'F-GD-07 Completo'!$B:$AA,9,0))</f>
        <v>#N/A</v>
      </c>
      <c r="G177" s="683"/>
      <c r="H177" s="683"/>
      <c r="I177" s="683"/>
      <c r="J177" s="683"/>
      <c r="K177" s="683"/>
      <c r="L177" s="683"/>
      <c r="M177" s="683"/>
      <c r="N177" s="683"/>
      <c r="O177" s="683"/>
      <c r="P177" s="683"/>
      <c r="Q177" s="683"/>
      <c r="R177" s="683"/>
      <c r="S177" s="683"/>
      <c r="T177" s="683"/>
      <c r="U177" s="683" t="e">
        <f>CONCATENATE(VLOOKUP(B177,'F-GD-07 Completo'!$B:$AA,8,0)," - ",VLOOKUP(B177,'F-GD-07 Completo'!$B:$W,10,0))</f>
        <v>#N/A</v>
      </c>
      <c r="V177" s="683"/>
      <c r="W177" s="683"/>
      <c r="X177" s="683"/>
      <c r="Y177" s="683"/>
      <c r="Z177" s="683"/>
      <c r="AA177" s="683"/>
      <c r="AB177" s="684"/>
      <c r="AC177" s="685" t="e">
        <f>VLOOKUP(B177,'F-GD-07 Completo'!$B:$AA,11,0)</f>
        <v>#N/A</v>
      </c>
      <c r="AD177" s="686"/>
      <c r="AE177" s="686"/>
      <c r="AF177" s="686"/>
      <c r="AG177" s="687" t="e">
        <f>VLOOKUP(B177,'F-GD-07 Completo'!$B:$AA,12,0)</f>
        <v>#N/A</v>
      </c>
      <c r="AH177" s="687"/>
      <c r="AI177" s="688"/>
      <c r="AJ177" s="689" t="e">
        <f>IF(VLOOKUP(B177,'F-GD-07 Completo'!$B:$AA,13,0)="Carpeta física",CONCATENATE(VLOOKUP(B177,'F-GD-07 Completo'!$B:$AE,14,0)," de ",VLOOKUP(B177,'F-GD-07 Completo'!$B:$AE,15,0))," ")</f>
        <v>#N/A</v>
      </c>
      <c r="AK177" s="690"/>
      <c r="AL177" s="691" t="e">
        <f>IF(VLOOKUP(B177,'F-GD-07 Completo'!$B:$AA,13,0)="Tomo (documentos empastados)",CONCATENATE(VLOOKUP(B177,'F-GD-07 Completo'!$B:$AE,15,0)," de ",VLOOKUP(B177,'F-GD-07 Completo'!$B:$AE,16,0))," ")</f>
        <v>#N/A</v>
      </c>
      <c r="AM177" s="692"/>
      <c r="AN177" s="689" t="e">
        <f>IF(VLOOKUP(B177,'F-GD-07 Completo'!$B:$AA,13,0)="Otro",CONCATENATE(VLOOKUP(B177,'F-GD-07 Completo'!$B:$AE,15,0)," de ",VLOOKUP(B177,'F-GD-07 Completo'!$B:$AE,16,0))," ")</f>
        <v>#N/A</v>
      </c>
      <c r="AO177" s="690"/>
      <c r="AP177" s="622" t="e">
        <f>VLOOKUP(B177,'F-GD-07 Completo'!$B:$AE,29,0)</f>
        <v>#N/A</v>
      </c>
      <c r="AQ177" s="693" t="e">
        <f>VLOOKUP(B177,'F-GD-07 Completo'!$B:$AA,21,0)</f>
        <v>#N/A</v>
      </c>
      <c r="AR177" s="694"/>
      <c r="AS177" s="633" t="e">
        <f>VLOOKUP(B177,'F-GD-07 Completo'!$B:$AA,18,0)</f>
        <v>#N/A</v>
      </c>
      <c r="AT177" s="633" t="e">
        <f>VLOOKUP(B177,'F-GD-07 Completo'!$B:$AA,19,0)</f>
        <v>#N/A</v>
      </c>
      <c r="AU177" s="633" t="e">
        <f>VLOOKUP(B177,'F-GD-07 Completo'!$B:$AA,20,0)</f>
        <v>#N/A</v>
      </c>
      <c r="AV177" s="678" t="e">
        <f>VLOOKUP(B177,'F-GD-07 Completo'!$B:$AA,22,0)</f>
        <v>#N/A</v>
      </c>
      <c r="AW177" s="679"/>
      <c r="AX177" s="623" t="e">
        <f>IF(VLOOKUP(B177,'F-GD-07 Completo'!$B:$AA,23,0)="PU","X"," ")</f>
        <v>#N/A</v>
      </c>
      <c r="AY177" s="623" t="e">
        <f>IF(VLOOKUP(B177,'F-GD-07 Completo'!$B:$AA,23,0)="PC","X"," ")</f>
        <v>#N/A</v>
      </c>
      <c r="AZ177" s="623" t="e">
        <f>IF(VLOOKUP(B177,'F-GD-07 Completo'!$B:$AA,23,0)="PR","X"," ")</f>
        <v>#N/A</v>
      </c>
      <c r="BA177" s="624" t="e">
        <f>VLOOKUP(B177,'F-GD-07 Completo'!$B:$AA,24,0)</f>
        <v>#N/A</v>
      </c>
      <c r="BB177" s="680" t="e">
        <f>VLOOKUP(B177,'F-GD-07 Completo'!$B:$AA,25,0)</f>
        <v>#N/A</v>
      </c>
      <c r="BC177" s="681"/>
      <c r="BD177" s="681"/>
      <c r="BE177" s="681"/>
      <c r="BF177" s="681"/>
      <c r="BG177" s="681"/>
      <c r="BH177" s="681"/>
      <c r="BI177" s="681"/>
      <c r="BJ177" s="681"/>
      <c r="BK177" s="681"/>
      <c r="BL177" s="681"/>
      <c r="BM177" s="681"/>
      <c r="BN177" s="681"/>
      <c r="BO177" s="682"/>
      <c r="BP177" s="625"/>
      <c r="BQ177" s="626"/>
      <c r="BR177" s="627"/>
    </row>
    <row r="178" spans="1:70" s="628" customFormat="1" ht="16.5" customHeight="1" x14ac:dyDescent="0.2">
      <c r="A178" s="620"/>
      <c r="B178" s="621">
        <v>157</v>
      </c>
      <c r="C178" s="678" t="e">
        <f>CONCATENATE(VLOOKUP(B178,'F-GD-07 Completo'!$B:$AA,6,0),".",VLOOKUP(B178,'F-GD-07 Completo'!$B:$AA,8,0))</f>
        <v>#N/A</v>
      </c>
      <c r="D178" s="678"/>
      <c r="E178" s="678"/>
      <c r="F178" s="683" t="e">
        <f>CONCATENATE(VLOOKUP(B178,'F-GD-07 Completo'!$B:$AA,7,0),".",VLOOKUP(B178,'F-GD-07 Completo'!$B:$AA,9,0))</f>
        <v>#N/A</v>
      </c>
      <c r="G178" s="683"/>
      <c r="H178" s="683"/>
      <c r="I178" s="683"/>
      <c r="J178" s="683"/>
      <c r="K178" s="683"/>
      <c r="L178" s="683"/>
      <c r="M178" s="683"/>
      <c r="N178" s="683"/>
      <c r="O178" s="683"/>
      <c r="P178" s="683"/>
      <c r="Q178" s="683"/>
      <c r="R178" s="683"/>
      <c r="S178" s="683"/>
      <c r="T178" s="683"/>
      <c r="U178" s="683" t="e">
        <f>CONCATENATE(VLOOKUP(B178,'F-GD-07 Completo'!$B:$AA,8,0)," - ",VLOOKUP(B178,'F-GD-07 Completo'!$B:$W,10,0))</f>
        <v>#N/A</v>
      </c>
      <c r="V178" s="683"/>
      <c r="W178" s="683"/>
      <c r="X178" s="683"/>
      <c r="Y178" s="683"/>
      <c r="Z178" s="683"/>
      <c r="AA178" s="683"/>
      <c r="AB178" s="684"/>
      <c r="AC178" s="685" t="e">
        <f>VLOOKUP(B178,'F-GD-07 Completo'!$B:$AA,11,0)</f>
        <v>#N/A</v>
      </c>
      <c r="AD178" s="686"/>
      <c r="AE178" s="686"/>
      <c r="AF178" s="686"/>
      <c r="AG178" s="687" t="e">
        <f>VLOOKUP(B178,'F-GD-07 Completo'!$B:$AA,12,0)</f>
        <v>#N/A</v>
      </c>
      <c r="AH178" s="687"/>
      <c r="AI178" s="688"/>
      <c r="AJ178" s="689" t="e">
        <f>IF(VLOOKUP(B178,'F-GD-07 Completo'!$B:$AA,13,0)="Carpeta física",CONCATENATE(VLOOKUP(B178,'F-GD-07 Completo'!$B:$AE,14,0)," de ",VLOOKUP(B178,'F-GD-07 Completo'!$B:$AE,15,0))," ")</f>
        <v>#N/A</v>
      </c>
      <c r="AK178" s="690"/>
      <c r="AL178" s="691" t="e">
        <f>IF(VLOOKUP(B178,'F-GD-07 Completo'!$B:$AA,13,0)="Tomo (documentos empastados)",CONCATENATE(VLOOKUP(B178,'F-GD-07 Completo'!$B:$AE,15,0)," de ",VLOOKUP(B178,'F-GD-07 Completo'!$B:$AE,16,0))," ")</f>
        <v>#N/A</v>
      </c>
      <c r="AM178" s="692"/>
      <c r="AN178" s="689" t="e">
        <f>IF(VLOOKUP(B178,'F-GD-07 Completo'!$B:$AA,13,0)="Otro",CONCATENATE(VLOOKUP(B178,'F-GD-07 Completo'!$B:$AE,15,0)," de ",VLOOKUP(B178,'F-GD-07 Completo'!$B:$AE,16,0))," ")</f>
        <v>#N/A</v>
      </c>
      <c r="AO178" s="690"/>
      <c r="AP178" s="622" t="e">
        <f>VLOOKUP(B178,'F-GD-07 Completo'!$B:$AE,29,0)</f>
        <v>#N/A</v>
      </c>
      <c r="AQ178" s="693" t="e">
        <f>VLOOKUP(B178,'F-GD-07 Completo'!$B:$AA,21,0)</f>
        <v>#N/A</v>
      </c>
      <c r="AR178" s="694"/>
      <c r="AS178" s="633" t="e">
        <f>VLOOKUP(B178,'F-GD-07 Completo'!$B:$AA,18,0)</f>
        <v>#N/A</v>
      </c>
      <c r="AT178" s="633" t="e">
        <f>VLOOKUP(B178,'F-GD-07 Completo'!$B:$AA,19,0)</f>
        <v>#N/A</v>
      </c>
      <c r="AU178" s="633" t="e">
        <f>VLOOKUP(B178,'F-GD-07 Completo'!$B:$AA,20,0)</f>
        <v>#N/A</v>
      </c>
      <c r="AV178" s="678" t="e">
        <f>VLOOKUP(B178,'F-GD-07 Completo'!$B:$AA,22,0)</f>
        <v>#N/A</v>
      </c>
      <c r="AW178" s="679"/>
      <c r="AX178" s="623" t="e">
        <f>IF(VLOOKUP(B178,'F-GD-07 Completo'!$B:$AA,23,0)="PU","X"," ")</f>
        <v>#N/A</v>
      </c>
      <c r="AY178" s="623" t="e">
        <f>IF(VLOOKUP(B178,'F-GD-07 Completo'!$B:$AA,23,0)="PC","X"," ")</f>
        <v>#N/A</v>
      </c>
      <c r="AZ178" s="623" t="e">
        <f>IF(VLOOKUP(B178,'F-GD-07 Completo'!$B:$AA,23,0)="PR","X"," ")</f>
        <v>#N/A</v>
      </c>
      <c r="BA178" s="624" t="e">
        <f>VLOOKUP(B178,'F-GD-07 Completo'!$B:$AA,24,0)</f>
        <v>#N/A</v>
      </c>
      <c r="BB178" s="680" t="e">
        <f>VLOOKUP(B178,'F-GD-07 Completo'!$B:$AA,25,0)</f>
        <v>#N/A</v>
      </c>
      <c r="BC178" s="681"/>
      <c r="BD178" s="681"/>
      <c r="BE178" s="681"/>
      <c r="BF178" s="681"/>
      <c r="BG178" s="681"/>
      <c r="BH178" s="681"/>
      <c r="BI178" s="681"/>
      <c r="BJ178" s="681"/>
      <c r="BK178" s="681"/>
      <c r="BL178" s="681"/>
      <c r="BM178" s="681"/>
      <c r="BN178" s="681"/>
      <c r="BO178" s="682"/>
      <c r="BP178" s="625"/>
      <c r="BQ178" s="626"/>
      <c r="BR178" s="627"/>
    </row>
    <row r="179" spans="1:70" s="628" customFormat="1" ht="16.5" customHeight="1" x14ac:dyDescent="0.2">
      <c r="A179" s="620"/>
      <c r="B179" s="621">
        <v>158</v>
      </c>
      <c r="C179" s="678" t="e">
        <f>CONCATENATE(VLOOKUP(B179,'F-GD-07 Completo'!$B:$AA,6,0),".",VLOOKUP(B179,'F-GD-07 Completo'!$B:$AA,8,0))</f>
        <v>#N/A</v>
      </c>
      <c r="D179" s="678"/>
      <c r="E179" s="678"/>
      <c r="F179" s="683" t="e">
        <f>CONCATENATE(VLOOKUP(B179,'F-GD-07 Completo'!$B:$AA,7,0),".",VLOOKUP(B179,'F-GD-07 Completo'!$B:$AA,9,0))</f>
        <v>#N/A</v>
      </c>
      <c r="G179" s="683"/>
      <c r="H179" s="683"/>
      <c r="I179" s="683"/>
      <c r="J179" s="683"/>
      <c r="K179" s="683"/>
      <c r="L179" s="683"/>
      <c r="M179" s="683"/>
      <c r="N179" s="683"/>
      <c r="O179" s="683"/>
      <c r="P179" s="683"/>
      <c r="Q179" s="683"/>
      <c r="R179" s="683"/>
      <c r="S179" s="683"/>
      <c r="T179" s="683"/>
      <c r="U179" s="683" t="e">
        <f>CONCATENATE(VLOOKUP(B179,'F-GD-07 Completo'!$B:$AA,8,0)," - ",VLOOKUP(B179,'F-GD-07 Completo'!$B:$W,10,0))</f>
        <v>#N/A</v>
      </c>
      <c r="V179" s="683"/>
      <c r="W179" s="683"/>
      <c r="X179" s="683"/>
      <c r="Y179" s="683"/>
      <c r="Z179" s="683"/>
      <c r="AA179" s="683"/>
      <c r="AB179" s="684"/>
      <c r="AC179" s="685" t="e">
        <f>VLOOKUP(B179,'F-GD-07 Completo'!$B:$AA,11,0)</f>
        <v>#N/A</v>
      </c>
      <c r="AD179" s="686"/>
      <c r="AE179" s="686"/>
      <c r="AF179" s="686"/>
      <c r="AG179" s="687" t="e">
        <f>VLOOKUP(B179,'F-GD-07 Completo'!$B:$AA,12,0)</f>
        <v>#N/A</v>
      </c>
      <c r="AH179" s="687"/>
      <c r="AI179" s="688"/>
      <c r="AJ179" s="689" t="e">
        <f>IF(VLOOKUP(B179,'F-GD-07 Completo'!$B:$AA,13,0)="Carpeta física",CONCATENATE(VLOOKUP(B179,'F-GD-07 Completo'!$B:$AE,14,0)," de ",VLOOKUP(B179,'F-GD-07 Completo'!$B:$AE,15,0))," ")</f>
        <v>#N/A</v>
      </c>
      <c r="AK179" s="690"/>
      <c r="AL179" s="691" t="e">
        <f>IF(VLOOKUP(B179,'F-GD-07 Completo'!$B:$AA,13,0)="Tomo (documentos empastados)",CONCATENATE(VLOOKUP(B179,'F-GD-07 Completo'!$B:$AE,15,0)," de ",VLOOKUP(B179,'F-GD-07 Completo'!$B:$AE,16,0))," ")</f>
        <v>#N/A</v>
      </c>
      <c r="AM179" s="692"/>
      <c r="AN179" s="689" t="e">
        <f>IF(VLOOKUP(B179,'F-GD-07 Completo'!$B:$AA,13,0)="Otro",CONCATENATE(VLOOKUP(B179,'F-GD-07 Completo'!$B:$AE,15,0)," de ",VLOOKUP(B179,'F-GD-07 Completo'!$B:$AE,16,0))," ")</f>
        <v>#N/A</v>
      </c>
      <c r="AO179" s="690"/>
      <c r="AP179" s="622" t="e">
        <f>VLOOKUP(B179,'F-GD-07 Completo'!$B:$AE,29,0)</f>
        <v>#N/A</v>
      </c>
      <c r="AQ179" s="693" t="e">
        <f>VLOOKUP(B179,'F-GD-07 Completo'!$B:$AA,21,0)</f>
        <v>#N/A</v>
      </c>
      <c r="AR179" s="694"/>
      <c r="AS179" s="633" t="e">
        <f>VLOOKUP(B179,'F-GD-07 Completo'!$B:$AA,18,0)</f>
        <v>#N/A</v>
      </c>
      <c r="AT179" s="633" t="e">
        <f>VLOOKUP(B179,'F-GD-07 Completo'!$B:$AA,19,0)</f>
        <v>#N/A</v>
      </c>
      <c r="AU179" s="633" t="e">
        <f>VLOOKUP(B179,'F-GD-07 Completo'!$B:$AA,20,0)</f>
        <v>#N/A</v>
      </c>
      <c r="AV179" s="678" t="e">
        <f>VLOOKUP(B179,'F-GD-07 Completo'!$B:$AA,22,0)</f>
        <v>#N/A</v>
      </c>
      <c r="AW179" s="679"/>
      <c r="AX179" s="623" t="e">
        <f>IF(VLOOKUP(B179,'F-GD-07 Completo'!$B:$AA,23,0)="PU","X"," ")</f>
        <v>#N/A</v>
      </c>
      <c r="AY179" s="623" t="e">
        <f>IF(VLOOKUP(B179,'F-GD-07 Completo'!$B:$AA,23,0)="PC","X"," ")</f>
        <v>#N/A</v>
      </c>
      <c r="AZ179" s="623" t="e">
        <f>IF(VLOOKUP(B179,'F-GD-07 Completo'!$B:$AA,23,0)="PR","X"," ")</f>
        <v>#N/A</v>
      </c>
      <c r="BA179" s="624" t="e">
        <f>VLOOKUP(B179,'F-GD-07 Completo'!$B:$AA,24,0)</f>
        <v>#N/A</v>
      </c>
      <c r="BB179" s="680" t="e">
        <f>VLOOKUP(B179,'F-GD-07 Completo'!$B:$AA,25,0)</f>
        <v>#N/A</v>
      </c>
      <c r="BC179" s="681"/>
      <c r="BD179" s="681"/>
      <c r="BE179" s="681"/>
      <c r="BF179" s="681"/>
      <c r="BG179" s="681"/>
      <c r="BH179" s="681"/>
      <c r="BI179" s="681"/>
      <c r="BJ179" s="681"/>
      <c r="BK179" s="681"/>
      <c r="BL179" s="681"/>
      <c r="BM179" s="681"/>
      <c r="BN179" s="681"/>
      <c r="BO179" s="682"/>
      <c r="BP179" s="625"/>
      <c r="BQ179" s="626"/>
      <c r="BR179" s="627"/>
    </row>
    <row r="180" spans="1:70" s="628" customFormat="1" ht="16.5" customHeight="1" x14ac:dyDescent="0.2">
      <c r="A180" s="620"/>
      <c r="B180" s="621">
        <v>159</v>
      </c>
      <c r="C180" s="678" t="e">
        <f>CONCATENATE(VLOOKUP(B180,'F-GD-07 Completo'!$B:$AA,6,0),".",VLOOKUP(B180,'F-GD-07 Completo'!$B:$AA,8,0))</f>
        <v>#N/A</v>
      </c>
      <c r="D180" s="678"/>
      <c r="E180" s="678"/>
      <c r="F180" s="683" t="e">
        <f>CONCATENATE(VLOOKUP(B180,'F-GD-07 Completo'!$B:$AA,7,0),".",VLOOKUP(B180,'F-GD-07 Completo'!$B:$AA,9,0))</f>
        <v>#N/A</v>
      </c>
      <c r="G180" s="683"/>
      <c r="H180" s="683"/>
      <c r="I180" s="683"/>
      <c r="J180" s="683"/>
      <c r="K180" s="683"/>
      <c r="L180" s="683"/>
      <c r="M180" s="683"/>
      <c r="N180" s="683"/>
      <c r="O180" s="683"/>
      <c r="P180" s="683"/>
      <c r="Q180" s="683"/>
      <c r="R180" s="683"/>
      <c r="S180" s="683"/>
      <c r="T180" s="683"/>
      <c r="U180" s="683" t="e">
        <f>CONCATENATE(VLOOKUP(B180,'F-GD-07 Completo'!$B:$AA,8,0)," - ",VLOOKUP(B180,'F-GD-07 Completo'!$B:$W,10,0))</f>
        <v>#N/A</v>
      </c>
      <c r="V180" s="683"/>
      <c r="W180" s="683"/>
      <c r="X180" s="683"/>
      <c r="Y180" s="683"/>
      <c r="Z180" s="683"/>
      <c r="AA180" s="683"/>
      <c r="AB180" s="684"/>
      <c r="AC180" s="685" t="e">
        <f>VLOOKUP(B180,'F-GD-07 Completo'!$B:$AA,11,0)</f>
        <v>#N/A</v>
      </c>
      <c r="AD180" s="686"/>
      <c r="AE180" s="686"/>
      <c r="AF180" s="686"/>
      <c r="AG180" s="687" t="e">
        <f>VLOOKUP(B180,'F-GD-07 Completo'!$B:$AA,12,0)</f>
        <v>#N/A</v>
      </c>
      <c r="AH180" s="687"/>
      <c r="AI180" s="688"/>
      <c r="AJ180" s="689" t="e">
        <f>IF(VLOOKUP(B180,'F-GD-07 Completo'!$B:$AA,13,0)="Carpeta física",CONCATENATE(VLOOKUP(B180,'F-GD-07 Completo'!$B:$AE,14,0)," de ",VLOOKUP(B180,'F-GD-07 Completo'!$B:$AE,15,0))," ")</f>
        <v>#N/A</v>
      </c>
      <c r="AK180" s="690"/>
      <c r="AL180" s="691" t="e">
        <f>IF(VLOOKUP(B180,'F-GD-07 Completo'!$B:$AA,13,0)="Tomo (documentos empastados)",CONCATENATE(VLOOKUP(B180,'F-GD-07 Completo'!$B:$AE,15,0)," de ",VLOOKUP(B180,'F-GD-07 Completo'!$B:$AE,16,0))," ")</f>
        <v>#N/A</v>
      </c>
      <c r="AM180" s="692"/>
      <c r="AN180" s="689" t="e">
        <f>IF(VLOOKUP(B180,'F-GD-07 Completo'!$B:$AA,13,0)="Otro",CONCATENATE(VLOOKUP(B180,'F-GD-07 Completo'!$B:$AE,15,0)," de ",VLOOKUP(B180,'F-GD-07 Completo'!$B:$AE,16,0))," ")</f>
        <v>#N/A</v>
      </c>
      <c r="AO180" s="690"/>
      <c r="AP180" s="622" t="e">
        <f>VLOOKUP(B180,'F-GD-07 Completo'!$B:$AE,29,0)</f>
        <v>#N/A</v>
      </c>
      <c r="AQ180" s="693" t="e">
        <f>VLOOKUP(B180,'F-GD-07 Completo'!$B:$AA,21,0)</f>
        <v>#N/A</v>
      </c>
      <c r="AR180" s="694"/>
      <c r="AS180" s="633" t="e">
        <f>VLOOKUP(B180,'F-GD-07 Completo'!$B:$AA,18,0)</f>
        <v>#N/A</v>
      </c>
      <c r="AT180" s="633" t="e">
        <f>VLOOKUP(B180,'F-GD-07 Completo'!$B:$AA,19,0)</f>
        <v>#N/A</v>
      </c>
      <c r="AU180" s="633" t="e">
        <f>VLOOKUP(B180,'F-GD-07 Completo'!$B:$AA,20,0)</f>
        <v>#N/A</v>
      </c>
      <c r="AV180" s="678" t="e">
        <f>VLOOKUP(B180,'F-GD-07 Completo'!$B:$AA,22,0)</f>
        <v>#N/A</v>
      </c>
      <c r="AW180" s="679"/>
      <c r="AX180" s="623" t="e">
        <f>IF(VLOOKUP(B180,'F-GD-07 Completo'!$B:$AA,23,0)="PU","X"," ")</f>
        <v>#N/A</v>
      </c>
      <c r="AY180" s="623" t="e">
        <f>IF(VLOOKUP(B180,'F-GD-07 Completo'!$B:$AA,23,0)="PC","X"," ")</f>
        <v>#N/A</v>
      </c>
      <c r="AZ180" s="623" t="e">
        <f>IF(VLOOKUP(B180,'F-GD-07 Completo'!$B:$AA,23,0)="PR","X"," ")</f>
        <v>#N/A</v>
      </c>
      <c r="BA180" s="624" t="e">
        <f>VLOOKUP(B180,'F-GD-07 Completo'!$B:$AA,24,0)</f>
        <v>#N/A</v>
      </c>
      <c r="BB180" s="680" t="e">
        <f>VLOOKUP(B180,'F-GD-07 Completo'!$B:$AA,25,0)</f>
        <v>#N/A</v>
      </c>
      <c r="BC180" s="681"/>
      <c r="BD180" s="681"/>
      <c r="BE180" s="681"/>
      <c r="BF180" s="681"/>
      <c r="BG180" s="681"/>
      <c r="BH180" s="681"/>
      <c r="BI180" s="681"/>
      <c r="BJ180" s="681"/>
      <c r="BK180" s="681"/>
      <c r="BL180" s="681"/>
      <c r="BM180" s="681"/>
      <c r="BN180" s="681"/>
      <c r="BO180" s="682"/>
      <c r="BP180" s="625"/>
      <c r="BQ180" s="626"/>
      <c r="BR180" s="627"/>
    </row>
    <row r="181" spans="1:70" s="628" customFormat="1" ht="16.5" customHeight="1" x14ac:dyDescent="0.2">
      <c r="A181" s="620"/>
      <c r="B181" s="621">
        <v>160</v>
      </c>
      <c r="C181" s="678" t="e">
        <f>CONCATENATE(VLOOKUP(B181,'F-GD-07 Completo'!$B:$AA,6,0),".",VLOOKUP(B181,'F-GD-07 Completo'!$B:$AA,8,0))</f>
        <v>#N/A</v>
      </c>
      <c r="D181" s="678"/>
      <c r="E181" s="678"/>
      <c r="F181" s="683" t="e">
        <f>CONCATENATE(VLOOKUP(B181,'F-GD-07 Completo'!$B:$AA,7,0),".",VLOOKUP(B181,'F-GD-07 Completo'!$B:$AA,9,0))</f>
        <v>#N/A</v>
      </c>
      <c r="G181" s="683"/>
      <c r="H181" s="683"/>
      <c r="I181" s="683"/>
      <c r="J181" s="683"/>
      <c r="K181" s="683"/>
      <c r="L181" s="683"/>
      <c r="M181" s="683"/>
      <c r="N181" s="683"/>
      <c r="O181" s="683"/>
      <c r="P181" s="683"/>
      <c r="Q181" s="683"/>
      <c r="R181" s="683"/>
      <c r="S181" s="683"/>
      <c r="T181" s="683"/>
      <c r="U181" s="683" t="e">
        <f>CONCATENATE(VLOOKUP(B181,'F-GD-07 Completo'!$B:$AA,8,0)," - ",VLOOKUP(B181,'F-GD-07 Completo'!$B:$W,10,0))</f>
        <v>#N/A</v>
      </c>
      <c r="V181" s="683"/>
      <c r="W181" s="683"/>
      <c r="X181" s="683"/>
      <c r="Y181" s="683"/>
      <c r="Z181" s="683"/>
      <c r="AA181" s="683"/>
      <c r="AB181" s="684"/>
      <c r="AC181" s="685" t="e">
        <f>VLOOKUP(B181,'F-GD-07 Completo'!$B:$AA,11,0)</f>
        <v>#N/A</v>
      </c>
      <c r="AD181" s="686"/>
      <c r="AE181" s="686"/>
      <c r="AF181" s="686"/>
      <c r="AG181" s="687" t="e">
        <f>VLOOKUP(B181,'F-GD-07 Completo'!$B:$AA,12,0)</f>
        <v>#N/A</v>
      </c>
      <c r="AH181" s="687"/>
      <c r="AI181" s="688"/>
      <c r="AJ181" s="689" t="e">
        <f>IF(VLOOKUP(B181,'F-GD-07 Completo'!$B:$AA,13,0)="Carpeta física",CONCATENATE(VLOOKUP(B181,'F-GD-07 Completo'!$B:$AE,14,0)," de ",VLOOKUP(B181,'F-GD-07 Completo'!$B:$AE,15,0))," ")</f>
        <v>#N/A</v>
      </c>
      <c r="AK181" s="690"/>
      <c r="AL181" s="691" t="e">
        <f>IF(VLOOKUP(B181,'F-GD-07 Completo'!$B:$AA,13,0)="Tomo (documentos empastados)",CONCATENATE(VLOOKUP(B181,'F-GD-07 Completo'!$B:$AE,15,0)," de ",VLOOKUP(B181,'F-GD-07 Completo'!$B:$AE,16,0))," ")</f>
        <v>#N/A</v>
      </c>
      <c r="AM181" s="692"/>
      <c r="AN181" s="689" t="e">
        <f>IF(VLOOKUP(B181,'F-GD-07 Completo'!$B:$AA,13,0)="Otro",CONCATENATE(VLOOKUP(B181,'F-GD-07 Completo'!$B:$AE,15,0)," de ",VLOOKUP(B181,'F-GD-07 Completo'!$B:$AE,16,0))," ")</f>
        <v>#N/A</v>
      </c>
      <c r="AO181" s="690"/>
      <c r="AP181" s="622" t="e">
        <f>VLOOKUP(B181,'F-GD-07 Completo'!$B:$AE,29,0)</f>
        <v>#N/A</v>
      </c>
      <c r="AQ181" s="693" t="e">
        <f>VLOOKUP(B181,'F-GD-07 Completo'!$B:$AA,21,0)</f>
        <v>#N/A</v>
      </c>
      <c r="AR181" s="694"/>
      <c r="AS181" s="633" t="e">
        <f>VLOOKUP(B181,'F-GD-07 Completo'!$B:$AA,18,0)</f>
        <v>#N/A</v>
      </c>
      <c r="AT181" s="633" t="e">
        <f>VLOOKUP(B181,'F-GD-07 Completo'!$B:$AA,19,0)</f>
        <v>#N/A</v>
      </c>
      <c r="AU181" s="633" t="e">
        <f>VLOOKUP(B181,'F-GD-07 Completo'!$B:$AA,20,0)</f>
        <v>#N/A</v>
      </c>
      <c r="AV181" s="678" t="e">
        <f>VLOOKUP(B181,'F-GD-07 Completo'!$B:$AA,22,0)</f>
        <v>#N/A</v>
      </c>
      <c r="AW181" s="679"/>
      <c r="AX181" s="623" t="e">
        <f>IF(VLOOKUP(B181,'F-GD-07 Completo'!$B:$AA,23,0)="PU","X"," ")</f>
        <v>#N/A</v>
      </c>
      <c r="AY181" s="623" t="e">
        <f>IF(VLOOKUP(B181,'F-GD-07 Completo'!$B:$AA,23,0)="PC","X"," ")</f>
        <v>#N/A</v>
      </c>
      <c r="AZ181" s="623" t="e">
        <f>IF(VLOOKUP(B181,'F-GD-07 Completo'!$B:$AA,23,0)="PR","X"," ")</f>
        <v>#N/A</v>
      </c>
      <c r="BA181" s="624" t="e">
        <f>VLOOKUP(B181,'F-GD-07 Completo'!$B:$AA,24,0)</f>
        <v>#N/A</v>
      </c>
      <c r="BB181" s="680" t="e">
        <f>VLOOKUP(B181,'F-GD-07 Completo'!$B:$AA,25,0)</f>
        <v>#N/A</v>
      </c>
      <c r="BC181" s="681"/>
      <c r="BD181" s="681"/>
      <c r="BE181" s="681"/>
      <c r="BF181" s="681"/>
      <c r="BG181" s="681"/>
      <c r="BH181" s="681"/>
      <c r="BI181" s="681"/>
      <c r="BJ181" s="681"/>
      <c r="BK181" s="681"/>
      <c r="BL181" s="681"/>
      <c r="BM181" s="681"/>
      <c r="BN181" s="681"/>
      <c r="BO181" s="682"/>
      <c r="BP181" s="625"/>
      <c r="BQ181" s="626"/>
      <c r="BR181" s="627"/>
    </row>
    <row r="182" spans="1:70" s="628" customFormat="1" ht="16.5" customHeight="1" x14ac:dyDescent="0.2">
      <c r="A182" s="620"/>
      <c r="B182" s="621">
        <v>161</v>
      </c>
      <c r="C182" s="678" t="e">
        <f>CONCATENATE(VLOOKUP(B182,'F-GD-07 Completo'!$B:$AA,6,0),".",VLOOKUP(B182,'F-GD-07 Completo'!$B:$AA,8,0))</f>
        <v>#N/A</v>
      </c>
      <c r="D182" s="678"/>
      <c r="E182" s="678"/>
      <c r="F182" s="683" t="e">
        <f>CONCATENATE(VLOOKUP(B182,'F-GD-07 Completo'!$B:$AA,7,0),".",VLOOKUP(B182,'F-GD-07 Completo'!$B:$AA,9,0))</f>
        <v>#N/A</v>
      </c>
      <c r="G182" s="683"/>
      <c r="H182" s="683"/>
      <c r="I182" s="683"/>
      <c r="J182" s="683"/>
      <c r="K182" s="683"/>
      <c r="L182" s="683"/>
      <c r="M182" s="683"/>
      <c r="N182" s="683"/>
      <c r="O182" s="683"/>
      <c r="P182" s="683"/>
      <c r="Q182" s="683"/>
      <c r="R182" s="683"/>
      <c r="S182" s="683"/>
      <c r="T182" s="683"/>
      <c r="U182" s="683" t="e">
        <f>CONCATENATE(VLOOKUP(B182,'F-GD-07 Completo'!$B:$AA,8,0)," - ",VLOOKUP(B182,'F-GD-07 Completo'!$B:$W,10,0))</f>
        <v>#N/A</v>
      </c>
      <c r="V182" s="683"/>
      <c r="W182" s="683"/>
      <c r="X182" s="683"/>
      <c r="Y182" s="683"/>
      <c r="Z182" s="683"/>
      <c r="AA182" s="683"/>
      <c r="AB182" s="684"/>
      <c r="AC182" s="685" t="e">
        <f>VLOOKUP(B182,'F-GD-07 Completo'!$B:$AA,11,0)</f>
        <v>#N/A</v>
      </c>
      <c r="AD182" s="686"/>
      <c r="AE182" s="686"/>
      <c r="AF182" s="686"/>
      <c r="AG182" s="687" t="e">
        <f>VLOOKUP(B182,'F-GD-07 Completo'!$B:$AA,12,0)</f>
        <v>#N/A</v>
      </c>
      <c r="AH182" s="687"/>
      <c r="AI182" s="688"/>
      <c r="AJ182" s="689" t="e">
        <f>IF(VLOOKUP(B182,'F-GD-07 Completo'!$B:$AA,13,0)="Carpeta física",CONCATENATE(VLOOKUP(B182,'F-GD-07 Completo'!$B:$AE,14,0)," de ",VLOOKUP(B182,'F-GD-07 Completo'!$B:$AE,15,0))," ")</f>
        <v>#N/A</v>
      </c>
      <c r="AK182" s="690"/>
      <c r="AL182" s="691" t="e">
        <f>IF(VLOOKUP(B182,'F-GD-07 Completo'!$B:$AA,13,0)="Tomo (documentos empastados)",CONCATENATE(VLOOKUP(B182,'F-GD-07 Completo'!$B:$AE,15,0)," de ",VLOOKUP(B182,'F-GD-07 Completo'!$B:$AE,16,0))," ")</f>
        <v>#N/A</v>
      </c>
      <c r="AM182" s="692"/>
      <c r="AN182" s="689" t="e">
        <f>IF(VLOOKUP(B182,'F-GD-07 Completo'!$B:$AA,13,0)="Otro",CONCATENATE(VLOOKUP(B182,'F-GD-07 Completo'!$B:$AE,15,0)," de ",VLOOKUP(B182,'F-GD-07 Completo'!$B:$AE,16,0))," ")</f>
        <v>#N/A</v>
      </c>
      <c r="AO182" s="690"/>
      <c r="AP182" s="622" t="e">
        <f>VLOOKUP(B182,'F-GD-07 Completo'!$B:$AE,29,0)</f>
        <v>#N/A</v>
      </c>
      <c r="AQ182" s="693" t="e">
        <f>VLOOKUP(B182,'F-GD-07 Completo'!$B:$AA,21,0)</f>
        <v>#N/A</v>
      </c>
      <c r="AR182" s="694"/>
      <c r="AS182" s="633" t="e">
        <f>VLOOKUP(B182,'F-GD-07 Completo'!$B:$AA,18,0)</f>
        <v>#N/A</v>
      </c>
      <c r="AT182" s="633" t="e">
        <f>VLOOKUP(B182,'F-GD-07 Completo'!$B:$AA,19,0)</f>
        <v>#N/A</v>
      </c>
      <c r="AU182" s="633" t="e">
        <f>VLOOKUP(B182,'F-GD-07 Completo'!$B:$AA,20,0)</f>
        <v>#N/A</v>
      </c>
      <c r="AV182" s="678" t="e">
        <f>VLOOKUP(B182,'F-GD-07 Completo'!$B:$AA,22,0)</f>
        <v>#N/A</v>
      </c>
      <c r="AW182" s="679"/>
      <c r="AX182" s="623" t="e">
        <f>IF(VLOOKUP(B182,'F-GD-07 Completo'!$B:$AA,23,0)="PU","X"," ")</f>
        <v>#N/A</v>
      </c>
      <c r="AY182" s="623" t="e">
        <f>IF(VLOOKUP(B182,'F-GD-07 Completo'!$B:$AA,23,0)="PC","X"," ")</f>
        <v>#N/A</v>
      </c>
      <c r="AZ182" s="623" t="e">
        <f>IF(VLOOKUP(B182,'F-GD-07 Completo'!$B:$AA,23,0)="PR","X"," ")</f>
        <v>#N/A</v>
      </c>
      <c r="BA182" s="624" t="e">
        <f>VLOOKUP(B182,'F-GD-07 Completo'!$B:$AA,24,0)</f>
        <v>#N/A</v>
      </c>
      <c r="BB182" s="680" t="e">
        <f>VLOOKUP(B182,'F-GD-07 Completo'!$B:$AA,25,0)</f>
        <v>#N/A</v>
      </c>
      <c r="BC182" s="681"/>
      <c r="BD182" s="681"/>
      <c r="BE182" s="681"/>
      <c r="BF182" s="681"/>
      <c r="BG182" s="681"/>
      <c r="BH182" s="681"/>
      <c r="BI182" s="681"/>
      <c r="BJ182" s="681"/>
      <c r="BK182" s="681"/>
      <c r="BL182" s="681"/>
      <c r="BM182" s="681"/>
      <c r="BN182" s="681"/>
      <c r="BO182" s="682"/>
      <c r="BP182" s="625"/>
      <c r="BQ182" s="626"/>
      <c r="BR182" s="627"/>
    </row>
    <row r="183" spans="1:70" s="628" customFormat="1" ht="16.5" customHeight="1" x14ac:dyDescent="0.2">
      <c r="A183" s="620"/>
      <c r="B183" s="621">
        <v>162</v>
      </c>
      <c r="C183" s="678" t="e">
        <f>CONCATENATE(VLOOKUP(B183,'F-GD-07 Completo'!$B:$AA,6,0),".",VLOOKUP(B183,'F-GD-07 Completo'!$B:$AA,8,0))</f>
        <v>#N/A</v>
      </c>
      <c r="D183" s="678"/>
      <c r="E183" s="678"/>
      <c r="F183" s="683" t="e">
        <f>CONCATENATE(VLOOKUP(B183,'F-GD-07 Completo'!$B:$AA,7,0),".",VLOOKUP(B183,'F-GD-07 Completo'!$B:$AA,9,0))</f>
        <v>#N/A</v>
      </c>
      <c r="G183" s="683"/>
      <c r="H183" s="683"/>
      <c r="I183" s="683"/>
      <c r="J183" s="683"/>
      <c r="K183" s="683"/>
      <c r="L183" s="683"/>
      <c r="M183" s="683"/>
      <c r="N183" s="683"/>
      <c r="O183" s="683"/>
      <c r="P183" s="683"/>
      <c r="Q183" s="683"/>
      <c r="R183" s="683"/>
      <c r="S183" s="683"/>
      <c r="T183" s="683"/>
      <c r="U183" s="683" t="e">
        <f>CONCATENATE(VLOOKUP(B183,'F-GD-07 Completo'!$B:$AA,8,0)," - ",VLOOKUP(B183,'F-GD-07 Completo'!$B:$W,10,0))</f>
        <v>#N/A</v>
      </c>
      <c r="V183" s="683"/>
      <c r="W183" s="683"/>
      <c r="X183" s="683"/>
      <c r="Y183" s="683"/>
      <c r="Z183" s="683"/>
      <c r="AA183" s="683"/>
      <c r="AB183" s="684"/>
      <c r="AC183" s="685" t="e">
        <f>VLOOKUP(B183,'F-GD-07 Completo'!$B:$AA,11,0)</f>
        <v>#N/A</v>
      </c>
      <c r="AD183" s="686"/>
      <c r="AE183" s="686"/>
      <c r="AF183" s="686"/>
      <c r="AG183" s="687" t="e">
        <f>VLOOKUP(B183,'F-GD-07 Completo'!$B:$AA,12,0)</f>
        <v>#N/A</v>
      </c>
      <c r="AH183" s="687"/>
      <c r="AI183" s="688"/>
      <c r="AJ183" s="689" t="e">
        <f>IF(VLOOKUP(B183,'F-GD-07 Completo'!$B:$AA,13,0)="Carpeta física",CONCATENATE(VLOOKUP(B183,'F-GD-07 Completo'!$B:$AE,14,0)," de ",VLOOKUP(B183,'F-GD-07 Completo'!$B:$AE,15,0))," ")</f>
        <v>#N/A</v>
      </c>
      <c r="AK183" s="690"/>
      <c r="AL183" s="691" t="e">
        <f>IF(VLOOKUP(B183,'F-GD-07 Completo'!$B:$AA,13,0)="Tomo (documentos empastados)",CONCATENATE(VLOOKUP(B183,'F-GD-07 Completo'!$B:$AE,15,0)," de ",VLOOKUP(B183,'F-GD-07 Completo'!$B:$AE,16,0))," ")</f>
        <v>#N/A</v>
      </c>
      <c r="AM183" s="692"/>
      <c r="AN183" s="689" t="e">
        <f>IF(VLOOKUP(B183,'F-GD-07 Completo'!$B:$AA,13,0)="Otro",CONCATENATE(VLOOKUP(B183,'F-GD-07 Completo'!$B:$AE,15,0)," de ",VLOOKUP(B183,'F-GD-07 Completo'!$B:$AE,16,0))," ")</f>
        <v>#N/A</v>
      </c>
      <c r="AO183" s="690"/>
      <c r="AP183" s="622" t="e">
        <f>VLOOKUP(B183,'F-GD-07 Completo'!$B:$AE,29,0)</f>
        <v>#N/A</v>
      </c>
      <c r="AQ183" s="693" t="e">
        <f>VLOOKUP(B183,'F-GD-07 Completo'!$B:$AA,21,0)</f>
        <v>#N/A</v>
      </c>
      <c r="AR183" s="694"/>
      <c r="AS183" s="633" t="e">
        <f>VLOOKUP(B183,'F-GD-07 Completo'!$B:$AA,18,0)</f>
        <v>#N/A</v>
      </c>
      <c r="AT183" s="633" t="e">
        <f>VLOOKUP(B183,'F-GD-07 Completo'!$B:$AA,19,0)</f>
        <v>#N/A</v>
      </c>
      <c r="AU183" s="633" t="e">
        <f>VLOOKUP(B183,'F-GD-07 Completo'!$B:$AA,20,0)</f>
        <v>#N/A</v>
      </c>
      <c r="AV183" s="678" t="e">
        <f>VLOOKUP(B183,'F-GD-07 Completo'!$B:$AA,22,0)</f>
        <v>#N/A</v>
      </c>
      <c r="AW183" s="679"/>
      <c r="AX183" s="623" t="e">
        <f>IF(VLOOKUP(B183,'F-GD-07 Completo'!$B:$AA,23,0)="PU","X"," ")</f>
        <v>#N/A</v>
      </c>
      <c r="AY183" s="623" t="e">
        <f>IF(VLOOKUP(B183,'F-GD-07 Completo'!$B:$AA,23,0)="PC","X"," ")</f>
        <v>#N/A</v>
      </c>
      <c r="AZ183" s="623" t="e">
        <f>IF(VLOOKUP(B183,'F-GD-07 Completo'!$B:$AA,23,0)="PR","X"," ")</f>
        <v>#N/A</v>
      </c>
      <c r="BA183" s="624" t="e">
        <f>VLOOKUP(B183,'F-GD-07 Completo'!$B:$AA,24,0)</f>
        <v>#N/A</v>
      </c>
      <c r="BB183" s="680" t="e">
        <f>VLOOKUP(B183,'F-GD-07 Completo'!$B:$AA,25,0)</f>
        <v>#N/A</v>
      </c>
      <c r="BC183" s="681"/>
      <c r="BD183" s="681"/>
      <c r="BE183" s="681"/>
      <c r="BF183" s="681"/>
      <c r="BG183" s="681"/>
      <c r="BH183" s="681"/>
      <c r="BI183" s="681"/>
      <c r="BJ183" s="681"/>
      <c r="BK183" s="681"/>
      <c r="BL183" s="681"/>
      <c r="BM183" s="681"/>
      <c r="BN183" s="681"/>
      <c r="BO183" s="682"/>
      <c r="BP183" s="625"/>
      <c r="BQ183" s="626"/>
      <c r="BR183" s="627"/>
    </row>
    <row r="184" spans="1:70" s="628" customFormat="1" ht="16.5" customHeight="1" x14ac:dyDescent="0.2">
      <c r="A184" s="620"/>
      <c r="B184" s="621">
        <v>163</v>
      </c>
      <c r="C184" s="678" t="e">
        <f>CONCATENATE(VLOOKUP(B184,'F-GD-07 Completo'!$B:$AA,6,0),".",VLOOKUP(B184,'F-GD-07 Completo'!$B:$AA,8,0))</f>
        <v>#N/A</v>
      </c>
      <c r="D184" s="678"/>
      <c r="E184" s="678"/>
      <c r="F184" s="683" t="e">
        <f>CONCATENATE(VLOOKUP(B184,'F-GD-07 Completo'!$B:$AA,7,0),".",VLOOKUP(B184,'F-GD-07 Completo'!$B:$AA,9,0))</f>
        <v>#N/A</v>
      </c>
      <c r="G184" s="683"/>
      <c r="H184" s="683"/>
      <c r="I184" s="683"/>
      <c r="J184" s="683"/>
      <c r="K184" s="683"/>
      <c r="L184" s="683"/>
      <c r="M184" s="683"/>
      <c r="N184" s="683"/>
      <c r="O184" s="683"/>
      <c r="P184" s="683"/>
      <c r="Q184" s="683"/>
      <c r="R184" s="683"/>
      <c r="S184" s="683"/>
      <c r="T184" s="683"/>
      <c r="U184" s="683" t="e">
        <f>CONCATENATE(VLOOKUP(B184,'F-GD-07 Completo'!$B:$AA,8,0)," - ",VLOOKUP(B184,'F-GD-07 Completo'!$B:$W,10,0))</f>
        <v>#N/A</v>
      </c>
      <c r="V184" s="683"/>
      <c r="W184" s="683"/>
      <c r="X184" s="683"/>
      <c r="Y184" s="683"/>
      <c r="Z184" s="683"/>
      <c r="AA184" s="683"/>
      <c r="AB184" s="684"/>
      <c r="AC184" s="685" t="e">
        <f>VLOOKUP(B184,'F-GD-07 Completo'!$B:$AA,11,0)</f>
        <v>#N/A</v>
      </c>
      <c r="AD184" s="686"/>
      <c r="AE184" s="686"/>
      <c r="AF184" s="686"/>
      <c r="AG184" s="687" t="e">
        <f>VLOOKUP(B184,'F-GD-07 Completo'!$B:$AA,12,0)</f>
        <v>#N/A</v>
      </c>
      <c r="AH184" s="687"/>
      <c r="AI184" s="688"/>
      <c r="AJ184" s="689" t="e">
        <f>IF(VLOOKUP(B184,'F-GD-07 Completo'!$B:$AA,13,0)="Carpeta física",CONCATENATE(VLOOKUP(B184,'F-GD-07 Completo'!$B:$AE,14,0)," de ",VLOOKUP(B184,'F-GD-07 Completo'!$B:$AE,15,0))," ")</f>
        <v>#N/A</v>
      </c>
      <c r="AK184" s="690"/>
      <c r="AL184" s="691" t="e">
        <f>IF(VLOOKUP(B184,'F-GD-07 Completo'!$B:$AA,13,0)="Tomo (documentos empastados)",CONCATENATE(VLOOKUP(B184,'F-GD-07 Completo'!$B:$AE,15,0)," de ",VLOOKUP(B184,'F-GD-07 Completo'!$B:$AE,16,0))," ")</f>
        <v>#N/A</v>
      </c>
      <c r="AM184" s="692"/>
      <c r="AN184" s="689" t="e">
        <f>IF(VLOOKUP(B184,'F-GD-07 Completo'!$B:$AA,13,0)="Otro",CONCATENATE(VLOOKUP(B184,'F-GD-07 Completo'!$B:$AE,15,0)," de ",VLOOKUP(B184,'F-GD-07 Completo'!$B:$AE,16,0))," ")</f>
        <v>#N/A</v>
      </c>
      <c r="AO184" s="690"/>
      <c r="AP184" s="622" t="e">
        <f>VLOOKUP(B184,'F-GD-07 Completo'!$B:$AE,29,0)</f>
        <v>#N/A</v>
      </c>
      <c r="AQ184" s="693" t="e">
        <f>VLOOKUP(B184,'F-GD-07 Completo'!$B:$AA,21,0)</f>
        <v>#N/A</v>
      </c>
      <c r="AR184" s="694"/>
      <c r="AS184" s="633" t="e">
        <f>VLOOKUP(B184,'F-GD-07 Completo'!$B:$AA,18,0)</f>
        <v>#N/A</v>
      </c>
      <c r="AT184" s="633" t="e">
        <f>VLOOKUP(B184,'F-GD-07 Completo'!$B:$AA,19,0)</f>
        <v>#N/A</v>
      </c>
      <c r="AU184" s="633" t="e">
        <f>VLOOKUP(B184,'F-GD-07 Completo'!$B:$AA,20,0)</f>
        <v>#N/A</v>
      </c>
      <c r="AV184" s="678" t="e">
        <f>VLOOKUP(B184,'F-GD-07 Completo'!$B:$AA,22,0)</f>
        <v>#N/A</v>
      </c>
      <c r="AW184" s="679"/>
      <c r="AX184" s="623" t="e">
        <f>IF(VLOOKUP(B184,'F-GD-07 Completo'!$B:$AA,23,0)="PU","X"," ")</f>
        <v>#N/A</v>
      </c>
      <c r="AY184" s="623" t="e">
        <f>IF(VLOOKUP(B184,'F-GD-07 Completo'!$B:$AA,23,0)="PC","X"," ")</f>
        <v>#N/A</v>
      </c>
      <c r="AZ184" s="623" t="e">
        <f>IF(VLOOKUP(B184,'F-GD-07 Completo'!$B:$AA,23,0)="PR","X"," ")</f>
        <v>#N/A</v>
      </c>
      <c r="BA184" s="624" t="e">
        <f>VLOOKUP(B184,'F-GD-07 Completo'!$B:$AA,24,0)</f>
        <v>#N/A</v>
      </c>
      <c r="BB184" s="680" t="e">
        <f>VLOOKUP(B184,'F-GD-07 Completo'!$B:$AA,25,0)</f>
        <v>#N/A</v>
      </c>
      <c r="BC184" s="681"/>
      <c r="BD184" s="681"/>
      <c r="BE184" s="681"/>
      <c r="BF184" s="681"/>
      <c r="BG184" s="681"/>
      <c r="BH184" s="681"/>
      <c r="BI184" s="681"/>
      <c r="BJ184" s="681"/>
      <c r="BK184" s="681"/>
      <c r="BL184" s="681"/>
      <c r="BM184" s="681"/>
      <c r="BN184" s="681"/>
      <c r="BO184" s="682"/>
      <c r="BP184" s="625"/>
      <c r="BQ184" s="626"/>
      <c r="BR184" s="627"/>
    </row>
    <row r="185" spans="1:70" s="628" customFormat="1" ht="16.5" customHeight="1" x14ac:dyDescent="0.2">
      <c r="A185" s="620"/>
      <c r="B185" s="621">
        <v>164</v>
      </c>
      <c r="C185" s="678" t="e">
        <f>CONCATENATE(VLOOKUP(B185,'F-GD-07 Completo'!$B:$AA,6,0),".",VLOOKUP(B185,'F-GD-07 Completo'!$B:$AA,8,0))</f>
        <v>#N/A</v>
      </c>
      <c r="D185" s="678"/>
      <c r="E185" s="678"/>
      <c r="F185" s="683" t="e">
        <f>CONCATENATE(VLOOKUP(B185,'F-GD-07 Completo'!$B:$AA,7,0),".",VLOOKUP(B185,'F-GD-07 Completo'!$B:$AA,9,0))</f>
        <v>#N/A</v>
      </c>
      <c r="G185" s="683"/>
      <c r="H185" s="683"/>
      <c r="I185" s="683"/>
      <c r="J185" s="683"/>
      <c r="K185" s="683"/>
      <c r="L185" s="683"/>
      <c r="M185" s="683"/>
      <c r="N185" s="683"/>
      <c r="O185" s="683"/>
      <c r="P185" s="683"/>
      <c r="Q185" s="683"/>
      <c r="R185" s="683"/>
      <c r="S185" s="683"/>
      <c r="T185" s="683"/>
      <c r="U185" s="683" t="e">
        <f>CONCATENATE(VLOOKUP(B185,'F-GD-07 Completo'!$B:$AA,8,0)," - ",VLOOKUP(B185,'F-GD-07 Completo'!$B:$W,10,0))</f>
        <v>#N/A</v>
      </c>
      <c r="V185" s="683"/>
      <c r="W185" s="683"/>
      <c r="X185" s="683"/>
      <c r="Y185" s="683"/>
      <c r="Z185" s="683"/>
      <c r="AA185" s="683"/>
      <c r="AB185" s="684"/>
      <c r="AC185" s="685" t="e">
        <f>VLOOKUP(B185,'F-GD-07 Completo'!$B:$AA,11,0)</f>
        <v>#N/A</v>
      </c>
      <c r="AD185" s="686"/>
      <c r="AE185" s="686"/>
      <c r="AF185" s="686"/>
      <c r="AG185" s="687" t="e">
        <f>VLOOKUP(B185,'F-GD-07 Completo'!$B:$AA,12,0)</f>
        <v>#N/A</v>
      </c>
      <c r="AH185" s="687"/>
      <c r="AI185" s="688"/>
      <c r="AJ185" s="689" t="e">
        <f>IF(VLOOKUP(B185,'F-GD-07 Completo'!$B:$AA,13,0)="Carpeta física",CONCATENATE(VLOOKUP(B185,'F-GD-07 Completo'!$B:$AE,14,0)," de ",VLOOKUP(B185,'F-GD-07 Completo'!$B:$AE,15,0))," ")</f>
        <v>#N/A</v>
      </c>
      <c r="AK185" s="690"/>
      <c r="AL185" s="691" t="e">
        <f>IF(VLOOKUP(B185,'F-GD-07 Completo'!$B:$AA,13,0)="Tomo (documentos empastados)",CONCATENATE(VLOOKUP(B185,'F-GD-07 Completo'!$B:$AE,15,0)," de ",VLOOKUP(B185,'F-GD-07 Completo'!$B:$AE,16,0))," ")</f>
        <v>#N/A</v>
      </c>
      <c r="AM185" s="692"/>
      <c r="AN185" s="689" t="e">
        <f>IF(VLOOKUP(B185,'F-GD-07 Completo'!$B:$AA,13,0)="Otro",CONCATENATE(VLOOKUP(B185,'F-GD-07 Completo'!$B:$AE,15,0)," de ",VLOOKUP(B185,'F-GD-07 Completo'!$B:$AE,16,0))," ")</f>
        <v>#N/A</v>
      </c>
      <c r="AO185" s="690"/>
      <c r="AP185" s="622" t="e">
        <f>VLOOKUP(B185,'F-GD-07 Completo'!$B:$AE,29,0)</f>
        <v>#N/A</v>
      </c>
      <c r="AQ185" s="693" t="e">
        <f>VLOOKUP(B185,'F-GD-07 Completo'!$B:$AA,21,0)</f>
        <v>#N/A</v>
      </c>
      <c r="AR185" s="694"/>
      <c r="AS185" s="633" t="e">
        <f>VLOOKUP(B185,'F-GD-07 Completo'!$B:$AA,18,0)</f>
        <v>#N/A</v>
      </c>
      <c r="AT185" s="633" t="e">
        <f>VLOOKUP(B185,'F-GD-07 Completo'!$B:$AA,19,0)</f>
        <v>#N/A</v>
      </c>
      <c r="AU185" s="633" t="e">
        <f>VLOOKUP(B185,'F-GD-07 Completo'!$B:$AA,20,0)</f>
        <v>#N/A</v>
      </c>
      <c r="AV185" s="678" t="e">
        <f>VLOOKUP(B185,'F-GD-07 Completo'!$B:$AA,22,0)</f>
        <v>#N/A</v>
      </c>
      <c r="AW185" s="679"/>
      <c r="AX185" s="623" t="e">
        <f>IF(VLOOKUP(B185,'F-GD-07 Completo'!$B:$AA,23,0)="PU","X"," ")</f>
        <v>#N/A</v>
      </c>
      <c r="AY185" s="623" t="e">
        <f>IF(VLOOKUP(B185,'F-GD-07 Completo'!$B:$AA,23,0)="PC","X"," ")</f>
        <v>#N/A</v>
      </c>
      <c r="AZ185" s="623" t="e">
        <f>IF(VLOOKUP(B185,'F-GD-07 Completo'!$B:$AA,23,0)="PR","X"," ")</f>
        <v>#N/A</v>
      </c>
      <c r="BA185" s="624" t="e">
        <f>VLOOKUP(B185,'F-GD-07 Completo'!$B:$AA,24,0)</f>
        <v>#N/A</v>
      </c>
      <c r="BB185" s="680" t="e">
        <f>VLOOKUP(B185,'F-GD-07 Completo'!$B:$AA,25,0)</f>
        <v>#N/A</v>
      </c>
      <c r="BC185" s="681"/>
      <c r="BD185" s="681"/>
      <c r="BE185" s="681"/>
      <c r="BF185" s="681"/>
      <c r="BG185" s="681"/>
      <c r="BH185" s="681"/>
      <c r="BI185" s="681"/>
      <c r="BJ185" s="681"/>
      <c r="BK185" s="681"/>
      <c r="BL185" s="681"/>
      <c r="BM185" s="681"/>
      <c r="BN185" s="681"/>
      <c r="BO185" s="682"/>
      <c r="BP185" s="625"/>
      <c r="BQ185" s="626"/>
      <c r="BR185" s="627"/>
    </row>
    <row r="186" spans="1:70" s="628" customFormat="1" ht="16.5" customHeight="1" x14ac:dyDescent="0.2">
      <c r="A186" s="620"/>
      <c r="B186" s="621">
        <v>165</v>
      </c>
      <c r="C186" s="678" t="e">
        <f>CONCATENATE(VLOOKUP(B186,'F-GD-07 Completo'!$B:$AA,6,0),".",VLOOKUP(B186,'F-GD-07 Completo'!$B:$AA,8,0))</f>
        <v>#N/A</v>
      </c>
      <c r="D186" s="678"/>
      <c r="E186" s="678"/>
      <c r="F186" s="683" t="e">
        <f>CONCATENATE(VLOOKUP(B186,'F-GD-07 Completo'!$B:$AA,7,0),".",VLOOKUP(B186,'F-GD-07 Completo'!$B:$AA,9,0))</f>
        <v>#N/A</v>
      </c>
      <c r="G186" s="683"/>
      <c r="H186" s="683"/>
      <c r="I186" s="683"/>
      <c r="J186" s="683"/>
      <c r="K186" s="683"/>
      <c r="L186" s="683"/>
      <c r="M186" s="683"/>
      <c r="N186" s="683"/>
      <c r="O186" s="683"/>
      <c r="P186" s="683"/>
      <c r="Q186" s="683"/>
      <c r="R186" s="683"/>
      <c r="S186" s="683"/>
      <c r="T186" s="683"/>
      <c r="U186" s="683" t="e">
        <f>CONCATENATE(VLOOKUP(B186,'F-GD-07 Completo'!$B:$AA,8,0)," - ",VLOOKUP(B186,'F-GD-07 Completo'!$B:$W,10,0))</f>
        <v>#N/A</v>
      </c>
      <c r="V186" s="683"/>
      <c r="W186" s="683"/>
      <c r="X186" s="683"/>
      <c r="Y186" s="683"/>
      <c r="Z186" s="683"/>
      <c r="AA186" s="683"/>
      <c r="AB186" s="684"/>
      <c r="AC186" s="685" t="e">
        <f>VLOOKUP(B186,'F-GD-07 Completo'!$B:$AA,11,0)</f>
        <v>#N/A</v>
      </c>
      <c r="AD186" s="686"/>
      <c r="AE186" s="686"/>
      <c r="AF186" s="686"/>
      <c r="AG186" s="687" t="e">
        <f>VLOOKUP(B186,'F-GD-07 Completo'!$B:$AA,12,0)</f>
        <v>#N/A</v>
      </c>
      <c r="AH186" s="687"/>
      <c r="AI186" s="688"/>
      <c r="AJ186" s="689" t="e">
        <f>IF(VLOOKUP(B186,'F-GD-07 Completo'!$B:$AA,13,0)="Carpeta física",CONCATENATE(VLOOKUP(B186,'F-GD-07 Completo'!$B:$AE,14,0)," de ",VLOOKUP(B186,'F-GD-07 Completo'!$B:$AE,15,0))," ")</f>
        <v>#N/A</v>
      </c>
      <c r="AK186" s="690"/>
      <c r="AL186" s="691" t="e">
        <f>IF(VLOOKUP(B186,'F-GD-07 Completo'!$B:$AA,13,0)="Tomo (documentos empastados)",CONCATENATE(VLOOKUP(B186,'F-GD-07 Completo'!$B:$AE,15,0)," de ",VLOOKUP(B186,'F-GD-07 Completo'!$B:$AE,16,0))," ")</f>
        <v>#N/A</v>
      </c>
      <c r="AM186" s="692"/>
      <c r="AN186" s="689" t="e">
        <f>IF(VLOOKUP(B186,'F-GD-07 Completo'!$B:$AA,13,0)="Otro",CONCATENATE(VLOOKUP(B186,'F-GD-07 Completo'!$B:$AE,15,0)," de ",VLOOKUP(B186,'F-GD-07 Completo'!$B:$AE,16,0))," ")</f>
        <v>#N/A</v>
      </c>
      <c r="AO186" s="690"/>
      <c r="AP186" s="622" t="e">
        <f>VLOOKUP(B186,'F-GD-07 Completo'!$B:$AE,29,0)</f>
        <v>#N/A</v>
      </c>
      <c r="AQ186" s="693" t="e">
        <f>VLOOKUP(B186,'F-GD-07 Completo'!$B:$AA,21,0)</f>
        <v>#N/A</v>
      </c>
      <c r="AR186" s="694"/>
      <c r="AS186" s="633" t="e">
        <f>VLOOKUP(B186,'F-GD-07 Completo'!$B:$AA,18,0)</f>
        <v>#N/A</v>
      </c>
      <c r="AT186" s="633" t="e">
        <f>VLOOKUP(B186,'F-GD-07 Completo'!$B:$AA,19,0)</f>
        <v>#N/A</v>
      </c>
      <c r="AU186" s="633" t="e">
        <f>VLOOKUP(B186,'F-GD-07 Completo'!$B:$AA,20,0)</f>
        <v>#N/A</v>
      </c>
      <c r="AV186" s="678" t="e">
        <f>VLOOKUP(B186,'F-GD-07 Completo'!$B:$AA,22,0)</f>
        <v>#N/A</v>
      </c>
      <c r="AW186" s="679"/>
      <c r="AX186" s="623" t="e">
        <f>IF(VLOOKUP(B186,'F-GD-07 Completo'!$B:$AA,23,0)="PU","X"," ")</f>
        <v>#N/A</v>
      </c>
      <c r="AY186" s="623" t="e">
        <f>IF(VLOOKUP(B186,'F-GD-07 Completo'!$B:$AA,23,0)="PC","X"," ")</f>
        <v>#N/A</v>
      </c>
      <c r="AZ186" s="623" t="e">
        <f>IF(VLOOKUP(B186,'F-GD-07 Completo'!$B:$AA,23,0)="PR","X"," ")</f>
        <v>#N/A</v>
      </c>
      <c r="BA186" s="624" t="e">
        <f>VLOOKUP(B186,'F-GD-07 Completo'!$B:$AA,24,0)</f>
        <v>#N/A</v>
      </c>
      <c r="BB186" s="680" t="e">
        <f>VLOOKUP(B186,'F-GD-07 Completo'!$B:$AA,25,0)</f>
        <v>#N/A</v>
      </c>
      <c r="BC186" s="681"/>
      <c r="BD186" s="681"/>
      <c r="BE186" s="681"/>
      <c r="BF186" s="681"/>
      <c r="BG186" s="681"/>
      <c r="BH186" s="681"/>
      <c r="BI186" s="681"/>
      <c r="BJ186" s="681"/>
      <c r="BK186" s="681"/>
      <c r="BL186" s="681"/>
      <c r="BM186" s="681"/>
      <c r="BN186" s="681"/>
      <c r="BO186" s="682"/>
      <c r="BP186" s="625"/>
      <c r="BQ186" s="626"/>
      <c r="BR186" s="627"/>
    </row>
    <row r="187" spans="1:70" s="628" customFormat="1" ht="16.5" customHeight="1" x14ac:dyDescent="0.2">
      <c r="A187" s="620"/>
      <c r="B187" s="621">
        <v>166</v>
      </c>
      <c r="C187" s="678" t="e">
        <f>CONCATENATE(VLOOKUP(B187,'F-GD-07 Completo'!$B:$AA,6,0),".",VLOOKUP(B187,'F-GD-07 Completo'!$B:$AA,8,0))</f>
        <v>#N/A</v>
      </c>
      <c r="D187" s="678"/>
      <c r="E187" s="678"/>
      <c r="F187" s="683" t="e">
        <f>CONCATENATE(VLOOKUP(B187,'F-GD-07 Completo'!$B:$AA,7,0),".",VLOOKUP(B187,'F-GD-07 Completo'!$B:$AA,9,0))</f>
        <v>#N/A</v>
      </c>
      <c r="G187" s="683"/>
      <c r="H187" s="683"/>
      <c r="I187" s="683"/>
      <c r="J187" s="683"/>
      <c r="K187" s="683"/>
      <c r="L187" s="683"/>
      <c r="M187" s="683"/>
      <c r="N187" s="683"/>
      <c r="O187" s="683"/>
      <c r="P187" s="683"/>
      <c r="Q187" s="683"/>
      <c r="R187" s="683"/>
      <c r="S187" s="683"/>
      <c r="T187" s="683"/>
      <c r="U187" s="683" t="e">
        <f>CONCATENATE(VLOOKUP(B187,'F-GD-07 Completo'!$B:$AA,8,0)," - ",VLOOKUP(B187,'F-GD-07 Completo'!$B:$W,10,0))</f>
        <v>#N/A</v>
      </c>
      <c r="V187" s="683"/>
      <c r="W187" s="683"/>
      <c r="X187" s="683"/>
      <c r="Y187" s="683"/>
      <c r="Z187" s="683"/>
      <c r="AA187" s="683"/>
      <c r="AB187" s="684"/>
      <c r="AC187" s="685" t="e">
        <f>VLOOKUP(B187,'F-GD-07 Completo'!$B:$AA,11,0)</f>
        <v>#N/A</v>
      </c>
      <c r="AD187" s="686"/>
      <c r="AE187" s="686"/>
      <c r="AF187" s="686"/>
      <c r="AG187" s="687" t="e">
        <f>VLOOKUP(B187,'F-GD-07 Completo'!$B:$AA,12,0)</f>
        <v>#N/A</v>
      </c>
      <c r="AH187" s="687"/>
      <c r="AI187" s="688"/>
      <c r="AJ187" s="689" t="e">
        <f>IF(VLOOKUP(B187,'F-GD-07 Completo'!$B:$AA,13,0)="Carpeta física",CONCATENATE(VLOOKUP(B187,'F-GD-07 Completo'!$B:$AE,14,0)," de ",VLOOKUP(B187,'F-GD-07 Completo'!$B:$AE,15,0))," ")</f>
        <v>#N/A</v>
      </c>
      <c r="AK187" s="690"/>
      <c r="AL187" s="691" t="e">
        <f>IF(VLOOKUP(B187,'F-GD-07 Completo'!$B:$AA,13,0)="Tomo (documentos empastados)",CONCATENATE(VLOOKUP(B187,'F-GD-07 Completo'!$B:$AE,15,0)," de ",VLOOKUP(B187,'F-GD-07 Completo'!$B:$AE,16,0))," ")</f>
        <v>#N/A</v>
      </c>
      <c r="AM187" s="692"/>
      <c r="AN187" s="689" t="e">
        <f>IF(VLOOKUP(B187,'F-GD-07 Completo'!$B:$AA,13,0)="Otro",CONCATENATE(VLOOKUP(B187,'F-GD-07 Completo'!$B:$AE,15,0)," de ",VLOOKUP(B187,'F-GD-07 Completo'!$B:$AE,16,0))," ")</f>
        <v>#N/A</v>
      </c>
      <c r="AO187" s="690"/>
      <c r="AP187" s="622" t="e">
        <f>VLOOKUP(B187,'F-GD-07 Completo'!$B:$AE,29,0)</f>
        <v>#N/A</v>
      </c>
      <c r="AQ187" s="693" t="e">
        <f>VLOOKUP(B187,'F-GD-07 Completo'!$B:$AA,21,0)</f>
        <v>#N/A</v>
      </c>
      <c r="AR187" s="694"/>
      <c r="AS187" s="633" t="e">
        <f>VLOOKUP(B187,'F-GD-07 Completo'!$B:$AA,18,0)</f>
        <v>#N/A</v>
      </c>
      <c r="AT187" s="633" t="e">
        <f>VLOOKUP(B187,'F-GD-07 Completo'!$B:$AA,19,0)</f>
        <v>#N/A</v>
      </c>
      <c r="AU187" s="633" t="e">
        <f>VLOOKUP(B187,'F-GD-07 Completo'!$B:$AA,20,0)</f>
        <v>#N/A</v>
      </c>
      <c r="AV187" s="678" t="e">
        <f>VLOOKUP(B187,'F-GD-07 Completo'!$B:$AA,22,0)</f>
        <v>#N/A</v>
      </c>
      <c r="AW187" s="679"/>
      <c r="AX187" s="623" t="e">
        <f>IF(VLOOKUP(B187,'F-GD-07 Completo'!$B:$AA,23,0)="PU","X"," ")</f>
        <v>#N/A</v>
      </c>
      <c r="AY187" s="623" t="e">
        <f>IF(VLOOKUP(B187,'F-GD-07 Completo'!$B:$AA,23,0)="PC","X"," ")</f>
        <v>#N/A</v>
      </c>
      <c r="AZ187" s="623" t="e">
        <f>IF(VLOOKUP(B187,'F-GD-07 Completo'!$B:$AA,23,0)="PR","X"," ")</f>
        <v>#N/A</v>
      </c>
      <c r="BA187" s="624" t="e">
        <f>VLOOKUP(B187,'F-GD-07 Completo'!$B:$AA,24,0)</f>
        <v>#N/A</v>
      </c>
      <c r="BB187" s="680" t="e">
        <f>VLOOKUP(B187,'F-GD-07 Completo'!$B:$AA,25,0)</f>
        <v>#N/A</v>
      </c>
      <c r="BC187" s="681"/>
      <c r="BD187" s="681"/>
      <c r="BE187" s="681"/>
      <c r="BF187" s="681"/>
      <c r="BG187" s="681"/>
      <c r="BH187" s="681"/>
      <c r="BI187" s="681"/>
      <c r="BJ187" s="681"/>
      <c r="BK187" s="681"/>
      <c r="BL187" s="681"/>
      <c r="BM187" s="681"/>
      <c r="BN187" s="681"/>
      <c r="BO187" s="682"/>
      <c r="BP187" s="625"/>
      <c r="BQ187" s="626"/>
      <c r="BR187" s="627"/>
    </row>
    <row r="188" spans="1:70" s="628" customFormat="1" ht="16.5" customHeight="1" x14ac:dyDescent="0.2">
      <c r="A188" s="620"/>
      <c r="B188" s="621">
        <v>167</v>
      </c>
      <c r="C188" s="678" t="e">
        <f>CONCATENATE(VLOOKUP(B188,'F-GD-07 Completo'!$B:$AA,6,0),".",VLOOKUP(B188,'F-GD-07 Completo'!$B:$AA,8,0))</f>
        <v>#N/A</v>
      </c>
      <c r="D188" s="678"/>
      <c r="E188" s="678"/>
      <c r="F188" s="683" t="e">
        <f>CONCATENATE(VLOOKUP(B188,'F-GD-07 Completo'!$B:$AA,7,0),".",VLOOKUP(B188,'F-GD-07 Completo'!$B:$AA,9,0))</f>
        <v>#N/A</v>
      </c>
      <c r="G188" s="683"/>
      <c r="H188" s="683"/>
      <c r="I188" s="683"/>
      <c r="J188" s="683"/>
      <c r="K188" s="683"/>
      <c r="L188" s="683"/>
      <c r="M188" s="683"/>
      <c r="N188" s="683"/>
      <c r="O188" s="683"/>
      <c r="P188" s="683"/>
      <c r="Q188" s="683"/>
      <c r="R188" s="683"/>
      <c r="S188" s="683"/>
      <c r="T188" s="683"/>
      <c r="U188" s="683" t="e">
        <f>CONCATENATE(VLOOKUP(B188,'F-GD-07 Completo'!$B:$AA,8,0)," - ",VLOOKUP(B188,'F-GD-07 Completo'!$B:$W,10,0))</f>
        <v>#N/A</v>
      </c>
      <c r="V188" s="683"/>
      <c r="W188" s="683"/>
      <c r="X188" s="683"/>
      <c r="Y188" s="683"/>
      <c r="Z188" s="683"/>
      <c r="AA188" s="683"/>
      <c r="AB188" s="684"/>
      <c r="AC188" s="685" t="e">
        <f>VLOOKUP(B188,'F-GD-07 Completo'!$B:$AA,11,0)</f>
        <v>#N/A</v>
      </c>
      <c r="AD188" s="686"/>
      <c r="AE188" s="686"/>
      <c r="AF188" s="686"/>
      <c r="AG188" s="687" t="e">
        <f>VLOOKUP(B188,'F-GD-07 Completo'!$B:$AA,12,0)</f>
        <v>#N/A</v>
      </c>
      <c r="AH188" s="687"/>
      <c r="AI188" s="688"/>
      <c r="AJ188" s="689" t="e">
        <f>IF(VLOOKUP(B188,'F-GD-07 Completo'!$B:$AA,13,0)="Carpeta física",CONCATENATE(VLOOKUP(B188,'F-GD-07 Completo'!$B:$AE,14,0)," de ",VLOOKUP(B188,'F-GD-07 Completo'!$B:$AE,15,0))," ")</f>
        <v>#N/A</v>
      </c>
      <c r="AK188" s="690"/>
      <c r="AL188" s="691" t="e">
        <f>IF(VLOOKUP(B188,'F-GD-07 Completo'!$B:$AA,13,0)="Tomo (documentos empastados)",CONCATENATE(VLOOKUP(B188,'F-GD-07 Completo'!$B:$AE,15,0)," de ",VLOOKUP(B188,'F-GD-07 Completo'!$B:$AE,16,0))," ")</f>
        <v>#N/A</v>
      </c>
      <c r="AM188" s="692"/>
      <c r="AN188" s="689" t="e">
        <f>IF(VLOOKUP(B188,'F-GD-07 Completo'!$B:$AA,13,0)="Otro",CONCATENATE(VLOOKUP(B188,'F-GD-07 Completo'!$B:$AE,15,0)," de ",VLOOKUP(B188,'F-GD-07 Completo'!$B:$AE,16,0))," ")</f>
        <v>#N/A</v>
      </c>
      <c r="AO188" s="690"/>
      <c r="AP188" s="622" t="e">
        <f>VLOOKUP(B188,'F-GD-07 Completo'!$B:$AE,29,0)</f>
        <v>#N/A</v>
      </c>
      <c r="AQ188" s="693" t="e">
        <f>VLOOKUP(B188,'F-GD-07 Completo'!$B:$AA,21,0)</f>
        <v>#N/A</v>
      </c>
      <c r="AR188" s="694"/>
      <c r="AS188" s="633" t="e">
        <f>VLOOKUP(B188,'F-GD-07 Completo'!$B:$AA,18,0)</f>
        <v>#N/A</v>
      </c>
      <c r="AT188" s="633" t="e">
        <f>VLOOKUP(B188,'F-GD-07 Completo'!$B:$AA,19,0)</f>
        <v>#N/A</v>
      </c>
      <c r="AU188" s="633" t="e">
        <f>VLOOKUP(B188,'F-GD-07 Completo'!$B:$AA,20,0)</f>
        <v>#N/A</v>
      </c>
      <c r="AV188" s="678" t="e">
        <f>VLOOKUP(B188,'F-GD-07 Completo'!$B:$AA,22,0)</f>
        <v>#N/A</v>
      </c>
      <c r="AW188" s="679"/>
      <c r="AX188" s="623" t="e">
        <f>IF(VLOOKUP(B188,'F-GD-07 Completo'!$B:$AA,23,0)="PU","X"," ")</f>
        <v>#N/A</v>
      </c>
      <c r="AY188" s="623" t="e">
        <f>IF(VLOOKUP(B188,'F-GD-07 Completo'!$B:$AA,23,0)="PC","X"," ")</f>
        <v>#N/A</v>
      </c>
      <c r="AZ188" s="623" t="e">
        <f>IF(VLOOKUP(B188,'F-GD-07 Completo'!$B:$AA,23,0)="PR","X"," ")</f>
        <v>#N/A</v>
      </c>
      <c r="BA188" s="624" t="e">
        <f>VLOOKUP(B188,'F-GD-07 Completo'!$B:$AA,24,0)</f>
        <v>#N/A</v>
      </c>
      <c r="BB188" s="680" t="e">
        <f>VLOOKUP(B188,'F-GD-07 Completo'!$B:$AA,25,0)</f>
        <v>#N/A</v>
      </c>
      <c r="BC188" s="681"/>
      <c r="BD188" s="681"/>
      <c r="BE188" s="681"/>
      <c r="BF188" s="681"/>
      <c r="BG188" s="681"/>
      <c r="BH188" s="681"/>
      <c r="BI188" s="681"/>
      <c r="BJ188" s="681"/>
      <c r="BK188" s="681"/>
      <c r="BL188" s="681"/>
      <c r="BM188" s="681"/>
      <c r="BN188" s="681"/>
      <c r="BO188" s="682"/>
      <c r="BP188" s="625"/>
      <c r="BQ188" s="626"/>
      <c r="BR188" s="627"/>
    </row>
    <row r="189" spans="1:70" s="628" customFormat="1" ht="16.5" customHeight="1" x14ac:dyDescent="0.2">
      <c r="A189" s="620"/>
      <c r="B189" s="621">
        <v>168</v>
      </c>
      <c r="C189" s="678" t="e">
        <f>CONCATENATE(VLOOKUP(B189,'F-GD-07 Completo'!$B:$AA,6,0),".",VLOOKUP(B189,'F-GD-07 Completo'!$B:$AA,8,0))</f>
        <v>#N/A</v>
      </c>
      <c r="D189" s="678"/>
      <c r="E189" s="678"/>
      <c r="F189" s="683" t="e">
        <f>CONCATENATE(VLOOKUP(B189,'F-GD-07 Completo'!$B:$AA,7,0),".",VLOOKUP(B189,'F-GD-07 Completo'!$B:$AA,9,0))</f>
        <v>#N/A</v>
      </c>
      <c r="G189" s="683"/>
      <c r="H189" s="683"/>
      <c r="I189" s="683"/>
      <c r="J189" s="683"/>
      <c r="K189" s="683"/>
      <c r="L189" s="683"/>
      <c r="M189" s="683"/>
      <c r="N189" s="683"/>
      <c r="O189" s="683"/>
      <c r="P189" s="683"/>
      <c r="Q189" s="683"/>
      <c r="R189" s="683"/>
      <c r="S189" s="683"/>
      <c r="T189" s="683"/>
      <c r="U189" s="683" t="e">
        <f>CONCATENATE(VLOOKUP(B189,'F-GD-07 Completo'!$B:$AA,8,0)," - ",VLOOKUP(B189,'F-GD-07 Completo'!$B:$W,10,0))</f>
        <v>#N/A</v>
      </c>
      <c r="V189" s="683"/>
      <c r="W189" s="683"/>
      <c r="X189" s="683"/>
      <c r="Y189" s="683"/>
      <c r="Z189" s="683"/>
      <c r="AA189" s="683"/>
      <c r="AB189" s="684"/>
      <c r="AC189" s="685" t="e">
        <f>VLOOKUP(B189,'F-GD-07 Completo'!$B:$AA,11,0)</f>
        <v>#N/A</v>
      </c>
      <c r="AD189" s="686"/>
      <c r="AE189" s="686"/>
      <c r="AF189" s="686"/>
      <c r="AG189" s="687" t="e">
        <f>VLOOKUP(B189,'F-GD-07 Completo'!$B:$AA,12,0)</f>
        <v>#N/A</v>
      </c>
      <c r="AH189" s="687"/>
      <c r="AI189" s="688"/>
      <c r="AJ189" s="689" t="e">
        <f>IF(VLOOKUP(B189,'F-GD-07 Completo'!$B:$AA,13,0)="Carpeta física",CONCATENATE(VLOOKUP(B189,'F-GD-07 Completo'!$B:$AE,14,0)," de ",VLOOKUP(B189,'F-GD-07 Completo'!$B:$AE,15,0))," ")</f>
        <v>#N/A</v>
      </c>
      <c r="AK189" s="690"/>
      <c r="AL189" s="691" t="e">
        <f>IF(VLOOKUP(B189,'F-GD-07 Completo'!$B:$AA,13,0)="Tomo (documentos empastados)",CONCATENATE(VLOOKUP(B189,'F-GD-07 Completo'!$B:$AE,15,0)," de ",VLOOKUP(B189,'F-GD-07 Completo'!$B:$AE,16,0))," ")</f>
        <v>#N/A</v>
      </c>
      <c r="AM189" s="692"/>
      <c r="AN189" s="689" t="e">
        <f>IF(VLOOKUP(B189,'F-GD-07 Completo'!$B:$AA,13,0)="Otro",CONCATENATE(VLOOKUP(B189,'F-GD-07 Completo'!$B:$AE,15,0)," de ",VLOOKUP(B189,'F-GD-07 Completo'!$B:$AE,16,0))," ")</f>
        <v>#N/A</v>
      </c>
      <c r="AO189" s="690"/>
      <c r="AP189" s="622" t="e">
        <f>VLOOKUP(B189,'F-GD-07 Completo'!$B:$AE,29,0)</f>
        <v>#N/A</v>
      </c>
      <c r="AQ189" s="693" t="e">
        <f>VLOOKUP(B189,'F-GD-07 Completo'!$B:$AA,21,0)</f>
        <v>#N/A</v>
      </c>
      <c r="AR189" s="694"/>
      <c r="AS189" s="633" t="e">
        <f>VLOOKUP(B189,'F-GD-07 Completo'!$B:$AA,18,0)</f>
        <v>#N/A</v>
      </c>
      <c r="AT189" s="633" t="e">
        <f>VLOOKUP(B189,'F-GD-07 Completo'!$B:$AA,19,0)</f>
        <v>#N/A</v>
      </c>
      <c r="AU189" s="633" t="e">
        <f>VLOOKUP(B189,'F-GD-07 Completo'!$B:$AA,20,0)</f>
        <v>#N/A</v>
      </c>
      <c r="AV189" s="678" t="e">
        <f>VLOOKUP(B189,'F-GD-07 Completo'!$B:$AA,22,0)</f>
        <v>#N/A</v>
      </c>
      <c r="AW189" s="679"/>
      <c r="AX189" s="623" t="e">
        <f>IF(VLOOKUP(B189,'F-GD-07 Completo'!$B:$AA,23,0)="PU","X"," ")</f>
        <v>#N/A</v>
      </c>
      <c r="AY189" s="623" t="e">
        <f>IF(VLOOKUP(B189,'F-GD-07 Completo'!$B:$AA,23,0)="PC","X"," ")</f>
        <v>#N/A</v>
      </c>
      <c r="AZ189" s="623" t="e">
        <f>IF(VLOOKUP(B189,'F-GD-07 Completo'!$B:$AA,23,0)="PR","X"," ")</f>
        <v>#N/A</v>
      </c>
      <c r="BA189" s="624" t="e">
        <f>VLOOKUP(B189,'F-GD-07 Completo'!$B:$AA,24,0)</f>
        <v>#N/A</v>
      </c>
      <c r="BB189" s="680" t="e">
        <f>VLOOKUP(B189,'F-GD-07 Completo'!$B:$AA,25,0)</f>
        <v>#N/A</v>
      </c>
      <c r="BC189" s="681"/>
      <c r="BD189" s="681"/>
      <c r="BE189" s="681"/>
      <c r="BF189" s="681"/>
      <c r="BG189" s="681"/>
      <c r="BH189" s="681"/>
      <c r="BI189" s="681"/>
      <c r="BJ189" s="681"/>
      <c r="BK189" s="681"/>
      <c r="BL189" s="681"/>
      <c r="BM189" s="681"/>
      <c r="BN189" s="681"/>
      <c r="BO189" s="682"/>
      <c r="BP189" s="625"/>
      <c r="BQ189" s="626"/>
      <c r="BR189" s="627"/>
    </row>
    <row r="190" spans="1:70" s="628" customFormat="1" ht="16.5" customHeight="1" x14ac:dyDescent="0.2">
      <c r="A190" s="620"/>
      <c r="B190" s="621">
        <v>169</v>
      </c>
      <c r="C190" s="678" t="e">
        <f>CONCATENATE(VLOOKUP(B190,'F-GD-07 Completo'!$B:$AA,6,0),".",VLOOKUP(B190,'F-GD-07 Completo'!$B:$AA,8,0))</f>
        <v>#N/A</v>
      </c>
      <c r="D190" s="678"/>
      <c r="E190" s="678"/>
      <c r="F190" s="683" t="e">
        <f>CONCATENATE(VLOOKUP(B190,'F-GD-07 Completo'!$B:$AA,7,0),".",VLOOKUP(B190,'F-GD-07 Completo'!$B:$AA,9,0))</f>
        <v>#N/A</v>
      </c>
      <c r="G190" s="683"/>
      <c r="H190" s="683"/>
      <c r="I190" s="683"/>
      <c r="J190" s="683"/>
      <c r="K190" s="683"/>
      <c r="L190" s="683"/>
      <c r="M190" s="683"/>
      <c r="N190" s="683"/>
      <c r="O190" s="683"/>
      <c r="P190" s="683"/>
      <c r="Q190" s="683"/>
      <c r="R190" s="683"/>
      <c r="S190" s="683"/>
      <c r="T190" s="683"/>
      <c r="U190" s="683" t="e">
        <f>CONCATENATE(VLOOKUP(B190,'F-GD-07 Completo'!$B:$AA,8,0)," - ",VLOOKUP(B190,'F-GD-07 Completo'!$B:$W,10,0))</f>
        <v>#N/A</v>
      </c>
      <c r="V190" s="683"/>
      <c r="W190" s="683"/>
      <c r="X190" s="683"/>
      <c r="Y190" s="683"/>
      <c r="Z190" s="683"/>
      <c r="AA190" s="683"/>
      <c r="AB190" s="684"/>
      <c r="AC190" s="685" t="e">
        <f>VLOOKUP(B190,'F-GD-07 Completo'!$B:$AA,11,0)</f>
        <v>#N/A</v>
      </c>
      <c r="AD190" s="686"/>
      <c r="AE190" s="686"/>
      <c r="AF190" s="686"/>
      <c r="AG190" s="687" t="e">
        <f>VLOOKUP(B190,'F-GD-07 Completo'!$B:$AA,12,0)</f>
        <v>#N/A</v>
      </c>
      <c r="AH190" s="687"/>
      <c r="AI190" s="688"/>
      <c r="AJ190" s="689" t="e">
        <f>IF(VLOOKUP(B190,'F-GD-07 Completo'!$B:$AA,13,0)="Carpeta física",CONCATENATE(VLOOKUP(B190,'F-GD-07 Completo'!$B:$AE,14,0)," de ",VLOOKUP(B190,'F-GD-07 Completo'!$B:$AE,15,0))," ")</f>
        <v>#N/A</v>
      </c>
      <c r="AK190" s="690"/>
      <c r="AL190" s="691" t="e">
        <f>IF(VLOOKUP(B190,'F-GD-07 Completo'!$B:$AA,13,0)="Tomo (documentos empastados)",CONCATENATE(VLOOKUP(B190,'F-GD-07 Completo'!$B:$AE,15,0)," de ",VLOOKUP(B190,'F-GD-07 Completo'!$B:$AE,16,0))," ")</f>
        <v>#N/A</v>
      </c>
      <c r="AM190" s="692"/>
      <c r="AN190" s="689" t="e">
        <f>IF(VLOOKUP(B190,'F-GD-07 Completo'!$B:$AA,13,0)="Otro",CONCATENATE(VLOOKUP(B190,'F-GD-07 Completo'!$B:$AE,15,0)," de ",VLOOKUP(B190,'F-GD-07 Completo'!$B:$AE,16,0))," ")</f>
        <v>#N/A</v>
      </c>
      <c r="AO190" s="690"/>
      <c r="AP190" s="622" t="e">
        <f>VLOOKUP(B190,'F-GD-07 Completo'!$B:$AE,29,0)</f>
        <v>#N/A</v>
      </c>
      <c r="AQ190" s="693" t="e">
        <f>VLOOKUP(B190,'F-GD-07 Completo'!$B:$AA,21,0)</f>
        <v>#N/A</v>
      </c>
      <c r="AR190" s="694"/>
      <c r="AS190" s="633" t="e">
        <f>VLOOKUP(B190,'F-GD-07 Completo'!$B:$AA,18,0)</f>
        <v>#N/A</v>
      </c>
      <c r="AT190" s="633" t="e">
        <f>VLOOKUP(B190,'F-GD-07 Completo'!$B:$AA,19,0)</f>
        <v>#N/A</v>
      </c>
      <c r="AU190" s="633" t="e">
        <f>VLOOKUP(B190,'F-GD-07 Completo'!$B:$AA,20,0)</f>
        <v>#N/A</v>
      </c>
      <c r="AV190" s="678" t="e">
        <f>VLOOKUP(B190,'F-GD-07 Completo'!$B:$AA,22,0)</f>
        <v>#N/A</v>
      </c>
      <c r="AW190" s="679"/>
      <c r="AX190" s="623" t="e">
        <f>IF(VLOOKUP(B190,'F-GD-07 Completo'!$B:$AA,23,0)="PU","X"," ")</f>
        <v>#N/A</v>
      </c>
      <c r="AY190" s="623" t="e">
        <f>IF(VLOOKUP(B190,'F-GD-07 Completo'!$B:$AA,23,0)="PC","X"," ")</f>
        <v>#N/A</v>
      </c>
      <c r="AZ190" s="623" t="e">
        <f>IF(VLOOKUP(B190,'F-GD-07 Completo'!$B:$AA,23,0)="PR","X"," ")</f>
        <v>#N/A</v>
      </c>
      <c r="BA190" s="624" t="e">
        <f>VLOOKUP(B190,'F-GD-07 Completo'!$B:$AA,24,0)</f>
        <v>#N/A</v>
      </c>
      <c r="BB190" s="680" t="e">
        <f>VLOOKUP(B190,'F-GD-07 Completo'!$B:$AA,25,0)</f>
        <v>#N/A</v>
      </c>
      <c r="BC190" s="681"/>
      <c r="BD190" s="681"/>
      <c r="BE190" s="681"/>
      <c r="BF190" s="681"/>
      <c r="BG190" s="681"/>
      <c r="BH190" s="681"/>
      <c r="BI190" s="681"/>
      <c r="BJ190" s="681"/>
      <c r="BK190" s="681"/>
      <c r="BL190" s="681"/>
      <c r="BM190" s="681"/>
      <c r="BN190" s="681"/>
      <c r="BO190" s="682"/>
      <c r="BP190" s="625"/>
      <c r="BQ190" s="626"/>
      <c r="BR190" s="627"/>
    </row>
    <row r="191" spans="1:70" s="628" customFormat="1" ht="16.5" customHeight="1" x14ac:dyDescent="0.2">
      <c r="A191" s="620"/>
      <c r="B191" s="621">
        <v>170</v>
      </c>
      <c r="C191" s="678" t="e">
        <f>CONCATENATE(VLOOKUP(B191,'F-GD-07 Completo'!$B:$AA,6,0),".",VLOOKUP(B191,'F-GD-07 Completo'!$B:$AA,8,0))</f>
        <v>#N/A</v>
      </c>
      <c r="D191" s="678"/>
      <c r="E191" s="678"/>
      <c r="F191" s="683" t="e">
        <f>CONCATENATE(VLOOKUP(B191,'F-GD-07 Completo'!$B:$AA,7,0),".",VLOOKUP(B191,'F-GD-07 Completo'!$B:$AA,9,0))</f>
        <v>#N/A</v>
      </c>
      <c r="G191" s="683"/>
      <c r="H191" s="683"/>
      <c r="I191" s="683"/>
      <c r="J191" s="683"/>
      <c r="K191" s="683"/>
      <c r="L191" s="683"/>
      <c r="M191" s="683"/>
      <c r="N191" s="683"/>
      <c r="O191" s="683"/>
      <c r="P191" s="683"/>
      <c r="Q191" s="683"/>
      <c r="R191" s="683"/>
      <c r="S191" s="683"/>
      <c r="T191" s="683"/>
      <c r="U191" s="683" t="e">
        <f>CONCATENATE(VLOOKUP(B191,'F-GD-07 Completo'!$B:$AA,8,0)," - ",VLOOKUP(B191,'F-GD-07 Completo'!$B:$W,10,0))</f>
        <v>#N/A</v>
      </c>
      <c r="V191" s="683"/>
      <c r="W191" s="683"/>
      <c r="X191" s="683"/>
      <c r="Y191" s="683"/>
      <c r="Z191" s="683"/>
      <c r="AA191" s="683"/>
      <c r="AB191" s="684"/>
      <c r="AC191" s="685" t="e">
        <f>VLOOKUP(B191,'F-GD-07 Completo'!$B:$AA,11,0)</f>
        <v>#N/A</v>
      </c>
      <c r="AD191" s="686"/>
      <c r="AE191" s="686"/>
      <c r="AF191" s="686"/>
      <c r="AG191" s="687" t="e">
        <f>VLOOKUP(B191,'F-GD-07 Completo'!$B:$AA,12,0)</f>
        <v>#N/A</v>
      </c>
      <c r="AH191" s="687"/>
      <c r="AI191" s="688"/>
      <c r="AJ191" s="689" t="e">
        <f>IF(VLOOKUP(B191,'F-GD-07 Completo'!$B:$AA,13,0)="Carpeta física",CONCATENATE(VLOOKUP(B191,'F-GD-07 Completo'!$B:$AE,14,0)," de ",VLOOKUP(B191,'F-GD-07 Completo'!$B:$AE,15,0))," ")</f>
        <v>#N/A</v>
      </c>
      <c r="AK191" s="690"/>
      <c r="AL191" s="691" t="e">
        <f>IF(VLOOKUP(B191,'F-GD-07 Completo'!$B:$AA,13,0)="Tomo (documentos empastados)",CONCATENATE(VLOOKUP(B191,'F-GD-07 Completo'!$B:$AE,15,0)," de ",VLOOKUP(B191,'F-GD-07 Completo'!$B:$AE,16,0))," ")</f>
        <v>#N/A</v>
      </c>
      <c r="AM191" s="692"/>
      <c r="AN191" s="689" t="e">
        <f>IF(VLOOKUP(B191,'F-GD-07 Completo'!$B:$AA,13,0)="Otro",CONCATENATE(VLOOKUP(B191,'F-GD-07 Completo'!$B:$AE,15,0)," de ",VLOOKUP(B191,'F-GD-07 Completo'!$B:$AE,16,0))," ")</f>
        <v>#N/A</v>
      </c>
      <c r="AO191" s="690"/>
      <c r="AP191" s="622" t="e">
        <f>VLOOKUP(B191,'F-GD-07 Completo'!$B:$AE,29,0)</f>
        <v>#N/A</v>
      </c>
      <c r="AQ191" s="693" t="e">
        <f>VLOOKUP(B191,'F-GD-07 Completo'!$B:$AA,21,0)</f>
        <v>#N/A</v>
      </c>
      <c r="AR191" s="694"/>
      <c r="AS191" s="633" t="e">
        <f>VLOOKUP(B191,'F-GD-07 Completo'!$B:$AA,18,0)</f>
        <v>#N/A</v>
      </c>
      <c r="AT191" s="633" t="e">
        <f>VLOOKUP(B191,'F-GD-07 Completo'!$B:$AA,19,0)</f>
        <v>#N/A</v>
      </c>
      <c r="AU191" s="633" t="e">
        <f>VLOOKUP(B191,'F-GD-07 Completo'!$B:$AA,20,0)</f>
        <v>#N/A</v>
      </c>
      <c r="AV191" s="678" t="e">
        <f>VLOOKUP(B191,'F-GD-07 Completo'!$B:$AA,22,0)</f>
        <v>#N/A</v>
      </c>
      <c r="AW191" s="679"/>
      <c r="AX191" s="623" t="e">
        <f>IF(VLOOKUP(B191,'F-GD-07 Completo'!$B:$AA,23,0)="PU","X"," ")</f>
        <v>#N/A</v>
      </c>
      <c r="AY191" s="623" t="e">
        <f>IF(VLOOKUP(B191,'F-GD-07 Completo'!$B:$AA,23,0)="PC","X"," ")</f>
        <v>#N/A</v>
      </c>
      <c r="AZ191" s="623" t="e">
        <f>IF(VLOOKUP(B191,'F-GD-07 Completo'!$B:$AA,23,0)="PR","X"," ")</f>
        <v>#N/A</v>
      </c>
      <c r="BA191" s="624" t="e">
        <f>VLOOKUP(B191,'F-GD-07 Completo'!$B:$AA,24,0)</f>
        <v>#N/A</v>
      </c>
      <c r="BB191" s="680" t="e">
        <f>VLOOKUP(B191,'F-GD-07 Completo'!$B:$AA,25,0)</f>
        <v>#N/A</v>
      </c>
      <c r="BC191" s="681"/>
      <c r="BD191" s="681"/>
      <c r="BE191" s="681"/>
      <c r="BF191" s="681"/>
      <c r="BG191" s="681"/>
      <c r="BH191" s="681"/>
      <c r="BI191" s="681"/>
      <c r="BJ191" s="681"/>
      <c r="BK191" s="681"/>
      <c r="BL191" s="681"/>
      <c r="BM191" s="681"/>
      <c r="BN191" s="681"/>
      <c r="BO191" s="682"/>
      <c r="BP191" s="625"/>
      <c r="BQ191" s="626"/>
      <c r="BR191" s="627"/>
    </row>
    <row r="192" spans="1:70" s="628" customFormat="1" ht="16.5" customHeight="1" x14ac:dyDescent="0.2">
      <c r="A192" s="620"/>
      <c r="B192" s="621">
        <v>171</v>
      </c>
      <c r="C192" s="678" t="e">
        <f>CONCATENATE(VLOOKUP(B192,'F-GD-07 Completo'!$B:$AA,6,0),".",VLOOKUP(B192,'F-GD-07 Completo'!$B:$AA,8,0))</f>
        <v>#N/A</v>
      </c>
      <c r="D192" s="678"/>
      <c r="E192" s="678"/>
      <c r="F192" s="683" t="e">
        <f>CONCATENATE(VLOOKUP(B192,'F-GD-07 Completo'!$B:$AA,7,0),".",VLOOKUP(B192,'F-GD-07 Completo'!$B:$AA,9,0))</f>
        <v>#N/A</v>
      </c>
      <c r="G192" s="683"/>
      <c r="H192" s="683"/>
      <c r="I192" s="683"/>
      <c r="J192" s="683"/>
      <c r="K192" s="683"/>
      <c r="L192" s="683"/>
      <c r="M192" s="683"/>
      <c r="N192" s="683"/>
      <c r="O192" s="683"/>
      <c r="P192" s="683"/>
      <c r="Q192" s="683"/>
      <c r="R192" s="683"/>
      <c r="S192" s="683"/>
      <c r="T192" s="683"/>
      <c r="U192" s="683" t="e">
        <f>CONCATENATE(VLOOKUP(B192,'F-GD-07 Completo'!$B:$AA,8,0)," - ",VLOOKUP(B192,'F-GD-07 Completo'!$B:$W,10,0))</f>
        <v>#N/A</v>
      </c>
      <c r="V192" s="683"/>
      <c r="W192" s="683"/>
      <c r="X192" s="683"/>
      <c r="Y192" s="683"/>
      <c r="Z192" s="683"/>
      <c r="AA192" s="683"/>
      <c r="AB192" s="684"/>
      <c r="AC192" s="685" t="e">
        <f>VLOOKUP(B192,'F-GD-07 Completo'!$B:$AA,11,0)</f>
        <v>#N/A</v>
      </c>
      <c r="AD192" s="686"/>
      <c r="AE192" s="686"/>
      <c r="AF192" s="686"/>
      <c r="AG192" s="687" t="e">
        <f>VLOOKUP(B192,'F-GD-07 Completo'!$B:$AA,12,0)</f>
        <v>#N/A</v>
      </c>
      <c r="AH192" s="687"/>
      <c r="AI192" s="688"/>
      <c r="AJ192" s="689" t="e">
        <f>IF(VLOOKUP(B192,'F-GD-07 Completo'!$B:$AA,13,0)="Carpeta física",CONCATENATE(VLOOKUP(B192,'F-GD-07 Completo'!$B:$AE,14,0)," de ",VLOOKUP(B192,'F-GD-07 Completo'!$B:$AE,15,0))," ")</f>
        <v>#N/A</v>
      </c>
      <c r="AK192" s="690"/>
      <c r="AL192" s="691" t="e">
        <f>IF(VLOOKUP(B192,'F-GD-07 Completo'!$B:$AA,13,0)="Tomo (documentos empastados)",CONCATENATE(VLOOKUP(B192,'F-GD-07 Completo'!$B:$AE,15,0)," de ",VLOOKUP(B192,'F-GD-07 Completo'!$B:$AE,16,0))," ")</f>
        <v>#N/A</v>
      </c>
      <c r="AM192" s="692"/>
      <c r="AN192" s="689" t="e">
        <f>IF(VLOOKUP(B192,'F-GD-07 Completo'!$B:$AA,13,0)="Otro",CONCATENATE(VLOOKUP(B192,'F-GD-07 Completo'!$B:$AE,15,0)," de ",VLOOKUP(B192,'F-GD-07 Completo'!$B:$AE,16,0))," ")</f>
        <v>#N/A</v>
      </c>
      <c r="AO192" s="690"/>
      <c r="AP192" s="622" t="e">
        <f>VLOOKUP(B192,'F-GD-07 Completo'!$B:$AE,29,0)</f>
        <v>#N/A</v>
      </c>
      <c r="AQ192" s="693" t="e">
        <f>VLOOKUP(B192,'F-GD-07 Completo'!$B:$AA,21,0)</f>
        <v>#N/A</v>
      </c>
      <c r="AR192" s="694"/>
      <c r="AS192" s="633" t="e">
        <f>VLOOKUP(B192,'F-GD-07 Completo'!$B:$AA,18,0)</f>
        <v>#N/A</v>
      </c>
      <c r="AT192" s="633" t="e">
        <f>VLOOKUP(B192,'F-GD-07 Completo'!$B:$AA,19,0)</f>
        <v>#N/A</v>
      </c>
      <c r="AU192" s="633" t="e">
        <f>VLOOKUP(B192,'F-GD-07 Completo'!$B:$AA,20,0)</f>
        <v>#N/A</v>
      </c>
      <c r="AV192" s="678" t="e">
        <f>VLOOKUP(B192,'F-GD-07 Completo'!$B:$AA,22,0)</f>
        <v>#N/A</v>
      </c>
      <c r="AW192" s="679"/>
      <c r="AX192" s="623" t="e">
        <f>IF(VLOOKUP(B192,'F-GD-07 Completo'!$B:$AA,23,0)="PU","X"," ")</f>
        <v>#N/A</v>
      </c>
      <c r="AY192" s="623" t="e">
        <f>IF(VLOOKUP(B192,'F-GD-07 Completo'!$B:$AA,23,0)="PC","X"," ")</f>
        <v>#N/A</v>
      </c>
      <c r="AZ192" s="623" t="e">
        <f>IF(VLOOKUP(B192,'F-GD-07 Completo'!$B:$AA,23,0)="PR","X"," ")</f>
        <v>#N/A</v>
      </c>
      <c r="BA192" s="624" t="e">
        <f>VLOOKUP(B192,'F-GD-07 Completo'!$B:$AA,24,0)</f>
        <v>#N/A</v>
      </c>
      <c r="BB192" s="680" t="e">
        <f>VLOOKUP(B192,'F-GD-07 Completo'!$B:$AA,25,0)</f>
        <v>#N/A</v>
      </c>
      <c r="BC192" s="681"/>
      <c r="BD192" s="681"/>
      <c r="BE192" s="681"/>
      <c r="BF192" s="681"/>
      <c r="BG192" s="681"/>
      <c r="BH192" s="681"/>
      <c r="BI192" s="681"/>
      <c r="BJ192" s="681"/>
      <c r="BK192" s="681"/>
      <c r="BL192" s="681"/>
      <c r="BM192" s="681"/>
      <c r="BN192" s="681"/>
      <c r="BO192" s="682"/>
      <c r="BP192" s="625"/>
      <c r="BQ192" s="626"/>
      <c r="BR192" s="627"/>
    </row>
    <row r="193" spans="1:70" s="210" customFormat="1" ht="16.5" customHeight="1" x14ac:dyDescent="0.2">
      <c r="A193" s="208"/>
      <c r="B193" s="68">
        <v>172</v>
      </c>
      <c r="C193" s="661" t="e">
        <f>CONCATENATE(VLOOKUP(B193,'F-GD-07 Completo'!$B:$AA,6,0),".",VLOOKUP(B193,'F-GD-07 Completo'!$B:$AA,8,0))</f>
        <v>#N/A</v>
      </c>
      <c r="D193" s="661"/>
      <c r="E193" s="661"/>
      <c r="F193" s="666" t="e">
        <f>CONCATENATE(VLOOKUP(B193,'F-GD-07 Completo'!$B:$AA,7,0),".",VLOOKUP(B193,'F-GD-07 Completo'!$B:$AA,9,0))</f>
        <v>#N/A</v>
      </c>
      <c r="G193" s="666"/>
      <c r="H193" s="666"/>
      <c r="I193" s="666"/>
      <c r="J193" s="666"/>
      <c r="K193" s="666"/>
      <c r="L193" s="666"/>
      <c r="M193" s="666"/>
      <c r="N193" s="666"/>
      <c r="O193" s="666"/>
      <c r="P193" s="666"/>
      <c r="Q193" s="666"/>
      <c r="R193" s="666"/>
      <c r="S193" s="666"/>
      <c r="T193" s="666"/>
      <c r="U193" s="666" t="e">
        <f>CONCATENATE(VLOOKUP(B193,'F-GD-07 Completo'!$B:$AA,8,0)," - ",VLOOKUP(B193,'F-GD-07 Completo'!$B:$W,10,0))</f>
        <v>#N/A</v>
      </c>
      <c r="V193" s="666"/>
      <c r="W193" s="666"/>
      <c r="X193" s="666"/>
      <c r="Y193" s="666"/>
      <c r="Z193" s="666"/>
      <c r="AA193" s="666"/>
      <c r="AB193" s="667"/>
      <c r="AC193" s="668" t="e">
        <f>VLOOKUP(B193,'F-GD-07 Completo'!$B:$AA,11,0)</f>
        <v>#N/A</v>
      </c>
      <c r="AD193" s="669"/>
      <c r="AE193" s="669"/>
      <c r="AF193" s="669"/>
      <c r="AG193" s="670" t="e">
        <f>VLOOKUP(B193,'F-GD-07 Completo'!$B:$AA,12,0)</f>
        <v>#N/A</v>
      </c>
      <c r="AH193" s="670"/>
      <c r="AI193" s="671"/>
      <c r="AJ193" s="672" t="e">
        <f>IF(VLOOKUP(B193,'F-GD-07 Completo'!$B:$AA,13,0)="Carpeta física",CONCATENATE(VLOOKUP(B193,'F-GD-07 Completo'!$B:$AE,14,0)," de ",VLOOKUP(B193,'F-GD-07 Completo'!$B:$AE,15,0))," ")</f>
        <v>#N/A</v>
      </c>
      <c r="AK193" s="673"/>
      <c r="AL193" s="674" t="e">
        <f>IF(VLOOKUP(B193,'F-GD-07 Completo'!$B:$AA,13,0)="Tomo (documentos empastados)",CONCATENATE(VLOOKUP(B193,'F-GD-07 Completo'!$B:$AE,15,0)," de ",VLOOKUP(B193,'F-GD-07 Completo'!$B:$AE,16,0))," ")</f>
        <v>#N/A</v>
      </c>
      <c r="AM193" s="675"/>
      <c r="AN193" s="672" t="e">
        <f>IF(VLOOKUP(B193,'F-GD-07 Completo'!$B:$AA,13,0)="Otro",CONCATENATE(VLOOKUP(B193,'F-GD-07 Completo'!$B:$AE,15,0)," de ",VLOOKUP(B193,'F-GD-07 Completo'!$B:$AE,16,0))," ")</f>
        <v>#N/A</v>
      </c>
      <c r="AO193" s="673"/>
      <c r="AP193" s="69" t="e">
        <f>VLOOKUP(B193,'F-GD-07 Completo'!$B:$AE,29,0)</f>
        <v>#N/A</v>
      </c>
      <c r="AQ193" s="676" t="e">
        <f>VLOOKUP(B193,'F-GD-07 Completo'!$B:$AA,21,0)</f>
        <v>#N/A</v>
      </c>
      <c r="AR193" s="677"/>
      <c r="AS193" s="185" t="e">
        <f>VLOOKUP(B193,'F-GD-07 Completo'!$B:$AA,18,0)</f>
        <v>#N/A</v>
      </c>
      <c r="AT193" s="185" t="e">
        <f>VLOOKUP(B193,'F-GD-07 Completo'!$B:$AA,19,0)</f>
        <v>#N/A</v>
      </c>
      <c r="AU193" s="185" t="e">
        <f>VLOOKUP(B193,'F-GD-07 Completo'!$B:$AA,20,0)</f>
        <v>#N/A</v>
      </c>
      <c r="AV193" s="661" t="e">
        <f>VLOOKUP(B193,'F-GD-07 Completo'!$B:$AA,22,0)</f>
        <v>#N/A</v>
      </c>
      <c r="AW193" s="662"/>
      <c r="AX193" s="70" t="e">
        <f>IF(VLOOKUP(B193,'F-GD-07 Completo'!$B:$AA,23,0)="PU","X"," ")</f>
        <v>#N/A</v>
      </c>
      <c r="AY193" s="70" t="e">
        <f>IF(VLOOKUP(B193,'F-GD-07 Completo'!$B:$AA,23,0)="PC","X"," ")</f>
        <v>#N/A</v>
      </c>
      <c r="AZ193" s="70" t="e">
        <f>IF(VLOOKUP(B193,'F-GD-07 Completo'!$B:$AA,23,0)="PR","X"," ")</f>
        <v>#N/A</v>
      </c>
      <c r="BA193" s="71" t="e">
        <f>VLOOKUP(B193,'F-GD-07 Completo'!$B:$AA,24,0)</f>
        <v>#N/A</v>
      </c>
      <c r="BB193" s="663" t="e">
        <f>VLOOKUP(B193,'F-GD-07 Completo'!$B:$AA,25,0)</f>
        <v>#N/A</v>
      </c>
      <c r="BC193" s="664"/>
      <c r="BD193" s="664"/>
      <c r="BE193" s="664"/>
      <c r="BF193" s="664"/>
      <c r="BG193" s="664"/>
      <c r="BH193" s="664"/>
      <c r="BI193" s="664"/>
      <c r="BJ193" s="664"/>
      <c r="BK193" s="664"/>
      <c r="BL193" s="664"/>
      <c r="BM193" s="664"/>
      <c r="BN193" s="664"/>
      <c r="BO193" s="665"/>
      <c r="BP193" s="72"/>
      <c r="BQ193" s="73"/>
      <c r="BR193" s="209"/>
    </row>
    <row r="194" spans="1:70" s="210" customFormat="1" ht="16.5" customHeight="1" x14ac:dyDescent="0.2">
      <c r="A194" s="208"/>
      <c r="B194" s="68">
        <v>173</v>
      </c>
      <c r="C194" s="661" t="e">
        <f>CONCATENATE(VLOOKUP(B194,'F-GD-07 Completo'!$B:$AA,6,0),".",VLOOKUP(B194,'F-GD-07 Completo'!$B:$AA,8,0))</f>
        <v>#N/A</v>
      </c>
      <c r="D194" s="661"/>
      <c r="E194" s="661"/>
      <c r="F194" s="666" t="e">
        <f>CONCATENATE(VLOOKUP(B194,'F-GD-07 Completo'!$B:$AA,7,0),".",VLOOKUP(B194,'F-GD-07 Completo'!$B:$AA,9,0))</f>
        <v>#N/A</v>
      </c>
      <c r="G194" s="666"/>
      <c r="H194" s="666"/>
      <c r="I194" s="666"/>
      <c r="J194" s="666"/>
      <c r="K194" s="666"/>
      <c r="L194" s="666"/>
      <c r="M194" s="666"/>
      <c r="N194" s="666"/>
      <c r="O194" s="666"/>
      <c r="P194" s="666"/>
      <c r="Q194" s="666"/>
      <c r="R194" s="666"/>
      <c r="S194" s="666"/>
      <c r="T194" s="666"/>
      <c r="U194" s="666" t="e">
        <f>CONCATENATE(VLOOKUP(B194,'F-GD-07 Completo'!$B:$AA,8,0)," - ",VLOOKUP(B194,'F-GD-07 Completo'!$B:$W,10,0))</f>
        <v>#N/A</v>
      </c>
      <c r="V194" s="666"/>
      <c r="W194" s="666"/>
      <c r="X194" s="666"/>
      <c r="Y194" s="666"/>
      <c r="Z194" s="666"/>
      <c r="AA194" s="666"/>
      <c r="AB194" s="667"/>
      <c r="AC194" s="668" t="e">
        <f>VLOOKUP(B194,'F-GD-07 Completo'!$B:$AA,11,0)</f>
        <v>#N/A</v>
      </c>
      <c r="AD194" s="669"/>
      <c r="AE194" s="669"/>
      <c r="AF194" s="669"/>
      <c r="AG194" s="670" t="e">
        <f>VLOOKUP(B194,'F-GD-07 Completo'!$B:$AA,12,0)</f>
        <v>#N/A</v>
      </c>
      <c r="AH194" s="670"/>
      <c r="AI194" s="671"/>
      <c r="AJ194" s="672" t="e">
        <f>IF(VLOOKUP(B194,'F-GD-07 Completo'!$B:$AA,13,0)="Carpeta física",CONCATENATE(VLOOKUP(B194,'F-GD-07 Completo'!$B:$AE,14,0)," de ",VLOOKUP(B194,'F-GD-07 Completo'!$B:$AE,15,0))," ")</f>
        <v>#N/A</v>
      </c>
      <c r="AK194" s="673"/>
      <c r="AL194" s="674" t="e">
        <f>IF(VLOOKUP(B194,'F-GD-07 Completo'!$B:$AA,13,0)="Tomo (documentos empastados)",CONCATENATE(VLOOKUP(B194,'F-GD-07 Completo'!$B:$AE,15,0)," de ",VLOOKUP(B194,'F-GD-07 Completo'!$B:$AE,16,0))," ")</f>
        <v>#N/A</v>
      </c>
      <c r="AM194" s="675"/>
      <c r="AN194" s="672" t="e">
        <f>IF(VLOOKUP(B194,'F-GD-07 Completo'!$B:$AA,13,0)="Otro",CONCATENATE(VLOOKUP(B194,'F-GD-07 Completo'!$B:$AE,15,0)," de ",VLOOKUP(B194,'F-GD-07 Completo'!$B:$AE,16,0))," ")</f>
        <v>#N/A</v>
      </c>
      <c r="AO194" s="673"/>
      <c r="AP194" s="69" t="e">
        <f>VLOOKUP(B194,'F-GD-07 Completo'!$B:$AE,29,0)</f>
        <v>#N/A</v>
      </c>
      <c r="AQ194" s="676" t="e">
        <f>VLOOKUP(B194,'F-GD-07 Completo'!$B:$AA,21,0)</f>
        <v>#N/A</v>
      </c>
      <c r="AR194" s="677"/>
      <c r="AS194" s="185" t="e">
        <f>VLOOKUP(B194,'F-GD-07 Completo'!$B:$AA,18,0)</f>
        <v>#N/A</v>
      </c>
      <c r="AT194" s="185" t="e">
        <f>VLOOKUP(B194,'F-GD-07 Completo'!$B:$AA,19,0)</f>
        <v>#N/A</v>
      </c>
      <c r="AU194" s="185" t="e">
        <f>VLOOKUP(B194,'F-GD-07 Completo'!$B:$AA,20,0)</f>
        <v>#N/A</v>
      </c>
      <c r="AV194" s="661" t="e">
        <f>VLOOKUP(B194,'F-GD-07 Completo'!$B:$AA,22,0)</f>
        <v>#N/A</v>
      </c>
      <c r="AW194" s="662"/>
      <c r="AX194" s="70" t="e">
        <f>IF(VLOOKUP(B194,'F-GD-07 Completo'!$B:$AA,23,0)="PU","X"," ")</f>
        <v>#N/A</v>
      </c>
      <c r="AY194" s="70" t="e">
        <f>IF(VLOOKUP(B194,'F-GD-07 Completo'!$B:$AA,23,0)="PC","X"," ")</f>
        <v>#N/A</v>
      </c>
      <c r="AZ194" s="70" t="e">
        <f>IF(VLOOKUP(B194,'F-GD-07 Completo'!$B:$AA,23,0)="PR","X"," ")</f>
        <v>#N/A</v>
      </c>
      <c r="BA194" s="71" t="e">
        <f>VLOOKUP(B194,'F-GD-07 Completo'!$B:$AA,24,0)</f>
        <v>#N/A</v>
      </c>
      <c r="BB194" s="663" t="e">
        <f>VLOOKUP(B194,'F-GD-07 Completo'!$B:$AA,25,0)</f>
        <v>#N/A</v>
      </c>
      <c r="BC194" s="664"/>
      <c r="BD194" s="664"/>
      <c r="BE194" s="664"/>
      <c r="BF194" s="664"/>
      <c r="BG194" s="664"/>
      <c r="BH194" s="664"/>
      <c r="BI194" s="664"/>
      <c r="BJ194" s="664"/>
      <c r="BK194" s="664"/>
      <c r="BL194" s="664"/>
      <c r="BM194" s="664"/>
      <c r="BN194" s="664"/>
      <c r="BO194" s="665"/>
      <c r="BP194" s="72"/>
      <c r="BQ194" s="73"/>
      <c r="BR194" s="209"/>
    </row>
    <row r="195" spans="1:70" s="210" customFormat="1" ht="16.5" customHeight="1" x14ac:dyDescent="0.2">
      <c r="A195" s="208"/>
      <c r="B195" s="68">
        <v>174</v>
      </c>
      <c r="C195" s="661" t="e">
        <f>CONCATENATE(VLOOKUP(B195,'F-GD-07 Completo'!$B:$AA,6,0),".",VLOOKUP(B195,'F-GD-07 Completo'!$B:$AA,8,0))</f>
        <v>#N/A</v>
      </c>
      <c r="D195" s="661"/>
      <c r="E195" s="661"/>
      <c r="F195" s="666" t="e">
        <f>CONCATENATE(VLOOKUP(B195,'F-GD-07 Completo'!$B:$AA,7,0),".",VLOOKUP(B195,'F-GD-07 Completo'!$B:$AA,9,0))</f>
        <v>#N/A</v>
      </c>
      <c r="G195" s="666"/>
      <c r="H195" s="666"/>
      <c r="I195" s="666"/>
      <c r="J195" s="666"/>
      <c r="K195" s="666"/>
      <c r="L195" s="666"/>
      <c r="M195" s="666"/>
      <c r="N195" s="666"/>
      <c r="O195" s="666"/>
      <c r="P195" s="666"/>
      <c r="Q195" s="666"/>
      <c r="R195" s="666"/>
      <c r="S195" s="666"/>
      <c r="T195" s="666"/>
      <c r="U195" s="666" t="e">
        <f>CONCATENATE(VLOOKUP(B195,'F-GD-07 Completo'!$B:$AA,8,0)," - ",VLOOKUP(B195,'F-GD-07 Completo'!$B:$W,10,0))</f>
        <v>#N/A</v>
      </c>
      <c r="V195" s="666"/>
      <c r="W195" s="666"/>
      <c r="X195" s="666"/>
      <c r="Y195" s="666"/>
      <c r="Z195" s="666"/>
      <c r="AA195" s="666"/>
      <c r="AB195" s="667"/>
      <c r="AC195" s="668" t="e">
        <f>VLOOKUP(B195,'F-GD-07 Completo'!$B:$AA,11,0)</f>
        <v>#N/A</v>
      </c>
      <c r="AD195" s="669"/>
      <c r="AE195" s="669"/>
      <c r="AF195" s="669"/>
      <c r="AG195" s="670" t="e">
        <f>VLOOKUP(B195,'F-GD-07 Completo'!$B:$AA,12,0)</f>
        <v>#N/A</v>
      </c>
      <c r="AH195" s="670"/>
      <c r="AI195" s="671"/>
      <c r="AJ195" s="672" t="e">
        <f>IF(VLOOKUP(B195,'F-GD-07 Completo'!$B:$AA,13,0)="Carpeta física",CONCATENATE(VLOOKUP(B195,'F-GD-07 Completo'!$B:$AE,14,0)," de ",VLOOKUP(B195,'F-GD-07 Completo'!$B:$AE,15,0))," ")</f>
        <v>#N/A</v>
      </c>
      <c r="AK195" s="673"/>
      <c r="AL195" s="674" t="e">
        <f>IF(VLOOKUP(B195,'F-GD-07 Completo'!$B:$AA,13,0)="Tomo (documentos empastados)",CONCATENATE(VLOOKUP(B195,'F-GD-07 Completo'!$B:$AE,15,0)," de ",VLOOKUP(B195,'F-GD-07 Completo'!$B:$AE,16,0))," ")</f>
        <v>#N/A</v>
      </c>
      <c r="AM195" s="675"/>
      <c r="AN195" s="672" t="e">
        <f>IF(VLOOKUP(B195,'F-GD-07 Completo'!$B:$AA,13,0)="Otro",CONCATENATE(VLOOKUP(B195,'F-GD-07 Completo'!$B:$AE,15,0)," de ",VLOOKUP(B195,'F-GD-07 Completo'!$B:$AE,16,0))," ")</f>
        <v>#N/A</v>
      </c>
      <c r="AO195" s="673"/>
      <c r="AP195" s="69" t="e">
        <f>VLOOKUP(B195,'F-GD-07 Completo'!$B:$AE,29,0)</f>
        <v>#N/A</v>
      </c>
      <c r="AQ195" s="676" t="e">
        <f>VLOOKUP(B195,'F-GD-07 Completo'!$B:$AA,21,0)</f>
        <v>#N/A</v>
      </c>
      <c r="AR195" s="677"/>
      <c r="AS195" s="185" t="e">
        <f>VLOOKUP(B195,'F-GD-07 Completo'!$B:$AA,18,0)</f>
        <v>#N/A</v>
      </c>
      <c r="AT195" s="185" t="e">
        <f>VLOOKUP(B195,'F-GD-07 Completo'!$B:$AA,19,0)</f>
        <v>#N/A</v>
      </c>
      <c r="AU195" s="185" t="e">
        <f>VLOOKUP(B195,'F-GD-07 Completo'!$B:$AA,20,0)</f>
        <v>#N/A</v>
      </c>
      <c r="AV195" s="661" t="e">
        <f>VLOOKUP(B195,'F-GD-07 Completo'!$B:$AA,22,0)</f>
        <v>#N/A</v>
      </c>
      <c r="AW195" s="662"/>
      <c r="AX195" s="70" t="e">
        <f>IF(VLOOKUP(B195,'F-GD-07 Completo'!$B:$AA,23,0)="PU","X"," ")</f>
        <v>#N/A</v>
      </c>
      <c r="AY195" s="70" t="e">
        <f>IF(VLOOKUP(B195,'F-GD-07 Completo'!$B:$AA,23,0)="PC","X"," ")</f>
        <v>#N/A</v>
      </c>
      <c r="AZ195" s="70" t="e">
        <f>IF(VLOOKUP(B195,'F-GD-07 Completo'!$B:$AA,23,0)="PR","X"," ")</f>
        <v>#N/A</v>
      </c>
      <c r="BA195" s="71" t="e">
        <f>VLOOKUP(B195,'F-GD-07 Completo'!$B:$AA,24,0)</f>
        <v>#N/A</v>
      </c>
      <c r="BB195" s="663" t="e">
        <f>VLOOKUP(B195,'F-GD-07 Completo'!$B:$AA,25,0)</f>
        <v>#N/A</v>
      </c>
      <c r="BC195" s="664"/>
      <c r="BD195" s="664"/>
      <c r="BE195" s="664"/>
      <c r="BF195" s="664"/>
      <c r="BG195" s="664"/>
      <c r="BH195" s="664"/>
      <c r="BI195" s="664"/>
      <c r="BJ195" s="664"/>
      <c r="BK195" s="664"/>
      <c r="BL195" s="664"/>
      <c r="BM195" s="664"/>
      <c r="BN195" s="664"/>
      <c r="BO195" s="665"/>
      <c r="BP195" s="72"/>
      <c r="BQ195" s="73"/>
      <c r="BR195" s="209"/>
    </row>
    <row r="196" spans="1:70" s="210" customFormat="1" ht="16.5" customHeight="1" x14ac:dyDescent="0.2">
      <c r="A196" s="208"/>
      <c r="B196" s="68">
        <v>175</v>
      </c>
      <c r="C196" s="661" t="e">
        <f>CONCATENATE(VLOOKUP(B196,'F-GD-07 Completo'!$B:$AA,6,0),".",VLOOKUP(B196,'F-GD-07 Completo'!$B:$AA,8,0))</f>
        <v>#N/A</v>
      </c>
      <c r="D196" s="661"/>
      <c r="E196" s="661"/>
      <c r="F196" s="666" t="e">
        <f>CONCATENATE(VLOOKUP(B196,'F-GD-07 Completo'!$B:$AA,7,0),".",VLOOKUP(B196,'F-GD-07 Completo'!$B:$AA,9,0))</f>
        <v>#N/A</v>
      </c>
      <c r="G196" s="666"/>
      <c r="H196" s="666"/>
      <c r="I196" s="666"/>
      <c r="J196" s="666"/>
      <c r="K196" s="666"/>
      <c r="L196" s="666"/>
      <c r="M196" s="666"/>
      <c r="N196" s="666"/>
      <c r="O196" s="666"/>
      <c r="P196" s="666"/>
      <c r="Q196" s="666"/>
      <c r="R196" s="666"/>
      <c r="S196" s="666"/>
      <c r="T196" s="666"/>
      <c r="U196" s="666" t="e">
        <f>CONCATENATE(VLOOKUP(B196,'F-GD-07 Completo'!$B:$AA,8,0)," - ",VLOOKUP(B196,'F-GD-07 Completo'!$B:$W,10,0))</f>
        <v>#N/A</v>
      </c>
      <c r="V196" s="666"/>
      <c r="W196" s="666"/>
      <c r="X196" s="666"/>
      <c r="Y196" s="666"/>
      <c r="Z196" s="666"/>
      <c r="AA196" s="666"/>
      <c r="AB196" s="667"/>
      <c r="AC196" s="668" t="e">
        <f>VLOOKUP(B196,'F-GD-07 Completo'!$B:$AA,11,0)</f>
        <v>#N/A</v>
      </c>
      <c r="AD196" s="669"/>
      <c r="AE196" s="669"/>
      <c r="AF196" s="669"/>
      <c r="AG196" s="670" t="e">
        <f>VLOOKUP(B196,'F-GD-07 Completo'!$B:$AA,12,0)</f>
        <v>#N/A</v>
      </c>
      <c r="AH196" s="670"/>
      <c r="AI196" s="671"/>
      <c r="AJ196" s="672" t="e">
        <f>IF(VLOOKUP(B196,'F-GD-07 Completo'!$B:$AA,13,0)="Carpeta física",CONCATENATE(VLOOKUP(B196,'F-GD-07 Completo'!$B:$AE,14,0)," de ",VLOOKUP(B196,'F-GD-07 Completo'!$B:$AE,15,0))," ")</f>
        <v>#N/A</v>
      </c>
      <c r="AK196" s="673"/>
      <c r="AL196" s="674" t="e">
        <f>IF(VLOOKUP(B196,'F-GD-07 Completo'!$B:$AA,13,0)="Tomo (documentos empastados)",CONCATENATE(VLOOKUP(B196,'F-GD-07 Completo'!$B:$AE,15,0)," de ",VLOOKUP(B196,'F-GD-07 Completo'!$B:$AE,16,0))," ")</f>
        <v>#N/A</v>
      </c>
      <c r="AM196" s="675"/>
      <c r="AN196" s="672" t="e">
        <f>IF(VLOOKUP(B196,'F-GD-07 Completo'!$B:$AA,13,0)="Otro",CONCATENATE(VLOOKUP(B196,'F-GD-07 Completo'!$B:$AE,15,0)," de ",VLOOKUP(B196,'F-GD-07 Completo'!$B:$AE,16,0))," ")</f>
        <v>#N/A</v>
      </c>
      <c r="AO196" s="673"/>
      <c r="AP196" s="69" t="e">
        <f>VLOOKUP(B196,'F-GD-07 Completo'!$B:$AE,29,0)</f>
        <v>#N/A</v>
      </c>
      <c r="AQ196" s="676" t="e">
        <f>VLOOKUP(B196,'F-GD-07 Completo'!$B:$AA,21,0)</f>
        <v>#N/A</v>
      </c>
      <c r="AR196" s="677"/>
      <c r="AS196" s="185" t="e">
        <f>VLOOKUP(B196,'F-GD-07 Completo'!$B:$AA,18,0)</f>
        <v>#N/A</v>
      </c>
      <c r="AT196" s="185" t="e">
        <f>VLOOKUP(B196,'F-GD-07 Completo'!$B:$AA,19,0)</f>
        <v>#N/A</v>
      </c>
      <c r="AU196" s="185" t="e">
        <f>VLOOKUP(B196,'F-GD-07 Completo'!$B:$AA,20,0)</f>
        <v>#N/A</v>
      </c>
      <c r="AV196" s="661" t="e">
        <f>VLOOKUP(B196,'F-GD-07 Completo'!$B:$AA,22,0)</f>
        <v>#N/A</v>
      </c>
      <c r="AW196" s="662"/>
      <c r="AX196" s="70" t="e">
        <f>IF(VLOOKUP(B196,'F-GD-07 Completo'!$B:$AA,23,0)="PU","X"," ")</f>
        <v>#N/A</v>
      </c>
      <c r="AY196" s="70" t="e">
        <f>IF(VLOOKUP(B196,'F-GD-07 Completo'!$B:$AA,23,0)="PC","X"," ")</f>
        <v>#N/A</v>
      </c>
      <c r="AZ196" s="70" t="e">
        <f>IF(VLOOKUP(B196,'F-GD-07 Completo'!$B:$AA,23,0)="PR","X"," ")</f>
        <v>#N/A</v>
      </c>
      <c r="BA196" s="71" t="e">
        <f>VLOOKUP(B196,'F-GD-07 Completo'!$B:$AA,24,0)</f>
        <v>#N/A</v>
      </c>
      <c r="BB196" s="663" t="e">
        <f>VLOOKUP(B196,'F-GD-07 Completo'!$B:$AA,25,0)</f>
        <v>#N/A</v>
      </c>
      <c r="BC196" s="664"/>
      <c r="BD196" s="664"/>
      <c r="BE196" s="664"/>
      <c r="BF196" s="664"/>
      <c r="BG196" s="664"/>
      <c r="BH196" s="664"/>
      <c r="BI196" s="664"/>
      <c r="BJ196" s="664"/>
      <c r="BK196" s="664"/>
      <c r="BL196" s="664"/>
      <c r="BM196" s="664"/>
      <c r="BN196" s="664"/>
      <c r="BO196" s="665"/>
      <c r="BP196" s="72"/>
      <c r="BQ196" s="73"/>
      <c r="BR196" s="209"/>
    </row>
    <row r="197" spans="1:70" s="210" customFormat="1" ht="16.5" customHeight="1" x14ac:dyDescent="0.2">
      <c r="A197" s="208"/>
      <c r="B197" s="68">
        <v>176</v>
      </c>
      <c r="C197" s="661" t="e">
        <f>CONCATENATE(VLOOKUP(B197,'F-GD-07 Completo'!$B:$AA,6,0),".",VLOOKUP(B197,'F-GD-07 Completo'!$B:$AA,8,0))</f>
        <v>#N/A</v>
      </c>
      <c r="D197" s="661"/>
      <c r="E197" s="661"/>
      <c r="F197" s="666" t="e">
        <f>CONCATENATE(VLOOKUP(B197,'F-GD-07 Completo'!$B:$AA,7,0),".",VLOOKUP(B197,'F-GD-07 Completo'!$B:$AA,9,0))</f>
        <v>#N/A</v>
      </c>
      <c r="G197" s="666"/>
      <c r="H197" s="666"/>
      <c r="I197" s="666"/>
      <c r="J197" s="666"/>
      <c r="K197" s="666"/>
      <c r="L197" s="666"/>
      <c r="M197" s="666"/>
      <c r="N197" s="666"/>
      <c r="O197" s="666"/>
      <c r="P197" s="666"/>
      <c r="Q197" s="666"/>
      <c r="R197" s="666"/>
      <c r="S197" s="666"/>
      <c r="T197" s="666"/>
      <c r="U197" s="666" t="e">
        <f>CONCATENATE(VLOOKUP(B197,'F-GD-07 Completo'!$B:$AA,8,0)," - ",VLOOKUP(B197,'F-GD-07 Completo'!$B:$W,10,0))</f>
        <v>#N/A</v>
      </c>
      <c r="V197" s="666"/>
      <c r="W197" s="666"/>
      <c r="X197" s="666"/>
      <c r="Y197" s="666"/>
      <c r="Z197" s="666"/>
      <c r="AA197" s="666"/>
      <c r="AB197" s="667"/>
      <c r="AC197" s="668" t="e">
        <f>VLOOKUP(B197,'F-GD-07 Completo'!$B:$AA,11,0)</f>
        <v>#N/A</v>
      </c>
      <c r="AD197" s="669"/>
      <c r="AE197" s="669"/>
      <c r="AF197" s="669"/>
      <c r="AG197" s="670" t="e">
        <f>VLOOKUP(B197,'F-GD-07 Completo'!$B:$AA,12,0)</f>
        <v>#N/A</v>
      </c>
      <c r="AH197" s="670"/>
      <c r="AI197" s="671"/>
      <c r="AJ197" s="672" t="e">
        <f>IF(VLOOKUP(B197,'F-GD-07 Completo'!$B:$AA,13,0)="Carpeta física",CONCATENATE(VLOOKUP(B197,'F-GD-07 Completo'!$B:$AE,14,0)," de ",VLOOKUP(B197,'F-GD-07 Completo'!$B:$AE,15,0))," ")</f>
        <v>#N/A</v>
      </c>
      <c r="AK197" s="673"/>
      <c r="AL197" s="674" t="e">
        <f>IF(VLOOKUP(B197,'F-GD-07 Completo'!$B:$AA,13,0)="Tomo (documentos empastados)",CONCATENATE(VLOOKUP(B197,'F-GD-07 Completo'!$B:$AE,15,0)," de ",VLOOKUP(B197,'F-GD-07 Completo'!$B:$AE,16,0))," ")</f>
        <v>#N/A</v>
      </c>
      <c r="AM197" s="675"/>
      <c r="AN197" s="672" t="e">
        <f>IF(VLOOKUP(B197,'F-GD-07 Completo'!$B:$AA,13,0)="Otro",CONCATENATE(VLOOKUP(B197,'F-GD-07 Completo'!$B:$AE,15,0)," de ",VLOOKUP(B197,'F-GD-07 Completo'!$B:$AE,16,0))," ")</f>
        <v>#N/A</v>
      </c>
      <c r="AO197" s="673"/>
      <c r="AP197" s="69" t="e">
        <f>VLOOKUP(B197,'F-GD-07 Completo'!$B:$AE,29,0)</f>
        <v>#N/A</v>
      </c>
      <c r="AQ197" s="676" t="e">
        <f>VLOOKUP(B197,'F-GD-07 Completo'!$B:$AA,21,0)</f>
        <v>#N/A</v>
      </c>
      <c r="AR197" s="677"/>
      <c r="AS197" s="185" t="e">
        <f>VLOOKUP(B197,'F-GD-07 Completo'!$B:$AA,18,0)</f>
        <v>#N/A</v>
      </c>
      <c r="AT197" s="185" t="e">
        <f>VLOOKUP(B197,'F-GD-07 Completo'!$B:$AA,19,0)</f>
        <v>#N/A</v>
      </c>
      <c r="AU197" s="185" t="e">
        <f>VLOOKUP(B197,'F-GD-07 Completo'!$B:$AA,20,0)</f>
        <v>#N/A</v>
      </c>
      <c r="AV197" s="661" t="e">
        <f>VLOOKUP(B197,'F-GD-07 Completo'!$B:$AA,22,0)</f>
        <v>#N/A</v>
      </c>
      <c r="AW197" s="662"/>
      <c r="AX197" s="70" t="e">
        <f>IF(VLOOKUP(B197,'F-GD-07 Completo'!$B:$AA,23,0)="PU","X"," ")</f>
        <v>#N/A</v>
      </c>
      <c r="AY197" s="70" t="e">
        <f>IF(VLOOKUP(B197,'F-GD-07 Completo'!$B:$AA,23,0)="PC","X"," ")</f>
        <v>#N/A</v>
      </c>
      <c r="AZ197" s="70" t="e">
        <f>IF(VLOOKUP(B197,'F-GD-07 Completo'!$B:$AA,23,0)="PR","X"," ")</f>
        <v>#N/A</v>
      </c>
      <c r="BA197" s="71" t="e">
        <f>VLOOKUP(B197,'F-GD-07 Completo'!$B:$AA,24,0)</f>
        <v>#N/A</v>
      </c>
      <c r="BB197" s="663" t="e">
        <f>VLOOKUP(B197,'F-GD-07 Completo'!$B:$AA,25,0)</f>
        <v>#N/A</v>
      </c>
      <c r="BC197" s="664"/>
      <c r="BD197" s="664"/>
      <c r="BE197" s="664"/>
      <c r="BF197" s="664"/>
      <c r="BG197" s="664"/>
      <c r="BH197" s="664"/>
      <c r="BI197" s="664"/>
      <c r="BJ197" s="664"/>
      <c r="BK197" s="664"/>
      <c r="BL197" s="664"/>
      <c r="BM197" s="664"/>
      <c r="BN197" s="664"/>
      <c r="BO197" s="665"/>
      <c r="BP197" s="72"/>
      <c r="BQ197" s="73"/>
      <c r="BR197" s="209"/>
    </row>
    <row r="198" spans="1:70" s="210" customFormat="1" ht="16.5" customHeight="1" x14ac:dyDescent="0.2">
      <c r="A198" s="208"/>
      <c r="B198" s="68">
        <v>177</v>
      </c>
      <c r="C198" s="661" t="e">
        <f>CONCATENATE(VLOOKUP(B198,'F-GD-07 Completo'!$B:$AA,6,0),".",VLOOKUP(B198,'F-GD-07 Completo'!$B:$AA,8,0))</f>
        <v>#N/A</v>
      </c>
      <c r="D198" s="661"/>
      <c r="E198" s="661"/>
      <c r="F198" s="666" t="e">
        <f>CONCATENATE(VLOOKUP(B198,'F-GD-07 Completo'!$B:$AA,7,0),".",VLOOKUP(B198,'F-GD-07 Completo'!$B:$AA,9,0))</f>
        <v>#N/A</v>
      </c>
      <c r="G198" s="666"/>
      <c r="H198" s="666"/>
      <c r="I198" s="666"/>
      <c r="J198" s="666"/>
      <c r="K198" s="666"/>
      <c r="L198" s="666"/>
      <c r="M198" s="666"/>
      <c r="N198" s="666"/>
      <c r="O198" s="666"/>
      <c r="P198" s="666"/>
      <c r="Q198" s="666"/>
      <c r="R198" s="666"/>
      <c r="S198" s="666"/>
      <c r="T198" s="666"/>
      <c r="U198" s="666" t="e">
        <f>CONCATENATE(VLOOKUP(B198,'F-GD-07 Completo'!$B:$AA,8,0)," - ",VLOOKUP(B198,'F-GD-07 Completo'!$B:$W,10,0))</f>
        <v>#N/A</v>
      </c>
      <c r="V198" s="666"/>
      <c r="W198" s="666"/>
      <c r="X198" s="666"/>
      <c r="Y198" s="666"/>
      <c r="Z198" s="666"/>
      <c r="AA198" s="666"/>
      <c r="AB198" s="667"/>
      <c r="AC198" s="668" t="e">
        <f>VLOOKUP(B198,'F-GD-07 Completo'!$B:$AA,11,0)</f>
        <v>#N/A</v>
      </c>
      <c r="AD198" s="669"/>
      <c r="AE198" s="669"/>
      <c r="AF198" s="669"/>
      <c r="AG198" s="670" t="e">
        <f>VLOOKUP(B198,'F-GD-07 Completo'!$B:$AA,12,0)</f>
        <v>#N/A</v>
      </c>
      <c r="AH198" s="670"/>
      <c r="AI198" s="671"/>
      <c r="AJ198" s="672" t="e">
        <f>IF(VLOOKUP(B198,'F-GD-07 Completo'!$B:$AA,13,0)="Carpeta física",CONCATENATE(VLOOKUP(B198,'F-GD-07 Completo'!$B:$AE,14,0)," de ",VLOOKUP(B198,'F-GD-07 Completo'!$B:$AE,15,0))," ")</f>
        <v>#N/A</v>
      </c>
      <c r="AK198" s="673"/>
      <c r="AL198" s="674" t="e">
        <f>IF(VLOOKUP(B198,'F-GD-07 Completo'!$B:$AA,13,0)="Tomo (documentos empastados)",CONCATENATE(VLOOKUP(B198,'F-GD-07 Completo'!$B:$AE,15,0)," de ",VLOOKUP(B198,'F-GD-07 Completo'!$B:$AE,16,0))," ")</f>
        <v>#N/A</v>
      </c>
      <c r="AM198" s="675"/>
      <c r="AN198" s="672" t="e">
        <f>IF(VLOOKUP(B198,'F-GD-07 Completo'!$B:$AA,13,0)="Otro",CONCATENATE(VLOOKUP(B198,'F-GD-07 Completo'!$B:$AE,15,0)," de ",VLOOKUP(B198,'F-GD-07 Completo'!$B:$AE,16,0))," ")</f>
        <v>#N/A</v>
      </c>
      <c r="AO198" s="673"/>
      <c r="AP198" s="69" t="e">
        <f>VLOOKUP(B198,'F-GD-07 Completo'!$B:$AE,29,0)</f>
        <v>#N/A</v>
      </c>
      <c r="AQ198" s="676" t="e">
        <f>VLOOKUP(B198,'F-GD-07 Completo'!$B:$AA,21,0)</f>
        <v>#N/A</v>
      </c>
      <c r="AR198" s="677"/>
      <c r="AS198" s="185" t="e">
        <f>VLOOKUP(B198,'F-GD-07 Completo'!$B:$AA,18,0)</f>
        <v>#N/A</v>
      </c>
      <c r="AT198" s="185" t="e">
        <f>VLOOKUP(B198,'F-GD-07 Completo'!$B:$AA,19,0)</f>
        <v>#N/A</v>
      </c>
      <c r="AU198" s="185" t="e">
        <f>VLOOKUP(B198,'F-GD-07 Completo'!$B:$AA,20,0)</f>
        <v>#N/A</v>
      </c>
      <c r="AV198" s="661" t="e">
        <f>VLOOKUP(B198,'F-GD-07 Completo'!$B:$AA,22,0)</f>
        <v>#N/A</v>
      </c>
      <c r="AW198" s="662"/>
      <c r="AX198" s="70" t="e">
        <f>IF(VLOOKUP(B198,'F-GD-07 Completo'!$B:$AA,23,0)="PU","X"," ")</f>
        <v>#N/A</v>
      </c>
      <c r="AY198" s="70" t="e">
        <f>IF(VLOOKUP(B198,'F-GD-07 Completo'!$B:$AA,23,0)="PC","X"," ")</f>
        <v>#N/A</v>
      </c>
      <c r="AZ198" s="70" t="e">
        <f>IF(VLOOKUP(B198,'F-GD-07 Completo'!$B:$AA,23,0)="PR","X"," ")</f>
        <v>#N/A</v>
      </c>
      <c r="BA198" s="71" t="e">
        <f>VLOOKUP(B198,'F-GD-07 Completo'!$B:$AA,24,0)</f>
        <v>#N/A</v>
      </c>
      <c r="BB198" s="663" t="e">
        <f>VLOOKUP(B198,'F-GD-07 Completo'!$B:$AA,25,0)</f>
        <v>#N/A</v>
      </c>
      <c r="BC198" s="664"/>
      <c r="BD198" s="664"/>
      <c r="BE198" s="664"/>
      <c r="BF198" s="664"/>
      <c r="BG198" s="664"/>
      <c r="BH198" s="664"/>
      <c r="BI198" s="664"/>
      <c r="BJ198" s="664"/>
      <c r="BK198" s="664"/>
      <c r="BL198" s="664"/>
      <c r="BM198" s="664"/>
      <c r="BN198" s="664"/>
      <c r="BO198" s="665"/>
      <c r="BP198" s="72"/>
      <c r="BQ198" s="73"/>
      <c r="BR198" s="209"/>
    </row>
    <row r="199" spans="1:70" s="210" customFormat="1" ht="16.5" customHeight="1" x14ac:dyDescent="0.2">
      <c r="A199" s="208"/>
      <c r="B199" s="68">
        <v>178</v>
      </c>
      <c r="C199" s="661" t="e">
        <f>CONCATENATE(VLOOKUP(B199,'F-GD-07 Completo'!$B:$AA,6,0),".",VLOOKUP(B199,'F-GD-07 Completo'!$B:$AA,8,0))</f>
        <v>#N/A</v>
      </c>
      <c r="D199" s="661"/>
      <c r="E199" s="661"/>
      <c r="F199" s="666" t="e">
        <f>CONCATENATE(VLOOKUP(B199,'F-GD-07 Completo'!$B:$AA,7,0),".",VLOOKUP(B199,'F-GD-07 Completo'!$B:$AA,9,0))</f>
        <v>#N/A</v>
      </c>
      <c r="G199" s="666"/>
      <c r="H199" s="666"/>
      <c r="I199" s="666"/>
      <c r="J199" s="666"/>
      <c r="K199" s="666"/>
      <c r="L199" s="666"/>
      <c r="M199" s="666"/>
      <c r="N199" s="666"/>
      <c r="O199" s="666"/>
      <c r="P199" s="666"/>
      <c r="Q199" s="666"/>
      <c r="R199" s="666"/>
      <c r="S199" s="666"/>
      <c r="T199" s="666"/>
      <c r="U199" s="666" t="e">
        <f>CONCATENATE(VLOOKUP(B199,'F-GD-07 Completo'!$B:$AA,8,0)," - ",VLOOKUP(B199,'F-GD-07 Completo'!$B:$W,10,0))</f>
        <v>#N/A</v>
      </c>
      <c r="V199" s="666"/>
      <c r="W199" s="666"/>
      <c r="X199" s="666"/>
      <c r="Y199" s="666"/>
      <c r="Z199" s="666"/>
      <c r="AA199" s="666"/>
      <c r="AB199" s="667"/>
      <c r="AC199" s="668" t="e">
        <f>VLOOKUP(B199,'F-GD-07 Completo'!$B:$AA,11,0)</f>
        <v>#N/A</v>
      </c>
      <c r="AD199" s="669"/>
      <c r="AE199" s="669"/>
      <c r="AF199" s="669"/>
      <c r="AG199" s="670" t="e">
        <f>VLOOKUP(B199,'F-GD-07 Completo'!$B:$AA,12,0)</f>
        <v>#N/A</v>
      </c>
      <c r="AH199" s="670"/>
      <c r="AI199" s="671"/>
      <c r="AJ199" s="672" t="e">
        <f>IF(VLOOKUP(B199,'F-GD-07 Completo'!$B:$AA,13,0)="Carpeta física",CONCATENATE(VLOOKUP(B199,'F-GD-07 Completo'!$B:$AE,14,0)," de ",VLOOKUP(B199,'F-GD-07 Completo'!$B:$AE,15,0))," ")</f>
        <v>#N/A</v>
      </c>
      <c r="AK199" s="673"/>
      <c r="AL199" s="674" t="e">
        <f>IF(VLOOKUP(B199,'F-GD-07 Completo'!$B:$AA,13,0)="Tomo (documentos empastados)",CONCATENATE(VLOOKUP(B199,'F-GD-07 Completo'!$B:$AE,15,0)," de ",VLOOKUP(B199,'F-GD-07 Completo'!$B:$AE,16,0))," ")</f>
        <v>#N/A</v>
      </c>
      <c r="AM199" s="675"/>
      <c r="AN199" s="672" t="e">
        <f>IF(VLOOKUP(B199,'F-GD-07 Completo'!$B:$AA,13,0)="Otro",CONCATENATE(VLOOKUP(B199,'F-GD-07 Completo'!$B:$AE,15,0)," de ",VLOOKUP(B199,'F-GD-07 Completo'!$B:$AE,16,0))," ")</f>
        <v>#N/A</v>
      </c>
      <c r="AO199" s="673"/>
      <c r="AP199" s="69" t="e">
        <f>VLOOKUP(B199,'F-GD-07 Completo'!$B:$AE,29,0)</f>
        <v>#N/A</v>
      </c>
      <c r="AQ199" s="676" t="e">
        <f>VLOOKUP(B199,'F-GD-07 Completo'!$B:$AA,21,0)</f>
        <v>#N/A</v>
      </c>
      <c r="AR199" s="677"/>
      <c r="AS199" s="185" t="e">
        <f>VLOOKUP(B199,'F-GD-07 Completo'!$B:$AA,18,0)</f>
        <v>#N/A</v>
      </c>
      <c r="AT199" s="185" t="e">
        <f>VLOOKUP(B199,'F-GD-07 Completo'!$B:$AA,19,0)</f>
        <v>#N/A</v>
      </c>
      <c r="AU199" s="185" t="e">
        <f>VLOOKUP(B199,'F-GD-07 Completo'!$B:$AA,20,0)</f>
        <v>#N/A</v>
      </c>
      <c r="AV199" s="661" t="e">
        <f>VLOOKUP(B199,'F-GD-07 Completo'!$B:$AA,22,0)</f>
        <v>#N/A</v>
      </c>
      <c r="AW199" s="662"/>
      <c r="AX199" s="70" t="e">
        <f>IF(VLOOKUP(B199,'F-GD-07 Completo'!$B:$AA,23,0)="PU","X"," ")</f>
        <v>#N/A</v>
      </c>
      <c r="AY199" s="70" t="e">
        <f>IF(VLOOKUP(B199,'F-GD-07 Completo'!$B:$AA,23,0)="PC","X"," ")</f>
        <v>#N/A</v>
      </c>
      <c r="AZ199" s="70" t="e">
        <f>IF(VLOOKUP(B199,'F-GD-07 Completo'!$B:$AA,23,0)="PR","X"," ")</f>
        <v>#N/A</v>
      </c>
      <c r="BA199" s="71" t="e">
        <f>VLOOKUP(B199,'F-GD-07 Completo'!$B:$AA,24,0)</f>
        <v>#N/A</v>
      </c>
      <c r="BB199" s="663" t="e">
        <f>VLOOKUP(B199,'F-GD-07 Completo'!$B:$AA,25,0)</f>
        <v>#N/A</v>
      </c>
      <c r="BC199" s="664"/>
      <c r="BD199" s="664"/>
      <c r="BE199" s="664"/>
      <c r="BF199" s="664"/>
      <c r="BG199" s="664"/>
      <c r="BH199" s="664"/>
      <c r="BI199" s="664"/>
      <c r="BJ199" s="664"/>
      <c r="BK199" s="664"/>
      <c r="BL199" s="664"/>
      <c r="BM199" s="664"/>
      <c r="BN199" s="664"/>
      <c r="BO199" s="665"/>
      <c r="BP199" s="72"/>
      <c r="BQ199" s="73"/>
      <c r="BR199" s="209"/>
    </row>
    <row r="200" spans="1:70" s="210" customFormat="1" ht="16.5" customHeight="1" x14ac:dyDescent="0.2">
      <c r="A200" s="208"/>
      <c r="B200" s="68">
        <v>179</v>
      </c>
      <c r="C200" s="661" t="e">
        <f>CONCATENATE(VLOOKUP(B200,'F-GD-07 Completo'!$B:$AA,6,0),".",VLOOKUP(B200,'F-GD-07 Completo'!$B:$AA,8,0))</f>
        <v>#N/A</v>
      </c>
      <c r="D200" s="661"/>
      <c r="E200" s="661"/>
      <c r="F200" s="666" t="e">
        <f>CONCATENATE(VLOOKUP(B200,'F-GD-07 Completo'!$B:$AA,7,0),".",VLOOKUP(B200,'F-GD-07 Completo'!$B:$AA,9,0))</f>
        <v>#N/A</v>
      </c>
      <c r="G200" s="666"/>
      <c r="H200" s="666"/>
      <c r="I200" s="666"/>
      <c r="J200" s="666"/>
      <c r="K200" s="666"/>
      <c r="L200" s="666"/>
      <c r="M200" s="666"/>
      <c r="N200" s="666"/>
      <c r="O200" s="666"/>
      <c r="P200" s="666"/>
      <c r="Q200" s="666"/>
      <c r="R200" s="666"/>
      <c r="S200" s="666"/>
      <c r="T200" s="666"/>
      <c r="U200" s="666" t="e">
        <f>CONCATENATE(VLOOKUP(B200,'F-GD-07 Completo'!$B:$AA,8,0)," - ",VLOOKUP(B200,'F-GD-07 Completo'!$B:$W,10,0))</f>
        <v>#N/A</v>
      </c>
      <c r="V200" s="666"/>
      <c r="W200" s="666"/>
      <c r="X200" s="666"/>
      <c r="Y200" s="666"/>
      <c r="Z200" s="666"/>
      <c r="AA200" s="666"/>
      <c r="AB200" s="667"/>
      <c r="AC200" s="668" t="e">
        <f>VLOOKUP(B200,'F-GD-07 Completo'!$B:$AA,11,0)</f>
        <v>#N/A</v>
      </c>
      <c r="AD200" s="669"/>
      <c r="AE200" s="669"/>
      <c r="AF200" s="669"/>
      <c r="AG200" s="670" t="e">
        <f>VLOOKUP(B200,'F-GD-07 Completo'!$B:$AA,12,0)</f>
        <v>#N/A</v>
      </c>
      <c r="AH200" s="670"/>
      <c r="AI200" s="671"/>
      <c r="AJ200" s="672" t="e">
        <f>IF(VLOOKUP(B200,'F-GD-07 Completo'!$B:$AA,13,0)="Carpeta física",CONCATENATE(VLOOKUP(B200,'F-GD-07 Completo'!$B:$AE,14,0)," de ",VLOOKUP(B200,'F-GD-07 Completo'!$B:$AE,15,0))," ")</f>
        <v>#N/A</v>
      </c>
      <c r="AK200" s="673"/>
      <c r="AL200" s="674" t="e">
        <f>IF(VLOOKUP(B200,'F-GD-07 Completo'!$B:$AA,13,0)="Tomo (documentos empastados)",CONCATENATE(VLOOKUP(B200,'F-GD-07 Completo'!$B:$AE,15,0)," de ",VLOOKUP(B200,'F-GD-07 Completo'!$B:$AE,16,0))," ")</f>
        <v>#N/A</v>
      </c>
      <c r="AM200" s="675"/>
      <c r="AN200" s="672" t="e">
        <f>IF(VLOOKUP(B200,'F-GD-07 Completo'!$B:$AA,13,0)="Otro",CONCATENATE(VLOOKUP(B200,'F-GD-07 Completo'!$B:$AE,15,0)," de ",VLOOKUP(B200,'F-GD-07 Completo'!$B:$AE,16,0))," ")</f>
        <v>#N/A</v>
      </c>
      <c r="AO200" s="673"/>
      <c r="AP200" s="69" t="e">
        <f>VLOOKUP(B200,'F-GD-07 Completo'!$B:$AE,29,0)</f>
        <v>#N/A</v>
      </c>
      <c r="AQ200" s="676" t="e">
        <f>VLOOKUP(B200,'F-GD-07 Completo'!$B:$AA,21,0)</f>
        <v>#N/A</v>
      </c>
      <c r="AR200" s="677"/>
      <c r="AS200" s="185" t="e">
        <f>VLOOKUP(B200,'F-GD-07 Completo'!$B:$AA,18,0)</f>
        <v>#N/A</v>
      </c>
      <c r="AT200" s="185" t="e">
        <f>VLOOKUP(B200,'F-GD-07 Completo'!$B:$AA,19,0)</f>
        <v>#N/A</v>
      </c>
      <c r="AU200" s="185" t="e">
        <f>VLOOKUP(B200,'F-GD-07 Completo'!$B:$AA,20,0)</f>
        <v>#N/A</v>
      </c>
      <c r="AV200" s="661" t="e">
        <f>VLOOKUP(B200,'F-GD-07 Completo'!$B:$AA,22,0)</f>
        <v>#N/A</v>
      </c>
      <c r="AW200" s="662"/>
      <c r="AX200" s="70" t="e">
        <f>IF(VLOOKUP(B200,'F-GD-07 Completo'!$B:$AA,23,0)="PU","X"," ")</f>
        <v>#N/A</v>
      </c>
      <c r="AY200" s="70" t="e">
        <f>IF(VLOOKUP(B200,'F-GD-07 Completo'!$B:$AA,23,0)="PC","X"," ")</f>
        <v>#N/A</v>
      </c>
      <c r="AZ200" s="70" t="e">
        <f>IF(VLOOKUP(B200,'F-GD-07 Completo'!$B:$AA,23,0)="PR","X"," ")</f>
        <v>#N/A</v>
      </c>
      <c r="BA200" s="71" t="e">
        <f>VLOOKUP(B200,'F-GD-07 Completo'!$B:$AA,24,0)</f>
        <v>#N/A</v>
      </c>
      <c r="BB200" s="663" t="e">
        <f>VLOOKUP(B200,'F-GD-07 Completo'!$B:$AA,25,0)</f>
        <v>#N/A</v>
      </c>
      <c r="BC200" s="664"/>
      <c r="BD200" s="664"/>
      <c r="BE200" s="664"/>
      <c r="BF200" s="664"/>
      <c r="BG200" s="664"/>
      <c r="BH200" s="664"/>
      <c r="BI200" s="664"/>
      <c r="BJ200" s="664"/>
      <c r="BK200" s="664"/>
      <c r="BL200" s="664"/>
      <c r="BM200" s="664"/>
      <c r="BN200" s="664"/>
      <c r="BO200" s="665"/>
      <c r="BP200" s="72"/>
      <c r="BQ200" s="73"/>
      <c r="BR200" s="209"/>
    </row>
    <row r="201" spans="1:70" s="210" customFormat="1" ht="16.5" customHeight="1" x14ac:dyDescent="0.2">
      <c r="A201" s="208"/>
      <c r="B201" s="68">
        <v>180</v>
      </c>
      <c r="C201" s="661" t="e">
        <f>CONCATENATE(VLOOKUP(B201,'F-GD-07 Completo'!$B:$AA,6,0),".",VLOOKUP(B201,'F-GD-07 Completo'!$B:$AA,8,0))</f>
        <v>#N/A</v>
      </c>
      <c r="D201" s="661"/>
      <c r="E201" s="661"/>
      <c r="F201" s="666" t="e">
        <f>CONCATENATE(VLOOKUP(B201,'F-GD-07 Completo'!$B:$AA,7,0),".",VLOOKUP(B201,'F-GD-07 Completo'!$B:$AA,9,0))</f>
        <v>#N/A</v>
      </c>
      <c r="G201" s="666"/>
      <c r="H201" s="666"/>
      <c r="I201" s="666"/>
      <c r="J201" s="666"/>
      <c r="K201" s="666"/>
      <c r="L201" s="666"/>
      <c r="M201" s="666"/>
      <c r="N201" s="666"/>
      <c r="O201" s="666"/>
      <c r="P201" s="666"/>
      <c r="Q201" s="666"/>
      <c r="R201" s="666"/>
      <c r="S201" s="666"/>
      <c r="T201" s="666"/>
      <c r="U201" s="666" t="e">
        <f>CONCATENATE(VLOOKUP(B201,'F-GD-07 Completo'!$B:$AA,8,0)," - ",VLOOKUP(B201,'F-GD-07 Completo'!$B:$W,10,0))</f>
        <v>#N/A</v>
      </c>
      <c r="V201" s="666"/>
      <c r="W201" s="666"/>
      <c r="X201" s="666"/>
      <c r="Y201" s="666"/>
      <c r="Z201" s="666"/>
      <c r="AA201" s="666"/>
      <c r="AB201" s="667"/>
      <c r="AC201" s="668" t="e">
        <f>VLOOKUP(B201,'F-GD-07 Completo'!$B:$AA,11,0)</f>
        <v>#N/A</v>
      </c>
      <c r="AD201" s="669"/>
      <c r="AE201" s="669"/>
      <c r="AF201" s="669"/>
      <c r="AG201" s="670" t="e">
        <f>VLOOKUP(B201,'F-GD-07 Completo'!$B:$AA,12,0)</f>
        <v>#N/A</v>
      </c>
      <c r="AH201" s="670"/>
      <c r="AI201" s="671"/>
      <c r="AJ201" s="672" t="e">
        <f>IF(VLOOKUP(B201,'F-GD-07 Completo'!$B:$AA,13,0)="Carpeta física",CONCATENATE(VLOOKUP(B201,'F-GD-07 Completo'!$B:$AE,14,0)," de ",VLOOKUP(B201,'F-GD-07 Completo'!$B:$AE,15,0))," ")</f>
        <v>#N/A</v>
      </c>
      <c r="AK201" s="673"/>
      <c r="AL201" s="674" t="e">
        <f>IF(VLOOKUP(B201,'F-GD-07 Completo'!$B:$AA,13,0)="Tomo (documentos empastados)",CONCATENATE(VLOOKUP(B201,'F-GD-07 Completo'!$B:$AE,15,0)," de ",VLOOKUP(B201,'F-GD-07 Completo'!$B:$AE,16,0))," ")</f>
        <v>#N/A</v>
      </c>
      <c r="AM201" s="675"/>
      <c r="AN201" s="672" t="e">
        <f>IF(VLOOKUP(B201,'F-GD-07 Completo'!$B:$AA,13,0)="Otro",CONCATENATE(VLOOKUP(B201,'F-GD-07 Completo'!$B:$AE,15,0)," de ",VLOOKUP(B201,'F-GD-07 Completo'!$B:$AE,16,0))," ")</f>
        <v>#N/A</v>
      </c>
      <c r="AO201" s="673"/>
      <c r="AP201" s="69" t="e">
        <f>VLOOKUP(B201,'F-GD-07 Completo'!$B:$AE,29,0)</f>
        <v>#N/A</v>
      </c>
      <c r="AQ201" s="676" t="e">
        <f>VLOOKUP(B201,'F-GD-07 Completo'!$B:$AA,21,0)</f>
        <v>#N/A</v>
      </c>
      <c r="AR201" s="677"/>
      <c r="AS201" s="185" t="e">
        <f>VLOOKUP(B201,'F-GD-07 Completo'!$B:$AA,18,0)</f>
        <v>#N/A</v>
      </c>
      <c r="AT201" s="185" t="e">
        <f>VLOOKUP(B201,'F-GD-07 Completo'!$B:$AA,19,0)</f>
        <v>#N/A</v>
      </c>
      <c r="AU201" s="185" t="e">
        <f>VLOOKUP(B201,'F-GD-07 Completo'!$B:$AA,20,0)</f>
        <v>#N/A</v>
      </c>
      <c r="AV201" s="661" t="e">
        <f>VLOOKUP(B201,'F-GD-07 Completo'!$B:$AA,22,0)</f>
        <v>#N/A</v>
      </c>
      <c r="AW201" s="662"/>
      <c r="AX201" s="70" t="e">
        <f>IF(VLOOKUP(B201,'F-GD-07 Completo'!$B:$AA,23,0)="PU","X"," ")</f>
        <v>#N/A</v>
      </c>
      <c r="AY201" s="70" t="e">
        <f>IF(VLOOKUP(B201,'F-GD-07 Completo'!$B:$AA,23,0)="PC","X"," ")</f>
        <v>#N/A</v>
      </c>
      <c r="AZ201" s="70" t="e">
        <f>IF(VLOOKUP(B201,'F-GD-07 Completo'!$B:$AA,23,0)="PR","X"," ")</f>
        <v>#N/A</v>
      </c>
      <c r="BA201" s="71" t="e">
        <f>VLOOKUP(B201,'F-GD-07 Completo'!$B:$AA,24,0)</f>
        <v>#N/A</v>
      </c>
      <c r="BB201" s="663" t="e">
        <f>VLOOKUP(B201,'F-GD-07 Completo'!$B:$AA,25,0)</f>
        <v>#N/A</v>
      </c>
      <c r="BC201" s="664"/>
      <c r="BD201" s="664"/>
      <c r="BE201" s="664"/>
      <c r="BF201" s="664"/>
      <c r="BG201" s="664"/>
      <c r="BH201" s="664"/>
      <c r="BI201" s="664"/>
      <c r="BJ201" s="664"/>
      <c r="BK201" s="664"/>
      <c r="BL201" s="664"/>
      <c r="BM201" s="664"/>
      <c r="BN201" s="664"/>
      <c r="BO201" s="665"/>
      <c r="BP201" s="72"/>
      <c r="BQ201" s="73"/>
      <c r="BR201" s="209"/>
    </row>
    <row r="202" spans="1:70" s="210" customFormat="1" ht="16.5" customHeight="1" x14ac:dyDescent="0.2">
      <c r="A202" s="208"/>
      <c r="B202" s="68">
        <v>181</v>
      </c>
      <c r="C202" s="661" t="e">
        <f>CONCATENATE(VLOOKUP(B202,'F-GD-07 Completo'!$B:$AA,6,0),".",VLOOKUP(B202,'F-GD-07 Completo'!$B:$AA,8,0))</f>
        <v>#N/A</v>
      </c>
      <c r="D202" s="661"/>
      <c r="E202" s="661"/>
      <c r="F202" s="666" t="e">
        <f>CONCATENATE(VLOOKUP(B202,'F-GD-07 Completo'!$B:$AA,7,0),".",VLOOKUP(B202,'F-GD-07 Completo'!$B:$AA,9,0))</f>
        <v>#N/A</v>
      </c>
      <c r="G202" s="666"/>
      <c r="H202" s="666"/>
      <c r="I202" s="666"/>
      <c r="J202" s="666"/>
      <c r="K202" s="666"/>
      <c r="L202" s="666"/>
      <c r="M202" s="666"/>
      <c r="N202" s="666"/>
      <c r="O202" s="666"/>
      <c r="P202" s="666"/>
      <c r="Q202" s="666"/>
      <c r="R202" s="666"/>
      <c r="S202" s="666"/>
      <c r="T202" s="666"/>
      <c r="U202" s="666" t="e">
        <f>CONCATENATE(VLOOKUP(B202,'F-GD-07 Completo'!$B:$AA,8,0)," - ",VLOOKUP(B202,'F-GD-07 Completo'!$B:$W,10,0))</f>
        <v>#N/A</v>
      </c>
      <c r="V202" s="666"/>
      <c r="W202" s="666"/>
      <c r="X202" s="666"/>
      <c r="Y202" s="666"/>
      <c r="Z202" s="666"/>
      <c r="AA202" s="666"/>
      <c r="AB202" s="667"/>
      <c r="AC202" s="668" t="e">
        <f>VLOOKUP(B202,'F-GD-07 Completo'!$B:$AA,11,0)</f>
        <v>#N/A</v>
      </c>
      <c r="AD202" s="669"/>
      <c r="AE202" s="669"/>
      <c r="AF202" s="669"/>
      <c r="AG202" s="670" t="e">
        <f>VLOOKUP(B202,'F-GD-07 Completo'!$B:$AA,12,0)</f>
        <v>#N/A</v>
      </c>
      <c r="AH202" s="670"/>
      <c r="AI202" s="671"/>
      <c r="AJ202" s="672" t="e">
        <f>IF(VLOOKUP(B202,'F-GD-07 Completo'!$B:$AA,13,0)="Carpeta física",CONCATENATE(VLOOKUP(B202,'F-GD-07 Completo'!$B:$AE,14,0)," de ",VLOOKUP(B202,'F-GD-07 Completo'!$B:$AE,15,0))," ")</f>
        <v>#N/A</v>
      </c>
      <c r="AK202" s="673"/>
      <c r="AL202" s="674" t="e">
        <f>IF(VLOOKUP(B202,'F-GD-07 Completo'!$B:$AA,13,0)="Tomo (documentos empastados)",CONCATENATE(VLOOKUP(B202,'F-GD-07 Completo'!$B:$AE,15,0)," de ",VLOOKUP(B202,'F-GD-07 Completo'!$B:$AE,16,0))," ")</f>
        <v>#N/A</v>
      </c>
      <c r="AM202" s="675"/>
      <c r="AN202" s="672" t="e">
        <f>IF(VLOOKUP(B202,'F-GD-07 Completo'!$B:$AA,13,0)="Otro",CONCATENATE(VLOOKUP(B202,'F-GD-07 Completo'!$B:$AE,15,0)," de ",VLOOKUP(B202,'F-GD-07 Completo'!$B:$AE,16,0))," ")</f>
        <v>#N/A</v>
      </c>
      <c r="AO202" s="673"/>
      <c r="AP202" s="69" t="e">
        <f>VLOOKUP(B202,'F-GD-07 Completo'!$B:$AE,29,0)</f>
        <v>#N/A</v>
      </c>
      <c r="AQ202" s="676" t="e">
        <f>VLOOKUP(B202,'F-GD-07 Completo'!$B:$AA,21,0)</f>
        <v>#N/A</v>
      </c>
      <c r="AR202" s="677"/>
      <c r="AS202" s="185" t="e">
        <f>VLOOKUP(B202,'F-GD-07 Completo'!$B:$AA,18,0)</f>
        <v>#N/A</v>
      </c>
      <c r="AT202" s="185" t="e">
        <f>VLOOKUP(B202,'F-GD-07 Completo'!$B:$AA,19,0)</f>
        <v>#N/A</v>
      </c>
      <c r="AU202" s="185" t="e">
        <f>VLOOKUP(B202,'F-GD-07 Completo'!$B:$AA,20,0)</f>
        <v>#N/A</v>
      </c>
      <c r="AV202" s="661" t="e">
        <f>VLOOKUP(B202,'F-GD-07 Completo'!$B:$AA,22,0)</f>
        <v>#N/A</v>
      </c>
      <c r="AW202" s="662"/>
      <c r="AX202" s="70" t="e">
        <f>IF(VLOOKUP(B202,'F-GD-07 Completo'!$B:$AA,23,0)="PU","X"," ")</f>
        <v>#N/A</v>
      </c>
      <c r="AY202" s="70" t="e">
        <f>IF(VLOOKUP(B202,'F-GD-07 Completo'!$B:$AA,23,0)="PC","X"," ")</f>
        <v>#N/A</v>
      </c>
      <c r="AZ202" s="70" t="e">
        <f>IF(VLOOKUP(B202,'F-GD-07 Completo'!$B:$AA,23,0)="PR","X"," ")</f>
        <v>#N/A</v>
      </c>
      <c r="BA202" s="71" t="e">
        <f>VLOOKUP(B202,'F-GD-07 Completo'!$B:$AA,24,0)</f>
        <v>#N/A</v>
      </c>
      <c r="BB202" s="663" t="e">
        <f>VLOOKUP(B202,'F-GD-07 Completo'!$B:$AA,25,0)</f>
        <v>#N/A</v>
      </c>
      <c r="BC202" s="664"/>
      <c r="BD202" s="664"/>
      <c r="BE202" s="664"/>
      <c r="BF202" s="664"/>
      <c r="BG202" s="664"/>
      <c r="BH202" s="664"/>
      <c r="BI202" s="664"/>
      <c r="BJ202" s="664"/>
      <c r="BK202" s="664"/>
      <c r="BL202" s="664"/>
      <c r="BM202" s="664"/>
      <c r="BN202" s="664"/>
      <c r="BO202" s="665"/>
      <c r="BP202" s="72"/>
      <c r="BQ202" s="73"/>
      <c r="BR202" s="209"/>
    </row>
    <row r="203" spans="1:70" s="210" customFormat="1" ht="16.5" customHeight="1" x14ac:dyDescent="0.2">
      <c r="A203" s="208"/>
      <c r="B203" s="68">
        <v>182</v>
      </c>
      <c r="C203" s="661" t="e">
        <f>CONCATENATE(VLOOKUP(B203,'F-GD-07 Completo'!$B:$AA,6,0),".",VLOOKUP(B203,'F-GD-07 Completo'!$B:$AA,8,0))</f>
        <v>#N/A</v>
      </c>
      <c r="D203" s="661"/>
      <c r="E203" s="661"/>
      <c r="F203" s="666" t="e">
        <f>CONCATENATE(VLOOKUP(B203,'F-GD-07 Completo'!$B:$AA,7,0),".",VLOOKUP(B203,'F-GD-07 Completo'!$B:$AA,9,0))</f>
        <v>#N/A</v>
      </c>
      <c r="G203" s="666"/>
      <c r="H203" s="666"/>
      <c r="I203" s="666"/>
      <c r="J203" s="666"/>
      <c r="K203" s="666"/>
      <c r="L203" s="666"/>
      <c r="M203" s="666"/>
      <c r="N203" s="666"/>
      <c r="O203" s="666"/>
      <c r="P203" s="666"/>
      <c r="Q203" s="666"/>
      <c r="R203" s="666"/>
      <c r="S203" s="666"/>
      <c r="T203" s="666"/>
      <c r="U203" s="666" t="e">
        <f>CONCATENATE(VLOOKUP(B203,'F-GD-07 Completo'!$B:$AA,8,0)," - ",VLOOKUP(B203,'F-GD-07 Completo'!$B:$W,10,0))</f>
        <v>#N/A</v>
      </c>
      <c r="V203" s="666"/>
      <c r="W203" s="666"/>
      <c r="X203" s="666"/>
      <c r="Y203" s="666"/>
      <c r="Z203" s="666"/>
      <c r="AA203" s="666"/>
      <c r="AB203" s="667"/>
      <c r="AC203" s="668" t="e">
        <f>VLOOKUP(B203,'F-GD-07 Completo'!$B:$AA,11,0)</f>
        <v>#N/A</v>
      </c>
      <c r="AD203" s="669"/>
      <c r="AE203" s="669"/>
      <c r="AF203" s="669"/>
      <c r="AG203" s="670" t="e">
        <f>VLOOKUP(B203,'F-GD-07 Completo'!$B:$AA,12,0)</f>
        <v>#N/A</v>
      </c>
      <c r="AH203" s="670"/>
      <c r="AI203" s="671"/>
      <c r="AJ203" s="672" t="e">
        <f>IF(VLOOKUP(B203,'F-GD-07 Completo'!$B:$AA,13,0)="Carpeta física",CONCATENATE(VLOOKUP(B203,'F-GD-07 Completo'!$B:$AE,14,0)," de ",VLOOKUP(B203,'F-GD-07 Completo'!$B:$AE,15,0))," ")</f>
        <v>#N/A</v>
      </c>
      <c r="AK203" s="673"/>
      <c r="AL203" s="674" t="e">
        <f>IF(VLOOKUP(B203,'F-GD-07 Completo'!$B:$AA,13,0)="Tomo (documentos empastados)",CONCATENATE(VLOOKUP(B203,'F-GD-07 Completo'!$B:$AE,15,0)," de ",VLOOKUP(B203,'F-GD-07 Completo'!$B:$AE,16,0))," ")</f>
        <v>#N/A</v>
      </c>
      <c r="AM203" s="675"/>
      <c r="AN203" s="672" t="e">
        <f>IF(VLOOKUP(B203,'F-GD-07 Completo'!$B:$AA,13,0)="Otro",CONCATENATE(VLOOKUP(B203,'F-GD-07 Completo'!$B:$AE,15,0)," de ",VLOOKUP(B203,'F-GD-07 Completo'!$B:$AE,16,0))," ")</f>
        <v>#N/A</v>
      </c>
      <c r="AO203" s="673"/>
      <c r="AP203" s="69" t="e">
        <f>VLOOKUP(B203,'F-GD-07 Completo'!$B:$AE,29,0)</f>
        <v>#N/A</v>
      </c>
      <c r="AQ203" s="676" t="e">
        <f>VLOOKUP(B203,'F-GD-07 Completo'!$B:$AA,21,0)</f>
        <v>#N/A</v>
      </c>
      <c r="AR203" s="677"/>
      <c r="AS203" s="185" t="e">
        <f>VLOOKUP(B203,'F-GD-07 Completo'!$B:$AA,18,0)</f>
        <v>#N/A</v>
      </c>
      <c r="AT203" s="185" t="e">
        <f>VLOOKUP(B203,'F-GD-07 Completo'!$B:$AA,19,0)</f>
        <v>#N/A</v>
      </c>
      <c r="AU203" s="185" t="e">
        <f>VLOOKUP(B203,'F-GD-07 Completo'!$B:$AA,20,0)</f>
        <v>#N/A</v>
      </c>
      <c r="AV203" s="661" t="e">
        <f>VLOOKUP(B203,'F-GD-07 Completo'!$B:$AA,22,0)</f>
        <v>#N/A</v>
      </c>
      <c r="AW203" s="662"/>
      <c r="AX203" s="70" t="e">
        <f>IF(VLOOKUP(B203,'F-GD-07 Completo'!$B:$AA,23,0)="PU","X"," ")</f>
        <v>#N/A</v>
      </c>
      <c r="AY203" s="70" t="e">
        <f>IF(VLOOKUP(B203,'F-GD-07 Completo'!$B:$AA,23,0)="PC","X"," ")</f>
        <v>#N/A</v>
      </c>
      <c r="AZ203" s="70" t="e">
        <f>IF(VLOOKUP(B203,'F-GD-07 Completo'!$B:$AA,23,0)="PR","X"," ")</f>
        <v>#N/A</v>
      </c>
      <c r="BA203" s="71" t="e">
        <f>VLOOKUP(B203,'F-GD-07 Completo'!$B:$AA,24,0)</f>
        <v>#N/A</v>
      </c>
      <c r="BB203" s="663" t="e">
        <f>VLOOKUP(B203,'F-GD-07 Completo'!$B:$AA,25,0)</f>
        <v>#N/A</v>
      </c>
      <c r="BC203" s="664"/>
      <c r="BD203" s="664"/>
      <c r="BE203" s="664"/>
      <c r="BF203" s="664"/>
      <c r="BG203" s="664"/>
      <c r="BH203" s="664"/>
      <c r="BI203" s="664"/>
      <c r="BJ203" s="664"/>
      <c r="BK203" s="664"/>
      <c r="BL203" s="664"/>
      <c r="BM203" s="664"/>
      <c r="BN203" s="664"/>
      <c r="BO203" s="665"/>
      <c r="BP203" s="72"/>
      <c r="BQ203" s="73"/>
      <c r="BR203" s="209"/>
    </row>
    <row r="204" spans="1:70" s="210" customFormat="1" ht="16.5" customHeight="1" x14ac:dyDescent="0.2">
      <c r="A204" s="208"/>
      <c r="B204" s="68">
        <v>183</v>
      </c>
      <c r="C204" s="661" t="e">
        <f>CONCATENATE(VLOOKUP(B204,'F-GD-07 Completo'!$B:$AA,6,0),".",VLOOKUP(B204,'F-GD-07 Completo'!$B:$AA,8,0))</f>
        <v>#N/A</v>
      </c>
      <c r="D204" s="661"/>
      <c r="E204" s="661"/>
      <c r="F204" s="666" t="e">
        <f>CONCATENATE(VLOOKUP(B204,'F-GD-07 Completo'!$B:$AA,7,0),".",VLOOKUP(B204,'F-GD-07 Completo'!$B:$AA,9,0))</f>
        <v>#N/A</v>
      </c>
      <c r="G204" s="666"/>
      <c r="H204" s="666"/>
      <c r="I204" s="666"/>
      <c r="J204" s="666"/>
      <c r="K204" s="666"/>
      <c r="L204" s="666"/>
      <c r="M204" s="666"/>
      <c r="N204" s="666"/>
      <c r="O204" s="666"/>
      <c r="P204" s="666"/>
      <c r="Q204" s="666"/>
      <c r="R204" s="666"/>
      <c r="S204" s="666"/>
      <c r="T204" s="666"/>
      <c r="U204" s="666" t="e">
        <f>CONCATENATE(VLOOKUP(B204,'F-GD-07 Completo'!$B:$AA,8,0)," - ",VLOOKUP(B204,'F-GD-07 Completo'!$B:$W,10,0))</f>
        <v>#N/A</v>
      </c>
      <c r="V204" s="666"/>
      <c r="W204" s="666"/>
      <c r="X204" s="666"/>
      <c r="Y204" s="666"/>
      <c r="Z204" s="666"/>
      <c r="AA204" s="666"/>
      <c r="AB204" s="667"/>
      <c r="AC204" s="668" t="e">
        <f>VLOOKUP(B204,'F-GD-07 Completo'!$B:$AA,11,0)</f>
        <v>#N/A</v>
      </c>
      <c r="AD204" s="669"/>
      <c r="AE204" s="669"/>
      <c r="AF204" s="669"/>
      <c r="AG204" s="670" t="e">
        <f>VLOOKUP(B204,'F-GD-07 Completo'!$B:$AA,12,0)</f>
        <v>#N/A</v>
      </c>
      <c r="AH204" s="670"/>
      <c r="AI204" s="671"/>
      <c r="AJ204" s="672" t="e">
        <f>IF(VLOOKUP(B204,'F-GD-07 Completo'!$B:$AA,13,0)="Carpeta física",CONCATENATE(VLOOKUP(B204,'F-GD-07 Completo'!$B:$AE,14,0)," de ",VLOOKUP(B204,'F-GD-07 Completo'!$B:$AE,15,0))," ")</f>
        <v>#N/A</v>
      </c>
      <c r="AK204" s="673"/>
      <c r="AL204" s="674" t="e">
        <f>IF(VLOOKUP(B204,'F-GD-07 Completo'!$B:$AA,13,0)="Tomo (documentos empastados)",CONCATENATE(VLOOKUP(B204,'F-GD-07 Completo'!$B:$AE,15,0)," de ",VLOOKUP(B204,'F-GD-07 Completo'!$B:$AE,16,0))," ")</f>
        <v>#N/A</v>
      </c>
      <c r="AM204" s="675"/>
      <c r="AN204" s="672" t="e">
        <f>IF(VLOOKUP(B204,'F-GD-07 Completo'!$B:$AA,13,0)="Otro",CONCATENATE(VLOOKUP(B204,'F-GD-07 Completo'!$B:$AE,15,0)," de ",VLOOKUP(B204,'F-GD-07 Completo'!$B:$AE,16,0))," ")</f>
        <v>#N/A</v>
      </c>
      <c r="AO204" s="673"/>
      <c r="AP204" s="69" t="e">
        <f>VLOOKUP(B204,'F-GD-07 Completo'!$B:$AE,29,0)</f>
        <v>#N/A</v>
      </c>
      <c r="AQ204" s="676" t="e">
        <f>VLOOKUP(B204,'F-GD-07 Completo'!$B:$AA,21,0)</f>
        <v>#N/A</v>
      </c>
      <c r="AR204" s="677"/>
      <c r="AS204" s="185" t="e">
        <f>VLOOKUP(B204,'F-GD-07 Completo'!$B:$AA,18,0)</f>
        <v>#N/A</v>
      </c>
      <c r="AT204" s="185" t="e">
        <f>VLOOKUP(B204,'F-GD-07 Completo'!$B:$AA,19,0)</f>
        <v>#N/A</v>
      </c>
      <c r="AU204" s="185" t="e">
        <f>VLOOKUP(B204,'F-GD-07 Completo'!$B:$AA,20,0)</f>
        <v>#N/A</v>
      </c>
      <c r="AV204" s="661" t="e">
        <f>VLOOKUP(B204,'F-GD-07 Completo'!$B:$AA,22,0)</f>
        <v>#N/A</v>
      </c>
      <c r="AW204" s="662"/>
      <c r="AX204" s="70" t="e">
        <f>IF(VLOOKUP(B204,'F-GD-07 Completo'!$B:$AA,23,0)="PU","X"," ")</f>
        <v>#N/A</v>
      </c>
      <c r="AY204" s="70" t="e">
        <f>IF(VLOOKUP(B204,'F-GD-07 Completo'!$B:$AA,23,0)="PC","X"," ")</f>
        <v>#N/A</v>
      </c>
      <c r="AZ204" s="70" t="e">
        <f>IF(VLOOKUP(B204,'F-GD-07 Completo'!$B:$AA,23,0)="PR","X"," ")</f>
        <v>#N/A</v>
      </c>
      <c r="BA204" s="71" t="e">
        <f>VLOOKUP(B204,'F-GD-07 Completo'!$B:$AA,24,0)</f>
        <v>#N/A</v>
      </c>
      <c r="BB204" s="663" t="e">
        <f>VLOOKUP(B204,'F-GD-07 Completo'!$B:$AA,25,0)</f>
        <v>#N/A</v>
      </c>
      <c r="BC204" s="664"/>
      <c r="BD204" s="664"/>
      <c r="BE204" s="664"/>
      <c r="BF204" s="664"/>
      <c r="BG204" s="664"/>
      <c r="BH204" s="664"/>
      <c r="BI204" s="664"/>
      <c r="BJ204" s="664"/>
      <c r="BK204" s="664"/>
      <c r="BL204" s="664"/>
      <c r="BM204" s="664"/>
      <c r="BN204" s="664"/>
      <c r="BO204" s="665"/>
      <c r="BP204" s="72"/>
      <c r="BQ204" s="73"/>
      <c r="BR204" s="209"/>
    </row>
    <row r="205" spans="1:70" s="210" customFormat="1" ht="16.5" customHeight="1" x14ac:dyDescent="0.2">
      <c r="A205" s="208"/>
      <c r="B205" s="68">
        <v>184</v>
      </c>
      <c r="C205" s="661" t="e">
        <f>CONCATENATE(VLOOKUP(B205,'F-GD-07 Completo'!$B:$AA,6,0),".",VLOOKUP(B205,'F-GD-07 Completo'!$B:$AA,8,0))</f>
        <v>#N/A</v>
      </c>
      <c r="D205" s="661"/>
      <c r="E205" s="661"/>
      <c r="F205" s="666" t="e">
        <f>CONCATENATE(VLOOKUP(B205,'F-GD-07 Completo'!$B:$AA,7,0),".",VLOOKUP(B205,'F-GD-07 Completo'!$B:$AA,9,0))</f>
        <v>#N/A</v>
      </c>
      <c r="G205" s="666"/>
      <c r="H205" s="666"/>
      <c r="I205" s="666"/>
      <c r="J205" s="666"/>
      <c r="K205" s="666"/>
      <c r="L205" s="666"/>
      <c r="M205" s="666"/>
      <c r="N205" s="666"/>
      <c r="O205" s="666"/>
      <c r="P205" s="666"/>
      <c r="Q205" s="666"/>
      <c r="R205" s="666"/>
      <c r="S205" s="666"/>
      <c r="T205" s="666"/>
      <c r="U205" s="666" t="e">
        <f>CONCATENATE(VLOOKUP(B205,'F-GD-07 Completo'!$B:$AA,8,0)," - ",VLOOKUP(B205,'F-GD-07 Completo'!$B:$W,10,0))</f>
        <v>#N/A</v>
      </c>
      <c r="V205" s="666"/>
      <c r="W205" s="666"/>
      <c r="X205" s="666"/>
      <c r="Y205" s="666"/>
      <c r="Z205" s="666"/>
      <c r="AA205" s="666"/>
      <c r="AB205" s="667"/>
      <c r="AC205" s="668" t="e">
        <f>VLOOKUP(B205,'F-GD-07 Completo'!$B:$AA,11,0)</f>
        <v>#N/A</v>
      </c>
      <c r="AD205" s="669"/>
      <c r="AE205" s="669"/>
      <c r="AF205" s="669"/>
      <c r="AG205" s="670" t="e">
        <f>VLOOKUP(B205,'F-GD-07 Completo'!$B:$AA,12,0)</f>
        <v>#N/A</v>
      </c>
      <c r="AH205" s="670"/>
      <c r="AI205" s="671"/>
      <c r="AJ205" s="672" t="e">
        <f>IF(VLOOKUP(B205,'F-GD-07 Completo'!$B:$AA,13,0)="Carpeta física",CONCATENATE(VLOOKUP(B205,'F-GD-07 Completo'!$B:$AE,14,0)," de ",VLOOKUP(B205,'F-GD-07 Completo'!$B:$AE,15,0))," ")</f>
        <v>#N/A</v>
      </c>
      <c r="AK205" s="673"/>
      <c r="AL205" s="674" t="e">
        <f>IF(VLOOKUP(B205,'F-GD-07 Completo'!$B:$AA,13,0)="Tomo (documentos empastados)",CONCATENATE(VLOOKUP(B205,'F-GD-07 Completo'!$B:$AE,15,0)," de ",VLOOKUP(B205,'F-GD-07 Completo'!$B:$AE,16,0))," ")</f>
        <v>#N/A</v>
      </c>
      <c r="AM205" s="675"/>
      <c r="AN205" s="672" t="e">
        <f>IF(VLOOKUP(B205,'F-GD-07 Completo'!$B:$AA,13,0)="Otro",CONCATENATE(VLOOKUP(B205,'F-GD-07 Completo'!$B:$AE,15,0)," de ",VLOOKUP(B205,'F-GD-07 Completo'!$B:$AE,16,0))," ")</f>
        <v>#N/A</v>
      </c>
      <c r="AO205" s="673"/>
      <c r="AP205" s="69" t="e">
        <f>VLOOKUP(B205,'F-GD-07 Completo'!$B:$AE,29,0)</f>
        <v>#N/A</v>
      </c>
      <c r="AQ205" s="676" t="e">
        <f>VLOOKUP(B205,'F-GD-07 Completo'!$B:$AA,21,0)</f>
        <v>#N/A</v>
      </c>
      <c r="AR205" s="677"/>
      <c r="AS205" s="185" t="e">
        <f>VLOOKUP(B205,'F-GD-07 Completo'!$B:$AA,18,0)</f>
        <v>#N/A</v>
      </c>
      <c r="AT205" s="185" t="e">
        <f>VLOOKUP(B205,'F-GD-07 Completo'!$B:$AA,19,0)</f>
        <v>#N/A</v>
      </c>
      <c r="AU205" s="185" t="e">
        <f>VLOOKUP(B205,'F-GD-07 Completo'!$B:$AA,20,0)</f>
        <v>#N/A</v>
      </c>
      <c r="AV205" s="661" t="e">
        <f>VLOOKUP(B205,'F-GD-07 Completo'!$B:$AA,22,0)</f>
        <v>#N/A</v>
      </c>
      <c r="AW205" s="662"/>
      <c r="AX205" s="70" t="e">
        <f>IF(VLOOKUP(B205,'F-GD-07 Completo'!$B:$AA,23,0)="PU","X"," ")</f>
        <v>#N/A</v>
      </c>
      <c r="AY205" s="70" t="e">
        <f>IF(VLOOKUP(B205,'F-GD-07 Completo'!$B:$AA,23,0)="PC","X"," ")</f>
        <v>#N/A</v>
      </c>
      <c r="AZ205" s="70" t="e">
        <f>IF(VLOOKUP(B205,'F-GD-07 Completo'!$B:$AA,23,0)="PR","X"," ")</f>
        <v>#N/A</v>
      </c>
      <c r="BA205" s="71" t="e">
        <f>VLOOKUP(B205,'F-GD-07 Completo'!$B:$AA,24,0)</f>
        <v>#N/A</v>
      </c>
      <c r="BB205" s="663" t="e">
        <f>VLOOKUP(B205,'F-GD-07 Completo'!$B:$AA,25,0)</f>
        <v>#N/A</v>
      </c>
      <c r="BC205" s="664"/>
      <c r="BD205" s="664"/>
      <c r="BE205" s="664"/>
      <c r="BF205" s="664"/>
      <c r="BG205" s="664"/>
      <c r="BH205" s="664"/>
      <c r="BI205" s="664"/>
      <c r="BJ205" s="664"/>
      <c r="BK205" s="664"/>
      <c r="BL205" s="664"/>
      <c r="BM205" s="664"/>
      <c r="BN205" s="664"/>
      <c r="BO205" s="665"/>
      <c r="BP205" s="72"/>
      <c r="BQ205" s="73"/>
      <c r="BR205" s="209"/>
    </row>
    <row r="206" spans="1:70" s="210" customFormat="1" ht="16.5" customHeight="1" x14ac:dyDescent="0.2">
      <c r="A206" s="208"/>
      <c r="B206" s="68">
        <v>185</v>
      </c>
      <c r="C206" s="661" t="e">
        <f>CONCATENATE(VLOOKUP(B206,'F-GD-07 Completo'!$B:$AA,6,0),".",VLOOKUP(B206,'F-GD-07 Completo'!$B:$AA,8,0))</f>
        <v>#N/A</v>
      </c>
      <c r="D206" s="661"/>
      <c r="E206" s="661"/>
      <c r="F206" s="666" t="e">
        <f>CONCATENATE(VLOOKUP(B206,'F-GD-07 Completo'!$B:$AA,7,0),".",VLOOKUP(B206,'F-GD-07 Completo'!$B:$AA,9,0))</f>
        <v>#N/A</v>
      </c>
      <c r="G206" s="666"/>
      <c r="H206" s="666"/>
      <c r="I206" s="666"/>
      <c r="J206" s="666"/>
      <c r="K206" s="666"/>
      <c r="L206" s="666"/>
      <c r="M206" s="666"/>
      <c r="N206" s="666"/>
      <c r="O206" s="666"/>
      <c r="P206" s="666"/>
      <c r="Q206" s="666"/>
      <c r="R206" s="666"/>
      <c r="S206" s="666"/>
      <c r="T206" s="666"/>
      <c r="U206" s="666" t="e">
        <f>CONCATENATE(VLOOKUP(B206,'F-GD-07 Completo'!$B:$AA,8,0)," - ",VLOOKUP(B206,'F-GD-07 Completo'!$B:$W,10,0))</f>
        <v>#N/A</v>
      </c>
      <c r="V206" s="666"/>
      <c r="W206" s="666"/>
      <c r="X206" s="666"/>
      <c r="Y206" s="666"/>
      <c r="Z206" s="666"/>
      <c r="AA206" s="666"/>
      <c r="AB206" s="667"/>
      <c r="AC206" s="668" t="e">
        <f>VLOOKUP(B206,'F-GD-07 Completo'!$B:$AA,11,0)</f>
        <v>#N/A</v>
      </c>
      <c r="AD206" s="669"/>
      <c r="AE206" s="669"/>
      <c r="AF206" s="669"/>
      <c r="AG206" s="670" t="e">
        <f>VLOOKUP(B206,'F-GD-07 Completo'!$B:$AA,12,0)</f>
        <v>#N/A</v>
      </c>
      <c r="AH206" s="670"/>
      <c r="AI206" s="671"/>
      <c r="AJ206" s="672" t="e">
        <f>IF(VLOOKUP(B206,'F-GD-07 Completo'!$B:$AA,13,0)="Carpeta física",CONCATENATE(VLOOKUP(B206,'F-GD-07 Completo'!$B:$AE,14,0)," de ",VLOOKUP(B206,'F-GD-07 Completo'!$B:$AE,15,0))," ")</f>
        <v>#N/A</v>
      </c>
      <c r="AK206" s="673"/>
      <c r="AL206" s="674" t="e">
        <f>IF(VLOOKUP(B206,'F-GD-07 Completo'!$B:$AA,13,0)="Tomo (documentos empastados)",CONCATENATE(VLOOKUP(B206,'F-GD-07 Completo'!$B:$AE,15,0)," de ",VLOOKUP(B206,'F-GD-07 Completo'!$B:$AE,16,0))," ")</f>
        <v>#N/A</v>
      </c>
      <c r="AM206" s="675"/>
      <c r="AN206" s="672" t="e">
        <f>IF(VLOOKUP(B206,'F-GD-07 Completo'!$B:$AA,13,0)="Otro",CONCATENATE(VLOOKUP(B206,'F-GD-07 Completo'!$B:$AE,15,0)," de ",VLOOKUP(B206,'F-GD-07 Completo'!$B:$AE,16,0))," ")</f>
        <v>#N/A</v>
      </c>
      <c r="AO206" s="673"/>
      <c r="AP206" s="69" t="e">
        <f>VLOOKUP(B206,'F-GD-07 Completo'!$B:$AE,29,0)</f>
        <v>#N/A</v>
      </c>
      <c r="AQ206" s="676" t="e">
        <f>VLOOKUP(B206,'F-GD-07 Completo'!$B:$AA,21,0)</f>
        <v>#N/A</v>
      </c>
      <c r="AR206" s="677"/>
      <c r="AS206" s="185" t="e">
        <f>VLOOKUP(B206,'F-GD-07 Completo'!$B:$AA,18,0)</f>
        <v>#N/A</v>
      </c>
      <c r="AT206" s="185" t="e">
        <f>VLOOKUP(B206,'F-GD-07 Completo'!$B:$AA,19,0)</f>
        <v>#N/A</v>
      </c>
      <c r="AU206" s="185" t="e">
        <f>VLOOKUP(B206,'F-GD-07 Completo'!$B:$AA,20,0)</f>
        <v>#N/A</v>
      </c>
      <c r="AV206" s="661" t="e">
        <f>VLOOKUP(B206,'F-GD-07 Completo'!$B:$AA,22,0)</f>
        <v>#N/A</v>
      </c>
      <c r="AW206" s="662"/>
      <c r="AX206" s="70" t="e">
        <f>IF(VLOOKUP(B206,'F-GD-07 Completo'!$B:$AA,23,0)="PU","X"," ")</f>
        <v>#N/A</v>
      </c>
      <c r="AY206" s="70" t="e">
        <f>IF(VLOOKUP(B206,'F-GD-07 Completo'!$B:$AA,23,0)="PC","X"," ")</f>
        <v>#N/A</v>
      </c>
      <c r="AZ206" s="70" t="e">
        <f>IF(VLOOKUP(B206,'F-GD-07 Completo'!$B:$AA,23,0)="PR","X"," ")</f>
        <v>#N/A</v>
      </c>
      <c r="BA206" s="71" t="e">
        <f>VLOOKUP(B206,'F-GD-07 Completo'!$B:$AA,24,0)</f>
        <v>#N/A</v>
      </c>
      <c r="BB206" s="663" t="e">
        <f>VLOOKUP(B206,'F-GD-07 Completo'!$B:$AA,25,0)</f>
        <v>#N/A</v>
      </c>
      <c r="BC206" s="664"/>
      <c r="BD206" s="664"/>
      <c r="BE206" s="664"/>
      <c r="BF206" s="664"/>
      <c r="BG206" s="664"/>
      <c r="BH206" s="664"/>
      <c r="BI206" s="664"/>
      <c r="BJ206" s="664"/>
      <c r="BK206" s="664"/>
      <c r="BL206" s="664"/>
      <c r="BM206" s="664"/>
      <c r="BN206" s="664"/>
      <c r="BO206" s="665"/>
      <c r="BP206" s="72"/>
      <c r="BQ206" s="73"/>
      <c r="BR206" s="209"/>
    </row>
    <row r="207" spans="1:70" s="210" customFormat="1" ht="16.5" customHeight="1" x14ac:dyDescent="0.2">
      <c r="A207" s="208"/>
      <c r="B207" s="68">
        <v>186</v>
      </c>
      <c r="C207" s="661" t="e">
        <f>CONCATENATE(VLOOKUP(B207,'F-GD-07 Completo'!$B:$AA,6,0),".",VLOOKUP(B207,'F-GD-07 Completo'!$B:$AA,8,0))</f>
        <v>#N/A</v>
      </c>
      <c r="D207" s="661"/>
      <c r="E207" s="661"/>
      <c r="F207" s="666" t="e">
        <f>CONCATENATE(VLOOKUP(B207,'F-GD-07 Completo'!$B:$AA,7,0),".",VLOOKUP(B207,'F-GD-07 Completo'!$B:$AA,9,0))</f>
        <v>#N/A</v>
      </c>
      <c r="G207" s="666"/>
      <c r="H207" s="666"/>
      <c r="I207" s="666"/>
      <c r="J207" s="666"/>
      <c r="K207" s="666"/>
      <c r="L207" s="666"/>
      <c r="M207" s="666"/>
      <c r="N207" s="666"/>
      <c r="O207" s="666"/>
      <c r="P207" s="666"/>
      <c r="Q207" s="666"/>
      <c r="R207" s="666"/>
      <c r="S207" s="666"/>
      <c r="T207" s="666"/>
      <c r="U207" s="666" t="e">
        <f>CONCATENATE(VLOOKUP(B207,'F-GD-07 Completo'!$B:$AA,8,0)," - ",VLOOKUP(B207,'F-GD-07 Completo'!$B:$W,10,0))</f>
        <v>#N/A</v>
      </c>
      <c r="V207" s="666"/>
      <c r="W207" s="666"/>
      <c r="X207" s="666"/>
      <c r="Y207" s="666"/>
      <c r="Z207" s="666"/>
      <c r="AA207" s="666"/>
      <c r="AB207" s="667"/>
      <c r="AC207" s="668" t="e">
        <f>VLOOKUP(B207,'F-GD-07 Completo'!$B:$AA,11,0)</f>
        <v>#N/A</v>
      </c>
      <c r="AD207" s="669"/>
      <c r="AE207" s="669"/>
      <c r="AF207" s="669"/>
      <c r="AG207" s="670" t="e">
        <f>VLOOKUP(B207,'F-GD-07 Completo'!$B:$AA,12,0)</f>
        <v>#N/A</v>
      </c>
      <c r="AH207" s="670"/>
      <c r="AI207" s="671"/>
      <c r="AJ207" s="672" t="e">
        <f>IF(VLOOKUP(B207,'F-GD-07 Completo'!$B:$AA,13,0)="Carpeta física",CONCATENATE(VLOOKUP(B207,'F-GD-07 Completo'!$B:$AE,14,0)," de ",VLOOKUP(B207,'F-GD-07 Completo'!$B:$AE,15,0))," ")</f>
        <v>#N/A</v>
      </c>
      <c r="AK207" s="673"/>
      <c r="AL207" s="674" t="e">
        <f>IF(VLOOKUP(B207,'F-GD-07 Completo'!$B:$AA,13,0)="Tomo (documentos empastados)",CONCATENATE(VLOOKUP(B207,'F-GD-07 Completo'!$B:$AE,15,0)," de ",VLOOKUP(B207,'F-GD-07 Completo'!$B:$AE,16,0))," ")</f>
        <v>#N/A</v>
      </c>
      <c r="AM207" s="675"/>
      <c r="AN207" s="672" t="e">
        <f>IF(VLOOKUP(B207,'F-GD-07 Completo'!$B:$AA,13,0)="Otro",CONCATENATE(VLOOKUP(B207,'F-GD-07 Completo'!$B:$AE,15,0)," de ",VLOOKUP(B207,'F-GD-07 Completo'!$B:$AE,16,0))," ")</f>
        <v>#N/A</v>
      </c>
      <c r="AO207" s="673"/>
      <c r="AP207" s="69" t="e">
        <f>VLOOKUP(B207,'F-GD-07 Completo'!$B:$AE,29,0)</f>
        <v>#N/A</v>
      </c>
      <c r="AQ207" s="676" t="e">
        <f>VLOOKUP(B207,'F-GD-07 Completo'!$B:$AA,21,0)</f>
        <v>#N/A</v>
      </c>
      <c r="AR207" s="677"/>
      <c r="AS207" s="185" t="e">
        <f>VLOOKUP(B207,'F-GD-07 Completo'!$B:$AA,18,0)</f>
        <v>#N/A</v>
      </c>
      <c r="AT207" s="185" t="e">
        <f>VLOOKUP(B207,'F-GD-07 Completo'!$B:$AA,19,0)</f>
        <v>#N/A</v>
      </c>
      <c r="AU207" s="185" t="e">
        <f>VLOOKUP(B207,'F-GD-07 Completo'!$B:$AA,20,0)</f>
        <v>#N/A</v>
      </c>
      <c r="AV207" s="661" t="e">
        <f>VLOOKUP(B207,'F-GD-07 Completo'!$B:$AA,22,0)</f>
        <v>#N/A</v>
      </c>
      <c r="AW207" s="662"/>
      <c r="AX207" s="70" t="e">
        <f>IF(VLOOKUP(B207,'F-GD-07 Completo'!$B:$AA,23,0)="PU","X"," ")</f>
        <v>#N/A</v>
      </c>
      <c r="AY207" s="70" t="e">
        <f>IF(VLOOKUP(B207,'F-GD-07 Completo'!$B:$AA,23,0)="PC","X"," ")</f>
        <v>#N/A</v>
      </c>
      <c r="AZ207" s="70" t="e">
        <f>IF(VLOOKUP(B207,'F-GD-07 Completo'!$B:$AA,23,0)="PR","X"," ")</f>
        <v>#N/A</v>
      </c>
      <c r="BA207" s="71" t="e">
        <f>VLOOKUP(B207,'F-GD-07 Completo'!$B:$AA,24,0)</f>
        <v>#N/A</v>
      </c>
      <c r="BB207" s="663" t="e">
        <f>VLOOKUP(B207,'F-GD-07 Completo'!$B:$AA,25,0)</f>
        <v>#N/A</v>
      </c>
      <c r="BC207" s="664"/>
      <c r="BD207" s="664"/>
      <c r="BE207" s="664"/>
      <c r="BF207" s="664"/>
      <c r="BG207" s="664"/>
      <c r="BH207" s="664"/>
      <c r="BI207" s="664"/>
      <c r="BJ207" s="664"/>
      <c r="BK207" s="664"/>
      <c r="BL207" s="664"/>
      <c r="BM207" s="664"/>
      <c r="BN207" s="664"/>
      <c r="BO207" s="665"/>
      <c r="BP207" s="72"/>
      <c r="BQ207" s="73"/>
      <c r="BR207" s="209"/>
    </row>
    <row r="208" spans="1:70" s="210" customFormat="1" ht="16.5" customHeight="1" x14ac:dyDescent="0.2">
      <c r="A208" s="208"/>
      <c r="B208" s="68">
        <v>187</v>
      </c>
      <c r="C208" s="661" t="e">
        <f>CONCATENATE(VLOOKUP(B208,'F-GD-07 Completo'!$B:$AA,6,0),".",VLOOKUP(B208,'F-GD-07 Completo'!$B:$AA,8,0))</f>
        <v>#N/A</v>
      </c>
      <c r="D208" s="661"/>
      <c r="E208" s="661"/>
      <c r="F208" s="666" t="e">
        <f>CONCATENATE(VLOOKUP(B208,'F-GD-07 Completo'!$B:$AA,7,0),".",VLOOKUP(B208,'F-GD-07 Completo'!$B:$AA,9,0))</f>
        <v>#N/A</v>
      </c>
      <c r="G208" s="666"/>
      <c r="H208" s="666"/>
      <c r="I208" s="666"/>
      <c r="J208" s="666"/>
      <c r="K208" s="666"/>
      <c r="L208" s="666"/>
      <c r="M208" s="666"/>
      <c r="N208" s="666"/>
      <c r="O208" s="666"/>
      <c r="P208" s="666"/>
      <c r="Q208" s="666"/>
      <c r="R208" s="666"/>
      <c r="S208" s="666"/>
      <c r="T208" s="666"/>
      <c r="U208" s="666" t="e">
        <f>CONCATENATE(VLOOKUP(B208,'F-GD-07 Completo'!$B:$AA,8,0)," - ",VLOOKUP(B208,'F-GD-07 Completo'!$B:$W,10,0))</f>
        <v>#N/A</v>
      </c>
      <c r="V208" s="666"/>
      <c r="W208" s="666"/>
      <c r="X208" s="666"/>
      <c r="Y208" s="666"/>
      <c r="Z208" s="666"/>
      <c r="AA208" s="666"/>
      <c r="AB208" s="667"/>
      <c r="AC208" s="668" t="e">
        <f>VLOOKUP(B208,'F-GD-07 Completo'!$B:$AA,11,0)</f>
        <v>#N/A</v>
      </c>
      <c r="AD208" s="669"/>
      <c r="AE208" s="669"/>
      <c r="AF208" s="669"/>
      <c r="AG208" s="670" t="e">
        <f>VLOOKUP(B208,'F-GD-07 Completo'!$B:$AA,12,0)</f>
        <v>#N/A</v>
      </c>
      <c r="AH208" s="670"/>
      <c r="AI208" s="671"/>
      <c r="AJ208" s="672" t="e">
        <f>IF(VLOOKUP(B208,'F-GD-07 Completo'!$B:$AA,13,0)="Carpeta física",CONCATENATE(VLOOKUP(B208,'F-GD-07 Completo'!$B:$AE,14,0)," de ",VLOOKUP(B208,'F-GD-07 Completo'!$B:$AE,15,0))," ")</f>
        <v>#N/A</v>
      </c>
      <c r="AK208" s="673"/>
      <c r="AL208" s="674" t="e">
        <f>IF(VLOOKUP(B208,'F-GD-07 Completo'!$B:$AA,13,0)="Tomo (documentos empastados)",CONCATENATE(VLOOKUP(B208,'F-GD-07 Completo'!$B:$AE,15,0)," de ",VLOOKUP(B208,'F-GD-07 Completo'!$B:$AE,16,0))," ")</f>
        <v>#N/A</v>
      </c>
      <c r="AM208" s="675"/>
      <c r="AN208" s="672" t="e">
        <f>IF(VLOOKUP(B208,'F-GD-07 Completo'!$B:$AA,13,0)="Otro",CONCATENATE(VLOOKUP(B208,'F-GD-07 Completo'!$B:$AE,15,0)," de ",VLOOKUP(B208,'F-GD-07 Completo'!$B:$AE,16,0))," ")</f>
        <v>#N/A</v>
      </c>
      <c r="AO208" s="673"/>
      <c r="AP208" s="69" t="e">
        <f>VLOOKUP(B208,'F-GD-07 Completo'!$B:$AE,29,0)</f>
        <v>#N/A</v>
      </c>
      <c r="AQ208" s="676" t="e">
        <f>VLOOKUP(B208,'F-GD-07 Completo'!$B:$AA,21,0)</f>
        <v>#N/A</v>
      </c>
      <c r="AR208" s="677"/>
      <c r="AS208" s="185" t="e">
        <f>VLOOKUP(B208,'F-GD-07 Completo'!$B:$AA,18,0)</f>
        <v>#N/A</v>
      </c>
      <c r="AT208" s="185" t="e">
        <f>VLOOKUP(B208,'F-GD-07 Completo'!$B:$AA,19,0)</f>
        <v>#N/A</v>
      </c>
      <c r="AU208" s="185" t="e">
        <f>VLOOKUP(B208,'F-GD-07 Completo'!$B:$AA,20,0)</f>
        <v>#N/A</v>
      </c>
      <c r="AV208" s="661" t="e">
        <f>VLOOKUP(B208,'F-GD-07 Completo'!$B:$AA,22,0)</f>
        <v>#N/A</v>
      </c>
      <c r="AW208" s="662"/>
      <c r="AX208" s="70" t="e">
        <f>IF(VLOOKUP(B208,'F-GD-07 Completo'!$B:$AA,23,0)="PU","X"," ")</f>
        <v>#N/A</v>
      </c>
      <c r="AY208" s="70" t="e">
        <f>IF(VLOOKUP(B208,'F-GD-07 Completo'!$B:$AA,23,0)="PC","X"," ")</f>
        <v>#N/A</v>
      </c>
      <c r="AZ208" s="70" t="e">
        <f>IF(VLOOKUP(B208,'F-GD-07 Completo'!$B:$AA,23,0)="PR","X"," ")</f>
        <v>#N/A</v>
      </c>
      <c r="BA208" s="71" t="e">
        <f>VLOOKUP(B208,'F-GD-07 Completo'!$B:$AA,24,0)</f>
        <v>#N/A</v>
      </c>
      <c r="BB208" s="663" t="e">
        <f>VLOOKUP(B208,'F-GD-07 Completo'!$B:$AA,25,0)</f>
        <v>#N/A</v>
      </c>
      <c r="BC208" s="664"/>
      <c r="BD208" s="664"/>
      <c r="BE208" s="664"/>
      <c r="BF208" s="664"/>
      <c r="BG208" s="664"/>
      <c r="BH208" s="664"/>
      <c r="BI208" s="664"/>
      <c r="BJ208" s="664"/>
      <c r="BK208" s="664"/>
      <c r="BL208" s="664"/>
      <c r="BM208" s="664"/>
      <c r="BN208" s="664"/>
      <c r="BO208" s="665"/>
      <c r="BP208" s="72"/>
      <c r="BQ208" s="73"/>
      <c r="BR208" s="209"/>
    </row>
    <row r="209" spans="1:70" s="210" customFormat="1" ht="16.5" customHeight="1" x14ac:dyDescent="0.2">
      <c r="A209" s="208"/>
      <c r="B209" s="68">
        <v>188</v>
      </c>
      <c r="C209" s="661" t="e">
        <f>CONCATENATE(VLOOKUP(B209,'F-GD-07 Completo'!$B:$AA,6,0),".",VLOOKUP(B209,'F-GD-07 Completo'!$B:$AA,8,0))</f>
        <v>#N/A</v>
      </c>
      <c r="D209" s="661"/>
      <c r="E209" s="661"/>
      <c r="F209" s="666" t="e">
        <f>CONCATENATE(VLOOKUP(B209,'F-GD-07 Completo'!$B:$AA,7,0),".",VLOOKUP(B209,'F-GD-07 Completo'!$B:$AA,9,0))</f>
        <v>#N/A</v>
      </c>
      <c r="G209" s="666"/>
      <c r="H209" s="666"/>
      <c r="I209" s="666"/>
      <c r="J209" s="666"/>
      <c r="K209" s="666"/>
      <c r="L209" s="666"/>
      <c r="M209" s="666"/>
      <c r="N209" s="666"/>
      <c r="O209" s="666"/>
      <c r="P209" s="666"/>
      <c r="Q209" s="666"/>
      <c r="R209" s="666"/>
      <c r="S209" s="666"/>
      <c r="T209" s="666"/>
      <c r="U209" s="666" t="e">
        <f>CONCATENATE(VLOOKUP(B209,'F-GD-07 Completo'!$B:$AA,8,0)," - ",VLOOKUP(B209,'F-GD-07 Completo'!$B:$W,10,0))</f>
        <v>#N/A</v>
      </c>
      <c r="V209" s="666"/>
      <c r="W209" s="666"/>
      <c r="X209" s="666"/>
      <c r="Y209" s="666"/>
      <c r="Z209" s="666"/>
      <c r="AA209" s="666"/>
      <c r="AB209" s="667"/>
      <c r="AC209" s="668" t="e">
        <f>VLOOKUP(B209,'F-GD-07 Completo'!$B:$AA,11,0)</f>
        <v>#N/A</v>
      </c>
      <c r="AD209" s="669"/>
      <c r="AE209" s="669"/>
      <c r="AF209" s="669"/>
      <c r="AG209" s="670" t="e">
        <f>VLOOKUP(B209,'F-GD-07 Completo'!$B:$AA,12,0)</f>
        <v>#N/A</v>
      </c>
      <c r="AH209" s="670"/>
      <c r="AI209" s="671"/>
      <c r="AJ209" s="672" t="e">
        <f>IF(VLOOKUP(B209,'F-GD-07 Completo'!$B:$AA,13,0)="Carpeta física",CONCATENATE(VLOOKUP(B209,'F-GD-07 Completo'!$B:$AE,14,0)," de ",VLOOKUP(B209,'F-GD-07 Completo'!$B:$AE,15,0))," ")</f>
        <v>#N/A</v>
      </c>
      <c r="AK209" s="673"/>
      <c r="AL209" s="674" t="e">
        <f>IF(VLOOKUP(B209,'F-GD-07 Completo'!$B:$AA,13,0)="Tomo (documentos empastados)",CONCATENATE(VLOOKUP(B209,'F-GD-07 Completo'!$B:$AE,15,0)," de ",VLOOKUP(B209,'F-GD-07 Completo'!$B:$AE,16,0))," ")</f>
        <v>#N/A</v>
      </c>
      <c r="AM209" s="675"/>
      <c r="AN209" s="672" t="e">
        <f>IF(VLOOKUP(B209,'F-GD-07 Completo'!$B:$AA,13,0)="Otro",CONCATENATE(VLOOKUP(B209,'F-GD-07 Completo'!$B:$AE,15,0)," de ",VLOOKUP(B209,'F-GD-07 Completo'!$B:$AE,16,0))," ")</f>
        <v>#N/A</v>
      </c>
      <c r="AO209" s="673"/>
      <c r="AP209" s="69" t="e">
        <f>VLOOKUP(B209,'F-GD-07 Completo'!$B:$AE,29,0)</f>
        <v>#N/A</v>
      </c>
      <c r="AQ209" s="676" t="e">
        <f>VLOOKUP(B209,'F-GD-07 Completo'!$B:$AA,21,0)</f>
        <v>#N/A</v>
      </c>
      <c r="AR209" s="677"/>
      <c r="AS209" s="185" t="e">
        <f>VLOOKUP(B209,'F-GD-07 Completo'!$B:$AA,18,0)</f>
        <v>#N/A</v>
      </c>
      <c r="AT209" s="185" t="e">
        <f>VLOOKUP(B209,'F-GD-07 Completo'!$B:$AA,19,0)</f>
        <v>#N/A</v>
      </c>
      <c r="AU209" s="185" t="e">
        <f>VLOOKUP(B209,'F-GD-07 Completo'!$B:$AA,20,0)</f>
        <v>#N/A</v>
      </c>
      <c r="AV209" s="661" t="e">
        <f>VLOOKUP(B209,'F-GD-07 Completo'!$B:$AA,22,0)</f>
        <v>#N/A</v>
      </c>
      <c r="AW209" s="662"/>
      <c r="AX209" s="70" t="e">
        <f>IF(VLOOKUP(B209,'F-GD-07 Completo'!$B:$AA,23,0)="PU","X"," ")</f>
        <v>#N/A</v>
      </c>
      <c r="AY209" s="70" t="e">
        <f>IF(VLOOKUP(B209,'F-GD-07 Completo'!$B:$AA,23,0)="PC","X"," ")</f>
        <v>#N/A</v>
      </c>
      <c r="AZ209" s="70" t="e">
        <f>IF(VLOOKUP(B209,'F-GD-07 Completo'!$B:$AA,23,0)="PR","X"," ")</f>
        <v>#N/A</v>
      </c>
      <c r="BA209" s="71" t="e">
        <f>VLOOKUP(B209,'F-GD-07 Completo'!$B:$AA,24,0)</f>
        <v>#N/A</v>
      </c>
      <c r="BB209" s="663" t="e">
        <f>VLOOKUP(B209,'F-GD-07 Completo'!$B:$AA,25,0)</f>
        <v>#N/A</v>
      </c>
      <c r="BC209" s="664"/>
      <c r="BD209" s="664"/>
      <c r="BE209" s="664"/>
      <c r="BF209" s="664"/>
      <c r="BG209" s="664"/>
      <c r="BH209" s="664"/>
      <c r="BI209" s="664"/>
      <c r="BJ209" s="664"/>
      <c r="BK209" s="664"/>
      <c r="BL209" s="664"/>
      <c r="BM209" s="664"/>
      <c r="BN209" s="664"/>
      <c r="BO209" s="665"/>
      <c r="BP209" s="72"/>
      <c r="BQ209" s="73"/>
      <c r="BR209" s="209"/>
    </row>
    <row r="210" spans="1:70" s="210" customFormat="1" ht="16.5" customHeight="1" x14ac:dyDescent="0.2">
      <c r="A210" s="208"/>
      <c r="B210" s="68">
        <v>189</v>
      </c>
      <c r="C210" s="661" t="e">
        <f>CONCATENATE(VLOOKUP(B210,'F-GD-07 Completo'!$B:$AA,6,0),".",VLOOKUP(B210,'F-GD-07 Completo'!$B:$AA,8,0))</f>
        <v>#N/A</v>
      </c>
      <c r="D210" s="661"/>
      <c r="E210" s="661"/>
      <c r="F210" s="666" t="e">
        <f>CONCATENATE(VLOOKUP(B210,'F-GD-07 Completo'!$B:$AA,7,0),".",VLOOKUP(B210,'F-GD-07 Completo'!$B:$AA,9,0))</f>
        <v>#N/A</v>
      </c>
      <c r="G210" s="666"/>
      <c r="H210" s="666"/>
      <c r="I210" s="666"/>
      <c r="J210" s="666"/>
      <c r="K210" s="666"/>
      <c r="L210" s="666"/>
      <c r="M210" s="666"/>
      <c r="N210" s="666"/>
      <c r="O210" s="666"/>
      <c r="P210" s="666"/>
      <c r="Q210" s="666"/>
      <c r="R210" s="666"/>
      <c r="S210" s="666"/>
      <c r="T210" s="666"/>
      <c r="U210" s="666" t="e">
        <f>CONCATENATE(VLOOKUP(B210,'F-GD-07 Completo'!$B:$AA,8,0)," - ",VLOOKUP(B210,'F-GD-07 Completo'!$B:$W,10,0))</f>
        <v>#N/A</v>
      </c>
      <c r="V210" s="666"/>
      <c r="W210" s="666"/>
      <c r="X210" s="666"/>
      <c r="Y210" s="666"/>
      <c r="Z210" s="666"/>
      <c r="AA210" s="666"/>
      <c r="AB210" s="667"/>
      <c r="AC210" s="668" t="e">
        <f>VLOOKUP(B210,'F-GD-07 Completo'!$B:$AA,11,0)</f>
        <v>#N/A</v>
      </c>
      <c r="AD210" s="669"/>
      <c r="AE210" s="669"/>
      <c r="AF210" s="669"/>
      <c r="AG210" s="670" t="e">
        <f>VLOOKUP(B210,'F-GD-07 Completo'!$B:$AA,12,0)</f>
        <v>#N/A</v>
      </c>
      <c r="AH210" s="670"/>
      <c r="AI210" s="671"/>
      <c r="AJ210" s="672" t="e">
        <f>IF(VLOOKUP(B210,'F-GD-07 Completo'!$B:$AA,13,0)="Carpeta física",CONCATENATE(VLOOKUP(B210,'F-GD-07 Completo'!$B:$AE,14,0)," de ",VLOOKUP(B210,'F-GD-07 Completo'!$B:$AE,15,0))," ")</f>
        <v>#N/A</v>
      </c>
      <c r="AK210" s="673"/>
      <c r="AL210" s="674" t="e">
        <f>IF(VLOOKUP(B210,'F-GD-07 Completo'!$B:$AA,13,0)="Tomo (documentos empastados)",CONCATENATE(VLOOKUP(B210,'F-GD-07 Completo'!$B:$AE,15,0)," de ",VLOOKUP(B210,'F-GD-07 Completo'!$B:$AE,16,0))," ")</f>
        <v>#N/A</v>
      </c>
      <c r="AM210" s="675"/>
      <c r="AN210" s="672" t="e">
        <f>IF(VLOOKUP(B210,'F-GD-07 Completo'!$B:$AA,13,0)="Otro",CONCATENATE(VLOOKUP(B210,'F-GD-07 Completo'!$B:$AE,15,0)," de ",VLOOKUP(B210,'F-GD-07 Completo'!$B:$AE,16,0))," ")</f>
        <v>#N/A</v>
      </c>
      <c r="AO210" s="673"/>
      <c r="AP210" s="69" t="e">
        <f>VLOOKUP(B210,'F-GD-07 Completo'!$B:$AE,29,0)</f>
        <v>#N/A</v>
      </c>
      <c r="AQ210" s="676" t="e">
        <f>VLOOKUP(B210,'F-GD-07 Completo'!$B:$AA,21,0)</f>
        <v>#N/A</v>
      </c>
      <c r="AR210" s="677"/>
      <c r="AS210" s="185" t="e">
        <f>VLOOKUP(B210,'F-GD-07 Completo'!$B:$AA,18,0)</f>
        <v>#N/A</v>
      </c>
      <c r="AT210" s="185" t="e">
        <f>VLOOKUP(B210,'F-GD-07 Completo'!$B:$AA,19,0)</f>
        <v>#N/A</v>
      </c>
      <c r="AU210" s="185" t="e">
        <f>VLOOKUP(B210,'F-GD-07 Completo'!$B:$AA,20,0)</f>
        <v>#N/A</v>
      </c>
      <c r="AV210" s="661" t="e">
        <f>VLOOKUP(B210,'F-GD-07 Completo'!$B:$AA,22,0)</f>
        <v>#N/A</v>
      </c>
      <c r="AW210" s="662"/>
      <c r="AX210" s="70" t="e">
        <f>IF(VLOOKUP(B210,'F-GD-07 Completo'!$B:$AA,23,0)="PU","X"," ")</f>
        <v>#N/A</v>
      </c>
      <c r="AY210" s="70" t="e">
        <f>IF(VLOOKUP(B210,'F-GD-07 Completo'!$B:$AA,23,0)="PC","X"," ")</f>
        <v>#N/A</v>
      </c>
      <c r="AZ210" s="70" t="e">
        <f>IF(VLOOKUP(B210,'F-GD-07 Completo'!$B:$AA,23,0)="PR","X"," ")</f>
        <v>#N/A</v>
      </c>
      <c r="BA210" s="71" t="e">
        <f>VLOOKUP(B210,'F-GD-07 Completo'!$B:$AA,24,0)</f>
        <v>#N/A</v>
      </c>
      <c r="BB210" s="663" t="e">
        <f>VLOOKUP(B210,'F-GD-07 Completo'!$B:$AA,25,0)</f>
        <v>#N/A</v>
      </c>
      <c r="BC210" s="664"/>
      <c r="BD210" s="664"/>
      <c r="BE210" s="664"/>
      <c r="BF210" s="664"/>
      <c r="BG210" s="664"/>
      <c r="BH210" s="664"/>
      <c r="BI210" s="664"/>
      <c r="BJ210" s="664"/>
      <c r="BK210" s="664"/>
      <c r="BL210" s="664"/>
      <c r="BM210" s="664"/>
      <c r="BN210" s="664"/>
      <c r="BO210" s="665"/>
      <c r="BP210" s="72"/>
      <c r="BQ210" s="73"/>
      <c r="BR210" s="209"/>
    </row>
    <row r="211" spans="1:70" s="210" customFormat="1" ht="16.5" customHeight="1" x14ac:dyDescent="0.2">
      <c r="A211" s="208"/>
      <c r="B211" s="68">
        <v>190</v>
      </c>
      <c r="C211" s="661" t="e">
        <f>CONCATENATE(VLOOKUP(B211,'F-GD-07 Completo'!$B:$AA,6,0),".",VLOOKUP(B211,'F-GD-07 Completo'!$B:$AA,8,0))</f>
        <v>#N/A</v>
      </c>
      <c r="D211" s="661"/>
      <c r="E211" s="661"/>
      <c r="F211" s="666" t="e">
        <f>CONCATENATE(VLOOKUP(B211,'F-GD-07 Completo'!$B:$AA,7,0),".",VLOOKUP(B211,'F-GD-07 Completo'!$B:$AA,9,0))</f>
        <v>#N/A</v>
      </c>
      <c r="G211" s="666"/>
      <c r="H211" s="666"/>
      <c r="I211" s="666"/>
      <c r="J211" s="666"/>
      <c r="K211" s="666"/>
      <c r="L211" s="666"/>
      <c r="M211" s="666"/>
      <c r="N211" s="666"/>
      <c r="O211" s="666"/>
      <c r="P211" s="666"/>
      <c r="Q211" s="666"/>
      <c r="R211" s="666"/>
      <c r="S211" s="666"/>
      <c r="T211" s="666"/>
      <c r="U211" s="666" t="e">
        <f>CONCATENATE(VLOOKUP(B211,'F-GD-07 Completo'!$B:$AA,8,0)," - ",VLOOKUP(B211,'F-GD-07 Completo'!$B:$W,10,0))</f>
        <v>#N/A</v>
      </c>
      <c r="V211" s="666"/>
      <c r="W211" s="666"/>
      <c r="X211" s="666"/>
      <c r="Y211" s="666"/>
      <c r="Z211" s="666"/>
      <c r="AA211" s="666"/>
      <c r="AB211" s="667"/>
      <c r="AC211" s="668" t="e">
        <f>VLOOKUP(B211,'F-GD-07 Completo'!$B:$AA,11,0)</f>
        <v>#N/A</v>
      </c>
      <c r="AD211" s="669"/>
      <c r="AE211" s="669"/>
      <c r="AF211" s="669"/>
      <c r="AG211" s="670" t="e">
        <f>VLOOKUP(B211,'F-GD-07 Completo'!$B:$AA,12,0)</f>
        <v>#N/A</v>
      </c>
      <c r="AH211" s="670"/>
      <c r="AI211" s="671"/>
      <c r="AJ211" s="672" t="e">
        <f>IF(VLOOKUP(B211,'F-GD-07 Completo'!$B:$AA,13,0)="Carpeta física",CONCATENATE(VLOOKUP(B211,'F-GD-07 Completo'!$B:$AE,14,0)," de ",VLOOKUP(B211,'F-GD-07 Completo'!$B:$AE,15,0))," ")</f>
        <v>#N/A</v>
      </c>
      <c r="AK211" s="673"/>
      <c r="AL211" s="674" t="e">
        <f>IF(VLOOKUP(B211,'F-GD-07 Completo'!$B:$AA,13,0)="Tomo (documentos empastados)",CONCATENATE(VLOOKUP(B211,'F-GD-07 Completo'!$B:$AE,15,0)," de ",VLOOKUP(B211,'F-GD-07 Completo'!$B:$AE,16,0))," ")</f>
        <v>#N/A</v>
      </c>
      <c r="AM211" s="675"/>
      <c r="AN211" s="672" t="e">
        <f>IF(VLOOKUP(B211,'F-GD-07 Completo'!$B:$AA,13,0)="Otro",CONCATENATE(VLOOKUP(B211,'F-GD-07 Completo'!$B:$AE,15,0)," de ",VLOOKUP(B211,'F-GD-07 Completo'!$B:$AE,16,0))," ")</f>
        <v>#N/A</v>
      </c>
      <c r="AO211" s="673"/>
      <c r="AP211" s="69" t="e">
        <f>VLOOKUP(B211,'F-GD-07 Completo'!$B:$AE,29,0)</f>
        <v>#N/A</v>
      </c>
      <c r="AQ211" s="676" t="e">
        <f>VLOOKUP(B211,'F-GD-07 Completo'!$B:$AA,21,0)</f>
        <v>#N/A</v>
      </c>
      <c r="AR211" s="677"/>
      <c r="AS211" s="185" t="e">
        <f>VLOOKUP(B211,'F-GD-07 Completo'!$B:$AA,18,0)</f>
        <v>#N/A</v>
      </c>
      <c r="AT211" s="185" t="e">
        <f>VLOOKUP(B211,'F-GD-07 Completo'!$B:$AA,19,0)</f>
        <v>#N/A</v>
      </c>
      <c r="AU211" s="185" t="e">
        <f>VLOOKUP(B211,'F-GD-07 Completo'!$B:$AA,20,0)</f>
        <v>#N/A</v>
      </c>
      <c r="AV211" s="661" t="e">
        <f>VLOOKUP(B211,'F-GD-07 Completo'!$B:$AA,22,0)</f>
        <v>#N/A</v>
      </c>
      <c r="AW211" s="662"/>
      <c r="AX211" s="70" t="e">
        <f>IF(VLOOKUP(B211,'F-GD-07 Completo'!$B:$AA,23,0)="PU","X"," ")</f>
        <v>#N/A</v>
      </c>
      <c r="AY211" s="70" t="e">
        <f>IF(VLOOKUP(B211,'F-GD-07 Completo'!$B:$AA,23,0)="PC","X"," ")</f>
        <v>#N/A</v>
      </c>
      <c r="AZ211" s="70" t="e">
        <f>IF(VLOOKUP(B211,'F-GD-07 Completo'!$B:$AA,23,0)="PR","X"," ")</f>
        <v>#N/A</v>
      </c>
      <c r="BA211" s="71" t="e">
        <f>VLOOKUP(B211,'F-GD-07 Completo'!$B:$AA,24,0)</f>
        <v>#N/A</v>
      </c>
      <c r="BB211" s="663" t="e">
        <f>VLOOKUP(B211,'F-GD-07 Completo'!$B:$AA,25,0)</f>
        <v>#N/A</v>
      </c>
      <c r="BC211" s="664"/>
      <c r="BD211" s="664"/>
      <c r="BE211" s="664"/>
      <c r="BF211" s="664"/>
      <c r="BG211" s="664"/>
      <c r="BH211" s="664"/>
      <c r="BI211" s="664"/>
      <c r="BJ211" s="664"/>
      <c r="BK211" s="664"/>
      <c r="BL211" s="664"/>
      <c r="BM211" s="664"/>
      <c r="BN211" s="664"/>
      <c r="BO211" s="665"/>
      <c r="BP211" s="72"/>
      <c r="BQ211" s="73"/>
      <c r="BR211" s="209"/>
    </row>
    <row r="212" spans="1:70" s="210" customFormat="1" ht="16.5" customHeight="1" x14ac:dyDescent="0.2">
      <c r="A212" s="208"/>
      <c r="B212" s="68">
        <v>191</v>
      </c>
      <c r="C212" s="661" t="e">
        <f>CONCATENATE(VLOOKUP(B212,'F-GD-07 Completo'!$B:$AA,6,0),".",VLOOKUP(B212,'F-GD-07 Completo'!$B:$AA,8,0))</f>
        <v>#N/A</v>
      </c>
      <c r="D212" s="661"/>
      <c r="E212" s="661"/>
      <c r="F212" s="666" t="e">
        <f>CONCATENATE(VLOOKUP(B212,'F-GD-07 Completo'!$B:$AA,7,0),".",VLOOKUP(B212,'F-GD-07 Completo'!$B:$AA,9,0))</f>
        <v>#N/A</v>
      </c>
      <c r="G212" s="666"/>
      <c r="H212" s="666"/>
      <c r="I212" s="666"/>
      <c r="J212" s="666"/>
      <c r="K212" s="666"/>
      <c r="L212" s="666"/>
      <c r="M212" s="666"/>
      <c r="N212" s="666"/>
      <c r="O212" s="666"/>
      <c r="P212" s="666"/>
      <c r="Q212" s="666"/>
      <c r="R212" s="666"/>
      <c r="S212" s="666"/>
      <c r="T212" s="666"/>
      <c r="U212" s="666" t="e">
        <f>CONCATENATE(VLOOKUP(B212,'F-GD-07 Completo'!$B:$AA,8,0)," - ",VLOOKUP(B212,'F-GD-07 Completo'!$B:$W,10,0))</f>
        <v>#N/A</v>
      </c>
      <c r="V212" s="666"/>
      <c r="W212" s="666"/>
      <c r="X212" s="666"/>
      <c r="Y212" s="666"/>
      <c r="Z212" s="666"/>
      <c r="AA212" s="666"/>
      <c r="AB212" s="667"/>
      <c r="AC212" s="668" t="e">
        <f>VLOOKUP(B212,'F-GD-07 Completo'!$B:$AA,11,0)</f>
        <v>#N/A</v>
      </c>
      <c r="AD212" s="669"/>
      <c r="AE212" s="669"/>
      <c r="AF212" s="669"/>
      <c r="AG212" s="670" t="e">
        <f>VLOOKUP(B212,'F-GD-07 Completo'!$B:$AA,12,0)</f>
        <v>#N/A</v>
      </c>
      <c r="AH212" s="670"/>
      <c r="AI212" s="671"/>
      <c r="AJ212" s="672" t="e">
        <f>IF(VLOOKUP(B212,'F-GD-07 Completo'!$B:$AA,13,0)="Carpeta física",CONCATENATE(VLOOKUP(B212,'F-GD-07 Completo'!$B:$AE,14,0)," de ",VLOOKUP(B212,'F-GD-07 Completo'!$B:$AE,15,0))," ")</f>
        <v>#N/A</v>
      </c>
      <c r="AK212" s="673"/>
      <c r="AL212" s="674" t="e">
        <f>IF(VLOOKUP(B212,'F-GD-07 Completo'!$B:$AA,13,0)="Tomo (documentos empastados)",CONCATENATE(VLOOKUP(B212,'F-GD-07 Completo'!$B:$AE,15,0)," de ",VLOOKUP(B212,'F-GD-07 Completo'!$B:$AE,16,0))," ")</f>
        <v>#N/A</v>
      </c>
      <c r="AM212" s="675"/>
      <c r="AN212" s="672" t="e">
        <f>IF(VLOOKUP(B212,'F-GD-07 Completo'!$B:$AA,13,0)="Otro",CONCATENATE(VLOOKUP(B212,'F-GD-07 Completo'!$B:$AE,15,0)," de ",VLOOKUP(B212,'F-GD-07 Completo'!$B:$AE,16,0))," ")</f>
        <v>#N/A</v>
      </c>
      <c r="AO212" s="673"/>
      <c r="AP212" s="69" t="e">
        <f>VLOOKUP(B212,'F-GD-07 Completo'!$B:$AE,29,0)</f>
        <v>#N/A</v>
      </c>
      <c r="AQ212" s="676" t="e">
        <f>VLOOKUP(B212,'F-GD-07 Completo'!$B:$AA,21,0)</f>
        <v>#N/A</v>
      </c>
      <c r="AR212" s="677"/>
      <c r="AS212" s="185" t="e">
        <f>VLOOKUP(B212,'F-GD-07 Completo'!$B:$AA,18,0)</f>
        <v>#N/A</v>
      </c>
      <c r="AT212" s="185" t="e">
        <f>VLOOKUP(B212,'F-GD-07 Completo'!$B:$AA,19,0)</f>
        <v>#N/A</v>
      </c>
      <c r="AU212" s="185" t="e">
        <f>VLOOKUP(B212,'F-GD-07 Completo'!$B:$AA,20,0)</f>
        <v>#N/A</v>
      </c>
      <c r="AV212" s="661" t="e">
        <f>VLOOKUP(B212,'F-GD-07 Completo'!$B:$AA,22,0)</f>
        <v>#N/A</v>
      </c>
      <c r="AW212" s="662"/>
      <c r="AX212" s="70" t="e">
        <f>IF(VLOOKUP(B212,'F-GD-07 Completo'!$B:$AA,23,0)="PU","X"," ")</f>
        <v>#N/A</v>
      </c>
      <c r="AY212" s="70" t="e">
        <f>IF(VLOOKUP(B212,'F-GD-07 Completo'!$B:$AA,23,0)="PC","X"," ")</f>
        <v>#N/A</v>
      </c>
      <c r="AZ212" s="70" t="e">
        <f>IF(VLOOKUP(B212,'F-GD-07 Completo'!$B:$AA,23,0)="PR","X"," ")</f>
        <v>#N/A</v>
      </c>
      <c r="BA212" s="71" t="e">
        <f>VLOOKUP(B212,'F-GD-07 Completo'!$B:$AA,24,0)</f>
        <v>#N/A</v>
      </c>
      <c r="BB212" s="663" t="e">
        <f>VLOOKUP(B212,'F-GD-07 Completo'!$B:$AA,25,0)</f>
        <v>#N/A</v>
      </c>
      <c r="BC212" s="664"/>
      <c r="BD212" s="664"/>
      <c r="BE212" s="664"/>
      <c r="BF212" s="664"/>
      <c r="BG212" s="664"/>
      <c r="BH212" s="664"/>
      <c r="BI212" s="664"/>
      <c r="BJ212" s="664"/>
      <c r="BK212" s="664"/>
      <c r="BL212" s="664"/>
      <c r="BM212" s="664"/>
      <c r="BN212" s="664"/>
      <c r="BO212" s="665"/>
      <c r="BP212" s="72"/>
      <c r="BQ212" s="73"/>
      <c r="BR212" s="209"/>
    </row>
    <row r="213" spans="1:70" s="210" customFormat="1" ht="16.5" customHeight="1" x14ac:dyDescent="0.2">
      <c r="A213" s="208"/>
      <c r="B213" s="68">
        <v>192</v>
      </c>
      <c r="C213" s="661" t="e">
        <f>CONCATENATE(VLOOKUP(B213,'F-GD-07 Completo'!$B:$AA,6,0),".",VLOOKUP(B213,'F-GD-07 Completo'!$B:$AA,8,0))</f>
        <v>#N/A</v>
      </c>
      <c r="D213" s="661"/>
      <c r="E213" s="661"/>
      <c r="F213" s="666" t="e">
        <f>CONCATENATE(VLOOKUP(B213,'F-GD-07 Completo'!$B:$AA,7,0),".",VLOOKUP(B213,'F-GD-07 Completo'!$B:$AA,9,0))</f>
        <v>#N/A</v>
      </c>
      <c r="G213" s="666"/>
      <c r="H213" s="666"/>
      <c r="I213" s="666"/>
      <c r="J213" s="666"/>
      <c r="K213" s="666"/>
      <c r="L213" s="666"/>
      <c r="M213" s="666"/>
      <c r="N213" s="666"/>
      <c r="O213" s="666"/>
      <c r="P213" s="666"/>
      <c r="Q213" s="666"/>
      <c r="R213" s="666"/>
      <c r="S213" s="666"/>
      <c r="T213" s="666"/>
      <c r="U213" s="666" t="e">
        <f>CONCATENATE(VLOOKUP(B213,'F-GD-07 Completo'!$B:$AA,8,0)," - ",VLOOKUP(B213,'F-GD-07 Completo'!$B:$W,10,0))</f>
        <v>#N/A</v>
      </c>
      <c r="V213" s="666"/>
      <c r="W213" s="666"/>
      <c r="X213" s="666"/>
      <c r="Y213" s="666"/>
      <c r="Z213" s="666"/>
      <c r="AA213" s="666"/>
      <c r="AB213" s="667"/>
      <c r="AC213" s="668" t="e">
        <f>VLOOKUP(B213,'F-GD-07 Completo'!$B:$AA,11,0)</f>
        <v>#N/A</v>
      </c>
      <c r="AD213" s="669"/>
      <c r="AE213" s="669"/>
      <c r="AF213" s="669"/>
      <c r="AG213" s="670" t="e">
        <f>VLOOKUP(B213,'F-GD-07 Completo'!$B:$AA,12,0)</f>
        <v>#N/A</v>
      </c>
      <c r="AH213" s="670"/>
      <c r="AI213" s="671"/>
      <c r="AJ213" s="672" t="e">
        <f>IF(VLOOKUP(B213,'F-GD-07 Completo'!$B:$AA,13,0)="Carpeta física",CONCATENATE(VLOOKUP(B213,'F-GD-07 Completo'!$B:$AE,14,0)," de ",VLOOKUP(B213,'F-GD-07 Completo'!$B:$AE,15,0))," ")</f>
        <v>#N/A</v>
      </c>
      <c r="AK213" s="673"/>
      <c r="AL213" s="674" t="e">
        <f>IF(VLOOKUP(B213,'F-GD-07 Completo'!$B:$AA,13,0)="Tomo (documentos empastados)",CONCATENATE(VLOOKUP(B213,'F-GD-07 Completo'!$B:$AE,15,0)," de ",VLOOKUP(B213,'F-GD-07 Completo'!$B:$AE,16,0))," ")</f>
        <v>#N/A</v>
      </c>
      <c r="AM213" s="675"/>
      <c r="AN213" s="672" t="e">
        <f>IF(VLOOKUP(B213,'F-GD-07 Completo'!$B:$AA,13,0)="Otro",CONCATENATE(VLOOKUP(B213,'F-GD-07 Completo'!$B:$AE,15,0)," de ",VLOOKUP(B213,'F-GD-07 Completo'!$B:$AE,16,0))," ")</f>
        <v>#N/A</v>
      </c>
      <c r="AO213" s="673"/>
      <c r="AP213" s="69" t="e">
        <f>VLOOKUP(B213,'F-GD-07 Completo'!$B:$AE,29,0)</f>
        <v>#N/A</v>
      </c>
      <c r="AQ213" s="676" t="e">
        <f>VLOOKUP(B213,'F-GD-07 Completo'!$B:$AA,21,0)</f>
        <v>#N/A</v>
      </c>
      <c r="AR213" s="677"/>
      <c r="AS213" s="185" t="e">
        <f>VLOOKUP(B213,'F-GD-07 Completo'!$B:$AA,18,0)</f>
        <v>#N/A</v>
      </c>
      <c r="AT213" s="185" t="e">
        <f>VLOOKUP(B213,'F-GD-07 Completo'!$B:$AA,19,0)</f>
        <v>#N/A</v>
      </c>
      <c r="AU213" s="185" t="e">
        <f>VLOOKUP(B213,'F-GD-07 Completo'!$B:$AA,20,0)</f>
        <v>#N/A</v>
      </c>
      <c r="AV213" s="661" t="e">
        <f>VLOOKUP(B213,'F-GD-07 Completo'!$B:$AA,22,0)</f>
        <v>#N/A</v>
      </c>
      <c r="AW213" s="662"/>
      <c r="AX213" s="70" t="e">
        <f>IF(VLOOKUP(B213,'F-GD-07 Completo'!$B:$AA,23,0)="PU","X"," ")</f>
        <v>#N/A</v>
      </c>
      <c r="AY213" s="70" t="e">
        <f>IF(VLOOKUP(B213,'F-GD-07 Completo'!$B:$AA,23,0)="PC","X"," ")</f>
        <v>#N/A</v>
      </c>
      <c r="AZ213" s="70" t="e">
        <f>IF(VLOOKUP(B213,'F-GD-07 Completo'!$B:$AA,23,0)="PR","X"," ")</f>
        <v>#N/A</v>
      </c>
      <c r="BA213" s="71" t="e">
        <f>VLOOKUP(B213,'F-GD-07 Completo'!$B:$AA,24,0)</f>
        <v>#N/A</v>
      </c>
      <c r="BB213" s="663" t="e">
        <f>VLOOKUP(B213,'F-GD-07 Completo'!$B:$AA,25,0)</f>
        <v>#N/A</v>
      </c>
      <c r="BC213" s="664"/>
      <c r="BD213" s="664"/>
      <c r="BE213" s="664"/>
      <c r="BF213" s="664"/>
      <c r="BG213" s="664"/>
      <c r="BH213" s="664"/>
      <c r="BI213" s="664"/>
      <c r="BJ213" s="664"/>
      <c r="BK213" s="664"/>
      <c r="BL213" s="664"/>
      <c r="BM213" s="664"/>
      <c r="BN213" s="664"/>
      <c r="BO213" s="665"/>
      <c r="BP213" s="72"/>
      <c r="BQ213" s="73"/>
      <c r="BR213" s="209"/>
    </row>
    <row r="214" spans="1:70" s="210" customFormat="1" ht="16.5" customHeight="1" x14ac:dyDescent="0.2">
      <c r="A214" s="208"/>
      <c r="B214" s="68">
        <v>193</v>
      </c>
      <c r="C214" s="661" t="e">
        <f>CONCATENATE(VLOOKUP(B214,'F-GD-07 Completo'!$B:$AA,6,0),".",VLOOKUP(B214,'F-GD-07 Completo'!$B:$AA,8,0))</f>
        <v>#N/A</v>
      </c>
      <c r="D214" s="661"/>
      <c r="E214" s="661"/>
      <c r="F214" s="666" t="e">
        <f>CONCATENATE(VLOOKUP(B214,'F-GD-07 Completo'!$B:$AA,7,0),".",VLOOKUP(B214,'F-GD-07 Completo'!$B:$AA,9,0))</f>
        <v>#N/A</v>
      </c>
      <c r="G214" s="666"/>
      <c r="H214" s="666"/>
      <c r="I214" s="666"/>
      <c r="J214" s="666"/>
      <c r="K214" s="666"/>
      <c r="L214" s="666"/>
      <c r="M214" s="666"/>
      <c r="N214" s="666"/>
      <c r="O214" s="666"/>
      <c r="P214" s="666"/>
      <c r="Q214" s="666"/>
      <c r="R214" s="666"/>
      <c r="S214" s="666"/>
      <c r="T214" s="666"/>
      <c r="U214" s="666" t="e">
        <f>CONCATENATE(VLOOKUP(B214,'F-GD-07 Completo'!$B:$AA,8,0)," - ",VLOOKUP(B214,'F-GD-07 Completo'!$B:$W,10,0))</f>
        <v>#N/A</v>
      </c>
      <c r="V214" s="666"/>
      <c r="W214" s="666"/>
      <c r="X214" s="666"/>
      <c r="Y214" s="666"/>
      <c r="Z214" s="666"/>
      <c r="AA214" s="666"/>
      <c r="AB214" s="667"/>
      <c r="AC214" s="668" t="e">
        <f>VLOOKUP(B214,'F-GD-07 Completo'!$B:$AA,11,0)</f>
        <v>#N/A</v>
      </c>
      <c r="AD214" s="669"/>
      <c r="AE214" s="669"/>
      <c r="AF214" s="669"/>
      <c r="AG214" s="670" t="e">
        <f>VLOOKUP(B214,'F-GD-07 Completo'!$B:$AA,12,0)</f>
        <v>#N/A</v>
      </c>
      <c r="AH214" s="670"/>
      <c r="AI214" s="671"/>
      <c r="AJ214" s="672" t="e">
        <f>IF(VLOOKUP(B214,'F-GD-07 Completo'!$B:$AA,13,0)="Carpeta física",CONCATENATE(VLOOKUP(B214,'F-GD-07 Completo'!$B:$AE,14,0)," de ",VLOOKUP(B214,'F-GD-07 Completo'!$B:$AE,15,0))," ")</f>
        <v>#N/A</v>
      </c>
      <c r="AK214" s="673"/>
      <c r="AL214" s="674" t="e">
        <f>IF(VLOOKUP(B214,'F-GD-07 Completo'!$B:$AA,13,0)="Tomo (documentos empastados)",CONCATENATE(VLOOKUP(B214,'F-GD-07 Completo'!$B:$AE,15,0)," de ",VLOOKUP(B214,'F-GD-07 Completo'!$B:$AE,16,0))," ")</f>
        <v>#N/A</v>
      </c>
      <c r="AM214" s="675"/>
      <c r="AN214" s="672" t="e">
        <f>IF(VLOOKUP(B214,'F-GD-07 Completo'!$B:$AA,13,0)="Otro",CONCATENATE(VLOOKUP(B214,'F-GD-07 Completo'!$B:$AE,15,0)," de ",VLOOKUP(B214,'F-GD-07 Completo'!$B:$AE,16,0))," ")</f>
        <v>#N/A</v>
      </c>
      <c r="AO214" s="673"/>
      <c r="AP214" s="69" t="e">
        <f>VLOOKUP(B214,'F-GD-07 Completo'!$B:$AE,29,0)</f>
        <v>#N/A</v>
      </c>
      <c r="AQ214" s="676" t="e">
        <f>VLOOKUP(B214,'F-GD-07 Completo'!$B:$AA,21,0)</f>
        <v>#N/A</v>
      </c>
      <c r="AR214" s="677"/>
      <c r="AS214" s="185" t="e">
        <f>VLOOKUP(B214,'F-GD-07 Completo'!$B:$AA,18,0)</f>
        <v>#N/A</v>
      </c>
      <c r="AT214" s="185" t="e">
        <f>VLOOKUP(B214,'F-GD-07 Completo'!$B:$AA,19,0)</f>
        <v>#N/A</v>
      </c>
      <c r="AU214" s="185" t="e">
        <f>VLOOKUP(B214,'F-GD-07 Completo'!$B:$AA,20,0)</f>
        <v>#N/A</v>
      </c>
      <c r="AV214" s="661" t="e">
        <f>VLOOKUP(B214,'F-GD-07 Completo'!$B:$AA,22,0)</f>
        <v>#N/A</v>
      </c>
      <c r="AW214" s="662"/>
      <c r="AX214" s="70" t="e">
        <f>IF(VLOOKUP(B214,'F-GD-07 Completo'!$B:$AA,23,0)="PU","X"," ")</f>
        <v>#N/A</v>
      </c>
      <c r="AY214" s="70" t="e">
        <f>IF(VLOOKUP(B214,'F-GD-07 Completo'!$B:$AA,23,0)="PC","X"," ")</f>
        <v>#N/A</v>
      </c>
      <c r="AZ214" s="70" t="e">
        <f>IF(VLOOKUP(B214,'F-GD-07 Completo'!$B:$AA,23,0)="PR","X"," ")</f>
        <v>#N/A</v>
      </c>
      <c r="BA214" s="71" t="e">
        <f>VLOOKUP(B214,'F-GD-07 Completo'!$B:$AA,24,0)</f>
        <v>#N/A</v>
      </c>
      <c r="BB214" s="663" t="e">
        <f>VLOOKUP(B214,'F-GD-07 Completo'!$B:$AA,25,0)</f>
        <v>#N/A</v>
      </c>
      <c r="BC214" s="664"/>
      <c r="BD214" s="664"/>
      <c r="BE214" s="664"/>
      <c r="BF214" s="664"/>
      <c r="BG214" s="664"/>
      <c r="BH214" s="664"/>
      <c r="BI214" s="664"/>
      <c r="BJ214" s="664"/>
      <c r="BK214" s="664"/>
      <c r="BL214" s="664"/>
      <c r="BM214" s="664"/>
      <c r="BN214" s="664"/>
      <c r="BO214" s="665"/>
      <c r="BP214" s="72"/>
      <c r="BQ214" s="73"/>
      <c r="BR214" s="209"/>
    </row>
    <row r="215" spans="1:70" s="210" customFormat="1" ht="16.5" customHeight="1" x14ac:dyDescent="0.2">
      <c r="A215" s="208"/>
      <c r="B215" s="68">
        <v>194</v>
      </c>
      <c r="C215" s="661" t="e">
        <f>CONCATENATE(VLOOKUP(B215,'F-GD-07 Completo'!$B:$AA,6,0),".",VLOOKUP(B215,'F-GD-07 Completo'!$B:$AA,8,0))</f>
        <v>#N/A</v>
      </c>
      <c r="D215" s="661"/>
      <c r="E215" s="661"/>
      <c r="F215" s="666" t="e">
        <f>CONCATENATE(VLOOKUP(B215,'F-GD-07 Completo'!$B:$AA,7,0),".",VLOOKUP(B215,'F-GD-07 Completo'!$B:$AA,9,0))</f>
        <v>#N/A</v>
      </c>
      <c r="G215" s="666"/>
      <c r="H215" s="666"/>
      <c r="I215" s="666"/>
      <c r="J215" s="666"/>
      <c r="K215" s="666"/>
      <c r="L215" s="666"/>
      <c r="M215" s="666"/>
      <c r="N215" s="666"/>
      <c r="O215" s="666"/>
      <c r="P215" s="666"/>
      <c r="Q215" s="666"/>
      <c r="R215" s="666"/>
      <c r="S215" s="666"/>
      <c r="T215" s="666"/>
      <c r="U215" s="666" t="e">
        <f>CONCATENATE(VLOOKUP(B215,'F-GD-07 Completo'!$B:$AA,8,0)," - ",VLOOKUP(B215,'F-GD-07 Completo'!$B:$W,10,0))</f>
        <v>#N/A</v>
      </c>
      <c r="V215" s="666"/>
      <c r="W215" s="666"/>
      <c r="X215" s="666"/>
      <c r="Y215" s="666"/>
      <c r="Z215" s="666"/>
      <c r="AA215" s="666"/>
      <c r="AB215" s="667"/>
      <c r="AC215" s="668" t="e">
        <f>VLOOKUP(B215,'F-GD-07 Completo'!$B:$AA,11,0)</f>
        <v>#N/A</v>
      </c>
      <c r="AD215" s="669"/>
      <c r="AE215" s="669"/>
      <c r="AF215" s="669"/>
      <c r="AG215" s="670" t="e">
        <f>VLOOKUP(B215,'F-GD-07 Completo'!$B:$AA,12,0)</f>
        <v>#N/A</v>
      </c>
      <c r="AH215" s="670"/>
      <c r="AI215" s="671"/>
      <c r="AJ215" s="672" t="e">
        <f>IF(VLOOKUP(B215,'F-GD-07 Completo'!$B:$AA,13,0)="Carpeta física",CONCATENATE(VLOOKUP(B215,'F-GD-07 Completo'!$B:$AE,14,0)," de ",VLOOKUP(B215,'F-GD-07 Completo'!$B:$AE,15,0))," ")</f>
        <v>#N/A</v>
      </c>
      <c r="AK215" s="673"/>
      <c r="AL215" s="674" t="e">
        <f>IF(VLOOKUP(B215,'F-GD-07 Completo'!$B:$AA,13,0)="Tomo (documentos empastados)",CONCATENATE(VLOOKUP(B215,'F-GD-07 Completo'!$B:$AE,15,0)," de ",VLOOKUP(B215,'F-GD-07 Completo'!$B:$AE,16,0))," ")</f>
        <v>#N/A</v>
      </c>
      <c r="AM215" s="675"/>
      <c r="AN215" s="672" t="e">
        <f>IF(VLOOKUP(B215,'F-GD-07 Completo'!$B:$AA,13,0)="Otro",CONCATENATE(VLOOKUP(B215,'F-GD-07 Completo'!$B:$AE,15,0)," de ",VLOOKUP(B215,'F-GD-07 Completo'!$B:$AE,16,0))," ")</f>
        <v>#N/A</v>
      </c>
      <c r="AO215" s="673"/>
      <c r="AP215" s="69" t="e">
        <f>VLOOKUP(B215,'F-GD-07 Completo'!$B:$AE,29,0)</f>
        <v>#N/A</v>
      </c>
      <c r="AQ215" s="676" t="e">
        <f>VLOOKUP(B215,'F-GD-07 Completo'!$B:$AA,21,0)</f>
        <v>#N/A</v>
      </c>
      <c r="AR215" s="677"/>
      <c r="AS215" s="185" t="e">
        <f>VLOOKUP(B215,'F-GD-07 Completo'!$B:$AA,18,0)</f>
        <v>#N/A</v>
      </c>
      <c r="AT215" s="185" t="e">
        <f>VLOOKUP(B215,'F-GD-07 Completo'!$B:$AA,19,0)</f>
        <v>#N/A</v>
      </c>
      <c r="AU215" s="185" t="e">
        <f>VLOOKUP(B215,'F-GD-07 Completo'!$B:$AA,20,0)</f>
        <v>#N/A</v>
      </c>
      <c r="AV215" s="661" t="e">
        <f>VLOOKUP(B215,'F-GD-07 Completo'!$B:$AA,22,0)</f>
        <v>#N/A</v>
      </c>
      <c r="AW215" s="662"/>
      <c r="AX215" s="70" t="e">
        <f>IF(VLOOKUP(B215,'F-GD-07 Completo'!$B:$AA,23,0)="PU","X"," ")</f>
        <v>#N/A</v>
      </c>
      <c r="AY215" s="70" t="e">
        <f>IF(VLOOKUP(B215,'F-GD-07 Completo'!$B:$AA,23,0)="PC","X"," ")</f>
        <v>#N/A</v>
      </c>
      <c r="AZ215" s="70" t="e">
        <f>IF(VLOOKUP(B215,'F-GD-07 Completo'!$B:$AA,23,0)="PR","X"," ")</f>
        <v>#N/A</v>
      </c>
      <c r="BA215" s="71" t="e">
        <f>VLOOKUP(B215,'F-GD-07 Completo'!$B:$AA,24,0)</f>
        <v>#N/A</v>
      </c>
      <c r="BB215" s="663" t="e">
        <f>VLOOKUP(B215,'F-GD-07 Completo'!$B:$AA,25,0)</f>
        <v>#N/A</v>
      </c>
      <c r="BC215" s="664"/>
      <c r="BD215" s="664"/>
      <c r="BE215" s="664"/>
      <c r="BF215" s="664"/>
      <c r="BG215" s="664"/>
      <c r="BH215" s="664"/>
      <c r="BI215" s="664"/>
      <c r="BJ215" s="664"/>
      <c r="BK215" s="664"/>
      <c r="BL215" s="664"/>
      <c r="BM215" s="664"/>
      <c r="BN215" s="664"/>
      <c r="BO215" s="665"/>
      <c r="BP215" s="72"/>
      <c r="BQ215" s="73"/>
      <c r="BR215" s="209"/>
    </row>
    <row r="216" spans="1:70" s="210" customFormat="1" ht="16.5" customHeight="1" x14ac:dyDescent="0.2">
      <c r="A216" s="208"/>
      <c r="B216" s="68">
        <v>195</v>
      </c>
      <c r="C216" s="661" t="e">
        <f>CONCATENATE(VLOOKUP(B216,'F-GD-07 Completo'!$B:$AA,6,0),".",VLOOKUP(B216,'F-GD-07 Completo'!$B:$AA,8,0))</f>
        <v>#N/A</v>
      </c>
      <c r="D216" s="661"/>
      <c r="E216" s="661"/>
      <c r="F216" s="666" t="e">
        <f>CONCATENATE(VLOOKUP(B216,'F-GD-07 Completo'!$B:$AA,7,0),".",VLOOKUP(B216,'F-GD-07 Completo'!$B:$AA,9,0))</f>
        <v>#N/A</v>
      </c>
      <c r="G216" s="666"/>
      <c r="H216" s="666"/>
      <c r="I216" s="666"/>
      <c r="J216" s="666"/>
      <c r="K216" s="666"/>
      <c r="L216" s="666"/>
      <c r="M216" s="666"/>
      <c r="N216" s="666"/>
      <c r="O216" s="666"/>
      <c r="P216" s="666"/>
      <c r="Q216" s="666"/>
      <c r="R216" s="666"/>
      <c r="S216" s="666"/>
      <c r="T216" s="666"/>
      <c r="U216" s="666" t="e">
        <f>CONCATENATE(VLOOKUP(B216,'F-GD-07 Completo'!$B:$AA,8,0)," - ",VLOOKUP(B216,'F-GD-07 Completo'!$B:$W,10,0))</f>
        <v>#N/A</v>
      </c>
      <c r="V216" s="666"/>
      <c r="W216" s="666"/>
      <c r="X216" s="666"/>
      <c r="Y216" s="666"/>
      <c r="Z216" s="666"/>
      <c r="AA216" s="666"/>
      <c r="AB216" s="667"/>
      <c r="AC216" s="668" t="e">
        <f>VLOOKUP(B216,'F-GD-07 Completo'!$B:$AA,11,0)</f>
        <v>#N/A</v>
      </c>
      <c r="AD216" s="669"/>
      <c r="AE216" s="669"/>
      <c r="AF216" s="669"/>
      <c r="AG216" s="670" t="e">
        <f>VLOOKUP(B216,'F-GD-07 Completo'!$B:$AA,12,0)</f>
        <v>#N/A</v>
      </c>
      <c r="AH216" s="670"/>
      <c r="AI216" s="671"/>
      <c r="AJ216" s="672" t="e">
        <f>IF(VLOOKUP(B216,'F-GD-07 Completo'!$B:$AA,13,0)="Carpeta física",CONCATENATE(VLOOKUP(B216,'F-GD-07 Completo'!$B:$AE,14,0)," de ",VLOOKUP(B216,'F-GD-07 Completo'!$B:$AE,15,0))," ")</f>
        <v>#N/A</v>
      </c>
      <c r="AK216" s="673"/>
      <c r="AL216" s="674" t="e">
        <f>IF(VLOOKUP(B216,'F-GD-07 Completo'!$B:$AA,13,0)="Tomo (documentos empastados)",CONCATENATE(VLOOKUP(B216,'F-GD-07 Completo'!$B:$AE,15,0)," de ",VLOOKUP(B216,'F-GD-07 Completo'!$B:$AE,16,0))," ")</f>
        <v>#N/A</v>
      </c>
      <c r="AM216" s="675"/>
      <c r="AN216" s="672" t="e">
        <f>IF(VLOOKUP(B216,'F-GD-07 Completo'!$B:$AA,13,0)="Otro",CONCATENATE(VLOOKUP(B216,'F-GD-07 Completo'!$B:$AE,15,0)," de ",VLOOKUP(B216,'F-GD-07 Completo'!$B:$AE,16,0))," ")</f>
        <v>#N/A</v>
      </c>
      <c r="AO216" s="673"/>
      <c r="AP216" s="69" t="e">
        <f>VLOOKUP(B216,'F-GD-07 Completo'!$B:$AE,29,0)</f>
        <v>#N/A</v>
      </c>
      <c r="AQ216" s="676" t="e">
        <f>VLOOKUP(B216,'F-GD-07 Completo'!$B:$AA,21,0)</f>
        <v>#N/A</v>
      </c>
      <c r="AR216" s="677"/>
      <c r="AS216" s="185" t="e">
        <f>VLOOKUP(B216,'F-GD-07 Completo'!$B:$AA,18,0)</f>
        <v>#N/A</v>
      </c>
      <c r="AT216" s="185" t="e">
        <f>VLOOKUP(B216,'F-GD-07 Completo'!$B:$AA,19,0)</f>
        <v>#N/A</v>
      </c>
      <c r="AU216" s="185" t="e">
        <f>VLOOKUP(B216,'F-GD-07 Completo'!$B:$AA,20,0)</f>
        <v>#N/A</v>
      </c>
      <c r="AV216" s="661" t="e">
        <f>VLOOKUP(B216,'F-GD-07 Completo'!$B:$AA,22,0)</f>
        <v>#N/A</v>
      </c>
      <c r="AW216" s="662"/>
      <c r="AX216" s="70" t="e">
        <f>IF(VLOOKUP(B216,'F-GD-07 Completo'!$B:$AA,23,0)="PU","X"," ")</f>
        <v>#N/A</v>
      </c>
      <c r="AY216" s="70" t="e">
        <f>IF(VLOOKUP(B216,'F-GD-07 Completo'!$B:$AA,23,0)="PC","X"," ")</f>
        <v>#N/A</v>
      </c>
      <c r="AZ216" s="70" t="e">
        <f>IF(VLOOKUP(B216,'F-GD-07 Completo'!$B:$AA,23,0)="PR","X"," ")</f>
        <v>#N/A</v>
      </c>
      <c r="BA216" s="71" t="e">
        <f>VLOOKUP(B216,'F-GD-07 Completo'!$B:$AA,24,0)</f>
        <v>#N/A</v>
      </c>
      <c r="BB216" s="663" t="e">
        <f>VLOOKUP(B216,'F-GD-07 Completo'!$B:$AA,25,0)</f>
        <v>#N/A</v>
      </c>
      <c r="BC216" s="664"/>
      <c r="BD216" s="664"/>
      <c r="BE216" s="664"/>
      <c r="BF216" s="664"/>
      <c r="BG216" s="664"/>
      <c r="BH216" s="664"/>
      <c r="BI216" s="664"/>
      <c r="BJ216" s="664"/>
      <c r="BK216" s="664"/>
      <c r="BL216" s="664"/>
      <c r="BM216" s="664"/>
      <c r="BN216" s="664"/>
      <c r="BO216" s="665"/>
      <c r="BP216" s="72"/>
      <c r="BQ216" s="73"/>
      <c r="BR216" s="209"/>
    </row>
    <row r="217" spans="1:70" s="210" customFormat="1" ht="16.5" customHeight="1" x14ac:dyDescent="0.2">
      <c r="A217" s="208"/>
      <c r="B217" s="68">
        <v>196</v>
      </c>
      <c r="C217" s="661" t="e">
        <f>CONCATENATE(VLOOKUP(B217,'F-GD-07 Completo'!$B:$AA,6,0),".",VLOOKUP(B217,'F-GD-07 Completo'!$B:$AA,8,0))</f>
        <v>#N/A</v>
      </c>
      <c r="D217" s="661"/>
      <c r="E217" s="661"/>
      <c r="F217" s="666" t="e">
        <f>CONCATENATE(VLOOKUP(B217,'F-GD-07 Completo'!$B:$AA,7,0),".",VLOOKUP(B217,'F-GD-07 Completo'!$B:$AA,9,0))</f>
        <v>#N/A</v>
      </c>
      <c r="G217" s="666"/>
      <c r="H217" s="666"/>
      <c r="I217" s="666"/>
      <c r="J217" s="666"/>
      <c r="K217" s="666"/>
      <c r="L217" s="666"/>
      <c r="M217" s="666"/>
      <c r="N217" s="666"/>
      <c r="O217" s="666"/>
      <c r="P217" s="666"/>
      <c r="Q217" s="666"/>
      <c r="R217" s="666"/>
      <c r="S217" s="666"/>
      <c r="T217" s="666"/>
      <c r="U217" s="666" t="e">
        <f>CONCATENATE(VLOOKUP(B217,'F-GD-07 Completo'!$B:$AA,8,0)," - ",VLOOKUP(B217,'F-GD-07 Completo'!$B:$W,10,0))</f>
        <v>#N/A</v>
      </c>
      <c r="V217" s="666"/>
      <c r="W217" s="666"/>
      <c r="X217" s="666"/>
      <c r="Y217" s="666"/>
      <c r="Z217" s="666"/>
      <c r="AA217" s="666"/>
      <c r="AB217" s="667"/>
      <c r="AC217" s="668" t="e">
        <f>VLOOKUP(B217,'F-GD-07 Completo'!$B:$AA,11,0)</f>
        <v>#N/A</v>
      </c>
      <c r="AD217" s="669"/>
      <c r="AE217" s="669"/>
      <c r="AF217" s="669"/>
      <c r="AG217" s="670" t="e">
        <f>VLOOKUP(B217,'F-GD-07 Completo'!$B:$AA,12,0)</f>
        <v>#N/A</v>
      </c>
      <c r="AH217" s="670"/>
      <c r="AI217" s="671"/>
      <c r="AJ217" s="672" t="e">
        <f>IF(VLOOKUP(B217,'F-GD-07 Completo'!$B:$AA,13,0)="Carpeta física",CONCATENATE(VLOOKUP(B217,'F-GD-07 Completo'!$B:$AE,14,0)," de ",VLOOKUP(B217,'F-GD-07 Completo'!$B:$AE,15,0))," ")</f>
        <v>#N/A</v>
      </c>
      <c r="AK217" s="673"/>
      <c r="AL217" s="674" t="e">
        <f>IF(VLOOKUP(B217,'F-GD-07 Completo'!$B:$AA,13,0)="Tomo (documentos empastados)",CONCATENATE(VLOOKUP(B217,'F-GD-07 Completo'!$B:$AE,15,0)," de ",VLOOKUP(B217,'F-GD-07 Completo'!$B:$AE,16,0))," ")</f>
        <v>#N/A</v>
      </c>
      <c r="AM217" s="675"/>
      <c r="AN217" s="672" t="e">
        <f>IF(VLOOKUP(B217,'F-GD-07 Completo'!$B:$AA,13,0)="Otro",CONCATENATE(VLOOKUP(B217,'F-GD-07 Completo'!$B:$AE,15,0)," de ",VLOOKUP(B217,'F-GD-07 Completo'!$B:$AE,16,0))," ")</f>
        <v>#N/A</v>
      </c>
      <c r="AO217" s="673"/>
      <c r="AP217" s="69" t="e">
        <f>VLOOKUP(B217,'F-GD-07 Completo'!$B:$AE,29,0)</f>
        <v>#N/A</v>
      </c>
      <c r="AQ217" s="676" t="e">
        <f>VLOOKUP(B217,'F-GD-07 Completo'!$B:$AA,21,0)</f>
        <v>#N/A</v>
      </c>
      <c r="AR217" s="677"/>
      <c r="AS217" s="185" t="e">
        <f>VLOOKUP(B217,'F-GD-07 Completo'!$B:$AA,18,0)</f>
        <v>#N/A</v>
      </c>
      <c r="AT217" s="185" t="e">
        <f>VLOOKUP(B217,'F-GD-07 Completo'!$B:$AA,19,0)</f>
        <v>#N/A</v>
      </c>
      <c r="AU217" s="185" t="e">
        <f>VLOOKUP(B217,'F-GD-07 Completo'!$B:$AA,20,0)</f>
        <v>#N/A</v>
      </c>
      <c r="AV217" s="661" t="e">
        <f>VLOOKUP(B217,'F-GD-07 Completo'!$B:$AA,22,0)</f>
        <v>#N/A</v>
      </c>
      <c r="AW217" s="662"/>
      <c r="AX217" s="70" t="e">
        <f>IF(VLOOKUP(B217,'F-GD-07 Completo'!$B:$AA,23,0)="PU","X"," ")</f>
        <v>#N/A</v>
      </c>
      <c r="AY217" s="70" t="e">
        <f>IF(VLOOKUP(B217,'F-GD-07 Completo'!$B:$AA,23,0)="PC","X"," ")</f>
        <v>#N/A</v>
      </c>
      <c r="AZ217" s="70" t="e">
        <f>IF(VLOOKUP(B217,'F-GD-07 Completo'!$B:$AA,23,0)="PR","X"," ")</f>
        <v>#N/A</v>
      </c>
      <c r="BA217" s="71" t="e">
        <f>VLOOKUP(B217,'F-GD-07 Completo'!$B:$AA,24,0)</f>
        <v>#N/A</v>
      </c>
      <c r="BB217" s="663" t="e">
        <f>VLOOKUP(B217,'F-GD-07 Completo'!$B:$AA,25,0)</f>
        <v>#N/A</v>
      </c>
      <c r="BC217" s="664"/>
      <c r="BD217" s="664"/>
      <c r="BE217" s="664"/>
      <c r="BF217" s="664"/>
      <c r="BG217" s="664"/>
      <c r="BH217" s="664"/>
      <c r="BI217" s="664"/>
      <c r="BJ217" s="664"/>
      <c r="BK217" s="664"/>
      <c r="BL217" s="664"/>
      <c r="BM217" s="664"/>
      <c r="BN217" s="664"/>
      <c r="BO217" s="665"/>
      <c r="BP217" s="72"/>
      <c r="BQ217" s="73"/>
      <c r="BR217" s="209"/>
    </row>
    <row r="218" spans="1:70" s="210" customFormat="1" ht="16.5" customHeight="1" x14ac:dyDescent="0.2">
      <c r="A218" s="208"/>
      <c r="B218" s="68">
        <v>197</v>
      </c>
      <c r="C218" s="661" t="e">
        <f>CONCATENATE(VLOOKUP(B218,'F-GD-07 Completo'!$B:$AA,6,0),".",VLOOKUP(B218,'F-GD-07 Completo'!$B:$AA,8,0))</f>
        <v>#N/A</v>
      </c>
      <c r="D218" s="661"/>
      <c r="E218" s="661"/>
      <c r="F218" s="666" t="e">
        <f>CONCATENATE(VLOOKUP(B218,'F-GD-07 Completo'!$B:$AA,7,0),".",VLOOKUP(B218,'F-GD-07 Completo'!$B:$AA,9,0))</f>
        <v>#N/A</v>
      </c>
      <c r="G218" s="666"/>
      <c r="H218" s="666"/>
      <c r="I218" s="666"/>
      <c r="J218" s="666"/>
      <c r="K218" s="666"/>
      <c r="L218" s="666"/>
      <c r="M218" s="666"/>
      <c r="N218" s="666"/>
      <c r="O218" s="666"/>
      <c r="P218" s="666"/>
      <c r="Q218" s="666"/>
      <c r="R218" s="666"/>
      <c r="S218" s="666"/>
      <c r="T218" s="666"/>
      <c r="U218" s="666" t="e">
        <f>CONCATENATE(VLOOKUP(B218,'F-GD-07 Completo'!$B:$AA,8,0)," - ",VLOOKUP(B218,'F-GD-07 Completo'!$B:$W,10,0))</f>
        <v>#N/A</v>
      </c>
      <c r="V218" s="666"/>
      <c r="W218" s="666"/>
      <c r="X218" s="666"/>
      <c r="Y218" s="666"/>
      <c r="Z218" s="666"/>
      <c r="AA218" s="666"/>
      <c r="AB218" s="667"/>
      <c r="AC218" s="668" t="e">
        <f>VLOOKUP(B218,'F-GD-07 Completo'!$B:$AA,11,0)</f>
        <v>#N/A</v>
      </c>
      <c r="AD218" s="669"/>
      <c r="AE218" s="669"/>
      <c r="AF218" s="669"/>
      <c r="AG218" s="670" t="e">
        <f>VLOOKUP(B218,'F-GD-07 Completo'!$B:$AA,12,0)</f>
        <v>#N/A</v>
      </c>
      <c r="AH218" s="670"/>
      <c r="AI218" s="671"/>
      <c r="AJ218" s="672" t="e">
        <f>IF(VLOOKUP(B218,'F-GD-07 Completo'!$B:$AA,13,0)="Carpeta física",CONCATENATE(VLOOKUP(B218,'F-GD-07 Completo'!$B:$AE,14,0)," de ",VLOOKUP(B218,'F-GD-07 Completo'!$B:$AE,15,0))," ")</f>
        <v>#N/A</v>
      </c>
      <c r="AK218" s="673"/>
      <c r="AL218" s="674" t="e">
        <f>IF(VLOOKUP(B218,'F-GD-07 Completo'!$B:$AA,13,0)="Tomo (documentos empastados)",CONCATENATE(VLOOKUP(B218,'F-GD-07 Completo'!$B:$AE,15,0)," de ",VLOOKUP(B218,'F-GD-07 Completo'!$B:$AE,16,0))," ")</f>
        <v>#N/A</v>
      </c>
      <c r="AM218" s="675"/>
      <c r="AN218" s="672" t="e">
        <f>IF(VLOOKUP(B218,'F-GD-07 Completo'!$B:$AA,13,0)="Otro",CONCATENATE(VLOOKUP(B218,'F-GD-07 Completo'!$B:$AE,15,0)," de ",VLOOKUP(B218,'F-GD-07 Completo'!$B:$AE,16,0))," ")</f>
        <v>#N/A</v>
      </c>
      <c r="AO218" s="673"/>
      <c r="AP218" s="69" t="e">
        <f>VLOOKUP(B218,'F-GD-07 Completo'!$B:$AE,29,0)</f>
        <v>#N/A</v>
      </c>
      <c r="AQ218" s="676" t="e">
        <f>VLOOKUP(B218,'F-GD-07 Completo'!$B:$AA,21,0)</f>
        <v>#N/A</v>
      </c>
      <c r="AR218" s="677"/>
      <c r="AS218" s="185" t="e">
        <f>VLOOKUP(B218,'F-GD-07 Completo'!$B:$AA,18,0)</f>
        <v>#N/A</v>
      </c>
      <c r="AT218" s="185" t="e">
        <f>VLOOKUP(B218,'F-GD-07 Completo'!$B:$AA,19,0)</f>
        <v>#N/A</v>
      </c>
      <c r="AU218" s="185" t="e">
        <f>VLOOKUP(B218,'F-GD-07 Completo'!$B:$AA,20,0)</f>
        <v>#N/A</v>
      </c>
      <c r="AV218" s="661" t="e">
        <f>VLOOKUP(B218,'F-GD-07 Completo'!$B:$AA,22,0)</f>
        <v>#N/A</v>
      </c>
      <c r="AW218" s="662"/>
      <c r="AX218" s="70" t="e">
        <f>IF(VLOOKUP(B218,'F-GD-07 Completo'!$B:$AA,23,0)="PU","X"," ")</f>
        <v>#N/A</v>
      </c>
      <c r="AY218" s="70" t="e">
        <f>IF(VLOOKUP(B218,'F-GD-07 Completo'!$B:$AA,23,0)="PC","X"," ")</f>
        <v>#N/A</v>
      </c>
      <c r="AZ218" s="70" t="e">
        <f>IF(VLOOKUP(B218,'F-GD-07 Completo'!$B:$AA,23,0)="PR","X"," ")</f>
        <v>#N/A</v>
      </c>
      <c r="BA218" s="71" t="e">
        <f>VLOOKUP(B218,'F-GD-07 Completo'!$B:$AA,24,0)</f>
        <v>#N/A</v>
      </c>
      <c r="BB218" s="663" t="e">
        <f>VLOOKUP(B218,'F-GD-07 Completo'!$B:$AA,25,0)</f>
        <v>#N/A</v>
      </c>
      <c r="BC218" s="664"/>
      <c r="BD218" s="664"/>
      <c r="BE218" s="664"/>
      <c r="BF218" s="664"/>
      <c r="BG218" s="664"/>
      <c r="BH218" s="664"/>
      <c r="BI218" s="664"/>
      <c r="BJ218" s="664"/>
      <c r="BK218" s="664"/>
      <c r="BL218" s="664"/>
      <c r="BM218" s="664"/>
      <c r="BN218" s="664"/>
      <c r="BO218" s="665"/>
      <c r="BP218" s="72"/>
      <c r="BQ218" s="73"/>
      <c r="BR218" s="209"/>
    </row>
    <row r="219" spans="1:70" s="210" customFormat="1" ht="16.5" customHeight="1" x14ac:dyDescent="0.2">
      <c r="A219" s="208"/>
      <c r="B219" s="68">
        <v>198</v>
      </c>
      <c r="C219" s="661" t="e">
        <f>CONCATENATE(VLOOKUP(B219,'F-GD-07 Completo'!$B:$AA,6,0),".",VLOOKUP(B219,'F-GD-07 Completo'!$B:$AA,8,0))</f>
        <v>#N/A</v>
      </c>
      <c r="D219" s="661"/>
      <c r="E219" s="661"/>
      <c r="F219" s="666" t="e">
        <f>CONCATENATE(VLOOKUP(B219,'F-GD-07 Completo'!$B:$AA,7,0),".",VLOOKUP(B219,'F-GD-07 Completo'!$B:$AA,9,0))</f>
        <v>#N/A</v>
      </c>
      <c r="G219" s="666"/>
      <c r="H219" s="666"/>
      <c r="I219" s="666"/>
      <c r="J219" s="666"/>
      <c r="K219" s="666"/>
      <c r="L219" s="666"/>
      <c r="M219" s="666"/>
      <c r="N219" s="666"/>
      <c r="O219" s="666"/>
      <c r="P219" s="666"/>
      <c r="Q219" s="666"/>
      <c r="R219" s="666"/>
      <c r="S219" s="666"/>
      <c r="T219" s="666"/>
      <c r="U219" s="666" t="e">
        <f>CONCATENATE(VLOOKUP(B219,'F-GD-07 Completo'!$B:$AA,8,0)," - ",VLOOKUP(B219,'F-GD-07 Completo'!$B:$W,10,0))</f>
        <v>#N/A</v>
      </c>
      <c r="V219" s="666"/>
      <c r="W219" s="666"/>
      <c r="X219" s="666"/>
      <c r="Y219" s="666"/>
      <c r="Z219" s="666"/>
      <c r="AA219" s="666"/>
      <c r="AB219" s="667"/>
      <c r="AC219" s="668" t="e">
        <f>VLOOKUP(B219,'F-GD-07 Completo'!$B:$AA,11,0)</f>
        <v>#N/A</v>
      </c>
      <c r="AD219" s="669"/>
      <c r="AE219" s="669"/>
      <c r="AF219" s="669"/>
      <c r="AG219" s="670" t="e">
        <f>VLOOKUP(B219,'F-GD-07 Completo'!$B:$AA,12,0)</f>
        <v>#N/A</v>
      </c>
      <c r="AH219" s="670"/>
      <c r="AI219" s="671"/>
      <c r="AJ219" s="672" t="e">
        <f>IF(VLOOKUP(B219,'F-GD-07 Completo'!$B:$AA,13,0)="Carpeta física",CONCATENATE(VLOOKUP(B219,'F-GD-07 Completo'!$B:$AE,14,0)," de ",VLOOKUP(B219,'F-GD-07 Completo'!$B:$AE,15,0))," ")</f>
        <v>#N/A</v>
      </c>
      <c r="AK219" s="673"/>
      <c r="AL219" s="674" t="e">
        <f>IF(VLOOKUP(B219,'F-GD-07 Completo'!$B:$AA,13,0)="Tomo (documentos empastados)",CONCATENATE(VLOOKUP(B219,'F-GD-07 Completo'!$B:$AE,15,0)," de ",VLOOKUP(B219,'F-GD-07 Completo'!$B:$AE,16,0))," ")</f>
        <v>#N/A</v>
      </c>
      <c r="AM219" s="675"/>
      <c r="AN219" s="672" t="e">
        <f>IF(VLOOKUP(B219,'F-GD-07 Completo'!$B:$AA,13,0)="Otro",CONCATENATE(VLOOKUP(B219,'F-GD-07 Completo'!$B:$AE,15,0)," de ",VLOOKUP(B219,'F-GD-07 Completo'!$B:$AE,16,0))," ")</f>
        <v>#N/A</v>
      </c>
      <c r="AO219" s="673"/>
      <c r="AP219" s="69" t="e">
        <f>VLOOKUP(B219,'F-GD-07 Completo'!$B:$AE,29,0)</f>
        <v>#N/A</v>
      </c>
      <c r="AQ219" s="676" t="e">
        <f>VLOOKUP(B219,'F-GD-07 Completo'!$B:$AA,21,0)</f>
        <v>#N/A</v>
      </c>
      <c r="AR219" s="677"/>
      <c r="AS219" s="185" t="e">
        <f>VLOOKUP(B219,'F-GD-07 Completo'!$B:$AA,18,0)</f>
        <v>#N/A</v>
      </c>
      <c r="AT219" s="185" t="e">
        <f>VLOOKUP(B219,'F-GD-07 Completo'!$B:$AA,19,0)</f>
        <v>#N/A</v>
      </c>
      <c r="AU219" s="185" t="e">
        <f>VLOOKUP(B219,'F-GD-07 Completo'!$B:$AA,20,0)</f>
        <v>#N/A</v>
      </c>
      <c r="AV219" s="661" t="e">
        <f>VLOOKUP(B219,'F-GD-07 Completo'!$B:$AA,22,0)</f>
        <v>#N/A</v>
      </c>
      <c r="AW219" s="662"/>
      <c r="AX219" s="70" t="e">
        <f>IF(VLOOKUP(B219,'F-GD-07 Completo'!$B:$AA,23,0)="PU","X"," ")</f>
        <v>#N/A</v>
      </c>
      <c r="AY219" s="70" t="e">
        <f>IF(VLOOKUP(B219,'F-GD-07 Completo'!$B:$AA,23,0)="PC","X"," ")</f>
        <v>#N/A</v>
      </c>
      <c r="AZ219" s="70" t="e">
        <f>IF(VLOOKUP(B219,'F-GD-07 Completo'!$B:$AA,23,0)="PR","X"," ")</f>
        <v>#N/A</v>
      </c>
      <c r="BA219" s="71" t="e">
        <f>VLOOKUP(B219,'F-GD-07 Completo'!$B:$AA,24,0)</f>
        <v>#N/A</v>
      </c>
      <c r="BB219" s="663" t="e">
        <f>VLOOKUP(B219,'F-GD-07 Completo'!$B:$AA,25,0)</f>
        <v>#N/A</v>
      </c>
      <c r="BC219" s="664"/>
      <c r="BD219" s="664"/>
      <c r="BE219" s="664"/>
      <c r="BF219" s="664"/>
      <c r="BG219" s="664"/>
      <c r="BH219" s="664"/>
      <c r="BI219" s="664"/>
      <c r="BJ219" s="664"/>
      <c r="BK219" s="664"/>
      <c r="BL219" s="664"/>
      <c r="BM219" s="664"/>
      <c r="BN219" s="664"/>
      <c r="BO219" s="665"/>
      <c r="BP219" s="72"/>
      <c r="BQ219" s="73"/>
      <c r="BR219" s="209"/>
    </row>
    <row r="220" spans="1:70" s="210" customFormat="1" ht="16.5" customHeight="1" x14ac:dyDescent="0.2">
      <c r="A220" s="208"/>
      <c r="B220" s="68">
        <v>199</v>
      </c>
      <c r="C220" s="661" t="e">
        <f>CONCATENATE(VLOOKUP(B220,'F-GD-07 Completo'!$B:$AA,6,0),".",VLOOKUP(B220,'F-GD-07 Completo'!$B:$AA,8,0))</f>
        <v>#N/A</v>
      </c>
      <c r="D220" s="661"/>
      <c r="E220" s="661"/>
      <c r="F220" s="666" t="e">
        <f>CONCATENATE(VLOOKUP(B220,'F-GD-07 Completo'!$B:$AA,7,0),".",VLOOKUP(B220,'F-GD-07 Completo'!$B:$AA,9,0))</f>
        <v>#N/A</v>
      </c>
      <c r="G220" s="666"/>
      <c r="H220" s="666"/>
      <c r="I220" s="666"/>
      <c r="J220" s="666"/>
      <c r="K220" s="666"/>
      <c r="L220" s="666"/>
      <c r="M220" s="666"/>
      <c r="N220" s="666"/>
      <c r="O220" s="666"/>
      <c r="P220" s="666"/>
      <c r="Q220" s="666"/>
      <c r="R220" s="666"/>
      <c r="S220" s="666"/>
      <c r="T220" s="666"/>
      <c r="U220" s="666" t="e">
        <f>CONCATENATE(VLOOKUP(B220,'F-GD-07 Completo'!$B:$AA,8,0)," - ",VLOOKUP(B220,'F-GD-07 Completo'!$B:$W,10,0))</f>
        <v>#N/A</v>
      </c>
      <c r="V220" s="666"/>
      <c r="W220" s="666"/>
      <c r="X220" s="666"/>
      <c r="Y220" s="666"/>
      <c r="Z220" s="666"/>
      <c r="AA220" s="666"/>
      <c r="AB220" s="667"/>
      <c r="AC220" s="668" t="e">
        <f>VLOOKUP(B220,'F-GD-07 Completo'!$B:$AA,11,0)</f>
        <v>#N/A</v>
      </c>
      <c r="AD220" s="669"/>
      <c r="AE220" s="669"/>
      <c r="AF220" s="669"/>
      <c r="AG220" s="670" t="e">
        <f>VLOOKUP(B220,'F-GD-07 Completo'!$B:$AA,12,0)</f>
        <v>#N/A</v>
      </c>
      <c r="AH220" s="670"/>
      <c r="AI220" s="671"/>
      <c r="AJ220" s="672" t="e">
        <f>IF(VLOOKUP(B220,'F-GD-07 Completo'!$B:$AA,13,0)="Carpeta física",CONCATENATE(VLOOKUP(B220,'F-GD-07 Completo'!$B:$AE,14,0)," de ",VLOOKUP(B220,'F-GD-07 Completo'!$B:$AE,15,0))," ")</f>
        <v>#N/A</v>
      </c>
      <c r="AK220" s="673"/>
      <c r="AL220" s="674" t="e">
        <f>IF(VLOOKUP(B220,'F-GD-07 Completo'!$B:$AA,13,0)="Tomo (documentos empastados)",CONCATENATE(VLOOKUP(B220,'F-GD-07 Completo'!$B:$AE,15,0)," de ",VLOOKUP(B220,'F-GD-07 Completo'!$B:$AE,16,0))," ")</f>
        <v>#N/A</v>
      </c>
      <c r="AM220" s="675"/>
      <c r="AN220" s="672" t="e">
        <f>IF(VLOOKUP(B220,'F-GD-07 Completo'!$B:$AA,13,0)="Otro",CONCATENATE(VLOOKUP(B220,'F-GD-07 Completo'!$B:$AE,15,0)," de ",VLOOKUP(B220,'F-GD-07 Completo'!$B:$AE,16,0))," ")</f>
        <v>#N/A</v>
      </c>
      <c r="AO220" s="673"/>
      <c r="AP220" s="69" t="e">
        <f>VLOOKUP(B220,'F-GD-07 Completo'!$B:$AE,29,0)</f>
        <v>#N/A</v>
      </c>
      <c r="AQ220" s="676" t="e">
        <f>VLOOKUP(B220,'F-GD-07 Completo'!$B:$AA,21,0)</f>
        <v>#N/A</v>
      </c>
      <c r="AR220" s="677"/>
      <c r="AS220" s="185" t="e">
        <f>VLOOKUP(B220,'F-GD-07 Completo'!$B:$AA,18,0)</f>
        <v>#N/A</v>
      </c>
      <c r="AT220" s="185" t="e">
        <f>VLOOKUP(B220,'F-GD-07 Completo'!$B:$AA,19,0)</f>
        <v>#N/A</v>
      </c>
      <c r="AU220" s="185" t="e">
        <f>VLOOKUP(B220,'F-GD-07 Completo'!$B:$AA,20,0)</f>
        <v>#N/A</v>
      </c>
      <c r="AV220" s="661" t="e">
        <f>VLOOKUP(B220,'F-GD-07 Completo'!$B:$AA,22,0)</f>
        <v>#N/A</v>
      </c>
      <c r="AW220" s="662"/>
      <c r="AX220" s="70" t="e">
        <f>IF(VLOOKUP(B220,'F-GD-07 Completo'!$B:$AA,23,0)="PU","X"," ")</f>
        <v>#N/A</v>
      </c>
      <c r="AY220" s="70" t="e">
        <f>IF(VLOOKUP(B220,'F-GD-07 Completo'!$B:$AA,23,0)="PC","X"," ")</f>
        <v>#N/A</v>
      </c>
      <c r="AZ220" s="70" t="e">
        <f>IF(VLOOKUP(B220,'F-GD-07 Completo'!$B:$AA,23,0)="PR","X"," ")</f>
        <v>#N/A</v>
      </c>
      <c r="BA220" s="71" t="e">
        <f>VLOOKUP(B220,'F-GD-07 Completo'!$B:$AA,24,0)</f>
        <v>#N/A</v>
      </c>
      <c r="BB220" s="663" t="e">
        <f>VLOOKUP(B220,'F-GD-07 Completo'!$B:$AA,25,0)</f>
        <v>#N/A</v>
      </c>
      <c r="BC220" s="664"/>
      <c r="BD220" s="664"/>
      <c r="BE220" s="664"/>
      <c r="BF220" s="664"/>
      <c r="BG220" s="664"/>
      <c r="BH220" s="664"/>
      <c r="BI220" s="664"/>
      <c r="BJ220" s="664"/>
      <c r="BK220" s="664"/>
      <c r="BL220" s="664"/>
      <c r="BM220" s="664"/>
      <c r="BN220" s="664"/>
      <c r="BO220" s="665"/>
      <c r="BP220" s="72"/>
      <c r="BQ220" s="73"/>
      <c r="BR220" s="209"/>
    </row>
    <row r="221" spans="1:70" s="210" customFormat="1" ht="16.5" customHeight="1" x14ac:dyDescent="0.2">
      <c r="A221" s="208"/>
      <c r="B221" s="68">
        <v>200</v>
      </c>
      <c r="C221" s="661" t="e">
        <f>CONCATENATE(VLOOKUP(B221,'F-GD-07 Completo'!$B:$AA,6,0),".",VLOOKUP(B221,'F-GD-07 Completo'!$B:$AA,8,0))</f>
        <v>#N/A</v>
      </c>
      <c r="D221" s="661"/>
      <c r="E221" s="661"/>
      <c r="F221" s="666" t="e">
        <f>CONCATENATE(VLOOKUP(B221,'F-GD-07 Completo'!$B:$AA,7,0),".",VLOOKUP(B221,'F-GD-07 Completo'!$B:$AA,9,0))</f>
        <v>#N/A</v>
      </c>
      <c r="G221" s="666"/>
      <c r="H221" s="666"/>
      <c r="I221" s="666"/>
      <c r="J221" s="666"/>
      <c r="K221" s="666"/>
      <c r="L221" s="666"/>
      <c r="M221" s="666"/>
      <c r="N221" s="666"/>
      <c r="O221" s="666"/>
      <c r="P221" s="666"/>
      <c r="Q221" s="666"/>
      <c r="R221" s="666"/>
      <c r="S221" s="666"/>
      <c r="T221" s="666"/>
      <c r="U221" s="666" t="e">
        <f>CONCATENATE(VLOOKUP(B221,'F-GD-07 Completo'!$B:$AA,8,0)," - ",VLOOKUP(B221,'F-GD-07 Completo'!$B:$W,10,0))</f>
        <v>#N/A</v>
      </c>
      <c r="V221" s="666"/>
      <c r="W221" s="666"/>
      <c r="X221" s="666"/>
      <c r="Y221" s="666"/>
      <c r="Z221" s="666"/>
      <c r="AA221" s="666"/>
      <c r="AB221" s="667"/>
      <c r="AC221" s="668" t="e">
        <f>VLOOKUP(B221,'F-GD-07 Completo'!$B:$AA,11,0)</f>
        <v>#N/A</v>
      </c>
      <c r="AD221" s="669"/>
      <c r="AE221" s="669"/>
      <c r="AF221" s="669"/>
      <c r="AG221" s="670" t="e">
        <f>VLOOKUP(B221,'F-GD-07 Completo'!$B:$AA,12,0)</f>
        <v>#N/A</v>
      </c>
      <c r="AH221" s="670"/>
      <c r="AI221" s="671"/>
      <c r="AJ221" s="672" t="e">
        <f>IF(VLOOKUP(B221,'F-GD-07 Completo'!$B:$AA,13,0)="Carpeta física",CONCATENATE(VLOOKUP(B221,'F-GD-07 Completo'!$B:$AE,14,0)," de ",VLOOKUP(B221,'F-GD-07 Completo'!$B:$AE,15,0))," ")</f>
        <v>#N/A</v>
      </c>
      <c r="AK221" s="673"/>
      <c r="AL221" s="674" t="e">
        <f>IF(VLOOKUP(B221,'F-GD-07 Completo'!$B:$AA,13,0)="Tomo (documentos empastados)",CONCATENATE(VLOOKUP(B221,'F-GD-07 Completo'!$B:$AE,15,0)," de ",VLOOKUP(B221,'F-GD-07 Completo'!$B:$AE,16,0))," ")</f>
        <v>#N/A</v>
      </c>
      <c r="AM221" s="675"/>
      <c r="AN221" s="672" t="e">
        <f>IF(VLOOKUP(B221,'F-GD-07 Completo'!$B:$AA,13,0)="Otro",CONCATENATE(VLOOKUP(B221,'F-GD-07 Completo'!$B:$AE,15,0)," de ",VLOOKUP(B221,'F-GD-07 Completo'!$B:$AE,16,0))," ")</f>
        <v>#N/A</v>
      </c>
      <c r="AO221" s="673"/>
      <c r="AP221" s="69" t="e">
        <f>VLOOKUP(B221,'F-GD-07 Completo'!$B:$AE,29,0)</f>
        <v>#N/A</v>
      </c>
      <c r="AQ221" s="676" t="e">
        <f>VLOOKUP(B221,'F-GD-07 Completo'!$B:$AA,21,0)</f>
        <v>#N/A</v>
      </c>
      <c r="AR221" s="677"/>
      <c r="AS221" s="185" t="e">
        <f>VLOOKUP(B221,'F-GD-07 Completo'!$B:$AA,18,0)</f>
        <v>#N/A</v>
      </c>
      <c r="AT221" s="185" t="e">
        <f>VLOOKUP(B221,'F-GD-07 Completo'!$B:$AA,19,0)</f>
        <v>#N/A</v>
      </c>
      <c r="AU221" s="185" t="e">
        <f>VLOOKUP(B221,'F-GD-07 Completo'!$B:$AA,20,0)</f>
        <v>#N/A</v>
      </c>
      <c r="AV221" s="661" t="e">
        <f>VLOOKUP(B221,'F-GD-07 Completo'!$B:$AA,22,0)</f>
        <v>#N/A</v>
      </c>
      <c r="AW221" s="662"/>
      <c r="AX221" s="70" t="e">
        <f>IF(VLOOKUP(B221,'F-GD-07 Completo'!$B:$AA,23,0)="PU","X"," ")</f>
        <v>#N/A</v>
      </c>
      <c r="AY221" s="70" t="e">
        <f>IF(VLOOKUP(B221,'F-GD-07 Completo'!$B:$AA,23,0)="PC","X"," ")</f>
        <v>#N/A</v>
      </c>
      <c r="AZ221" s="70" t="e">
        <f>IF(VLOOKUP(B221,'F-GD-07 Completo'!$B:$AA,23,0)="PR","X"," ")</f>
        <v>#N/A</v>
      </c>
      <c r="BA221" s="71" t="e">
        <f>VLOOKUP(B221,'F-GD-07 Completo'!$B:$AA,24,0)</f>
        <v>#N/A</v>
      </c>
      <c r="BB221" s="663" t="e">
        <f>VLOOKUP(B221,'F-GD-07 Completo'!$B:$AA,25,0)</f>
        <v>#N/A</v>
      </c>
      <c r="BC221" s="664"/>
      <c r="BD221" s="664"/>
      <c r="BE221" s="664"/>
      <c r="BF221" s="664"/>
      <c r="BG221" s="664"/>
      <c r="BH221" s="664"/>
      <c r="BI221" s="664"/>
      <c r="BJ221" s="664"/>
      <c r="BK221" s="664"/>
      <c r="BL221" s="664"/>
      <c r="BM221" s="664"/>
      <c r="BN221" s="664"/>
      <c r="BO221" s="665"/>
      <c r="BP221" s="72"/>
      <c r="BQ221" s="73"/>
      <c r="BR221" s="209"/>
    </row>
    <row r="222" spans="1:70" s="210" customFormat="1" ht="16.5" customHeight="1" x14ac:dyDescent="0.2">
      <c r="A222" s="208"/>
      <c r="B222" s="68">
        <v>201</v>
      </c>
      <c r="C222" s="661" t="e">
        <f>CONCATENATE(VLOOKUP(B222,'F-GD-07 Completo'!$B:$AA,6,0),".",VLOOKUP(B222,'F-GD-07 Completo'!$B:$AA,8,0))</f>
        <v>#N/A</v>
      </c>
      <c r="D222" s="661"/>
      <c r="E222" s="661"/>
      <c r="F222" s="666" t="e">
        <f>CONCATENATE(VLOOKUP(B222,'F-GD-07 Completo'!$B:$AA,7,0),".",VLOOKUP(B222,'F-GD-07 Completo'!$B:$AA,9,0))</f>
        <v>#N/A</v>
      </c>
      <c r="G222" s="666"/>
      <c r="H222" s="666"/>
      <c r="I222" s="666"/>
      <c r="J222" s="666"/>
      <c r="K222" s="666"/>
      <c r="L222" s="666"/>
      <c r="M222" s="666"/>
      <c r="N222" s="666"/>
      <c r="O222" s="666"/>
      <c r="P222" s="666"/>
      <c r="Q222" s="666"/>
      <c r="R222" s="666"/>
      <c r="S222" s="666"/>
      <c r="T222" s="666"/>
      <c r="U222" s="666" t="e">
        <f>CONCATENATE(VLOOKUP(B222,'F-GD-07 Completo'!$B:$AA,8,0)," - ",VLOOKUP(B222,'F-GD-07 Completo'!$B:$W,10,0))</f>
        <v>#N/A</v>
      </c>
      <c r="V222" s="666"/>
      <c r="W222" s="666"/>
      <c r="X222" s="666"/>
      <c r="Y222" s="666"/>
      <c r="Z222" s="666"/>
      <c r="AA222" s="666"/>
      <c r="AB222" s="667"/>
      <c r="AC222" s="668" t="e">
        <f>VLOOKUP(B222,'F-GD-07 Completo'!$B:$AA,11,0)</f>
        <v>#N/A</v>
      </c>
      <c r="AD222" s="669"/>
      <c r="AE222" s="669"/>
      <c r="AF222" s="669"/>
      <c r="AG222" s="670" t="e">
        <f>VLOOKUP(B222,'F-GD-07 Completo'!$B:$AA,12,0)</f>
        <v>#N/A</v>
      </c>
      <c r="AH222" s="670"/>
      <c r="AI222" s="671"/>
      <c r="AJ222" s="672" t="e">
        <f>IF(VLOOKUP(B222,'F-GD-07 Completo'!$B:$AA,13,0)="Carpeta física",CONCATENATE(VLOOKUP(B222,'F-GD-07 Completo'!$B:$AE,14,0)," de ",VLOOKUP(B222,'F-GD-07 Completo'!$B:$AE,15,0))," ")</f>
        <v>#N/A</v>
      </c>
      <c r="AK222" s="673"/>
      <c r="AL222" s="674" t="e">
        <f>IF(VLOOKUP(B222,'F-GD-07 Completo'!$B:$AA,13,0)="Tomo (documentos empastados)",CONCATENATE(VLOOKUP(B222,'F-GD-07 Completo'!$B:$AE,15,0)," de ",VLOOKUP(B222,'F-GD-07 Completo'!$B:$AE,16,0))," ")</f>
        <v>#N/A</v>
      </c>
      <c r="AM222" s="675"/>
      <c r="AN222" s="672" t="e">
        <f>IF(VLOOKUP(B222,'F-GD-07 Completo'!$B:$AA,13,0)="Otro",CONCATENATE(VLOOKUP(B222,'F-GD-07 Completo'!$B:$AE,15,0)," de ",VLOOKUP(B222,'F-GD-07 Completo'!$B:$AE,16,0))," ")</f>
        <v>#N/A</v>
      </c>
      <c r="AO222" s="673"/>
      <c r="AP222" s="69" t="e">
        <f>VLOOKUP(B222,'F-GD-07 Completo'!$B:$AE,29,0)</f>
        <v>#N/A</v>
      </c>
      <c r="AQ222" s="676" t="e">
        <f>VLOOKUP(B222,'F-GD-07 Completo'!$B:$AA,21,0)</f>
        <v>#N/A</v>
      </c>
      <c r="AR222" s="677"/>
      <c r="AS222" s="185" t="e">
        <f>VLOOKUP(B222,'F-GD-07 Completo'!$B:$AA,18,0)</f>
        <v>#N/A</v>
      </c>
      <c r="AT222" s="185" t="e">
        <f>VLOOKUP(B222,'F-GD-07 Completo'!$B:$AA,19,0)</f>
        <v>#N/A</v>
      </c>
      <c r="AU222" s="185" t="e">
        <f>VLOOKUP(B222,'F-GD-07 Completo'!$B:$AA,20,0)</f>
        <v>#N/A</v>
      </c>
      <c r="AV222" s="661" t="e">
        <f>VLOOKUP(B222,'F-GD-07 Completo'!$B:$AA,22,0)</f>
        <v>#N/A</v>
      </c>
      <c r="AW222" s="662"/>
      <c r="AX222" s="70" t="e">
        <f>IF(VLOOKUP(B222,'F-GD-07 Completo'!$B:$AA,23,0)="PU","X"," ")</f>
        <v>#N/A</v>
      </c>
      <c r="AY222" s="70" t="e">
        <f>IF(VLOOKUP(B222,'F-GD-07 Completo'!$B:$AA,23,0)="PC","X"," ")</f>
        <v>#N/A</v>
      </c>
      <c r="AZ222" s="70" t="e">
        <f>IF(VLOOKUP(B222,'F-GD-07 Completo'!$B:$AA,23,0)="PR","X"," ")</f>
        <v>#N/A</v>
      </c>
      <c r="BA222" s="71" t="e">
        <f>VLOOKUP(B222,'F-GD-07 Completo'!$B:$AA,24,0)</f>
        <v>#N/A</v>
      </c>
      <c r="BB222" s="663" t="e">
        <f>VLOOKUP(B222,'F-GD-07 Completo'!$B:$AA,25,0)</f>
        <v>#N/A</v>
      </c>
      <c r="BC222" s="664"/>
      <c r="BD222" s="664"/>
      <c r="BE222" s="664"/>
      <c r="BF222" s="664"/>
      <c r="BG222" s="664"/>
      <c r="BH222" s="664"/>
      <c r="BI222" s="664"/>
      <c r="BJ222" s="664"/>
      <c r="BK222" s="664"/>
      <c r="BL222" s="664"/>
      <c r="BM222" s="664"/>
      <c r="BN222" s="664"/>
      <c r="BO222" s="665"/>
      <c r="BP222" s="72"/>
      <c r="BQ222" s="73"/>
      <c r="BR222" s="209"/>
    </row>
    <row r="223" spans="1:70" s="210" customFormat="1" ht="16.5" customHeight="1" x14ac:dyDescent="0.2">
      <c r="A223" s="208"/>
      <c r="B223" s="68">
        <v>202</v>
      </c>
      <c r="C223" s="661" t="e">
        <f>CONCATENATE(VLOOKUP(B223,'F-GD-07 Completo'!$B:$AA,6,0),".",VLOOKUP(B223,'F-GD-07 Completo'!$B:$AA,8,0))</f>
        <v>#N/A</v>
      </c>
      <c r="D223" s="661"/>
      <c r="E223" s="661"/>
      <c r="F223" s="666" t="e">
        <f>CONCATENATE(VLOOKUP(B223,'F-GD-07 Completo'!$B:$AA,7,0),".",VLOOKUP(B223,'F-GD-07 Completo'!$B:$AA,9,0))</f>
        <v>#N/A</v>
      </c>
      <c r="G223" s="666"/>
      <c r="H223" s="666"/>
      <c r="I223" s="666"/>
      <c r="J223" s="666"/>
      <c r="K223" s="666"/>
      <c r="L223" s="666"/>
      <c r="M223" s="666"/>
      <c r="N223" s="666"/>
      <c r="O223" s="666"/>
      <c r="P223" s="666"/>
      <c r="Q223" s="666"/>
      <c r="R223" s="666"/>
      <c r="S223" s="666"/>
      <c r="T223" s="666"/>
      <c r="U223" s="666" t="e">
        <f>CONCATENATE(VLOOKUP(B223,'F-GD-07 Completo'!$B:$AA,8,0)," - ",VLOOKUP(B223,'F-GD-07 Completo'!$B:$W,10,0))</f>
        <v>#N/A</v>
      </c>
      <c r="V223" s="666"/>
      <c r="W223" s="666"/>
      <c r="X223" s="666"/>
      <c r="Y223" s="666"/>
      <c r="Z223" s="666"/>
      <c r="AA223" s="666"/>
      <c r="AB223" s="667"/>
      <c r="AC223" s="668" t="e">
        <f>VLOOKUP(B223,'F-GD-07 Completo'!$B:$AA,11,0)</f>
        <v>#N/A</v>
      </c>
      <c r="AD223" s="669"/>
      <c r="AE223" s="669"/>
      <c r="AF223" s="669"/>
      <c r="AG223" s="670" t="e">
        <f>VLOOKUP(B223,'F-GD-07 Completo'!$B:$AA,12,0)</f>
        <v>#N/A</v>
      </c>
      <c r="AH223" s="670"/>
      <c r="AI223" s="671"/>
      <c r="AJ223" s="672" t="e">
        <f>IF(VLOOKUP(B223,'F-GD-07 Completo'!$B:$AA,13,0)="Carpeta física",CONCATENATE(VLOOKUP(B223,'F-GD-07 Completo'!$B:$AE,14,0)," de ",VLOOKUP(B223,'F-GD-07 Completo'!$B:$AE,15,0))," ")</f>
        <v>#N/A</v>
      </c>
      <c r="AK223" s="673"/>
      <c r="AL223" s="674" t="e">
        <f>IF(VLOOKUP(B223,'F-GD-07 Completo'!$B:$AA,13,0)="Tomo (documentos empastados)",CONCATENATE(VLOOKUP(B223,'F-GD-07 Completo'!$B:$AE,15,0)," de ",VLOOKUP(B223,'F-GD-07 Completo'!$B:$AE,16,0))," ")</f>
        <v>#N/A</v>
      </c>
      <c r="AM223" s="675"/>
      <c r="AN223" s="672" t="e">
        <f>IF(VLOOKUP(B223,'F-GD-07 Completo'!$B:$AA,13,0)="Otro",CONCATENATE(VLOOKUP(B223,'F-GD-07 Completo'!$B:$AE,15,0)," de ",VLOOKUP(B223,'F-GD-07 Completo'!$B:$AE,16,0))," ")</f>
        <v>#N/A</v>
      </c>
      <c r="AO223" s="673"/>
      <c r="AP223" s="69" t="e">
        <f>VLOOKUP(B223,'F-GD-07 Completo'!$B:$AE,29,0)</f>
        <v>#N/A</v>
      </c>
      <c r="AQ223" s="676" t="e">
        <f>VLOOKUP(B223,'F-GD-07 Completo'!$B:$AA,21,0)</f>
        <v>#N/A</v>
      </c>
      <c r="AR223" s="677"/>
      <c r="AS223" s="185" t="e">
        <f>VLOOKUP(B223,'F-GD-07 Completo'!$B:$AA,18,0)</f>
        <v>#N/A</v>
      </c>
      <c r="AT223" s="185" t="e">
        <f>VLOOKUP(B223,'F-GD-07 Completo'!$B:$AA,19,0)</f>
        <v>#N/A</v>
      </c>
      <c r="AU223" s="185" t="e">
        <f>VLOOKUP(B223,'F-GD-07 Completo'!$B:$AA,20,0)</f>
        <v>#N/A</v>
      </c>
      <c r="AV223" s="661" t="e">
        <f>VLOOKUP(B223,'F-GD-07 Completo'!$B:$AA,22,0)</f>
        <v>#N/A</v>
      </c>
      <c r="AW223" s="662"/>
      <c r="AX223" s="70" t="e">
        <f>IF(VLOOKUP(B223,'F-GD-07 Completo'!$B:$AA,23,0)="PU","X"," ")</f>
        <v>#N/A</v>
      </c>
      <c r="AY223" s="70" t="e">
        <f>IF(VLOOKUP(B223,'F-GD-07 Completo'!$B:$AA,23,0)="PC","X"," ")</f>
        <v>#N/A</v>
      </c>
      <c r="AZ223" s="70" t="e">
        <f>IF(VLOOKUP(B223,'F-GD-07 Completo'!$B:$AA,23,0)="PR","X"," ")</f>
        <v>#N/A</v>
      </c>
      <c r="BA223" s="71" t="e">
        <f>VLOOKUP(B223,'F-GD-07 Completo'!$B:$AA,24,0)</f>
        <v>#N/A</v>
      </c>
      <c r="BB223" s="663" t="e">
        <f>VLOOKUP(B223,'F-GD-07 Completo'!$B:$AA,25,0)</f>
        <v>#N/A</v>
      </c>
      <c r="BC223" s="664"/>
      <c r="BD223" s="664"/>
      <c r="BE223" s="664"/>
      <c r="BF223" s="664"/>
      <c r="BG223" s="664"/>
      <c r="BH223" s="664"/>
      <c r="BI223" s="664"/>
      <c r="BJ223" s="664"/>
      <c r="BK223" s="664"/>
      <c r="BL223" s="664"/>
      <c r="BM223" s="664"/>
      <c r="BN223" s="664"/>
      <c r="BO223" s="665"/>
      <c r="BP223" s="72"/>
      <c r="BQ223" s="73"/>
      <c r="BR223" s="209"/>
    </row>
    <row r="224" spans="1:70" s="210" customFormat="1" ht="16.5" customHeight="1" x14ac:dyDescent="0.2">
      <c r="A224" s="208"/>
      <c r="B224" s="68">
        <v>203</v>
      </c>
      <c r="C224" s="661" t="e">
        <f>CONCATENATE(VLOOKUP(B224,'F-GD-07 Completo'!$B:$AA,6,0),".",VLOOKUP(B224,'F-GD-07 Completo'!$B:$AA,8,0))</f>
        <v>#N/A</v>
      </c>
      <c r="D224" s="661"/>
      <c r="E224" s="661"/>
      <c r="F224" s="666" t="e">
        <f>CONCATENATE(VLOOKUP(B224,'F-GD-07 Completo'!$B:$AA,7,0),".",VLOOKUP(B224,'F-GD-07 Completo'!$B:$AA,9,0))</f>
        <v>#N/A</v>
      </c>
      <c r="G224" s="666"/>
      <c r="H224" s="666"/>
      <c r="I224" s="666"/>
      <c r="J224" s="666"/>
      <c r="K224" s="666"/>
      <c r="L224" s="666"/>
      <c r="M224" s="666"/>
      <c r="N224" s="666"/>
      <c r="O224" s="666"/>
      <c r="P224" s="666"/>
      <c r="Q224" s="666"/>
      <c r="R224" s="666"/>
      <c r="S224" s="666"/>
      <c r="T224" s="666"/>
      <c r="U224" s="666" t="e">
        <f>CONCATENATE(VLOOKUP(B224,'F-GD-07 Completo'!$B:$AA,8,0)," - ",VLOOKUP(B224,'F-GD-07 Completo'!$B:$W,10,0))</f>
        <v>#N/A</v>
      </c>
      <c r="V224" s="666"/>
      <c r="W224" s="666"/>
      <c r="X224" s="666"/>
      <c r="Y224" s="666"/>
      <c r="Z224" s="666"/>
      <c r="AA224" s="666"/>
      <c r="AB224" s="667"/>
      <c r="AC224" s="668" t="e">
        <f>VLOOKUP(B224,'F-GD-07 Completo'!$B:$AA,11,0)</f>
        <v>#N/A</v>
      </c>
      <c r="AD224" s="669"/>
      <c r="AE224" s="669"/>
      <c r="AF224" s="669"/>
      <c r="AG224" s="670" t="e">
        <f>VLOOKUP(B224,'F-GD-07 Completo'!$B:$AA,12,0)</f>
        <v>#N/A</v>
      </c>
      <c r="AH224" s="670"/>
      <c r="AI224" s="671"/>
      <c r="AJ224" s="672" t="e">
        <f>IF(VLOOKUP(B224,'F-GD-07 Completo'!$B:$AA,13,0)="Carpeta física",CONCATENATE(VLOOKUP(B224,'F-GD-07 Completo'!$B:$AE,14,0)," de ",VLOOKUP(B224,'F-GD-07 Completo'!$B:$AE,15,0))," ")</f>
        <v>#N/A</v>
      </c>
      <c r="AK224" s="673"/>
      <c r="AL224" s="674" t="e">
        <f>IF(VLOOKUP(B224,'F-GD-07 Completo'!$B:$AA,13,0)="Tomo (documentos empastados)",CONCATENATE(VLOOKUP(B224,'F-GD-07 Completo'!$B:$AE,15,0)," de ",VLOOKUP(B224,'F-GD-07 Completo'!$B:$AE,16,0))," ")</f>
        <v>#N/A</v>
      </c>
      <c r="AM224" s="675"/>
      <c r="AN224" s="672" t="e">
        <f>IF(VLOOKUP(B224,'F-GD-07 Completo'!$B:$AA,13,0)="Otro",CONCATENATE(VLOOKUP(B224,'F-GD-07 Completo'!$B:$AE,15,0)," de ",VLOOKUP(B224,'F-GD-07 Completo'!$B:$AE,16,0))," ")</f>
        <v>#N/A</v>
      </c>
      <c r="AO224" s="673"/>
      <c r="AP224" s="69" t="e">
        <f>VLOOKUP(B224,'F-GD-07 Completo'!$B:$AE,29,0)</f>
        <v>#N/A</v>
      </c>
      <c r="AQ224" s="676" t="e">
        <f>VLOOKUP(B224,'F-GD-07 Completo'!$B:$AA,21,0)</f>
        <v>#N/A</v>
      </c>
      <c r="AR224" s="677"/>
      <c r="AS224" s="185" t="e">
        <f>VLOOKUP(B224,'F-GD-07 Completo'!$B:$AA,18,0)</f>
        <v>#N/A</v>
      </c>
      <c r="AT224" s="185" t="e">
        <f>VLOOKUP(B224,'F-GD-07 Completo'!$B:$AA,19,0)</f>
        <v>#N/A</v>
      </c>
      <c r="AU224" s="185" t="e">
        <f>VLOOKUP(B224,'F-GD-07 Completo'!$B:$AA,20,0)</f>
        <v>#N/A</v>
      </c>
      <c r="AV224" s="661" t="e">
        <f>VLOOKUP(B224,'F-GD-07 Completo'!$B:$AA,22,0)</f>
        <v>#N/A</v>
      </c>
      <c r="AW224" s="662"/>
      <c r="AX224" s="70" t="e">
        <f>IF(VLOOKUP(B224,'F-GD-07 Completo'!$B:$AA,23,0)="PU","X"," ")</f>
        <v>#N/A</v>
      </c>
      <c r="AY224" s="70" t="e">
        <f>IF(VLOOKUP(B224,'F-GD-07 Completo'!$B:$AA,23,0)="PC","X"," ")</f>
        <v>#N/A</v>
      </c>
      <c r="AZ224" s="70" t="e">
        <f>IF(VLOOKUP(B224,'F-GD-07 Completo'!$B:$AA,23,0)="PR","X"," ")</f>
        <v>#N/A</v>
      </c>
      <c r="BA224" s="71" t="e">
        <f>VLOOKUP(B224,'F-GD-07 Completo'!$B:$AA,24,0)</f>
        <v>#N/A</v>
      </c>
      <c r="BB224" s="663" t="e">
        <f>VLOOKUP(B224,'F-GD-07 Completo'!$B:$AA,25,0)</f>
        <v>#N/A</v>
      </c>
      <c r="BC224" s="664"/>
      <c r="BD224" s="664"/>
      <c r="BE224" s="664"/>
      <c r="BF224" s="664"/>
      <c r="BG224" s="664"/>
      <c r="BH224" s="664"/>
      <c r="BI224" s="664"/>
      <c r="BJ224" s="664"/>
      <c r="BK224" s="664"/>
      <c r="BL224" s="664"/>
      <c r="BM224" s="664"/>
      <c r="BN224" s="664"/>
      <c r="BO224" s="665"/>
      <c r="BP224" s="72"/>
      <c r="BQ224" s="73"/>
      <c r="BR224" s="209"/>
    </row>
    <row r="225" spans="1:70" s="210" customFormat="1" ht="16.5" customHeight="1" x14ac:dyDescent="0.2">
      <c r="A225" s="208"/>
      <c r="B225" s="68">
        <v>204</v>
      </c>
      <c r="C225" s="661" t="e">
        <f>CONCATENATE(VLOOKUP(B225,'F-GD-07 Completo'!$B:$AA,6,0),".",VLOOKUP(B225,'F-GD-07 Completo'!$B:$AA,8,0))</f>
        <v>#N/A</v>
      </c>
      <c r="D225" s="661"/>
      <c r="E225" s="661"/>
      <c r="F225" s="666" t="e">
        <f>CONCATENATE(VLOOKUP(B225,'F-GD-07 Completo'!$B:$AA,7,0),".",VLOOKUP(B225,'F-GD-07 Completo'!$B:$AA,9,0))</f>
        <v>#N/A</v>
      </c>
      <c r="G225" s="666"/>
      <c r="H225" s="666"/>
      <c r="I225" s="666"/>
      <c r="J225" s="666"/>
      <c r="K225" s="666"/>
      <c r="L225" s="666"/>
      <c r="M225" s="666"/>
      <c r="N225" s="666"/>
      <c r="O225" s="666"/>
      <c r="P225" s="666"/>
      <c r="Q225" s="666"/>
      <c r="R225" s="666"/>
      <c r="S225" s="666"/>
      <c r="T225" s="666"/>
      <c r="U225" s="666" t="e">
        <f>CONCATENATE(VLOOKUP(B225,'F-GD-07 Completo'!$B:$AA,8,0)," - ",VLOOKUP(B225,'F-GD-07 Completo'!$B:$W,10,0))</f>
        <v>#N/A</v>
      </c>
      <c r="V225" s="666"/>
      <c r="W225" s="666"/>
      <c r="X225" s="666"/>
      <c r="Y225" s="666"/>
      <c r="Z225" s="666"/>
      <c r="AA225" s="666"/>
      <c r="AB225" s="667"/>
      <c r="AC225" s="668" t="e">
        <f>VLOOKUP(B225,'F-GD-07 Completo'!$B:$AA,11,0)</f>
        <v>#N/A</v>
      </c>
      <c r="AD225" s="669"/>
      <c r="AE225" s="669"/>
      <c r="AF225" s="669"/>
      <c r="AG225" s="670" t="e">
        <f>VLOOKUP(B225,'F-GD-07 Completo'!$B:$AA,12,0)</f>
        <v>#N/A</v>
      </c>
      <c r="AH225" s="670"/>
      <c r="AI225" s="671"/>
      <c r="AJ225" s="672" t="e">
        <f>IF(VLOOKUP(B225,'F-GD-07 Completo'!$B:$AA,13,0)="Carpeta física",CONCATENATE(VLOOKUP(B225,'F-GD-07 Completo'!$B:$AE,14,0)," de ",VLOOKUP(B225,'F-GD-07 Completo'!$B:$AE,15,0))," ")</f>
        <v>#N/A</v>
      </c>
      <c r="AK225" s="673"/>
      <c r="AL225" s="674" t="e">
        <f>IF(VLOOKUP(B225,'F-GD-07 Completo'!$B:$AA,13,0)="Tomo (documentos empastados)",CONCATENATE(VLOOKUP(B225,'F-GD-07 Completo'!$B:$AE,15,0)," de ",VLOOKUP(B225,'F-GD-07 Completo'!$B:$AE,16,0))," ")</f>
        <v>#N/A</v>
      </c>
      <c r="AM225" s="675"/>
      <c r="AN225" s="672" t="e">
        <f>IF(VLOOKUP(B225,'F-GD-07 Completo'!$B:$AA,13,0)="Otro",CONCATENATE(VLOOKUP(B225,'F-GD-07 Completo'!$B:$AE,15,0)," de ",VLOOKUP(B225,'F-GD-07 Completo'!$B:$AE,16,0))," ")</f>
        <v>#N/A</v>
      </c>
      <c r="AO225" s="673"/>
      <c r="AP225" s="69" t="e">
        <f>VLOOKUP(B225,'F-GD-07 Completo'!$B:$AE,29,0)</f>
        <v>#N/A</v>
      </c>
      <c r="AQ225" s="676" t="e">
        <f>VLOOKUP(B225,'F-GD-07 Completo'!$B:$AA,21,0)</f>
        <v>#N/A</v>
      </c>
      <c r="AR225" s="677"/>
      <c r="AS225" s="185" t="e">
        <f>VLOOKUP(B225,'F-GD-07 Completo'!$B:$AA,18,0)</f>
        <v>#N/A</v>
      </c>
      <c r="AT225" s="185" t="e">
        <f>VLOOKUP(B225,'F-GD-07 Completo'!$B:$AA,19,0)</f>
        <v>#N/A</v>
      </c>
      <c r="AU225" s="185" t="e">
        <f>VLOOKUP(B225,'F-GD-07 Completo'!$B:$AA,20,0)</f>
        <v>#N/A</v>
      </c>
      <c r="AV225" s="661" t="e">
        <f>VLOOKUP(B225,'F-GD-07 Completo'!$B:$AA,22,0)</f>
        <v>#N/A</v>
      </c>
      <c r="AW225" s="662"/>
      <c r="AX225" s="70" t="e">
        <f>IF(VLOOKUP(B225,'F-GD-07 Completo'!$B:$AA,23,0)="PU","X"," ")</f>
        <v>#N/A</v>
      </c>
      <c r="AY225" s="70" t="e">
        <f>IF(VLOOKUP(B225,'F-GD-07 Completo'!$B:$AA,23,0)="PC","X"," ")</f>
        <v>#N/A</v>
      </c>
      <c r="AZ225" s="70" t="e">
        <f>IF(VLOOKUP(B225,'F-GD-07 Completo'!$B:$AA,23,0)="PR","X"," ")</f>
        <v>#N/A</v>
      </c>
      <c r="BA225" s="71" t="e">
        <f>VLOOKUP(B225,'F-GD-07 Completo'!$B:$AA,24,0)</f>
        <v>#N/A</v>
      </c>
      <c r="BB225" s="663" t="e">
        <f>VLOOKUP(B225,'F-GD-07 Completo'!$B:$AA,25,0)</f>
        <v>#N/A</v>
      </c>
      <c r="BC225" s="664"/>
      <c r="BD225" s="664"/>
      <c r="BE225" s="664"/>
      <c r="BF225" s="664"/>
      <c r="BG225" s="664"/>
      <c r="BH225" s="664"/>
      <c r="BI225" s="664"/>
      <c r="BJ225" s="664"/>
      <c r="BK225" s="664"/>
      <c r="BL225" s="664"/>
      <c r="BM225" s="664"/>
      <c r="BN225" s="664"/>
      <c r="BO225" s="665"/>
      <c r="BP225" s="72"/>
      <c r="BQ225" s="73"/>
      <c r="BR225" s="209"/>
    </row>
    <row r="226" spans="1:70" s="210" customFormat="1" ht="16.5" customHeight="1" x14ac:dyDescent="0.2">
      <c r="A226" s="208"/>
      <c r="B226" s="68">
        <v>205</v>
      </c>
      <c r="C226" s="661" t="e">
        <f>CONCATENATE(VLOOKUP(B226,'F-GD-07 Completo'!$B:$AA,6,0),".",VLOOKUP(B226,'F-GD-07 Completo'!$B:$AA,8,0))</f>
        <v>#N/A</v>
      </c>
      <c r="D226" s="661"/>
      <c r="E226" s="661"/>
      <c r="F226" s="666" t="e">
        <f>CONCATENATE(VLOOKUP(B226,'F-GD-07 Completo'!$B:$AA,7,0),".",VLOOKUP(B226,'F-GD-07 Completo'!$B:$AA,9,0))</f>
        <v>#N/A</v>
      </c>
      <c r="G226" s="666"/>
      <c r="H226" s="666"/>
      <c r="I226" s="666"/>
      <c r="J226" s="666"/>
      <c r="K226" s="666"/>
      <c r="L226" s="666"/>
      <c r="M226" s="666"/>
      <c r="N226" s="666"/>
      <c r="O226" s="666"/>
      <c r="P226" s="666"/>
      <c r="Q226" s="666"/>
      <c r="R226" s="666"/>
      <c r="S226" s="666"/>
      <c r="T226" s="666"/>
      <c r="U226" s="666" t="e">
        <f>CONCATENATE(VLOOKUP(B226,'F-GD-07 Completo'!$B:$AA,8,0)," - ",VLOOKUP(B226,'F-GD-07 Completo'!$B:$W,10,0))</f>
        <v>#N/A</v>
      </c>
      <c r="V226" s="666"/>
      <c r="W226" s="666"/>
      <c r="X226" s="666"/>
      <c r="Y226" s="666"/>
      <c r="Z226" s="666"/>
      <c r="AA226" s="666"/>
      <c r="AB226" s="667"/>
      <c r="AC226" s="668" t="e">
        <f>VLOOKUP(B226,'F-GD-07 Completo'!$B:$AA,11,0)</f>
        <v>#N/A</v>
      </c>
      <c r="AD226" s="669"/>
      <c r="AE226" s="669"/>
      <c r="AF226" s="669"/>
      <c r="AG226" s="670" t="e">
        <f>VLOOKUP(B226,'F-GD-07 Completo'!$B:$AA,12,0)</f>
        <v>#N/A</v>
      </c>
      <c r="AH226" s="670"/>
      <c r="AI226" s="671"/>
      <c r="AJ226" s="672" t="e">
        <f>IF(VLOOKUP(B226,'F-GD-07 Completo'!$B:$AA,13,0)="Carpeta física",CONCATENATE(VLOOKUP(B226,'F-GD-07 Completo'!$B:$AE,14,0)," de ",VLOOKUP(B226,'F-GD-07 Completo'!$B:$AE,15,0))," ")</f>
        <v>#N/A</v>
      </c>
      <c r="AK226" s="673"/>
      <c r="AL226" s="674" t="e">
        <f>IF(VLOOKUP(B226,'F-GD-07 Completo'!$B:$AA,13,0)="Tomo (documentos empastados)",CONCATENATE(VLOOKUP(B226,'F-GD-07 Completo'!$B:$AE,15,0)," de ",VLOOKUP(B226,'F-GD-07 Completo'!$B:$AE,16,0))," ")</f>
        <v>#N/A</v>
      </c>
      <c r="AM226" s="675"/>
      <c r="AN226" s="672" t="e">
        <f>IF(VLOOKUP(B226,'F-GD-07 Completo'!$B:$AA,13,0)="Otro",CONCATENATE(VLOOKUP(B226,'F-GD-07 Completo'!$B:$AE,15,0)," de ",VLOOKUP(B226,'F-GD-07 Completo'!$B:$AE,16,0))," ")</f>
        <v>#N/A</v>
      </c>
      <c r="AO226" s="673"/>
      <c r="AP226" s="69" t="e">
        <f>VLOOKUP(B226,'F-GD-07 Completo'!$B:$AE,29,0)</f>
        <v>#N/A</v>
      </c>
      <c r="AQ226" s="676" t="e">
        <f>VLOOKUP(B226,'F-GD-07 Completo'!$B:$AA,21,0)</f>
        <v>#N/A</v>
      </c>
      <c r="AR226" s="677"/>
      <c r="AS226" s="185" t="e">
        <f>VLOOKUP(B226,'F-GD-07 Completo'!$B:$AA,18,0)</f>
        <v>#N/A</v>
      </c>
      <c r="AT226" s="185" t="e">
        <f>VLOOKUP(B226,'F-GD-07 Completo'!$B:$AA,19,0)</f>
        <v>#N/A</v>
      </c>
      <c r="AU226" s="185" t="e">
        <f>VLOOKUP(B226,'F-GD-07 Completo'!$B:$AA,20,0)</f>
        <v>#N/A</v>
      </c>
      <c r="AV226" s="661" t="e">
        <f>VLOOKUP(B226,'F-GD-07 Completo'!$B:$AA,22,0)</f>
        <v>#N/A</v>
      </c>
      <c r="AW226" s="662"/>
      <c r="AX226" s="70" t="e">
        <f>IF(VLOOKUP(B226,'F-GD-07 Completo'!$B:$AA,23,0)="PU","X"," ")</f>
        <v>#N/A</v>
      </c>
      <c r="AY226" s="70" t="e">
        <f>IF(VLOOKUP(B226,'F-GD-07 Completo'!$B:$AA,23,0)="PC","X"," ")</f>
        <v>#N/A</v>
      </c>
      <c r="AZ226" s="70" t="e">
        <f>IF(VLOOKUP(B226,'F-GD-07 Completo'!$B:$AA,23,0)="PR","X"," ")</f>
        <v>#N/A</v>
      </c>
      <c r="BA226" s="71" t="e">
        <f>VLOOKUP(B226,'F-GD-07 Completo'!$B:$AA,24,0)</f>
        <v>#N/A</v>
      </c>
      <c r="BB226" s="663" t="e">
        <f>VLOOKUP(B226,'F-GD-07 Completo'!$B:$AA,25,0)</f>
        <v>#N/A</v>
      </c>
      <c r="BC226" s="664"/>
      <c r="BD226" s="664"/>
      <c r="BE226" s="664"/>
      <c r="BF226" s="664"/>
      <c r="BG226" s="664"/>
      <c r="BH226" s="664"/>
      <c r="BI226" s="664"/>
      <c r="BJ226" s="664"/>
      <c r="BK226" s="664"/>
      <c r="BL226" s="664"/>
      <c r="BM226" s="664"/>
      <c r="BN226" s="664"/>
      <c r="BO226" s="665"/>
      <c r="BP226" s="72"/>
      <c r="BQ226" s="73"/>
      <c r="BR226" s="209"/>
    </row>
    <row r="227" spans="1:70" s="210" customFormat="1" ht="16.5" customHeight="1" x14ac:dyDescent="0.2">
      <c r="A227" s="208"/>
      <c r="B227" s="68">
        <v>206</v>
      </c>
      <c r="C227" s="661" t="e">
        <f>CONCATENATE(VLOOKUP(B227,'F-GD-07 Completo'!$B:$AA,6,0),".",VLOOKUP(B227,'F-GD-07 Completo'!$B:$AA,8,0))</f>
        <v>#N/A</v>
      </c>
      <c r="D227" s="661"/>
      <c r="E227" s="661"/>
      <c r="F227" s="666" t="e">
        <f>CONCATENATE(VLOOKUP(B227,'F-GD-07 Completo'!$B:$AA,7,0),".",VLOOKUP(B227,'F-GD-07 Completo'!$B:$AA,9,0))</f>
        <v>#N/A</v>
      </c>
      <c r="G227" s="666"/>
      <c r="H227" s="666"/>
      <c r="I227" s="666"/>
      <c r="J227" s="666"/>
      <c r="K227" s="666"/>
      <c r="L227" s="666"/>
      <c r="M227" s="666"/>
      <c r="N227" s="666"/>
      <c r="O227" s="666"/>
      <c r="P227" s="666"/>
      <c r="Q227" s="666"/>
      <c r="R227" s="666"/>
      <c r="S227" s="666"/>
      <c r="T227" s="666"/>
      <c r="U227" s="666" t="e">
        <f>CONCATENATE(VLOOKUP(B227,'F-GD-07 Completo'!$B:$AA,8,0)," - ",VLOOKUP(B227,'F-GD-07 Completo'!$B:$W,10,0))</f>
        <v>#N/A</v>
      </c>
      <c r="V227" s="666"/>
      <c r="W227" s="666"/>
      <c r="X227" s="666"/>
      <c r="Y227" s="666"/>
      <c r="Z227" s="666"/>
      <c r="AA227" s="666"/>
      <c r="AB227" s="667"/>
      <c r="AC227" s="668" t="e">
        <f>VLOOKUP(B227,'F-GD-07 Completo'!$B:$AA,11,0)</f>
        <v>#N/A</v>
      </c>
      <c r="AD227" s="669"/>
      <c r="AE227" s="669"/>
      <c r="AF227" s="669"/>
      <c r="AG227" s="670" t="e">
        <f>VLOOKUP(B227,'F-GD-07 Completo'!$B:$AA,12,0)</f>
        <v>#N/A</v>
      </c>
      <c r="AH227" s="670"/>
      <c r="AI227" s="671"/>
      <c r="AJ227" s="672" t="e">
        <f>IF(VLOOKUP(B227,'F-GD-07 Completo'!$B:$AA,13,0)="Carpeta física",CONCATENATE(VLOOKUP(B227,'F-GD-07 Completo'!$B:$AE,14,0)," de ",VLOOKUP(B227,'F-GD-07 Completo'!$B:$AE,15,0))," ")</f>
        <v>#N/A</v>
      </c>
      <c r="AK227" s="673"/>
      <c r="AL227" s="674" t="e">
        <f>IF(VLOOKUP(B227,'F-GD-07 Completo'!$B:$AA,13,0)="Tomo (documentos empastados)",CONCATENATE(VLOOKUP(B227,'F-GD-07 Completo'!$B:$AE,15,0)," de ",VLOOKUP(B227,'F-GD-07 Completo'!$B:$AE,16,0))," ")</f>
        <v>#N/A</v>
      </c>
      <c r="AM227" s="675"/>
      <c r="AN227" s="672" t="e">
        <f>IF(VLOOKUP(B227,'F-GD-07 Completo'!$B:$AA,13,0)="Otro",CONCATENATE(VLOOKUP(B227,'F-GD-07 Completo'!$B:$AE,15,0)," de ",VLOOKUP(B227,'F-GD-07 Completo'!$B:$AE,16,0))," ")</f>
        <v>#N/A</v>
      </c>
      <c r="AO227" s="673"/>
      <c r="AP227" s="69" t="e">
        <f>VLOOKUP(B227,'F-GD-07 Completo'!$B:$AE,29,0)</f>
        <v>#N/A</v>
      </c>
      <c r="AQ227" s="676" t="e">
        <f>VLOOKUP(B227,'F-GD-07 Completo'!$B:$AA,21,0)</f>
        <v>#N/A</v>
      </c>
      <c r="AR227" s="677"/>
      <c r="AS227" s="185" t="e">
        <f>VLOOKUP(B227,'F-GD-07 Completo'!$B:$AA,18,0)</f>
        <v>#N/A</v>
      </c>
      <c r="AT227" s="185" t="e">
        <f>VLOOKUP(B227,'F-GD-07 Completo'!$B:$AA,19,0)</f>
        <v>#N/A</v>
      </c>
      <c r="AU227" s="185" t="e">
        <f>VLOOKUP(B227,'F-GD-07 Completo'!$B:$AA,20,0)</f>
        <v>#N/A</v>
      </c>
      <c r="AV227" s="661" t="e">
        <f>VLOOKUP(B227,'F-GD-07 Completo'!$B:$AA,22,0)</f>
        <v>#N/A</v>
      </c>
      <c r="AW227" s="662"/>
      <c r="AX227" s="70" t="e">
        <f>IF(VLOOKUP(B227,'F-GD-07 Completo'!$B:$AA,23,0)="PU","X"," ")</f>
        <v>#N/A</v>
      </c>
      <c r="AY227" s="70" t="e">
        <f>IF(VLOOKUP(B227,'F-GD-07 Completo'!$B:$AA,23,0)="PC","X"," ")</f>
        <v>#N/A</v>
      </c>
      <c r="AZ227" s="70" t="e">
        <f>IF(VLOOKUP(B227,'F-GD-07 Completo'!$B:$AA,23,0)="PR","X"," ")</f>
        <v>#N/A</v>
      </c>
      <c r="BA227" s="71" t="e">
        <f>VLOOKUP(B227,'F-GD-07 Completo'!$B:$AA,24,0)</f>
        <v>#N/A</v>
      </c>
      <c r="BB227" s="663" t="e">
        <f>VLOOKUP(B227,'F-GD-07 Completo'!$B:$AA,25,0)</f>
        <v>#N/A</v>
      </c>
      <c r="BC227" s="664"/>
      <c r="BD227" s="664"/>
      <c r="BE227" s="664"/>
      <c r="BF227" s="664"/>
      <c r="BG227" s="664"/>
      <c r="BH227" s="664"/>
      <c r="BI227" s="664"/>
      <c r="BJ227" s="664"/>
      <c r="BK227" s="664"/>
      <c r="BL227" s="664"/>
      <c r="BM227" s="664"/>
      <c r="BN227" s="664"/>
      <c r="BO227" s="665"/>
      <c r="BP227" s="72"/>
      <c r="BQ227" s="73"/>
      <c r="BR227" s="209"/>
    </row>
    <row r="228" spans="1:70" s="210" customFormat="1" ht="16.5" customHeight="1" x14ac:dyDescent="0.2">
      <c r="A228" s="208"/>
      <c r="B228" s="68">
        <v>207</v>
      </c>
      <c r="C228" s="661" t="e">
        <f>CONCATENATE(VLOOKUP(B228,'F-GD-07 Completo'!$B:$AA,6,0),".",VLOOKUP(B228,'F-GD-07 Completo'!$B:$AA,8,0))</f>
        <v>#N/A</v>
      </c>
      <c r="D228" s="661"/>
      <c r="E228" s="661"/>
      <c r="F228" s="666" t="e">
        <f>CONCATENATE(VLOOKUP(B228,'F-GD-07 Completo'!$B:$AA,7,0),".",VLOOKUP(B228,'F-GD-07 Completo'!$B:$AA,9,0))</f>
        <v>#N/A</v>
      </c>
      <c r="G228" s="666"/>
      <c r="H228" s="666"/>
      <c r="I228" s="666"/>
      <c r="J228" s="666"/>
      <c r="K228" s="666"/>
      <c r="L228" s="666"/>
      <c r="M228" s="666"/>
      <c r="N228" s="666"/>
      <c r="O228" s="666"/>
      <c r="P228" s="666"/>
      <c r="Q228" s="666"/>
      <c r="R228" s="666"/>
      <c r="S228" s="666"/>
      <c r="T228" s="666"/>
      <c r="U228" s="666" t="e">
        <f>CONCATENATE(VLOOKUP(B228,'F-GD-07 Completo'!$B:$AA,8,0)," - ",VLOOKUP(B228,'F-GD-07 Completo'!$B:$W,10,0))</f>
        <v>#N/A</v>
      </c>
      <c r="V228" s="666"/>
      <c r="W228" s="666"/>
      <c r="X228" s="666"/>
      <c r="Y228" s="666"/>
      <c r="Z228" s="666"/>
      <c r="AA228" s="666"/>
      <c r="AB228" s="667"/>
      <c r="AC228" s="668" t="e">
        <f>VLOOKUP(B228,'F-GD-07 Completo'!$B:$AA,11,0)</f>
        <v>#N/A</v>
      </c>
      <c r="AD228" s="669"/>
      <c r="AE228" s="669"/>
      <c r="AF228" s="669"/>
      <c r="AG228" s="670" t="e">
        <f>VLOOKUP(B228,'F-GD-07 Completo'!$B:$AA,12,0)</f>
        <v>#N/A</v>
      </c>
      <c r="AH228" s="670"/>
      <c r="AI228" s="671"/>
      <c r="AJ228" s="672" t="e">
        <f>IF(VLOOKUP(B228,'F-GD-07 Completo'!$B:$AA,13,0)="Carpeta física",CONCATENATE(VLOOKUP(B228,'F-GD-07 Completo'!$B:$AE,14,0)," de ",VLOOKUP(B228,'F-GD-07 Completo'!$B:$AE,15,0))," ")</f>
        <v>#N/A</v>
      </c>
      <c r="AK228" s="673"/>
      <c r="AL228" s="674" t="e">
        <f>IF(VLOOKUP(B228,'F-GD-07 Completo'!$B:$AA,13,0)="Tomo (documentos empastados)",CONCATENATE(VLOOKUP(B228,'F-GD-07 Completo'!$B:$AE,15,0)," de ",VLOOKUP(B228,'F-GD-07 Completo'!$B:$AE,16,0))," ")</f>
        <v>#N/A</v>
      </c>
      <c r="AM228" s="675"/>
      <c r="AN228" s="672" t="e">
        <f>IF(VLOOKUP(B228,'F-GD-07 Completo'!$B:$AA,13,0)="Otro",CONCATENATE(VLOOKUP(B228,'F-GD-07 Completo'!$B:$AE,15,0)," de ",VLOOKUP(B228,'F-GD-07 Completo'!$B:$AE,16,0))," ")</f>
        <v>#N/A</v>
      </c>
      <c r="AO228" s="673"/>
      <c r="AP228" s="69" t="e">
        <f>VLOOKUP(B228,'F-GD-07 Completo'!$B:$AE,29,0)</f>
        <v>#N/A</v>
      </c>
      <c r="AQ228" s="676" t="e">
        <f>VLOOKUP(B228,'F-GD-07 Completo'!$B:$AA,21,0)</f>
        <v>#N/A</v>
      </c>
      <c r="AR228" s="677"/>
      <c r="AS228" s="185" t="e">
        <f>VLOOKUP(B228,'F-GD-07 Completo'!$B:$AA,18,0)</f>
        <v>#N/A</v>
      </c>
      <c r="AT228" s="185" t="e">
        <f>VLOOKUP(B228,'F-GD-07 Completo'!$B:$AA,19,0)</f>
        <v>#N/A</v>
      </c>
      <c r="AU228" s="185" t="e">
        <f>VLOOKUP(B228,'F-GD-07 Completo'!$B:$AA,20,0)</f>
        <v>#N/A</v>
      </c>
      <c r="AV228" s="661" t="e">
        <f>VLOOKUP(B228,'F-GD-07 Completo'!$B:$AA,22,0)</f>
        <v>#N/A</v>
      </c>
      <c r="AW228" s="662"/>
      <c r="AX228" s="70" t="e">
        <f>IF(VLOOKUP(B228,'F-GD-07 Completo'!$B:$AA,23,0)="PU","X"," ")</f>
        <v>#N/A</v>
      </c>
      <c r="AY228" s="70" t="e">
        <f>IF(VLOOKUP(B228,'F-GD-07 Completo'!$B:$AA,23,0)="PC","X"," ")</f>
        <v>#N/A</v>
      </c>
      <c r="AZ228" s="70" t="e">
        <f>IF(VLOOKUP(B228,'F-GD-07 Completo'!$B:$AA,23,0)="PR","X"," ")</f>
        <v>#N/A</v>
      </c>
      <c r="BA228" s="71" t="e">
        <f>VLOOKUP(B228,'F-GD-07 Completo'!$B:$AA,24,0)</f>
        <v>#N/A</v>
      </c>
      <c r="BB228" s="663" t="e">
        <f>VLOOKUP(B228,'F-GD-07 Completo'!$B:$AA,25,0)</f>
        <v>#N/A</v>
      </c>
      <c r="BC228" s="664"/>
      <c r="BD228" s="664"/>
      <c r="BE228" s="664"/>
      <c r="BF228" s="664"/>
      <c r="BG228" s="664"/>
      <c r="BH228" s="664"/>
      <c r="BI228" s="664"/>
      <c r="BJ228" s="664"/>
      <c r="BK228" s="664"/>
      <c r="BL228" s="664"/>
      <c r="BM228" s="664"/>
      <c r="BN228" s="664"/>
      <c r="BO228" s="665"/>
      <c r="BP228" s="72"/>
      <c r="BQ228" s="73"/>
      <c r="BR228" s="209"/>
    </row>
    <row r="229" spans="1:70" s="210" customFormat="1" ht="16.5" customHeight="1" x14ac:dyDescent="0.2">
      <c r="A229" s="208"/>
      <c r="B229" s="68">
        <v>208</v>
      </c>
      <c r="C229" s="661" t="e">
        <f>CONCATENATE(VLOOKUP(B229,'F-GD-07 Completo'!$B:$AA,6,0),".",VLOOKUP(B229,'F-GD-07 Completo'!$B:$AA,8,0))</f>
        <v>#N/A</v>
      </c>
      <c r="D229" s="661"/>
      <c r="E229" s="661"/>
      <c r="F229" s="666" t="e">
        <f>CONCATENATE(VLOOKUP(B229,'F-GD-07 Completo'!$B:$AA,7,0),".",VLOOKUP(B229,'F-GD-07 Completo'!$B:$AA,9,0))</f>
        <v>#N/A</v>
      </c>
      <c r="G229" s="666"/>
      <c r="H229" s="666"/>
      <c r="I229" s="666"/>
      <c r="J229" s="666"/>
      <c r="K229" s="666"/>
      <c r="L229" s="666"/>
      <c r="M229" s="666"/>
      <c r="N229" s="666"/>
      <c r="O229" s="666"/>
      <c r="P229" s="666"/>
      <c r="Q229" s="666"/>
      <c r="R229" s="666"/>
      <c r="S229" s="666"/>
      <c r="T229" s="666"/>
      <c r="U229" s="666" t="e">
        <f>CONCATENATE(VLOOKUP(B229,'F-GD-07 Completo'!$B:$AA,8,0)," - ",VLOOKUP(B229,'F-GD-07 Completo'!$B:$W,10,0))</f>
        <v>#N/A</v>
      </c>
      <c r="V229" s="666"/>
      <c r="W229" s="666"/>
      <c r="X229" s="666"/>
      <c r="Y229" s="666"/>
      <c r="Z229" s="666"/>
      <c r="AA229" s="666"/>
      <c r="AB229" s="667"/>
      <c r="AC229" s="668" t="e">
        <f>VLOOKUP(B229,'F-GD-07 Completo'!$B:$AA,11,0)</f>
        <v>#N/A</v>
      </c>
      <c r="AD229" s="669"/>
      <c r="AE229" s="669"/>
      <c r="AF229" s="669"/>
      <c r="AG229" s="670" t="e">
        <f>VLOOKUP(B229,'F-GD-07 Completo'!$B:$AA,12,0)</f>
        <v>#N/A</v>
      </c>
      <c r="AH229" s="670"/>
      <c r="AI229" s="671"/>
      <c r="AJ229" s="672" t="e">
        <f>IF(VLOOKUP(B229,'F-GD-07 Completo'!$B:$AA,13,0)="Carpeta física",CONCATENATE(VLOOKUP(B229,'F-GD-07 Completo'!$B:$AE,14,0)," de ",VLOOKUP(B229,'F-GD-07 Completo'!$B:$AE,15,0))," ")</f>
        <v>#N/A</v>
      </c>
      <c r="AK229" s="673"/>
      <c r="AL229" s="674" t="e">
        <f>IF(VLOOKUP(B229,'F-GD-07 Completo'!$B:$AA,13,0)="Tomo (documentos empastados)",CONCATENATE(VLOOKUP(B229,'F-GD-07 Completo'!$B:$AE,15,0)," de ",VLOOKUP(B229,'F-GD-07 Completo'!$B:$AE,16,0))," ")</f>
        <v>#N/A</v>
      </c>
      <c r="AM229" s="675"/>
      <c r="AN229" s="672" t="e">
        <f>IF(VLOOKUP(B229,'F-GD-07 Completo'!$B:$AA,13,0)="Otro",CONCATENATE(VLOOKUP(B229,'F-GD-07 Completo'!$B:$AE,15,0)," de ",VLOOKUP(B229,'F-GD-07 Completo'!$B:$AE,16,0))," ")</f>
        <v>#N/A</v>
      </c>
      <c r="AO229" s="673"/>
      <c r="AP229" s="69" t="e">
        <f>VLOOKUP(B229,'F-GD-07 Completo'!$B:$AE,29,0)</f>
        <v>#N/A</v>
      </c>
      <c r="AQ229" s="676" t="e">
        <f>VLOOKUP(B229,'F-GD-07 Completo'!$B:$AA,21,0)</f>
        <v>#N/A</v>
      </c>
      <c r="AR229" s="677"/>
      <c r="AS229" s="185" t="e">
        <f>VLOOKUP(B229,'F-GD-07 Completo'!$B:$AA,18,0)</f>
        <v>#N/A</v>
      </c>
      <c r="AT229" s="185" t="e">
        <f>VLOOKUP(B229,'F-GD-07 Completo'!$B:$AA,19,0)</f>
        <v>#N/A</v>
      </c>
      <c r="AU229" s="185" t="e">
        <f>VLOOKUP(B229,'F-GD-07 Completo'!$B:$AA,20,0)</f>
        <v>#N/A</v>
      </c>
      <c r="AV229" s="661" t="e">
        <f>VLOOKUP(B229,'F-GD-07 Completo'!$B:$AA,22,0)</f>
        <v>#N/A</v>
      </c>
      <c r="AW229" s="662"/>
      <c r="AX229" s="70" t="e">
        <f>IF(VLOOKUP(B229,'F-GD-07 Completo'!$B:$AA,23,0)="PU","X"," ")</f>
        <v>#N/A</v>
      </c>
      <c r="AY229" s="70" t="e">
        <f>IF(VLOOKUP(B229,'F-GD-07 Completo'!$B:$AA,23,0)="PC","X"," ")</f>
        <v>#N/A</v>
      </c>
      <c r="AZ229" s="70" t="e">
        <f>IF(VLOOKUP(B229,'F-GD-07 Completo'!$B:$AA,23,0)="PR","X"," ")</f>
        <v>#N/A</v>
      </c>
      <c r="BA229" s="71" t="e">
        <f>VLOOKUP(B229,'F-GD-07 Completo'!$B:$AA,24,0)</f>
        <v>#N/A</v>
      </c>
      <c r="BB229" s="663" t="e">
        <f>VLOOKUP(B229,'F-GD-07 Completo'!$B:$AA,25,0)</f>
        <v>#N/A</v>
      </c>
      <c r="BC229" s="664"/>
      <c r="BD229" s="664"/>
      <c r="BE229" s="664"/>
      <c r="BF229" s="664"/>
      <c r="BG229" s="664"/>
      <c r="BH229" s="664"/>
      <c r="BI229" s="664"/>
      <c r="BJ229" s="664"/>
      <c r="BK229" s="664"/>
      <c r="BL229" s="664"/>
      <c r="BM229" s="664"/>
      <c r="BN229" s="664"/>
      <c r="BO229" s="665"/>
      <c r="BP229" s="72"/>
      <c r="BQ229" s="73"/>
      <c r="BR229" s="209"/>
    </row>
    <row r="230" spans="1:70" s="210" customFormat="1" ht="16.5" customHeight="1" x14ac:dyDescent="0.2">
      <c r="A230" s="208"/>
      <c r="B230" s="68">
        <v>209</v>
      </c>
      <c r="C230" s="661" t="e">
        <f>CONCATENATE(VLOOKUP(B230,'F-GD-07 Completo'!$B:$AA,6,0),".",VLOOKUP(B230,'F-GD-07 Completo'!$B:$AA,8,0))</f>
        <v>#N/A</v>
      </c>
      <c r="D230" s="661"/>
      <c r="E230" s="661"/>
      <c r="F230" s="666" t="e">
        <f>CONCATENATE(VLOOKUP(B230,'F-GD-07 Completo'!$B:$AA,7,0),".",VLOOKUP(B230,'F-GD-07 Completo'!$B:$AA,9,0))</f>
        <v>#N/A</v>
      </c>
      <c r="G230" s="666"/>
      <c r="H230" s="666"/>
      <c r="I230" s="666"/>
      <c r="J230" s="666"/>
      <c r="K230" s="666"/>
      <c r="L230" s="666"/>
      <c r="M230" s="666"/>
      <c r="N230" s="666"/>
      <c r="O230" s="666"/>
      <c r="P230" s="666"/>
      <c r="Q230" s="666"/>
      <c r="R230" s="666"/>
      <c r="S230" s="666"/>
      <c r="T230" s="666"/>
      <c r="U230" s="666" t="e">
        <f>CONCATENATE(VLOOKUP(B230,'F-GD-07 Completo'!$B:$AA,8,0)," - ",VLOOKUP(B230,'F-GD-07 Completo'!$B:$W,10,0))</f>
        <v>#N/A</v>
      </c>
      <c r="V230" s="666"/>
      <c r="W230" s="666"/>
      <c r="X230" s="666"/>
      <c r="Y230" s="666"/>
      <c r="Z230" s="666"/>
      <c r="AA230" s="666"/>
      <c r="AB230" s="667"/>
      <c r="AC230" s="668" t="e">
        <f>VLOOKUP(B230,'F-GD-07 Completo'!$B:$AA,11,0)</f>
        <v>#N/A</v>
      </c>
      <c r="AD230" s="669"/>
      <c r="AE230" s="669"/>
      <c r="AF230" s="669"/>
      <c r="AG230" s="670" t="e">
        <f>VLOOKUP(B230,'F-GD-07 Completo'!$B:$AA,12,0)</f>
        <v>#N/A</v>
      </c>
      <c r="AH230" s="670"/>
      <c r="AI230" s="671"/>
      <c r="AJ230" s="672" t="e">
        <f>IF(VLOOKUP(B230,'F-GD-07 Completo'!$B:$AA,13,0)="Carpeta física",CONCATENATE(VLOOKUP(B230,'F-GD-07 Completo'!$B:$AE,14,0)," de ",VLOOKUP(B230,'F-GD-07 Completo'!$B:$AE,15,0))," ")</f>
        <v>#N/A</v>
      </c>
      <c r="AK230" s="673"/>
      <c r="AL230" s="674" t="e">
        <f>IF(VLOOKUP(B230,'F-GD-07 Completo'!$B:$AA,13,0)="Tomo (documentos empastados)",CONCATENATE(VLOOKUP(B230,'F-GD-07 Completo'!$B:$AE,15,0)," de ",VLOOKUP(B230,'F-GD-07 Completo'!$B:$AE,16,0))," ")</f>
        <v>#N/A</v>
      </c>
      <c r="AM230" s="675"/>
      <c r="AN230" s="672" t="e">
        <f>IF(VLOOKUP(B230,'F-GD-07 Completo'!$B:$AA,13,0)="Otro",CONCATENATE(VLOOKUP(B230,'F-GD-07 Completo'!$B:$AE,15,0)," de ",VLOOKUP(B230,'F-GD-07 Completo'!$B:$AE,16,0))," ")</f>
        <v>#N/A</v>
      </c>
      <c r="AO230" s="673"/>
      <c r="AP230" s="69" t="e">
        <f>VLOOKUP(B230,'F-GD-07 Completo'!$B:$AE,29,0)</f>
        <v>#N/A</v>
      </c>
      <c r="AQ230" s="676" t="e">
        <f>VLOOKUP(B230,'F-GD-07 Completo'!$B:$AA,21,0)</f>
        <v>#N/A</v>
      </c>
      <c r="AR230" s="677"/>
      <c r="AS230" s="185" t="e">
        <f>VLOOKUP(B230,'F-GD-07 Completo'!$B:$AA,18,0)</f>
        <v>#N/A</v>
      </c>
      <c r="AT230" s="185" t="e">
        <f>VLOOKUP(B230,'F-GD-07 Completo'!$B:$AA,19,0)</f>
        <v>#N/A</v>
      </c>
      <c r="AU230" s="185" t="e">
        <f>VLOOKUP(B230,'F-GD-07 Completo'!$B:$AA,20,0)</f>
        <v>#N/A</v>
      </c>
      <c r="AV230" s="661" t="e">
        <f>VLOOKUP(B230,'F-GD-07 Completo'!$B:$AA,22,0)</f>
        <v>#N/A</v>
      </c>
      <c r="AW230" s="662"/>
      <c r="AX230" s="70" t="e">
        <f>IF(VLOOKUP(B230,'F-GD-07 Completo'!$B:$AA,23,0)="PU","X"," ")</f>
        <v>#N/A</v>
      </c>
      <c r="AY230" s="70" t="e">
        <f>IF(VLOOKUP(B230,'F-GD-07 Completo'!$B:$AA,23,0)="PC","X"," ")</f>
        <v>#N/A</v>
      </c>
      <c r="AZ230" s="70" t="e">
        <f>IF(VLOOKUP(B230,'F-GD-07 Completo'!$B:$AA,23,0)="PR","X"," ")</f>
        <v>#N/A</v>
      </c>
      <c r="BA230" s="71" t="e">
        <f>VLOOKUP(B230,'F-GD-07 Completo'!$B:$AA,24,0)</f>
        <v>#N/A</v>
      </c>
      <c r="BB230" s="663" t="e">
        <f>VLOOKUP(B230,'F-GD-07 Completo'!$B:$AA,25,0)</f>
        <v>#N/A</v>
      </c>
      <c r="BC230" s="664"/>
      <c r="BD230" s="664"/>
      <c r="BE230" s="664"/>
      <c r="BF230" s="664"/>
      <c r="BG230" s="664"/>
      <c r="BH230" s="664"/>
      <c r="BI230" s="664"/>
      <c r="BJ230" s="664"/>
      <c r="BK230" s="664"/>
      <c r="BL230" s="664"/>
      <c r="BM230" s="664"/>
      <c r="BN230" s="664"/>
      <c r="BO230" s="665"/>
      <c r="BP230" s="72"/>
      <c r="BQ230" s="73"/>
      <c r="BR230" s="209"/>
    </row>
    <row r="231" spans="1:70" s="210" customFormat="1" ht="16.5" customHeight="1" x14ac:dyDescent="0.2">
      <c r="A231" s="208"/>
      <c r="B231" s="68">
        <v>210</v>
      </c>
      <c r="C231" s="661" t="e">
        <f>CONCATENATE(VLOOKUP(B231,'F-GD-07 Completo'!$B:$AA,6,0),".",VLOOKUP(B231,'F-GD-07 Completo'!$B:$AA,8,0))</f>
        <v>#N/A</v>
      </c>
      <c r="D231" s="661"/>
      <c r="E231" s="661"/>
      <c r="F231" s="666" t="e">
        <f>CONCATENATE(VLOOKUP(B231,'F-GD-07 Completo'!$B:$AA,7,0),".",VLOOKUP(B231,'F-GD-07 Completo'!$B:$AA,9,0))</f>
        <v>#N/A</v>
      </c>
      <c r="G231" s="666"/>
      <c r="H231" s="666"/>
      <c r="I231" s="666"/>
      <c r="J231" s="666"/>
      <c r="K231" s="666"/>
      <c r="L231" s="666"/>
      <c r="M231" s="666"/>
      <c r="N231" s="666"/>
      <c r="O231" s="666"/>
      <c r="P231" s="666"/>
      <c r="Q231" s="666"/>
      <c r="R231" s="666"/>
      <c r="S231" s="666"/>
      <c r="T231" s="666"/>
      <c r="U231" s="666" t="e">
        <f>CONCATENATE(VLOOKUP(B231,'F-GD-07 Completo'!$B:$AA,8,0)," - ",VLOOKUP(B231,'F-GD-07 Completo'!$B:$W,10,0))</f>
        <v>#N/A</v>
      </c>
      <c r="V231" s="666"/>
      <c r="W231" s="666"/>
      <c r="X231" s="666"/>
      <c r="Y231" s="666"/>
      <c r="Z231" s="666"/>
      <c r="AA231" s="666"/>
      <c r="AB231" s="667"/>
      <c r="AC231" s="668" t="e">
        <f>VLOOKUP(B231,'F-GD-07 Completo'!$B:$AA,11,0)</f>
        <v>#N/A</v>
      </c>
      <c r="AD231" s="669"/>
      <c r="AE231" s="669"/>
      <c r="AF231" s="669"/>
      <c r="AG231" s="670" t="e">
        <f>VLOOKUP(B231,'F-GD-07 Completo'!$B:$AA,12,0)</f>
        <v>#N/A</v>
      </c>
      <c r="AH231" s="670"/>
      <c r="AI231" s="671"/>
      <c r="AJ231" s="672" t="e">
        <f>IF(VLOOKUP(B231,'F-GD-07 Completo'!$B:$AA,13,0)="Carpeta física",CONCATENATE(VLOOKUP(B231,'F-GD-07 Completo'!$B:$AE,14,0)," de ",VLOOKUP(B231,'F-GD-07 Completo'!$B:$AE,15,0))," ")</f>
        <v>#N/A</v>
      </c>
      <c r="AK231" s="673"/>
      <c r="AL231" s="674" t="e">
        <f>IF(VLOOKUP(B231,'F-GD-07 Completo'!$B:$AA,13,0)="Tomo (documentos empastados)",CONCATENATE(VLOOKUP(B231,'F-GD-07 Completo'!$B:$AE,15,0)," de ",VLOOKUP(B231,'F-GD-07 Completo'!$B:$AE,16,0))," ")</f>
        <v>#N/A</v>
      </c>
      <c r="AM231" s="675"/>
      <c r="AN231" s="672" t="e">
        <f>IF(VLOOKUP(B231,'F-GD-07 Completo'!$B:$AA,13,0)="Otro",CONCATENATE(VLOOKUP(B231,'F-GD-07 Completo'!$B:$AE,15,0)," de ",VLOOKUP(B231,'F-GD-07 Completo'!$B:$AE,16,0))," ")</f>
        <v>#N/A</v>
      </c>
      <c r="AO231" s="673"/>
      <c r="AP231" s="69" t="e">
        <f>VLOOKUP(B231,'F-GD-07 Completo'!$B:$AE,29,0)</f>
        <v>#N/A</v>
      </c>
      <c r="AQ231" s="676" t="e">
        <f>VLOOKUP(B231,'F-GD-07 Completo'!$B:$AA,21,0)</f>
        <v>#N/A</v>
      </c>
      <c r="AR231" s="677"/>
      <c r="AS231" s="185" t="e">
        <f>VLOOKUP(B231,'F-GD-07 Completo'!$B:$AA,18,0)</f>
        <v>#N/A</v>
      </c>
      <c r="AT231" s="185" t="e">
        <f>VLOOKUP(B231,'F-GD-07 Completo'!$B:$AA,19,0)</f>
        <v>#N/A</v>
      </c>
      <c r="AU231" s="185" t="e">
        <f>VLOOKUP(B231,'F-GD-07 Completo'!$B:$AA,20,0)</f>
        <v>#N/A</v>
      </c>
      <c r="AV231" s="661" t="e">
        <f>VLOOKUP(B231,'F-GD-07 Completo'!$B:$AA,22,0)</f>
        <v>#N/A</v>
      </c>
      <c r="AW231" s="662"/>
      <c r="AX231" s="70" t="e">
        <f>IF(VLOOKUP(B231,'F-GD-07 Completo'!$B:$AA,23,0)="PU","X"," ")</f>
        <v>#N/A</v>
      </c>
      <c r="AY231" s="70" t="e">
        <f>IF(VLOOKUP(B231,'F-GD-07 Completo'!$B:$AA,23,0)="PC","X"," ")</f>
        <v>#N/A</v>
      </c>
      <c r="AZ231" s="70" t="e">
        <f>IF(VLOOKUP(B231,'F-GD-07 Completo'!$B:$AA,23,0)="PR","X"," ")</f>
        <v>#N/A</v>
      </c>
      <c r="BA231" s="71" t="e">
        <f>VLOOKUP(B231,'F-GD-07 Completo'!$B:$AA,24,0)</f>
        <v>#N/A</v>
      </c>
      <c r="BB231" s="663" t="e">
        <f>VLOOKUP(B231,'F-GD-07 Completo'!$B:$AA,25,0)</f>
        <v>#N/A</v>
      </c>
      <c r="BC231" s="664"/>
      <c r="BD231" s="664"/>
      <c r="BE231" s="664"/>
      <c r="BF231" s="664"/>
      <c r="BG231" s="664"/>
      <c r="BH231" s="664"/>
      <c r="BI231" s="664"/>
      <c r="BJ231" s="664"/>
      <c r="BK231" s="664"/>
      <c r="BL231" s="664"/>
      <c r="BM231" s="664"/>
      <c r="BN231" s="664"/>
      <c r="BO231" s="665"/>
      <c r="BP231" s="72"/>
      <c r="BQ231" s="73"/>
      <c r="BR231" s="209"/>
    </row>
    <row r="232" spans="1:70" s="210" customFormat="1" ht="16.5" customHeight="1" x14ac:dyDescent="0.2">
      <c r="A232" s="208"/>
      <c r="B232" s="68">
        <v>211</v>
      </c>
      <c r="C232" s="661" t="e">
        <f>CONCATENATE(VLOOKUP(B232,'F-GD-07 Completo'!$B:$AA,6,0),".",VLOOKUP(B232,'F-GD-07 Completo'!$B:$AA,8,0))</f>
        <v>#N/A</v>
      </c>
      <c r="D232" s="661"/>
      <c r="E232" s="661"/>
      <c r="F232" s="666" t="e">
        <f>CONCATENATE(VLOOKUP(B232,'F-GD-07 Completo'!$B:$AA,7,0),".",VLOOKUP(B232,'F-GD-07 Completo'!$B:$AA,9,0))</f>
        <v>#N/A</v>
      </c>
      <c r="G232" s="666"/>
      <c r="H232" s="666"/>
      <c r="I232" s="666"/>
      <c r="J232" s="666"/>
      <c r="K232" s="666"/>
      <c r="L232" s="666"/>
      <c r="M232" s="666"/>
      <c r="N232" s="666"/>
      <c r="O232" s="666"/>
      <c r="P232" s="666"/>
      <c r="Q232" s="666"/>
      <c r="R232" s="666"/>
      <c r="S232" s="666"/>
      <c r="T232" s="666"/>
      <c r="U232" s="666" t="e">
        <f>CONCATENATE(VLOOKUP(B232,'F-GD-07 Completo'!$B:$AA,8,0)," - ",VLOOKUP(B232,'F-GD-07 Completo'!$B:$W,10,0))</f>
        <v>#N/A</v>
      </c>
      <c r="V232" s="666"/>
      <c r="W232" s="666"/>
      <c r="X232" s="666"/>
      <c r="Y232" s="666"/>
      <c r="Z232" s="666"/>
      <c r="AA232" s="666"/>
      <c r="AB232" s="667"/>
      <c r="AC232" s="668" t="e">
        <f>VLOOKUP(B232,'F-GD-07 Completo'!$B:$AA,11,0)</f>
        <v>#N/A</v>
      </c>
      <c r="AD232" s="669"/>
      <c r="AE232" s="669"/>
      <c r="AF232" s="669"/>
      <c r="AG232" s="670" t="e">
        <f>VLOOKUP(B232,'F-GD-07 Completo'!$B:$AA,12,0)</f>
        <v>#N/A</v>
      </c>
      <c r="AH232" s="670"/>
      <c r="AI232" s="671"/>
      <c r="AJ232" s="672" t="e">
        <f>IF(VLOOKUP(B232,'F-GD-07 Completo'!$B:$AA,13,0)="Carpeta física",CONCATENATE(VLOOKUP(B232,'F-GD-07 Completo'!$B:$AE,14,0)," de ",VLOOKUP(B232,'F-GD-07 Completo'!$B:$AE,15,0))," ")</f>
        <v>#N/A</v>
      </c>
      <c r="AK232" s="673"/>
      <c r="AL232" s="674" t="e">
        <f>IF(VLOOKUP(B232,'F-GD-07 Completo'!$B:$AA,13,0)="Tomo (documentos empastados)",CONCATENATE(VLOOKUP(B232,'F-GD-07 Completo'!$B:$AE,15,0)," de ",VLOOKUP(B232,'F-GD-07 Completo'!$B:$AE,16,0))," ")</f>
        <v>#N/A</v>
      </c>
      <c r="AM232" s="675"/>
      <c r="AN232" s="672" t="e">
        <f>IF(VLOOKUP(B232,'F-GD-07 Completo'!$B:$AA,13,0)="Otro",CONCATENATE(VLOOKUP(B232,'F-GD-07 Completo'!$B:$AE,15,0)," de ",VLOOKUP(B232,'F-GD-07 Completo'!$B:$AE,16,0))," ")</f>
        <v>#N/A</v>
      </c>
      <c r="AO232" s="673"/>
      <c r="AP232" s="69" t="e">
        <f>VLOOKUP(B232,'F-GD-07 Completo'!$B:$AE,29,0)</f>
        <v>#N/A</v>
      </c>
      <c r="AQ232" s="676" t="e">
        <f>VLOOKUP(B232,'F-GD-07 Completo'!$B:$AA,21,0)</f>
        <v>#N/A</v>
      </c>
      <c r="AR232" s="677"/>
      <c r="AS232" s="185" t="e">
        <f>VLOOKUP(B232,'F-GD-07 Completo'!$B:$AA,18,0)</f>
        <v>#N/A</v>
      </c>
      <c r="AT232" s="185" t="e">
        <f>VLOOKUP(B232,'F-GD-07 Completo'!$B:$AA,19,0)</f>
        <v>#N/A</v>
      </c>
      <c r="AU232" s="185" t="e">
        <f>VLOOKUP(B232,'F-GD-07 Completo'!$B:$AA,20,0)</f>
        <v>#N/A</v>
      </c>
      <c r="AV232" s="661" t="e">
        <f>VLOOKUP(B232,'F-GD-07 Completo'!$B:$AA,22,0)</f>
        <v>#N/A</v>
      </c>
      <c r="AW232" s="662"/>
      <c r="AX232" s="70" t="e">
        <f>IF(VLOOKUP(B232,'F-GD-07 Completo'!$B:$AA,23,0)="PU","X"," ")</f>
        <v>#N/A</v>
      </c>
      <c r="AY232" s="70" t="e">
        <f>IF(VLOOKUP(B232,'F-GD-07 Completo'!$B:$AA,23,0)="PC","X"," ")</f>
        <v>#N/A</v>
      </c>
      <c r="AZ232" s="70" t="e">
        <f>IF(VLOOKUP(B232,'F-GD-07 Completo'!$B:$AA,23,0)="PR","X"," ")</f>
        <v>#N/A</v>
      </c>
      <c r="BA232" s="71" t="e">
        <f>VLOOKUP(B232,'F-GD-07 Completo'!$B:$AA,24,0)</f>
        <v>#N/A</v>
      </c>
      <c r="BB232" s="663" t="e">
        <f>VLOOKUP(B232,'F-GD-07 Completo'!$B:$AA,25,0)</f>
        <v>#N/A</v>
      </c>
      <c r="BC232" s="664"/>
      <c r="BD232" s="664"/>
      <c r="BE232" s="664"/>
      <c r="BF232" s="664"/>
      <c r="BG232" s="664"/>
      <c r="BH232" s="664"/>
      <c r="BI232" s="664"/>
      <c r="BJ232" s="664"/>
      <c r="BK232" s="664"/>
      <c r="BL232" s="664"/>
      <c r="BM232" s="664"/>
      <c r="BN232" s="664"/>
      <c r="BO232" s="665"/>
      <c r="BP232" s="72"/>
      <c r="BQ232" s="73"/>
      <c r="BR232" s="209"/>
    </row>
    <row r="233" spans="1:70" s="210" customFormat="1" ht="16.5" customHeight="1" x14ac:dyDescent="0.2">
      <c r="A233" s="208"/>
      <c r="B233" s="68">
        <v>212</v>
      </c>
      <c r="C233" s="661" t="e">
        <f>CONCATENATE(VLOOKUP(B233,'F-GD-07 Completo'!$B:$AA,6,0),".",VLOOKUP(B233,'F-GD-07 Completo'!$B:$AA,8,0))</f>
        <v>#N/A</v>
      </c>
      <c r="D233" s="661"/>
      <c r="E233" s="661"/>
      <c r="F233" s="666" t="e">
        <f>CONCATENATE(VLOOKUP(B233,'F-GD-07 Completo'!$B:$AA,7,0),".",VLOOKUP(B233,'F-GD-07 Completo'!$B:$AA,9,0))</f>
        <v>#N/A</v>
      </c>
      <c r="G233" s="666"/>
      <c r="H233" s="666"/>
      <c r="I233" s="666"/>
      <c r="J233" s="666"/>
      <c r="K233" s="666"/>
      <c r="L233" s="666"/>
      <c r="M233" s="666"/>
      <c r="N233" s="666"/>
      <c r="O233" s="666"/>
      <c r="P233" s="666"/>
      <c r="Q233" s="666"/>
      <c r="R233" s="666"/>
      <c r="S233" s="666"/>
      <c r="T233" s="666"/>
      <c r="U233" s="666" t="e">
        <f>CONCATENATE(VLOOKUP(B233,'F-GD-07 Completo'!$B:$AA,8,0)," - ",VLOOKUP(B233,'F-GD-07 Completo'!$B:$W,10,0))</f>
        <v>#N/A</v>
      </c>
      <c r="V233" s="666"/>
      <c r="W233" s="666"/>
      <c r="X233" s="666"/>
      <c r="Y233" s="666"/>
      <c r="Z233" s="666"/>
      <c r="AA233" s="666"/>
      <c r="AB233" s="667"/>
      <c r="AC233" s="668" t="e">
        <f>VLOOKUP(B233,'F-GD-07 Completo'!$B:$AA,11,0)</f>
        <v>#N/A</v>
      </c>
      <c r="AD233" s="669"/>
      <c r="AE233" s="669"/>
      <c r="AF233" s="669"/>
      <c r="AG233" s="670" t="e">
        <f>VLOOKUP(B233,'F-GD-07 Completo'!$B:$AA,12,0)</f>
        <v>#N/A</v>
      </c>
      <c r="AH233" s="670"/>
      <c r="AI233" s="671"/>
      <c r="AJ233" s="672" t="e">
        <f>IF(VLOOKUP(B233,'F-GD-07 Completo'!$B:$AA,13,0)="Carpeta física",CONCATENATE(VLOOKUP(B233,'F-GD-07 Completo'!$B:$AE,14,0)," de ",VLOOKUP(B233,'F-GD-07 Completo'!$B:$AE,15,0))," ")</f>
        <v>#N/A</v>
      </c>
      <c r="AK233" s="673"/>
      <c r="AL233" s="674" t="e">
        <f>IF(VLOOKUP(B233,'F-GD-07 Completo'!$B:$AA,13,0)="Tomo (documentos empastados)",CONCATENATE(VLOOKUP(B233,'F-GD-07 Completo'!$B:$AE,15,0)," de ",VLOOKUP(B233,'F-GD-07 Completo'!$B:$AE,16,0))," ")</f>
        <v>#N/A</v>
      </c>
      <c r="AM233" s="675"/>
      <c r="AN233" s="672" t="e">
        <f>IF(VLOOKUP(B233,'F-GD-07 Completo'!$B:$AA,13,0)="Otro",CONCATENATE(VLOOKUP(B233,'F-GD-07 Completo'!$B:$AE,15,0)," de ",VLOOKUP(B233,'F-GD-07 Completo'!$B:$AE,16,0))," ")</f>
        <v>#N/A</v>
      </c>
      <c r="AO233" s="673"/>
      <c r="AP233" s="69" t="e">
        <f>VLOOKUP(B233,'F-GD-07 Completo'!$B:$AE,29,0)</f>
        <v>#N/A</v>
      </c>
      <c r="AQ233" s="676" t="e">
        <f>VLOOKUP(B233,'F-GD-07 Completo'!$B:$AA,21,0)</f>
        <v>#N/A</v>
      </c>
      <c r="AR233" s="677"/>
      <c r="AS233" s="185" t="e">
        <f>VLOOKUP(B233,'F-GD-07 Completo'!$B:$AA,18,0)</f>
        <v>#N/A</v>
      </c>
      <c r="AT233" s="185" t="e">
        <f>VLOOKUP(B233,'F-GD-07 Completo'!$B:$AA,19,0)</f>
        <v>#N/A</v>
      </c>
      <c r="AU233" s="185" t="e">
        <f>VLOOKUP(B233,'F-GD-07 Completo'!$B:$AA,20,0)</f>
        <v>#N/A</v>
      </c>
      <c r="AV233" s="661" t="e">
        <f>VLOOKUP(B233,'F-GD-07 Completo'!$B:$AA,22,0)</f>
        <v>#N/A</v>
      </c>
      <c r="AW233" s="662"/>
      <c r="AX233" s="70" t="e">
        <f>IF(VLOOKUP(B233,'F-GD-07 Completo'!$B:$AA,23,0)="PU","X"," ")</f>
        <v>#N/A</v>
      </c>
      <c r="AY233" s="70" t="e">
        <f>IF(VLOOKUP(B233,'F-GD-07 Completo'!$B:$AA,23,0)="PC","X"," ")</f>
        <v>#N/A</v>
      </c>
      <c r="AZ233" s="70" t="e">
        <f>IF(VLOOKUP(B233,'F-GD-07 Completo'!$B:$AA,23,0)="PR","X"," ")</f>
        <v>#N/A</v>
      </c>
      <c r="BA233" s="71" t="e">
        <f>VLOOKUP(B233,'F-GD-07 Completo'!$B:$AA,24,0)</f>
        <v>#N/A</v>
      </c>
      <c r="BB233" s="663" t="e">
        <f>VLOOKUP(B233,'F-GD-07 Completo'!$B:$AA,25,0)</f>
        <v>#N/A</v>
      </c>
      <c r="BC233" s="664"/>
      <c r="BD233" s="664"/>
      <c r="BE233" s="664"/>
      <c r="BF233" s="664"/>
      <c r="BG233" s="664"/>
      <c r="BH233" s="664"/>
      <c r="BI233" s="664"/>
      <c r="BJ233" s="664"/>
      <c r="BK233" s="664"/>
      <c r="BL233" s="664"/>
      <c r="BM233" s="664"/>
      <c r="BN233" s="664"/>
      <c r="BO233" s="665"/>
      <c r="BP233" s="72"/>
      <c r="BQ233" s="73"/>
      <c r="BR233" s="209"/>
    </row>
    <row r="234" spans="1:70" s="210" customFormat="1" ht="16.5" customHeight="1" x14ac:dyDescent="0.2">
      <c r="A234" s="208"/>
      <c r="B234" s="68">
        <v>213</v>
      </c>
      <c r="C234" s="661" t="e">
        <f>CONCATENATE(VLOOKUP(B234,'F-GD-07 Completo'!$B:$AA,6,0),".",VLOOKUP(B234,'F-GD-07 Completo'!$B:$AA,8,0))</f>
        <v>#N/A</v>
      </c>
      <c r="D234" s="661"/>
      <c r="E234" s="661"/>
      <c r="F234" s="666" t="e">
        <f>CONCATENATE(VLOOKUP(B234,'F-GD-07 Completo'!$B:$AA,7,0),".",VLOOKUP(B234,'F-GD-07 Completo'!$B:$AA,9,0))</f>
        <v>#N/A</v>
      </c>
      <c r="G234" s="666"/>
      <c r="H234" s="666"/>
      <c r="I234" s="666"/>
      <c r="J234" s="666"/>
      <c r="K234" s="666"/>
      <c r="L234" s="666"/>
      <c r="M234" s="666"/>
      <c r="N234" s="666"/>
      <c r="O234" s="666"/>
      <c r="P234" s="666"/>
      <c r="Q234" s="666"/>
      <c r="R234" s="666"/>
      <c r="S234" s="666"/>
      <c r="T234" s="666"/>
      <c r="U234" s="666" t="e">
        <f>CONCATENATE(VLOOKUP(B234,'F-GD-07 Completo'!$B:$AA,8,0)," - ",VLOOKUP(B234,'F-GD-07 Completo'!$B:$W,10,0))</f>
        <v>#N/A</v>
      </c>
      <c r="V234" s="666"/>
      <c r="W234" s="666"/>
      <c r="X234" s="666"/>
      <c r="Y234" s="666"/>
      <c r="Z234" s="666"/>
      <c r="AA234" s="666"/>
      <c r="AB234" s="667"/>
      <c r="AC234" s="668" t="e">
        <f>VLOOKUP(B234,'F-GD-07 Completo'!$B:$AA,11,0)</f>
        <v>#N/A</v>
      </c>
      <c r="AD234" s="669"/>
      <c r="AE234" s="669"/>
      <c r="AF234" s="669"/>
      <c r="AG234" s="670" t="e">
        <f>VLOOKUP(B234,'F-GD-07 Completo'!$B:$AA,12,0)</f>
        <v>#N/A</v>
      </c>
      <c r="AH234" s="670"/>
      <c r="AI234" s="671"/>
      <c r="AJ234" s="672" t="e">
        <f>IF(VLOOKUP(B234,'F-GD-07 Completo'!$B:$AA,13,0)="Carpeta física",CONCATENATE(VLOOKUP(B234,'F-GD-07 Completo'!$B:$AE,14,0)," de ",VLOOKUP(B234,'F-GD-07 Completo'!$B:$AE,15,0))," ")</f>
        <v>#N/A</v>
      </c>
      <c r="AK234" s="673"/>
      <c r="AL234" s="674" t="e">
        <f>IF(VLOOKUP(B234,'F-GD-07 Completo'!$B:$AA,13,0)="Tomo (documentos empastados)",CONCATENATE(VLOOKUP(B234,'F-GD-07 Completo'!$B:$AE,15,0)," de ",VLOOKUP(B234,'F-GD-07 Completo'!$B:$AE,16,0))," ")</f>
        <v>#N/A</v>
      </c>
      <c r="AM234" s="675"/>
      <c r="AN234" s="672" t="e">
        <f>IF(VLOOKUP(B234,'F-GD-07 Completo'!$B:$AA,13,0)="Otro",CONCATENATE(VLOOKUP(B234,'F-GD-07 Completo'!$B:$AE,15,0)," de ",VLOOKUP(B234,'F-GD-07 Completo'!$B:$AE,16,0))," ")</f>
        <v>#N/A</v>
      </c>
      <c r="AO234" s="673"/>
      <c r="AP234" s="69" t="e">
        <f>VLOOKUP(B234,'F-GD-07 Completo'!$B:$AE,29,0)</f>
        <v>#N/A</v>
      </c>
      <c r="AQ234" s="676" t="e">
        <f>VLOOKUP(B234,'F-GD-07 Completo'!$B:$AA,21,0)</f>
        <v>#N/A</v>
      </c>
      <c r="AR234" s="677"/>
      <c r="AS234" s="185" t="e">
        <f>VLOOKUP(B234,'F-GD-07 Completo'!$B:$AA,18,0)</f>
        <v>#N/A</v>
      </c>
      <c r="AT234" s="185" t="e">
        <f>VLOOKUP(B234,'F-GD-07 Completo'!$B:$AA,19,0)</f>
        <v>#N/A</v>
      </c>
      <c r="AU234" s="185" t="e">
        <f>VLOOKUP(B234,'F-GD-07 Completo'!$B:$AA,20,0)</f>
        <v>#N/A</v>
      </c>
      <c r="AV234" s="661" t="e">
        <f>VLOOKUP(B234,'F-GD-07 Completo'!$B:$AA,22,0)</f>
        <v>#N/A</v>
      </c>
      <c r="AW234" s="662"/>
      <c r="AX234" s="70" t="e">
        <f>IF(VLOOKUP(B234,'F-GD-07 Completo'!$B:$AA,23,0)="PU","X"," ")</f>
        <v>#N/A</v>
      </c>
      <c r="AY234" s="70" t="e">
        <f>IF(VLOOKUP(B234,'F-GD-07 Completo'!$B:$AA,23,0)="PC","X"," ")</f>
        <v>#N/A</v>
      </c>
      <c r="AZ234" s="70" t="e">
        <f>IF(VLOOKUP(B234,'F-GD-07 Completo'!$B:$AA,23,0)="PR","X"," ")</f>
        <v>#N/A</v>
      </c>
      <c r="BA234" s="71" t="e">
        <f>VLOOKUP(B234,'F-GD-07 Completo'!$B:$AA,24,0)</f>
        <v>#N/A</v>
      </c>
      <c r="BB234" s="663" t="e">
        <f>VLOOKUP(B234,'F-GD-07 Completo'!$B:$AA,25,0)</f>
        <v>#N/A</v>
      </c>
      <c r="BC234" s="664"/>
      <c r="BD234" s="664"/>
      <c r="BE234" s="664"/>
      <c r="BF234" s="664"/>
      <c r="BG234" s="664"/>
      <c r="BH234" s="664"/>
      <c r="BI234" s="664"/>
      <c r="BJ234" s="664"/>
      <c r="BK234" s="664"/>
      <c r="BL234" s="664"/>
      <c r="BM234" s="664"/>
      <c r="BN234" s="664"/>
      <c r="BO234" s="665"/>
      <c r="BP234" s="72"/>
      <c r="BQ234" s="73"/>
      <c r="BR234" s="209"/>
    </row>
    <row r="235" spans="1:70" s="210" customFormat="1" ht="16.5" customHeight="1" x14ac:dyDescent="0.2">
      <c r="A235" s="208"/>
      <c r="B235" s="68">
        <v>214</v>
      </c>
      <c r="C235" s="661" t="e">
        <f>CONCATENATE(VLOOKUP(B235,'F-GD-07 Completo'!$B:$AA,6,0),".",VLOOKUP(B235,'F-GD-07 Completo'!$B:$AA,8,0))</f>
        <v>#N/A</v>
      </c>
      <c r="D235" s="661"/>
      <c r="E235" s="661"/>
      <c r="F235" s="666" t="e">
        <f>CONCATENATE(VLOOKUP(B235,'F-GD-07 Completo'!$B:$AA,7,0),".",VLOOKUP(B235,'F-GD-07 Completo'!$B:$AA,9,0))</f>
        <v>#N/A</v>
      </c>
      <c r="G235" s="666"/>
      <c r="H235" s="666"/>
      <c r="I235" s="666"/>
      <c r="J235" s="666"/>
      <c r="K235" s="666"/>
      <c r="L235" s="666"/>
      <c r="M235" s="666"/>
      <c r="N235" s="666"/>
      <c r="O235" s="666"/>
      <c r="P235" s="666"/>
      <c r="Q235" s="666"/>
      <c r="R235" s="666"/>
      <c r="S235" s="666"/>
      <c r="T235" s="666"/>
      <c r="U235" s="666" t="e">
        <f>CONCATENATE(VLOOKUP(B235,'F-GD-07 Completo'!$B:$AA,8,0)," - ",VLOOKUP(B235,'F-GD-07 Completo'!$B:$W,10,0))</f>
        <v>#N/A</v>
      </c>
      <c r="V235" s="666"/>
      <c r="W235" s="666"/>
      <c r="X235" s="666"/>
      <c r="Y235" s="666"/>
      <c r="Z235" s="666"/>
      <c r="AA235" s="666"/>
      <c r="AB235" s="667"/>
      <c r="AC235" s="668" t="e">
        <f>VLOOKUP(B235,'F-GD-07 Completo'!$B:$AA,11,0)</f>
        <v>#N/A</v>
      </c>
      <c r="AD235" s="669"/>
      <c r="AE235" s="669"/>
      <c r="AF235" s="669"/>
      <c r="AG235" s="670" t="e">
        <f>VLOOKUP(B235,'F-GD-07 Completo'!$B:$AA,12,0)</f>
        <v>#N/A</v>
      </c>
      <c r="AH235" s="670"/>
      <c r="AI235" s="671"/>
      <c r="AJ235" s="672" t="e">
        <f>IF(VLOOKUP(B235,'F-GD-07 Completo'!$B:$AA,13,0)="Carpeta física",CONCATENATE(VLOOKUP(B235,'F-GD-07 Completo'!$B:$AE,14,0)," de ",VLOOKUP(B235,'F-GD-07 Completo'!$B:$AE,15,0))," ")</f>
        <v>#N/A</v>
      </c>
      <c r="AK235" s="673"/>
      <c r="AL235" s="674" t="e">
        <f>IF(VLOOKUP(B235,'F-GD-07 Completo'!$B:$AA,13,0)="Tomo (documentos empastados)",CONCATENATE(VLOOKUP(B235,'F-GD-07 Completo'!$B:$AE,15,0)," de ",VLOOKUP(B235,'F-GD-07 Completo'!$B:$AE,16,0))," ")</f>
        <v>#N/A</v>
      </c>
      <c r="AM235" s="675"/>
      <c r="AN235" s="672" t="e">
        <f>IF(VLOOKUP(B235,'F-GD-07 Completo'!$B:$AA,13,0)="Otro",CONCATENATE(VLOOKUP(B235,'F-GD-07 Completo'!$B:$AE,15,0)," de ",VLOOKUP(B235,'F-GD-07 Completo'!$B:$AE,16,0))," ")</f>
        <v>#N/A</v>
      </c>
      <c r="AO235" s="673"/>
      <c r="AP235" s="69" t="e">
        <f>VLOOKUP(B235,'F-GD-07 Completo'!$B:$AE,29,0)</f>
        <v>#N/A</v>
      </c>
      <c r="AQ235" s="676" t="e">
        <f>VLOOKUP(B235,'F-GD-07 Completo'!$B:$AA,21,0)</f>
        <v>#N/A</v>
      </c>
      <c r="AR235" s="677"/>
      <c r="AS235" s="185" t="e">
        <f>VLOOKUP(B235,'F-GD-07 Completo'!$B:$AA,18,0)</f>
        <v>#N/A</v>
      </c>
      <c r="AT235" s="185" t="e">
        <f>VLOOKUP(B235,'F-GD-07 Completo'!$B:$AA,19,0)</f>
        <v>#N/A</v>
      </c>
      <c r="AU235" s="185" t="e">
        <f>VLOOKUP(B235,'F-GD-07 Completo'!$B:$AA,20,0)</f>
        <v>#N/A</v>
      </c>
      <c r="AV235" s="661" t="e">
        <f>VLOOKUP(B235,'F-GD-07 Completo'!$B:$AA,22,0)</f>
        <v>#N/A</v>
      </c>
      <c r="AW235" s="662"/>
      <c r="AX235" s="70" t="e">
        <f>IF(VLOOKUP(B235,'F-GD-07 Completo'!$B:$AA,23,0)="PU","X"," ")</f>
        <v>#N/A</v>
      </c>
      <c r="AY235" s="70" t="e">
        <f>IF(VLOOKUP(B235,'F-GD-07 Completo'!$B:$AA,23,0)="PC","X"," ")</f>
        <v>#N/A</v>
      </c>
      <c r="AZ235" s="70" t="e">
        <f>IF(VLOOKUP(B235,'F-GD-07 Completo'!$B:$AA,23,0)="PR","X"," ")</f>
        <v>#N/A</v>
      </c>
      <c r="BA235" s="71" t="e">
        <f>VLOOKUP(B235,'F-GD-07 Completo'!$B:$AA,24,0)</f>
        <v>#N/A</v>
      </c>
      <c r="BB235" s="663" t="e">
        <f>VLOOKUP(B235,'F-GD-07 Completo'!$B:$AA,25,0)</f>
        <v>#N/A</v>
      </c>
      <c r="BC235" s="664"/>
      <c r="BD235" s="664"/>
      <c r="BE235" s="664"/>
      <c r="BF235" s="664"/>
      <c r="BG235" s="664"/>
      <c r="BH235" s="664"/>
      <c r="BI235" s="664"/>
      <c r="BJ235" s="664"/>
      <c r="BK235" s="664"/>
      <c r="BL235" s="664"/>
      <c r="BM235" s="664"/>
      <c r="BN235" s="664"/>
      <c r="BO235" s="665"/>
      <c r="BP235" s="72"/>
      <c r="BQ235" s="73"/>
      <c r="BR235" s="209"/>
    </row>
    <row r="236" spans="1:70" s="210" customFormat="1" ht="16.5" customHeight="1" x14ac:dyDescent="0.2">
      <c r="A236" s="208"/>
      <c r="B236" s="68">
        <v>215</v>
      </c>
      <c r="C236" s="661" t="e">
        <f>CONCATENATE(VLOOKUP(B236,'F-GD-07 Completo'!$B:$AA,6,0),".",VLOOKUP(B236,'F-GD-07 Completo'!$B:$AA,8,0))</f>
        <v>#N/A</v>
      </c>
      <c r="D236" s="661"/>
      <c r="E236" s="661"/>
      <c r="F236" s="666" t="e">
        <f>CONCATENATE(VLOOKUP(B236,'F-GD-07 Completo'!$B:$AA,7,0),".",VLOOKUP(B236,'F-GD-07 Completo'!$B:$AA,9,0))</f>
        <v>#N/A</v>
      </c>
      <c r="G236" s="666"/>
      <c r="H236" s="666"/>
      <c r="I236" s="666"/>
      <c r="J236" s="666"/>
      <c r="K236" s="666"/>
      <c r="L236" s="666"/>
      <c r="M236" s="666"/>
      <c r="N236" s="666"/>
      <c r="O236" s="666"/>
      <c r="P236" s="666"/>
      <c r="Q236" s="666"/>
      <c r="R236" s="666"/>
      <c r="S236" s="666"/>
      <c r="T236" s="666"/>
      <c r="U236" s="666" t="e">
        <f>CONCATENATE(VLOOKUP(B236,'F-GD-07 Completo'!$B:$AA,8,0)," - ",VLOOKUP(B236,'F-GD-07 Completo'!$B:$W,10,0))</f>
        <v>#N/A</v>
      </c>
      <c r="V236" s="666"/>
      <c r="W236" s="666"/>
      <c r="X236" s="666"/>
      <c r="Y236" s="666"/>
      <c r="Z236" s="666"/>
      <c r="AA236" s="666"/>
      <c r="AB236" s="667"/>
      <c r="AC236" s="668" t="e">
        <f>VLOOKUP(B236,'F-GD-07 Completo'!$B:$AA,11,0)</f>
        <v>#N/A</v>
      </c>
      <c r="AD236" s="669"/>
      <c r="AE236" s="669"/>
      <c r="AF236" s="669"/>
      <c r="AG236" s="670" t="e">
        <f>VLOOKUP(B236,'F-GD-07 Completo'!$B:$AA,12,0)</f>
        <v>#N/A</v>
      </c>
      <c r="AH236" s="670"/>
      <c r="AI236" s="671"/>
      <c r="AJ236" s="672" t="e">
        <f>IF(VLOOKUP(B236,'F-GD-07 Completo'!$B:$AA,13,0)="Carpeta física",CONCATENATE(VLOOKUP(B236,'F-GD-07 Completo'!$B:$AE,14,0)," de ",VLOOKUP(B236,'F-GD-07 Completo'!$B:$AE,15,0))," ")</f>
        <v>#N/A</v>
      </c>
      <c r="AK236" s="673"/>
      <c r="AL236" s="674" t="e">
        <f>IF(VLOOKUP(B236,'F-GD-07 Completo'!$B:$AA,13,0)="Tomo (documentos empastados)",CONCATENATE(VLOOKUP(B236,'F-GD-07 Completo'!$B:$AE,15,0)," de ",VLOOKUP(B236,'F-GD-07 Completo'!$B:$AE,16,0))," ")</f>
        <v>#N/A</v>
      </c>
      <c r="AM236" s="675"/>
      <c r="AN236" s="672" t="e">
        <f>IF(VLOOKUP(B236,'F-GD-07 Completo'!$B:$AA,13,0)="Otro",CONCATENATE(VLOOKUP(B236,'F-GD-07 Completo'!$B:$AE,15,0)," de ",VLOOKUP(B236,'F-GD-07 Completo'!$B:$AE,16,0))," ")</f>
        <v>#N/A</v>
      </c>
      <c r="AO236" s="673"/>
      <c r="AP236" s="69" t="e">
        <f>VLOOKUP(B236,'F-GD-07 Completo'!$B:$AE,29,0)</f>
        <v>#N/A</v>
      </c>
      <c r="AQ236" s="676" t="e">
        <f>VLOOKUP(B236,'F-GD-07 Completo'!$B:$AA,21,0)</f>
        <v>#N/A</v>
      </c>
      <c r="AR236" s="677"/>
      <c r="AS236" s="185" t="e">
        <f>VLOOKUP(B236,'F-GD-07 Completo'!$B:$AA,18,0)</f>
        <v>#N/A</v>
      </c>
      <c r="AT236" s="185" t="e">
        <f>VLOOKUP(B236,'F-GD-07 Completo'!$B:$AA,19,0)</f>
        <v>#N/A</v>
      </c>
      <c r="AU236" s="185" t="e">
        <f>VLOOKUP(B236,'F-GD-07 Completo'!$B:$AA,20,0)</f>
        <v>#N/A</v>
      </c>
      <c r="AV236" s="661" t="e">
        <f>VLOOKUP(B236,'F-GD-07 Completo'!$B:$AA,22,0)</f>
        <v>#N/A</v>
      </c>
      <c r="AW236" s="662"/>
      <c r="AX236" s="70" t="e">
        <f>IF(VLOOKUP(B236,'F-GD-07 Completo'!$B:$AA,23,0)="PU","X"," ")</f>
        <v>#N/A</v>
      </c>
      <c r="AY236" s="70" t="e">
        <f>IF(VLOOKUP(B236,'F-GD-07 Completo'!$B:$AA,23,0)="PC","X"," ")</f>
        <v>#N/A</v>
      </c>
      <c r="AZ236" s="70" t="e">
        <f>IF(VLOOKUP(B236,'F-GD-07 Completo'!$B:$AA,23,0)="PR","X"," ")</f>
        <v>#N/A</v>
      </c>
      <c r="BA236" s="71" t="e">
        <f>VLOOKUP(B236,'F-GD-07 Completo'!$B:$AA,24,0)</f>
        <v>#N/A</v>
      </c>
      <c r="BB236" s="663" t="e">
        <f>VLOOKUP(B236,'F-GD-07 Completo'!$B:$AA,25,0)</f>
        <v>#N/A</v>
      </c>
      <c r="BC236" s="664"/>
      <c r="BD236" s="664"/>
      <c r="BE236" s="664"/>
      <c r="BF236" s="664"/>
      <c r="BG236" s="664"/>
      <c r="BH236" s="664"/>
      <c r="BI236" s="664"/>
      <c r="BJ236" s="664"/>
      <c r="BK236" s="664"/>
      <c r="BL236" s="664"/>
      <c r="BM236" s="664"/>
      <c r="BN236" s="664"/>
      <c r="BO236" s="665"/>
      <c r="BP236" s="72"/>
      <c r="BQ236" s="73"/>
      <c r="BR236" s="209"/>
    </row>
    <row r="237" spans="1:70" s="210" customFormat="1" ht="16.5" customHeight="1" x14ac:dyDescent="0.2">
      <c r="A237" s="208"/>
      <c r="B237" s="68">
        <v>216</v>
      </c>
      <c r="C237" s="661" t="e">
        <f>CONCATENATE(VLOOKUP(B237,'F-GD-07 Completo'!$B:$AA,6,0),".",VLOOKUP(B237,'F-GD-07 Completo'!$B:$AA,8,0))</f>
        <v>#N/A</v>
      </c>
      <c r="D237" s="661"/>
      <c r="E237" s="661"/>
      <c r="F237" s="666" t="e">
        <f>CONCATENATE(VLOOKUP(B237,'F-GD-07 Completo'!$B:$AA,7,0),".",VLOOKUP(B237,'F-GD-07 Completo'!$B:$AA,9,0))</f>
        <v>#N/A</v>
      </c>
      <c r="G237" s="666"/>
      <c r="H237" s="666"/>
      <c r="I237" s="666"/>
      <c r="J237" s="666"/>
      <c r="K237" s="666"/>
      <c r="L237" s="666"/>
      <c r="M237" s="666"/>
      <c r="N237" s="666"/>
      <c r="O237" s="666"/>
      <c r="P237" s="666"/>
      <c r="Q237" s="666"/>
      <c r="R237" s="666"/>
      <c r="S237" s="666"/>
      <c r="T237" s="666"/>
      <c r="U237" s="666" t="e">
        <f>CONCATENATE(VLOOKUP(B237,'F-GD-07 Completo'!$B:$AA,8,0)," - ",VLOOKUP(B237,'F-GD-07 Completo'!$B:$W,10,0))</f>
        <v>#N/A</v>
      </c>
      <c r="V237" s="666"/>
      <c r="W237" s="666"/>
      <c r="X237" s="666"/>
      <c r="Y237" s="666"/>
      <c r="Z237" s="666"/>
      <c r="AA237" s="666"/>
      <c r="AB237" s="667"/>
      <c r="AC237" s="668" t="e">
        <f>VLOOKUP(B237,'F-GD-07 Completo'!$B:$AA,11,0)</f>
        <v>#N/A</v>
      </c>
      <c r="AD237" s="669"/>
      <c r="AE237" s="669"/>
      <c r="AF237" s="669"/>
      <c r="AG237" s="670" t="e">
        <f>VLOOKUP(B237,'F-GD-07 Completo'!$B:$AA,12,0)</f>
        <v>#N/A</v>
      </c>
      <c r="AH237" s="670"/>
      <c r="AI237" s="671"/>
      <c r="AJ237" s="672" t="e">
        <f>IF(VLOOKUP(B237,'F-GD-07 Completo'!$B:$AA,13,0)="Carpeta física",CONCATENATE(VLOOKUP(B237,'F-GD-07 Completo'!$B:$AE,14,0)," de ",VLOOKUP(B237,'F-GD-07 Completo'!$B:$AE,15,0))," ")</f>
        <v>#N/A</v>
      </c>
      <c r="AK237" s="673"/>
      <c r="AL237" s="674" t="e">
        <f>IF(VLOOKUP(B237,'F-GD-07 Completo'!$B:$AA,13,0)="Tomo (documentos empastados)",CONCATENATE(VLOOKUP(B237,'F-GD-07 Completo'!$B:$AE,15,0)," de ",VLOOKUP(B237,'F-GD-07 Completo'!$B:$AE,16,0))," ")</f>
        <v>#N/A</v>
      </c>
      <c r="AM237" s="675"/>
      <c r="AN237" s="672" t="e">
        <f>IF(VLOOKUP(B237,'F-GD-07 Completo'!$B:$AA,13,0)="Otro",CONCATENATE(VLOOKUP(B237,'F-GD-07 Completo'!$B:$AE,15,0)," de ",VLOOKUP(B237,'F-GD-07 Completo'!$B:$AE,16,0))," ")</f>
        <v>#N/A</v>
      </c>
      <c r="AO237" s="673"/>
      <c r="AP237" s="69" t="e">
        <f>VLOOKUP(B237,'F-GD-07 Completo'!$B:$AE,29,0)</f>
        <v>#N/A</v>
      </c>
      <c r="AQ237" s="676" t="e">
        <f>VLOOKUP(B237,'F-GD-07 Completo'!$B:$AA,21,0)</f>
        <v>#N/A</v>
      </c>
      <c r="AR237" s="677"/>
      <c r="AS237" s="185" t="e">
        <f>VLOOKUP(B237,'F-GD-07 Completo'!$B:$AA,18,0)</f>
        <v>#N/A</v>
      </c>
      <c r="AT237" s="185" t="e">
        <f>VLOOKUP(B237,'F-GD-07 Completo'!$B:$AA,19,0)</f>
        <v>#N/A</v>
      </c>
      <c r="AU237" s="185" t="e">
        <f>VLOOKUP(B237,'F-GD-07 Completo'!$B:$AA,20,0)</f>
        <v>#N/A</v>
      </c>
      <c r="AV237" s="661" t="e">
        <f>VLOOKUP(B237,'F-GD-07 Completo'!$B:$AA,22,0)</f>
        <v>#N/A</v>
      </c>
      <c r="AW237" s="662"/>
      <c r="AX237" s="70" t="e">
        <f>IF(VLOOKUP(B237,'F-GD-07 Completo'!$B:$AA,23,0)="PU","X"," ")</f>
        <v>#N/A</v>
      </c>
      <c r="AY237" s="70" t="e">
        <f>IF(VLOOKUP(B237,'F-GD-07 Completo'!$B:$AA,23,0)="PC","X"," ")</f>
        <v>#N/A</v>
      </c>
      <c r="AZ237" s="70" t="e">
        <f>IF(VLOOKUP(B237,'F-GD-07 Completo'!$B:$AA,23,0)="PR","X"," ")</f>
        <v>#N/A</v>
      </c>
      <c r="BA237" s="71" t="e">
        <f>VLOOKUP(B237,'F-GD-07 Completo'!$B:$AA,24,0)</f>
        <v>#N/A</v>
      </c>
      <c r="BB237" s="663" t="e">
        <f>VLOOKUP(B237,'F-GD-07 Completo'!$B:$AA,25,0)</f>
        <v>#N/A</v>
      </c>
      <c r="BC237" s="664"/>
      <c r="BD237" s="664"/>
      <c r="BE237" s="664"/>
      <c r="BF237" s="664"/>
      <c r="BG237" s="664"/>
      <c r="BH237" s="664"/>
      <c r="BI237" s="664"/>
      <c r="BJ237" s="664"/>
      <c r="BK237" s="664"/>
      <c r="BL237" s="664"/>
      <c r="BM237" s="664"/>
      <c r="BN237" s="664"/>
      <c r="BO237" s="665"/>
      <c r="BP237" s="72"/>
      <c r="BQ237" s="73"/>
      <c r="BR237" s="209"/>
    </row>
    <row r="238" spans="1:70" s="210" customFormat="1" ht="16.5" customHeight="1" x14ac:dyDescent="0.2">
      <c r="A238" s="208"/>
      <c r="B238" s="68">
        <v>217</v>
      </c>
      <c r="C238" s="661" t="e">
        <f>CONCATENATE(VLOOKUP(B238,'F-GD-07 Completo'!$B:$AA,6,0),".",VLOOKUP(B238,'F-GD-07 Completo'!$B:$AA,8,0))</f>
        <v>#N/A</v>
      </c>
      <c r="D238" s="661"/>
      <c r="E238" s="661"/>
      <c r="F238" s="666" t="e">
        <f>CONCATENATE(VLOOKUP(B238,'F-GD-07 Completo'!$B:$AA,7,0),".",VLOOKUP(B238,'F-GD-07 Completo'!$B:$AA,9,0))</f>
        <v>#N/A</v>
      </c>
      <c r="G238" s="666"/>
      <c r="H238" s="666"/>
      <c r="I238" s="666"/>
      <c r="J238" s="666"/>
      <c r="K238" s="666"/>
      <c r="L238" s="666"/>
      <c r="M238" s="666"/>
      <c r="N238" s="666"/>
      <c r="O238" s="666"/>
      <c r="P238" s="666"/>
      <c r="Q238" s="666"/>
      <c r="R238" s="666"/>
      <c r="S238" s="666"/>
      <c r="T238" s="666"/>
      <c r="U238" s="666" t="e">
        <f>CONCATENATE(VLOOKUP(B238,'F-GD-07 Completo'!$B:$AA,8,0)," - ",VLOOKUP(B238,'F-GD-07 Completo'!$B:$W,10,0))</f>
        <v>#N/A</v>
      </c>
      <c r="V238" s="666"/>
      <c r="W238" s="666"/>
      <c r="X238" s="666"/>
      <c r="Y238" s="666"/>
      <c r="Z238" s="666"/>
      <c r="AA238" s="666"/>
      <c r="AB238" s="667"/>
      <c r="AC238" s="668" t="e">
        <f>VLOOKUP(B238,'F-GD-07 Completo'!$B:$AA,11,0)</f>
        <v>#N/A</v>
      </c>
      <c r="AD238" s="669"/>
      <c r="AE238" s="669"/>
      <c r="AF238" s="669"/>
      <c r="AG238" s="670" t="e">
        <f>VLOOKUP(B238,'F-GD-07 Completo'!$B:$AA,12,0)</f>
        <v>#N/A</v>
      </c>
      <c r="AH238" s="670"/>
      <c r="AI238" s="671"/>
      <c r="AJ238" s="672" t="e">
        <f>IF(VLOOKUP(B238,'F-GD-07 Completo'!$B:$AA,13,0)="Carpeta física",CONCATENATE(VLOOKUP(B238,'F-GD-07 Completo'!$B:$AE,14,0)," de ",VLOOKUP(B238,'F-GD-07 Completo'!$B:$AE,15,0))," ")</f>
        <v>#N/A</v>
      </c>
      <c r="AK238" s="673"/>
      <c r="AL238" s="674" t="e">
        <f>IF(VLOOKUP(B238,'F-GD-07 Completo'!$B:$AA,13,0)="Tomo (documentos empastados)",CONCATENATE(VLOOKUP(B238,'F-GD-07 Completo'!$B:$AE,15,0)," de ",VLOOKUP(B238,'F-GD-07 Completo'!$B:$AE,16,0))," ")</f>
        <v>#N/A</v>
      </c>
      <c r="AM238" s="675"/>
      <c r="AN238" s="672" t="e">
        <f>IF(VLOOKUP(B238,'F-GD-07 Completo'!$B:$AA,13,0)="Otro",CONCATENATE(VLOOKUP(B238,'F-GD-07 Completo'!$B:$AE,15,0)," de ",VLOOKUP(B238,'F-GD-07 Completo'!$B:$AE,16,0))," ")</f>
        <v>#N/A</v>
      </c>
      <c r="AO238" s="673"/>
      <c r="AP238" s="69" t="e">
        <f>VLOOKUP(B238,'F-GD-07 Completo'!$B:$AE,29,0)</f>
        <v>#N/A</v>
      </c>
      <c r="AQ238" s="676" t="e">
        <f>VLOOKUP(B238,'F-GD-07 Completo'!$B:$AA,21,0)</f>
        <v>#N/A</v>
      </c>
      <c r="AR238" s="677"/>
      <c r="AS238" s="185" t="e">
        <f>VLOOKUP(B238,'F-GD-07 Completo'!$B:$AA,18,0)</f>
        <v>#N/A</v>
      </c>
      <c r="AT238" s="185" t="e">
        <f>VLOOKUP(B238,'F-GD-07 Completo'!$B:$AA,19,0)</f>
        <v>#N/A</v>
      </c>
      <c r="AU238" s="185" t="e">
        <f>VLOOKUP(B238,'F-GD-07 Completo'!$B:$AA,20,0)</f>
        <v>#N/A</v>
      </c>
      <c r="AV238" s="661" t="e">
        <f>VLOOKUP(B238,'F-GD-07 Completo'!$B:$AA,22,0)</f>
        <v>#N/A</v>
      </c>
      <c r="AW238" s="662"/>
      <c r="AX238" s="70" t="e">
        <f>IF(VLOOKUP(B238,'F-GD-07 Completo'!$B:$AA,23,0)="PU","X"," ")</f>
        <v>#N/A</v>
      </c>
      <c r="AY238" s="70" t="e">
        <f>IF(VLOOKUP(B238,'F-GD-07 Completo'!$B:$AA,23,0)="PC","X"," ")</f>
        <v>#N/A</v>
      </c>
      <c r="AZ238" s="70" t="e">
        <f>IF(VLOOKUP(B238,'F-GD-07 Completo'!$B:$AA,23,0)="PR","X"," ")</f>
        <v>#N/A</v>
      </c>
      <c r="BA238" s="71" t="e">
        <f>VLOOKUP(B238,'F-GD-07 Completo'!$B:$AA,24,0)</f>
        <v>#N/A</v>
      </c>
      <c r="BB238" s="663" t="e">
        <f>VLOOKUP(B238,'F-GD-07 Completo'!$B:$AA,25,0)</f>
        <v>#N/A</v>
      </c>
      <c r="BC238" s="664"/>
      <c r="BD238" s="664"/>
      <c r="BE238" s="664"/>
      <c r="BF238" s="664"/>
      <c r="BG238" s="664"/>
      <c r="BH238" s="664"/>
      <c r="BI238" s="664"/>
      <c r="BJ238" s="664"/>
      <c r="BK238" s="664"/>
      <c r="BL238" s="664"/>
      <c r="BM238" s="664"/>
      <c r="BN238" s="664"/>
      <c r="BO238" s="665"/>
      <c r="BP238" s="72"/>
      <c r="BQ238" s="73"/>
      <c r="BR238" s="209"/>
    </row>
    <row r="239" spans="1:70" s="210" customFormat="1" ht="16.5" customHeight="1" x14ac:dyDescent="0.2">
      <c r="A239" s="208"/>
      <c r="B239" s="68">
        <v>218</v>
      </c>
      <c r="C239" s="661" t="e">
        <f>CONCATENATE(VLOOKUP(B239,'F-GD-07 Completo'!$B:$AA,6,0),".",VLOOKUP(B239,'F-GD-07 Completo'!$B:$AA,8,0))</f>
        <v>#N/A</v>
      </c>
      <c r="D239" s="661"/>
      <c r="E239" s="661"/>
      <c r="F239" s="666" t="e">
        <f>CONCATENATE(VLOOKUP(B239,'F-GD-07 Completo'!$B:$AA,7,0),".",VLOOKUP(B239,'F-GD-07 Completo'!$B:$AA,9,0))</f>
        <v>#N/A</v>
      </c>
      <c r="G239" s="666"/>
      <c r="H239" s="666"/>
      <c r="I239" s="666"/>
      <c r="J239" s="666"/>
      <c r="K239" s="666"/>
      <c r="L239" s="666"/>
      <c r="M239" s="666"/>
      <c r="N239" s="666"/>
      <c r="O239" s="666"/>
      <c r="P239" s="666"/>
      <c r="Q239" s="666"/>
      <c r="R239" s="666"/>
      <c r="S239" s="666"/>
      <c r="T239" s="666"/>
      <c r="U239" s="666" t="e">
        <f>CONCATENATE(VLOOKUP(B239,'F-GD-07 Completo'!$B:$AA,8,0)," - ",VLOOKUP(B239,'F-GD-07 Completo'!$B:$W,10,0))</f>
        <v>#N/A</v>
      </c>
      <c r="V239" s="666"/>
      <c r="W239" s="666"/>
      <c r="X239" s="666"/>
      <c r="Y239" s="666"/>
      <c r="Z239" s="666"/>
      <c r="AA239" s="666"/>
      <c r="AB239" s="667"/>
      <c r="AC239" s="668" t="e">
        <f>VLOOKUP(B239,'F-GD-07 Completo'!$B:$AA,11,0)</f>
        <v>#N/A</v>
      </c>
      <c r="AD239" s="669"/>
      <c r="AE239" s="669"/>
      <c r="AF239" s="669"/>
      <c r="AG239" s="670" t="e">
        <f>VLOOKUP(B239,'F-GD-07 Completo'!$B:$AA,12,0)</f>
        <v>#N/A</v>
      </c>
      <c r="AH239" s="670"/>
      <c r="AI239" s="671"/>
      <c r="AJ239" s="672" t="e">
        <f>IF(VLOOKUP(B239,'F-GD-07 Completo'!$B:$AA,13,0)="Carpeta física",CONCATENATE(VLOOKUP(B239,'F-GD-07 Completo'!$B:$AE,14,0)," de ",VLOOKUP(B239,'F-GD-07 Completo'!$B:$AE,15,0))," ")</f>
        <v>#N/A</v>
      </c>
      <c r="AK239" s="673"/>
      <c r="AL239" s="674" t="e">
        <f>IF(VLOOKUP(B239,'F-GD-07 Completo'!$B:$AA,13,0)="Tomo (documentos empastados)",CONCATENATE(VLOOKUP(B239,'F-GD-07 Completo'!$B:$AE,15,0)," de ",VLOOKUP(B239,'F-GD-07 Completo'!$B:$AE,16,0))," ")</f>
        <v>#N/A</v>
      </c>
      <c r="AM239" s="675"/>
      <c r="AN239" s="672" t="e">
        <f>IF(VLOOKUP(B239,'F-GD-07 Completo'!$B:$AA,13,0)="Otro",CONCATENATE(VLOOKUP(B239,'F-GD-07 Completo'!$B:$AE,15,0)," de ",VLOOKUP(B239,'F-GD-07 Completo'!$B:$AE,16,0))," ")</f>
        <v>#N/A</v>
      </c>
      <c r="AO239" s="673"/>
      <c r="AP239" s="69" t="e">
        <f>VLOOKUP(B239,'F-GD-07 Completo'!$B:$AE,29,0)</f>
        <v>#N/A</v>
      </c>
      <c r="AQ239" s="676" t="e">
        <f>VLOOKUP(B239,'F-GD-07 Completo'!$B:$AA,21,0)</f>
        <v>#N/A</v>
      </c>
      <c r="AR239" s="677"/>
      <c r="AS239" s="185" t="e">
        <f>VLOOKUP(B239,'F-GD-07 Completo'!$B:$AA,18,0)</f>
        <v>#N/A</v>
      </c>
      <c r="AT239" s="185" t="e">
        <f>VLOOKUP(B239,'F-GD-07 Completo'!$B:$AA,19,0)</f>
        <v>#N/A</v>
      </c>
      <c r="AU239" s="185" t="e">
        <f>VLOOKUP(B239,'F-GD-07 Completo'!$B:$AA,20,0)</f>
        <v>#N/A</v>
      </c>
      <c r="AV239" s="661" t="e">
        <f>VLOOKUP(B239,'F-GD-07 Completo'!$B:$AA,22,0)</f>
        <v>#N/A</v>
      </c>
      <c r="AW239" s="662"/>
      <c r="AX239" s="70" t="e">
        <f>IF(VLOOKUP(B239,'F-GD-07 Completo'!$B:$AA,23,0)="PU","X"," ")</f>
        <v>#N/A</v>
      </c>
      <c r="AY239" s="70" t="e">
        <f>IF(VLOOKUP(B239,'F-GD-07 Completo'!$B:$AA,23,0)="PC","X"," ")</f>
        <v>#N/A</v>
      </c>
      <c r="AZ239" s="70" t="e">
        <f>IF(VLOOKUP(B239,'F-GD-07 Completo'!$B:$AA,23,0)="PR","X"," ")</f>
        <v>#N/A</v>
      </c>
      <c r="BA239" s="71" t="e">
        <f>VLOOKUP(B239,'F-GD-07 Completo'!$B:$AA,24,0)</f>
        <v>#N/A</v>
      </c>
      <c r="BB239" s="663" t="e">
        <f>VLOOKUP(B239,'F-GD-07 Completo'!$B:$AA,25,0)</f>
        <v>#N/A</v>
      </c>
      <c r="BC239" s="664"/>
      <c r="BD239" s="664"/>
      <c r="BE239" s="664"/>
      <c r="BF239" s="664"/>
      <c r="BG239" s="664"/>
      <c r="BH239" s="664"/>
      <c r="BI239" s="664"/>
      <c r="BJ239" s="664"/>
      <c r="BK239" s="664"/>
      <c r="BL239" s="664"/>
      <c r="BM239" s="664"/>
      <c r="BN239" s="664"/>
      <c r="BO239" s="665"/>
      <c r="BP239" s="72"/>
      <c r="BQ239" s="73"/>
      <c r="BR239" s="209"/>
    </row>
    <row r="240" spans="1:70" s="210" customFormat="1" ht="16.5" customHeight="1" x14ac:dyDescent="0.2">
      <c r="A240" s="208"/>
      <c r="B240" s="68">
        <v>219</v>
      </c>
      <c r="C240" s="661" t="e">
        <f>CONCATENATE(VLOOKUP(B240,'F-GD-07 Completo'!$B:$AA,6,0),".",VLOOKUP(B240,'F-GD-07 Completo'!$B:$AA,8,0))</f>
        <v>#N/A</v>
      </c>
      <c r="D240" s="661"/>
      <c r="E240" s="661"/>
      <c r="F240" s="666" t="e">
        <f>CONCATENATE(VLOOKUP(B240,'F-GD-07 Completo'!$B:$AA,7,0),".",VLOOKUP(B240,'F-GD-07 Completo'!$B:$AA,9,0))</f>
        <v>#N/A</v>
      </c>
      <c r="G240" s="666"/>
      <c r="H240" s="666"/>
      <c r="I240" s="666"/>
      <c r="J240" s="666"/>
      <c r="K240" s="666"/>
      <c r="L240" s="666"/>
      <c r="M240" s="666"/>
      <c r="N240" s="666"/>
      <c r="O240" s="666"/>
      <c r="P240" s="666"/>
      <c r="Q240" s="666"/>
      <c r="R240" s="666"/>
      <c r="S240" s="666"/>
      <c r="T240" s="666"/>
      <c r="U240" s="666" t="e">
        <f>CONCATENATE(VLOOKUP(B240,'F-GD-07 Completo'!$B:$AA,8,0)," - ",VLOOKUP(B240,'F-GD-07 Completo'!$B:$W,10,0))</f>
        <v>#N/A</v>
      </c>
      <c r="V240" s="666"/>
      <c r="W240" s="666"/>
      <c r="X240" s="666"/>
      <c r="Y240" s="666"/>
      <c r="Z240" s="666"/>
      <c r="AA240" s="666"/>
      <c r="AB240" s="667"/>
      <c r="AC240" s="668" t="e">
        <f>VLOOKUP(B240,'F-GD-07 Completo'!$B:$AA,11,0)</f>
        <v>#N/A</v>
      </c>
      <c r="AD240" s="669"/>
      <c r="AE240" s="669"/>
      <c r="AF240" s="669"/>
      <c r="AG240" s="670" t="e">
        <f>VLOOKUP(B240,'F-GD-07 Completo'!$B:$AA,12,0)</f>
        <v>#N/A</v>
      </c>
      <c r="AH240" s="670"/>
      <c r="AI240" s="671"/>
      <c r="AJ240" s="672" t="e">
        <f>IF(VLOOKUP(B240,'F-GD-07 Completo'!$B:$AA,13,0)="Carpeta física",CONCATENATE(VLOOKUP(B240,'F-GD-07 Completo'!$B:$AE,14,0)," de ",VLOOKUP(B240,'F-GD-07 Completo'!$B:$AE,15,0))," ")</f>
        <v>#N/A</v>
      </c>
      <c r="AK240" s="673"/>
      <c r="AL240" s="674" t="e">
        <f>IF(VLOOKUP(B240,'F-GD-07 Completo'!$B:$AA,13,0)="Tomo (documentos empastados)",CONCATENATE(VLOOKUP(B240,'F-GD-07 Completo'!$B:$AE,15,0)," de ",VLOOKUP(B240,'F-GD-07 Completo'!$B:$AE,16,0))," ")</f>
        <v>#N/A</v>
      </c>
      <c r="AM240" s="675"/>
      <c r="AN240" s="672" t="e">
        <f>IF(VLOOKUP(B240,'F-GD-07 Completo'!$B:$AA,13,0)="Otro",CONCATENATE(VLOOKUP(B240,'F-GD-07 Completo'!$B:$AE,15,0)," de ",VLOOKUP(B240,'F-GD-07 Completo'!$B:$AE,16,0))," ")</f>
        <v>#N/A</v>
      </c>
      <c r="AO240" s="673"/>
      <c r="AP240" s="69" t="e">
        <f>VLOOKUP(B240,'F-GD-07 Completo'!$B:$AE,29,0)</f>
        <v>#N/A</v>
      </c>
      <c r="AQ240" s="676" t="e">
        <f>VLOOKUP(B240,'F-GD-07 Completo'!$B:$AA,21,0)</f>
        <v>#N/A</v>
      </c>
      <c r="AR240" s="677"/>
      <c r="AS240" s="185" t="e">
        <f>VLOOKUP(B240,'F-GD-07 Completo'!$B:$AA,18,0)</f>
        <v>#N/A</v>
      </c>
      <c r="AT240" s="185" t="e">
        <f>VLOOKUP(B240,'F-GD-07 Completo'!$B:$AA,19,0)</f>
        <v>#N/A</v>
      </c>
      <c r="AU240" s="185" t="e">
        <f>VLOOKUP(B240,'F-GD-07 Completo'!$B:$AA,20,0)</f>
        <v>#N/A</v>
      </c>
      <c r="AV240" s="661" t="e">
        <f>VLOOKUP(B240,'F-GD-07 Completo'!$B:$AA,22,0)</f>
        <v>#N/A</v>
      </c>
      <c r="AW240" s="662"/>
      <c r="AX240" s="70" t="e">
        <f>IF(VLOOKUP(B240,'F-GD-07 Completo'!$B:$AA,23,0)="PU","X"," ")</f>
        <v>#N/A</v>
      </c>
      <c r="AY240" s="70" t="e">
        <f>IF(VLOOKUP(B240,'F-GD-07 Completo'!$B:$AA,23,0)="PC","X"," ")</f>
        <v>#N/A</v>
      </c>
      <c r="AZ240" s="70" t="e">
        <f>IF(VLOOKUP(B240,'F-GD-07 Completo'!$B:$AA,23,0)="PR","X"," ")</f>
        <v>#N/A</v>
      </c>
      <c r="BA240" s="71" t="e">
        <f>VLOOKUP(B240,'F-GD-07 Completo'!$B:$AA,24,0)</f>
        <v>#N/A</v>
      </c>
      <c r="BB240" s="663" t="e">
        <f>VLOOKUP(B240,'F-GD-07 Completo'!$B:$AA,25,0)</f>
        <v>#N/A</v>
      </c>
      <c r="BC240" s="664"/>
      <c r="BD240" s="664"/>
      <c r="BE240" s="664"/>
      <c r="BF240" s="664"/>
      <c r="BG240" s="664"/>
      <c r="BH240" s="664"/>
      <c r="BI240" s="664"/>
      <c r="BJ240" s="664"/>
      <c r="BK240" s="664"/>
      <c r="BL240" s="664"/>
      <c r="BM240" s="664"/>
      <c r="BN240" s="664"/>
      <c r="BO240" s="665"/>
      <c r="BP240" s="72"/>
      <c r="BQ240" s="73"/>
      <c r="BR240" s="209"/>
    </row>
    <row r="241" spans="1:70" s="210" customFormat="1" ht="16.5" customHeight="1" x14ac:dyDescent="0.2">
      <c r="A241" s="208"/>
      <c r="B241" s="68">
        <v>220</v>
      </c>
      <c r="C241" s="661" t="e">
        <f>CONCATENATE(VLOOKUP(B241,'F-GD-07 Completo'!$B:$AA,6,0),".",VLOOKUP(B241,'F-GD-07 Completo'!$B:$AA,8,0))</f>
        <v>#N/A</v>
      </c>
      <c r="D241" s="661"/>
      <c r="E241" s="661"/>
      <c r="F241" s="666" t="e">
        <f>CONCATENATE(VLOOKUP(B241,'F-GD-07 Completo'!$B:$AA,7,0),".",VLOOKUP(B241,'F-GD-07 Completo'!$B:$AA,9,0))</f>
        <v>#N/A</v>
      </c>
      <c r="G241" s="666"/>
      <c r="H241" s="666"/>
      <c r="I241" s="666"/>
      <c r="J241" s="666"/>
      <c r="K241" s="666"/>
      <c r="L241" s="666"/>
      <c r="M241" s="666"/>
      <c r="N241" s="666"/>
      <c r="O241" s="666"/>
      <c r="P241" s="666"/>
      <c r="Q241" s="666"/>
      <c r="R241" s="666"/>
      <c r="S241" s="666"/>
      <c r="T241" s="666"/>
      <c r="U241" s="666" t="e">
        <f>CONCATENATE(VLOOKUP(B241,'F-GD-07 Completo'!$B:$AA,8,0)," - ",VLOOKUP(B241,'F-GD-07 Completo'!$B:$W,10,0))</f>
        <v>#N/A</v>
      </c>
      <c r="V241" s="666"/>
      <c r="W241" s="666"/>
      <c r="X241" s="666"/>
      <c r="Y241" s="666"/>
      <c r="Z241" s="666"/>
      <c r="AA241" s="666"/>
      <c r="AB241" s="667"/>
      <c r="AC241" s="668" t="e">
        <f>VLOOKUP(B241,'F-GD-07 Completo'!$B:$AA,11,0)</f>
        <v>#N/A</v>
      </c>
      <c r="AD241" s="669"/>
      <c r="AE241" s="669"/>
      <c r="AF241" s="669"/>
      <c r="AG241" s="670" t="e">
        <f>VLOOKUP(B241,'F-GD-07 Completo'!$B:$AA,12,0)</f>
        <v>#N/A</v>
      </c>
      <c r="AH241" s="670"/>
      <c r="AI241" s="671"/>
      <c r="AJ241" s="672" t="e">
        <f>IF(VLOOKUP(B241,'F-GD-07 Completo'!$B:$AA,13,0)="Carpeta física",CONCATENATE(VLOOKUP(B241,'F-GD-07 Completo'!$B:$AE,14,0)," de ",VLOOKUP(B241,'F-GD-07 Completo'!$B:$AE,15,0))," ")</f>
        <v>#N/A</v>
      </c>
      <c r="AK241" s="673"/>
      <c r="AL241" s="674" t="e">
        <f>IF(VLOOKUP(B241,'F-GD-07 Completo'!$B:$AA,13,0)="Tomo (documentos empastados)",CONCATENATE(VLOOKUP(B241,'F-GD-07 Completo'!$B:$AE,15,0)," de ",VLOOKUP(B241,'F-GD-07 Completo'!$B:$AE,16,0))," ")</f>
        <v>#N/A</v>
      </c>
      <c r="AM241" s="675"/>
      <c r="AN241" s="672" t="e">
        <f>IF(VLOOKUP(B241,'F-GD-07 Completo'!$B:$AA,13,0)="Otro",CONCATENATE(VLOOKUP(B241,'F-GD-07 Completo'!$B:$AE,15,0)," de ",VLOOKUP(B241,'F-GD-07 Completo'!$B:$AE,16,0))," ")</f>
        <v>#N/A</v>
      </c>
      <c r="AO241" s="673"/>
      <c r="AP241" s="69" t="e">
        <f>VLOOKUP(B241,'F-GD-07 Completo'!$B:$AE,29,0)</f>
        <v>#N/A</v>
      </c>
      <c r="AQ241" s="676" t="e">
        <f>VLOOKUP(B241,'F-GD-07 Completo'!$B:$AA,21,0)</f>
        <v>#N/A</v>
      </c>
      <c r="AR241" s="677"/>
      <c r="AS241" s="185" t="e">
        <f>VLOOKUP(B241,'F-GD-07 Completo'!$B:$AA,18,0)</f>
        <v>#N/A</v>
      </c>
      <c r="AT241" s="185" t="e">
        <f>VLOOKUP(B241,'F-GD-07 Completo'!$B:$AA,19,0)</f>
        <v>#N/A</v>
      </c>
      <c r="AU241" s="185" t="e">
        <f>VLOOKUP(B241,'F-GD-07 Completo'!$B:$AA,20,0)</f>
        <v>#N/A</v>
      </c>
      <c r="AV241" s="661" t="e">
        <f>VLOOKUP(B241,'F-GD-07 Completo'!$B:$AA,22,0)</f>
        <v>#N/A</v>
      </c>
      <c r="AW241" s="662"/>
      <c r="AX241" s="70" t="e">
        <f>IF(VLOOKUP(B241,'F-GD-07 Completo'!$B:$AA,23,0)="PU","X"," ")</f>
        <v>#N/A</v>
      </c>
      <c r="AY241" s="70" t="e">
        <f>IF(VLOOKUP(B241,'F-GD-07 Completo'!$B:$AA,23,0)="PC","X"," ")</f>
        <v>#N/A</v>
      </c>
      <c r="AZ241" s="70" t="e">
        <f>IF(VLOOKUP(B241,'F-GD-07 Completo'!$B:$AA,23,0)="PR","X"," ")</f>
        <v>#N/A</v>
      </c>
      <c r="BA241" s="71" t="e">
        <f>VLOOKUP(B241,'F-GD-07 Completo'!$B:$AA,24,0)</f>
        <v>#N/A</v>
      </c>
      <c r="BB241" s="663" t="e">
        <f>VLOOKUP(B241,'F-GD-07 Completo'!$B:$AA,25,0)</f>
        <v>#N/A</v>
      </c>
      <c r="BC241" s="664"/>
      <c r="BD241" s="664"/>
      <c r="BE241" s="664"/>
      <c r="BF241" s="664"/>
      <c r="BG241" s="664"/>
      <c r="BH241" s="664"/>
      <c r="BI241" s="664"/>
      <c r="BJ241" s="664"/>
      <c r="BK241" s="664"/>
      <c r="BL241" s="664"/>
      <c r="BM241" s="664"/>
      <c r="BN241" s="664"/>
      <c r="BO241" s="665"/>
      <c r="BP241" s="72"/>
      <c r="BQ241" s="73"/>
      <c r="BR241" s="209"/>
    </row>
    <row r="242" spans="1:70" s="210" customFormat="1" ht="16.5" customHeight="1" x14ac:dyDescent="0.2">
      <c r="A242" s="208"/>
      <c r="B242" s="68">
        <v>221</v>
      </c>
      <c r="C242" s="661" t="e">
        <f>CONCATENATE(VLOOKUP(B242,'F-GD-07 Completo'!$B:$AA,6,0),".",VLOOKUP(B242,'F-GD-07 Completo'!$B:$AA,8,0))</f>
        <v>#N/A</v>
      </c>
      <c r="D242" s="661"/>
      <c r="E242" s="661"/>
      <c r="F242" s="666" t="e">
        <f>CONCATENATE(VLOOKUP(B242,'F-GD-07 Completo'!$B:$AA,7,0),".",VLOOKUP(B242,'F-GD-07 Completo'!$B:$AA,9,0))</f>
        <v>#N/A</v>
      </c>
      <c r="G242" s="666"/>
      <c r="H242" s="666"/>
      <c r="I242" s="666"/>
      <c r="J242" s="666"/>
      <c r="K242" s="666"/>
      <c r="L242" s="666"/>
      <c r="M242" s="666"/>
      <c r="N242" s="666"/>
      <c r="O242" s="666"/>
      <c r="P242" s="666"/>
      <c r="Q242" s="666"/>
      <c r="R242" s="666"/>
      <c r="S242" s="666"/>
      <c r="T242" s="666"/>
      <c r="U242" s="666" t="e">
        <f>CONCATENATE(VLOOKUP(B242,'F-GD-07 Completo'!$B:$AA,8,0)," - ",VLOOKUP(B242,'F-GD-07 Completo'!$B:$W,10,0))</f>
        <v>#N/A</v>
      </c>
      <c r="V242" s="666"/>
      <c r="W242" s="666"/>
      <c r="X242" s="666"/>
      <c r="Y242" s="666"/>
      <c r="Z242" s="666"/>
      <c r="AA242" s="666"/>
      <c r="AB242" s="667"/>
      <c r="AC242" s="668" t="e">
        <f>VLOOKUP(B242,'F-GD-07 Completo'!$B:$AA,11,0)</f>
        <v>#N/A</v>
      </c>
      <c r="AD242" s="669"/>
      <c r="AE242" s="669"/>
      <c r="AF242" s="669"/>
      <c r="AG242" s="670" t="e">
        <f>VLOOKUP(B242,'F-GD-07 Completo'!$B:$AA,12,0)</f>
        <v>#N/A</v>
      </c>
      <c r="AH242" s="670"/>
      <c r="AI242" s="671"/>
      <c r="AJ242" s="672" t="e">
        <f>IF(VLOOKUP(B242,'F-GD-07 Completo'!$B:$AA,13,0)="Carpeta física",CONCATENATE(VLOOKUP(B242,'F-GD-07 Completo'!$B:$AE,14,0)," de ",VLOOKUP(B242,'F-GD-07 Completo'!$B:$AE,15,0))," ")</f>
        <v>#N/A</v>
      </c>
      <c r="AK242" s="673"/>
      <c r="AL242" s="674" t="e">
        <f>IF(VLOOKUP(B242,'F-GD-07 Completo'!$B:$AA,13,0)="Tomo (documentos empastados)",CONCATENATE(VLOOKUP(B242,'F-GD-07 Completo'!$B:$AE,15,0)," de ",VLOOKUP(B242,'F-GD-07 Completo'!$B:$AE,16,0))," ")</f>
        <v>#N/A</v>
      </c>
      <c r="AM242" s="675"/>
      <c r="AN242" s="672" t="e">
        <f>IF(VLOOKUP(B242,'F-GD-07 Completo'!$B:$AA,13,0)="Otro",CONCATENATE(VLOOKUP(B242,'F-GD-07 Completo'!$B:$AE,15,0)," de ",VLOOKUP(B242,'F-GD-07 Completo'!$B:$AE,16,0))," ")</f>
        <v>#N/A</v>
      </c>
      <c r="AO242" s="673"/>
      <c r="AP242" s="69" t="e">
        <f>VLOOKUP(B242,'F-GD-07 Completo'!$B:$AE,29,0)</f>
        <v>#N/A</v>
      </c>
      <c r="AQ242" s="676" t="e">
        <f>VLOOKUP(B242,'F-GD-07 Completo'!$B:$AA,21,0)</f>
        <v>#N/A</v>
      </c>
      <c r="AR242" s="677"/>
      <c r="AS242" s="185" t="e">
        <f>VLOOKUP(B242,'F-GD-07 Completo'!$B:$AA,18,0)</f>
        <v>#N/A</v>
      </c>
      <c r="AT242" s="185" t="e">
        <f>VLOOKUP(B242,'F-GD-07 Completo'!$B:$AA,19,0)</f>
        <v>#N/A</v>
      </c>
      <c r="AU242" s="185" t="e">
        <f>VLOOKUP(B242,'F-GD-07 Completo'!$B:$AA,20,0)</f>
        <v>#N/A</v>
      </c>
      <c r="AV242" s="661" t="e">
        <f>VLOOKUP(B242,'F-GD-07 Completo'!$B:$AA,22,0)</f>
        <v>#N/A</v>
      </c>
      <c r="AW242" s="662"/>
      <c r="AX242" s="70" t="e">
        <f>IF(VLOOKUP(B242,'F-GD-07 Completo'!$B:$AA,23,0)="PU","X"," ")</f>
        <v>#N/A</v>
      </c>
      <c r="AY242" s="70" t="e">
        <f>IF(VLOOKUP(B242,'F-GD-07 Completo'!$B:$AA,23,0)="PC","X"," ")</f>
        <v>#N/A</v>
      </c>
      <c r="AZ242" s="70" t="e">
        <f>IF(VLOOKUP(B242,'F-GD-07 Completo'!$B:$AA,23,0)="PR","X"," ")</f>
        <v>#N/A</v>
      </c>
      <c r="BA242" s="71" t="e">
        <f>VLOOKUP(B242,'F-GD-07 Completo'!$B:$AA,24,0)</f>
        <v>#N/A</v>
      </c>
      <c r="BB242" s="663" t="e">
        <f>VLOOKUP(B242,'F-GD-07 Completo'!$B:$AA,25,0)</f>
        <v>#N/A</v>
      </c>
      <c r="BC242" s="664"/>
      <c r="BD242" s="664"/>
      <c r="BE242" s="664"/>
      <c r="BF242" s="664"/>
      <c r="BG242" s="664"/>
      <c r="BH242" s="664"/>
      <c r="BI242" s="664"/>
      <c r="BJ242" s="664"/>
      <c r="BK242" s="664"/>
      <c r="BL242" s="664"/>
      <c r="BM242" s="664"/>
      <c r="BN242" s="664"/>
      <c r="BO242" s="665"/>
      <c r="BP242" s="72"/>
      <c r="BQ242" s="73"/>
      <c r="BR242" s="209"/>
    </row>
    <row r="243" spans="1:70" s="210" customFormat="1" ht="16.5" customHeight="1" x14ac:dyDescent="0.2">
      <c r="A243" s="208"/>
      <c r="B243" s="68">
        <v>222</v>
      </c>
      <c r="C243" s="661" t="e">
        <f>CONCATENATE(VLOOKUP(B243,'F-GD-07 Completo'!$B:$AA,6,0),".",VLOOKUP(B243,'F-GD-07 Completo'!$B:$AA,8,0))</f>
        <v>#N/A</v>
      </c>
      <c r="D243" s="661"/>
      <c r="E243" s="661"/>
      <c r="F243" s="666" t="e">
        <f>CONCATENATE(VLOOKUP(B243,'F-GD-07 Completo'!$B:$AA,7,0),".",VLOOKUP(B243,'F-GD-07 Completo'!$B:$AA,9,0))</f>
        <v>#N/A</v>
      </c>
      <c r="G243" s="666"/>
      <c r="H243" s="666"/>
      <c r="I243" s="666"/>
      <c r="J243" s="666"/>
      <c r="K243" s="666"/>
      <c r="L243" s="666"/>
      <c r="M243" s="666"/>
      <c r="N243" s="666"/>
      <c r="O243" s="666"/>
      <c r="P243" s="666"/>
      <c r="Q243" s="666"/>
      <c r="R243" s="666"/>
      <c r="S243" s="666"/>
      <c r="T243" s="666"/>
      <c r="U243" s="666" t="e">
        <f>CONCATENATE(VLOOKUP(B243,'F-GD-07 Completo'!$B:$AA,8,0)," - ",VLOOKUP(B243,'F-GD-07 Completo'!$B:$W,10,0))</f>
        <v>#N/A</v>
      </c>
      <c r="V243" s="666"/>
      <c r="W243" s="666"/>
      <c r="X243" s="666"/>
      <c r="Y243" s="666"/>
      <c r="Z243" s="666"/>
      <c r="AA243" s="666"/>
      <c r="AB243" s="667"/>
      <c r="AC243" s="668" t="e">
        <f>VLOOKUP(B243,'F-GD-07 Completo'!$B:$AA,11,0)</f>
        <v>#N/A</v>
      </c>
      <c r="AD243" s="669"/>
      <c r="AE243" s="669"/>
      <c r="AF243" s="669"/>
      <c r="AG243" s="670" t="e">
        <f>VLOOKUP(B243,'F-GD-07 Completo'!$B:$AA,12,0)</f>
        <v>#N/A</v>
      </c>
      <c r="AH243" s="670"/>
      <c r="AI243" s="671"/>
      <c r="AJ243" s="672" t="e">
        <f>IF(VLOOKUP(B243,'F-GD-07 Completo'!$B:$AA,13,0)="Carpeta física",CONCATENATE(VLOOKUP(B243,'F-GD-07 Completo'!$B:$AE,14,0)," de ",VLOOKUP(B243,'F-GD-07 Completo'!$B:$AE,15,0))," ")</f>
        <v>#N/A</v>
      </c>
      <c r="AK243" s="673"/>
      <c r="AL243" s="674" t="e">
        <f>IF(VLOOKUP(B243,'F-GD-07 Completo'!$B:$AA,13,0)="Tomo (documentos empastados)",CONCATENATE(VLOOKUP(B243,'F-GD-07 Completo'!$B:$AE,15,0)," de ",VLOOKUP(B243,'F-GD-07 Completo'!$B:$AE,16,0))," ")</f>
        <v>#N/A</v>
      </c>
      <c r="AM243" s="675"/>
      <c r="AN243" s="672" t="e">
        <f>IF(VLOOKUP(B243,'F-GD-07 Completo'!$B:$AA,13,0)="Otro",CONCATENATE(VLOOKUP(B243,'F-GD-07 Completo'!$B:$AE,15,0)," de ",VLOOKUP(B243,'F-GD-07 Completo'!$B:$AE,16,0))," ")</f>
        <v>#N/A</v>
      </c>
      <c r="AO243" s="673"/>
      <c r="AP243" s="69" t="e">
        <f>VLOOKUP(B243,'F-GD-07 Completo'!$B:$AE,29,0)</f>
        <v>#N/A</v>
      </c>
      <c r="AQ243" s="676" t="e">
        <f>VLOOKUP(B243,'F-GD-07 Completo'!$B:$AA,21,0)</f>
        <v>#N/A</v>
      </c>
      <c r="AR243" s="677"/>
      <c r="AS243" s="185" t="e">
        <f>VLOOKUP(B243,'F-GD-07 Completo'!$B:$AA,18,0)</f>
        <v>#N/A</v>
      </c>
      <c r="AT243" s="185" t="e">
        <f>VLOOKUP(B243,'F-GD-07 Completo'!$B:$AA,19,0)</f>
        <v>#N/A</v>
      </c>
      <c r="AU243" s="185" t="e">
        <f>VLOOKUP(B243,'F-GD-07 Completo'!$B:$AA,20,0)</f>
        <v>#N/A</v>
      </c>
      <c r="AV243" s="661" t="e">
        <f>VLOOKUP(B243,'F-GD-07 Completo'!$B:$AA,22,0)</f>
        <v>#N/A</v>
      </c>
      <c r="AW243" s="662"/>
      <c r="AX243" s="70" t="e">
        <f>IF(VLOOKUP(B243,'F-GD-07 Completo'!$B:$AA,23,0)="PU","X"," ")</f>
        <v>#N/A</v>
      </c>
      <c r="AY243" s="70" t="e">
        <f>IF(VLOOKUP(B243,'F-GD-07 Completo'!$B:$AA,23,0)="PC","X"," ")</f>
        <v>#N/A</v>
      </c>
      <c r="AZ243" s="70" t="e">
        <f>IF(VLOOKUP(B243,'F-GD-07 Completo'!$B:$AA,23,0)="PR","X"," ")</f>
        <v>#N/A</v>
      </c>
      <c r="BA243" s="71" t="e">
        <f>VLOOKUP(B243,'F-GD-07 Completo'!$B:$AA,24,0)</f>
        <v>#N/A</v>
      </c>
      <c r="BB243" s="663" t="e">
        <f>VLOOKUP(B243,'F-GD-07 Completo'!$B:$AA,25,0)</f>
        <v>#N/A</v>
      </c>
      <c r="BC243" s="664"/>
      <c r="BD243" s="664"/>
      <c r="BE243" s="664"/>
      <c r="BF243" s="664"/>
      <c r="BG243" s="664"/>
      <c r="BH243" s="664"/>
      <c r="BI243" s="664"/>
      <c r="BJ243" s="664"/>
      <c r="BK243" s="664"/>
      <c r="BL243" s="664"/>
      <c r="BM243" s="664"/>
      <c r="BN243" s="664"/>
      <c r="BO243" s="665"/>
      <c r="BP243" s="72"/>
      <c r="BQ243" s="73"/>
      <c r="BR243" s="209"/>
    </row>
    <row r="244" spans="1:70" s="210" customFormat="1" ht="16.5" customHeight="1" x14ac:dyDescent="0.2">
      <c r="A244" s="208"/>
      <c r="B244" s="68">
        <v>223</v>
      </c>
      <c r="C244" s="661" t="e">
        <f>CONCATENATE(VLOOKUP(B244,'F-GD-07 Completo'!$B:$AA,6,0),".",VLOOKUP(B244,'F-GD-07 Completo'!$B:$AA,8,0))</f>
        <v>#N/A</v>
      </c>
      <c r="D244" s="661"/>
      <c r="E244" s="661"/>
      <c r="F244" s="666" t="e">
        <f>CONCATENATE(VLOOKUP(B244,'F-GD-07 Completo'!$B:$AA,7,0),".",VLOOKUP(B244,'F-GD-07 Completo'!$B:$AA,9,0))</f>
        <v>#N/A</v>
      </c>
      <c r="G244" s="666"/>
      <c r="H244" s="666"/>
      <c r="I244" s="666"/>
      <c r="J244" s="666"/>
      <c r="K244" s="666"/>
      <c r="L244" s="666"/>
      <c r="M244" s="666"/>
      <c r="N244" s="666"/>
      <c r="O244" s="666"/>
      <c r="P244" s="666"/>
      <c r="Q244" s="666"/>
      <c r="R244" s="666"/>
      <c r="S244" s="666"/>
      <c r="T244" s="666"/>
      <c r="U244" s="666" t="e">
        <f>CONCATENATE(VLOOKUP(B244,'F-GD-07 Completo'!$B:$AA,8,0)," - ",VLOOKUP(B244,'F-GD-07 Completo'!$B:$W,10,0))</f>
        <v>#N/A</v>
      </c>
      <c r="V244" s="666"/>
      <c r="W244" s="666"/>
      <c r="X244" s="666"/>
      <c r="Y244" s="666"/>
      <c r="Z244" s="666"/>
      <c r="AA244" s="666"/>
      <c r="AB244" s="667"/>
      <c r="AC244" s="668" t="e">
        <f>VLOOKUP(B244,'F-GD-07 Completo'!$B:$AA,11,0)</f>
        <v>#N/A</v>
      </c>
      <c r="AD244" s="669"/>
      <c r="AE244" s="669"/>
      <c r="AF244" s="669"/>
      <c r="AG244" s="670" t="e">
        <f>VLOOKUP(B244,'F-GD-07 Completo'!$B:$AA,12,0)</f>
        <v>#N/A</v>
      </c>
      <c r="AH244" s="670"/>
      <c r="AI244" s="671"/>
      <c r="AJ244" s="672" t="e">
        <f>IF(VLOOKUP(B244,'F-GD-07 Completo'!$B:$AA,13,0)="Carpeta física",CONCATENATE(VLOOKUP(B244,'F-GD-07 Completo'!$B:$AE,14,0)," de ",VLOOKUP(B244,'F-GD-07 Completo'!$B:$AE,15,0))," ")</f>
        <v>#N/A</v>
      </c>
      <c r="AK244" s="673"/>
      <c r="AL244" s="674" t="e">
        <f>IF(VLOOKUP(B244,'F-GD-07 Completo'!$B:$AA,13,0)="Tomo (documentos empastados)",CONCATENATE(VLOOKUP(B244,'F-GD-07 Completo'!$B:$AE,15,0)," de ",VLOOKUP(B244,'F-GD-07 Completo'!$B:$AE,16,0))," ")</f>
        <v>#N/A</v>
      </c>
      <c r="AM244" s="675"/>
      <c r="AN244" s="672" t="e">
        <f>IF(VLOOKUP(B244,'F-GD-07 Completo'!$B:$AA,13,0)="Otro",CONCATENATE(VLOOKUP(B244,'F-GD-07 Completo'!$B:$AE,15,0)," de ",VLOOKUP(B244,'F-GD-07 Completo'!$B:$AE,16,0))," ")</f>
        <v>#N/A</v>
      </c>
      <c r="AO244" s="673"/>
      <c r="AP244" s="69" t="e">
        <f>VLOOKUP(B244,'F-GD-07 Completo'!$B:$AE,29,0)</f>
        <v>#N/A</v>
      </c>
      <c r="AQ244" s="676" t="e">
        <f>VLOOKUP(B244,'F-GD-07 Completo'!$B:$AA,21,0)</f>
        <v>#N/A</v>
      </c>
      <c r="AR244" s="677"/>
      <c r="AS244" s="185" t="e">
        <f>VLOOKUP(B244,'F-GD-07 Completo'!$B:$AA,18,0)</f>
        <v>#N/A</v>
      </c>
      <c r="AT244" s="185" t="e">
        <f>VLOOKUP(B244,'F-GD-07 Completo'!$B:$AA,19,0)</f>
        <v>#N/A</v>
      </c>
      <c r="AU244" s="185" t="e">
        <f>VLOOKUP(B244,'F-GD-07 Completo'!$B:$AA,20,0)</f>
        <v>#N/A</v>
      </c>
      <c r="AV244" s="661" t="e">
        <f>VLOOKUP(B244,'F-GD-07 Completo'!$B:$AA,22,0)</f>
        <v>#N/A</v>
      </c>
      <c r="AW244" s="662"/>
      <c r="AX244" s="70" t="e">
        <f>IF(VLOOKUP(B244,'F-GD-07 Completo'!$B:$AA,23,0)="PU","X"," ")</f>
        <v>#N/A</v>
      </c>
      <c r="AY244" s="70" t="e">
        <f>IF(VLOOKUP(B244,'F-GD-07 Completo'!$B:$AA,23,0)="PC","X"," ")</f>
        <v>#N/A</v>
      </c>
      <c r="AZ244" s="70" t="e">
        <f>IF(VLOOKUP(B244,'F-GD-07 Completo'!$B:$AA,23,0)="PR","X"," ")</f>
        <v>#N/A</v>
      </c>
      <c r="BA244" s="71" t="e">
        <f>VLOOKUP(B244,'F-GD-07 Completo'!$B:$AA,24,0)</f>
        <v>#N/A</v>
      </c>
      <c r="BB244" s="663" t="e">
        <f>VLOOKUP(B244,'F-GD-07 Completo'!$B:$AA,25,0)</f>
        <v>#N/A</v>
      </c>
      <c r="BC244" s="664"/>
      <c r="BD244" s="664"/>
      <c r="BE244" s="664"/>
      <c r="BF244" s="664"/>
      <c r="BG244" s="664"/>
      <c r="BH244" s="664"/>
      <c r="BI244" s="664"/>
      <c r="BJ244" s="664"/>
      <c r="BK244" s="664"/>
      <c r="BL244" s="664"/>
      <c r="BM244" s="664"/>
      <c r="BN244" s="664"/>
      <c r="BO244" s="665"/>
      <c r="BP244" s="72"/>
      <c r="BQ244" s="73"/>
      <c r="BR244" s="209"/>
    </row>
    <row r="245" spans="1:70" s="210" customFormat="1" ht="16.5" customHeight="1" x14ac:dyDescent="0.2">
      <c r="A245" s="208"/>
      <c r="B245" s="68">
        <v>224</v>
      </c>
      <c r="C245" s="661" t="e">
        <f>CONCATENATE(VLOOKUP(B245,'F-GD-07 Completo'!$B:$AA,6,0),".",VLOOKUP(B245,'F-GD-07 Completo'!$B:$AA,8,0))</f>
        <v>#N/A</v>
      </c>
      <c r="D245" s="661"/>
      <c r="E245" s="661"/>
      <c r="F245" s="666" t="e">
        <f>CONCATENATE(VLOOKUP(B245,'F-GD-07 Completo'!$B:$AA,7,0),".",VLOOKUP(B245,'F-GD-07 Completo'!$B:$AA,9,0))</f>
        <v>#N/A</v>
      </c>
      <c r="G245" s="666"/>
      <c r="H245" s="666"/>
      <c r="I245" s="666"/>
      <c r="J245" s="666"/>
      <c r="K245" s="666"/>
      <c r="L245" s="666"/>
      <c r="M245" s="666"/>
      <c r="N245" s="666"/>
      <c r="O245" s="666"/>
      <c r="P245" s="666"/>
      <c r="Q245" s="666"/>
      <c r="R245" s="666"/>
      <c r="S245" s="666"/>
      <c r="T245" s="666"/>
      <c r="U245" s="666" t="e">
        <f>CONCATENATE(VLOOKUP(B245,'F-GD-07 Completo'!$B:$AA,8,0)," - ",VLOOKUP(B245,'F-GD-07 Completo'!$B:$W,10,0))</f>
        <v>#N/A</v>
      </c>
      <c r="V245" s="666"/>
      <c r="W245" s="666"/>
      <c r="X245" s="666"/>
      <c r="Y245" s="666"/>
      <c r="Z245" s="666"/>
      <c r="AA245" s="666"/>
      <c r="AB245" s="667"/>
      <c r="AC245" s="668" t="e">
        <f>VLOOKUP(B245,'F-GD-07 Completo'!$B:$AA,11,0)</f>
        <v>#N/A</v>
      </c>
      <c r="AD245" s="669"/>
      <c r="AE245" s="669"/>
      <c r="AF245" s="669"/>
      <c r="AG245" s="670" t="e">
        <f>VLOOKUP(B245,'F-GD-07 Completo'!$B:$AA,12,0)</f>
        <v>#N/A</v>
      </c>
      <c r="AH245" s="670"/>
      <c r="AI245" s="671"/>
      <c r="AJ245" s="672" t="e">
        <f>IF(VLOOKUP(B245,'F-GD-07 Completo'!$B:$AA,13,0)="Carpeta física",CONCATENATE(VLOOKUP(B245,'F-GD-07 Completo'!$B:$AE,14,0)," de ",VLOOKUP(B245,'F-GD-07 Completo'!$B:$AE,15,0))," ")</f>
        <v>#N/A</v>
      </c>
      <c r="AK245" s="673"/>
      <c r="AL245" s="674" t="e">
        <f>IF(VLOOKUP(B245,'F-GD-07 Completo'!$B:$AA,13,0)="Tomo (documentos empastados)",CONCATENATE(VLOOKUP(B245,'F-GD-07 Completo'!$B:$AE,15,0)," de ",VLOOKUP(B245,'F-GD-07 Completo'!$B:$AE,16,0))," ")</f>
        <v>#N/A</v>
      </c>
      <c r="AM245" s="675"/>
      <c r="AN245" s="672" t="e">
        <f>IF(VLOOKUP(B245,'F-GD-07 Completo'!$B:$AA,13,0)="Otro",CONCATENATE(VLOOKUP(B245,'F-GD-07 Completo'!$B:$AE,15,0)," de ",VLOOKUP(B245,'F-GD-07 Completo'!$B:$AE,16,0))," ")</f>
        <v>#N/A</v>
      </c>
      <c r="AO245" s="673"/>
      <c r="AP245" s="69" t="e">
        <f>VLOOKUP(B245,'F-GD-07 Completo'!$B:$AE,29,0)</f>
        <v>#N/A</v>
      </c>
      <c r="AQ245" s="676" t="e">
        <f>VLOOKUP(B245,'F-GD-07 Completo'!$B:$AA,21,0)</f>
        <v>#N/A</v>
      </c>
      <c r="AR245" s="677"/>
      <c r="AS245" s="185" t="e">
        <f>VLOOKUP(B245,'F-GD-07 Completo'!$B:$AA,18,0)</f>
        <v>#N/A</v>
      </c>
      <c r="AT245" s="185" t="e">
        <f>VLOOKUP(B245,'F-GD-07 Completo'!$B:$AA,19,0)</f>
        <v>#N/A</v>
      </c>
      <c r="AU245" s="185" t="e">
        <f>VLOOKUP(B245,'F-GD-07 Completo'!$B:$AA,20,0)</f>
        <v>#N/A</v>
      </c>
      <c r="AV245" s="661" t="e">
        <f>VLOOKUP(B245,'F-GD-07 Completo'!$B:$AA,22,0)</f>
        <v>#N/A</v>
      </c>
      <c r="AW245" s="662"/>
      <c r="AX245" s="70" t="e">
        <f>IF(VLOOKUP(B245,'F-GD-07 Completo'!$B:$AA,23,0)="PU","X"," ")</f>
        <v>#N/A</v>
      </c>
      <c r="AY245" s="70" t="e">
        <f>IF(VLOOKUP(B245,'F-GD-07 Completo'!$B:$AA,23,0)="PC","X"," ")</f>
        <v>#N/A</v>
      </c>
      <c r="AZ245" s="70" t="e">
        <f>IF(VLOOKUP(B245,'F-GD-07 Completo'!$B:$AA,23,0)="PR","X"," ")</f>
        <v>#N/A</v>
      </c>
      <c r="BA245" s="71" t="e">
        <f>VLOOKUP(B245,'F-GD-07 Completo'!$B:$AA,24,0)</f>
        <v>#N/A</v>
      </c>
      <c r="BB245" s="663" t="e">
        <f>VLOOKUP(B245,'F-GD-07 Completo'!$B:$AA,25,0)</f>
        <v>#N/A</v>
      </c>
      <c r="BC245" s="664"/>
      <c r="BD245" s="664"/>
      <c r="BE245" s="664"/>
      <c r="BF245" s="664"/>
      <c r="BG245" s="664"/>
      <c r="BH245" s="664"/>
      <c r="BI245" s="664"/>
      <c r="BJ245" s="664"/>
      <c r="BK245" s="664"/>
      <c r="BL245" s="664"/>
      <c r="BM245" s="664"/>
      <c r="BN245" s="664"/>
      <c r="BO245" s="665"/>
      <c r="BP245" s="72"/>
      <c r="BQ245" s="73"/>
      <c r="BR245" s="209"/>
    </row>
    <row r="246" spans="1:70" s="210" customFormat="1" ht="16.5" customHeight="1" x14ac:dyDescent="0.2">
      <c r="A246" s="208"/>
      <c r="B246" s="68">
        <v>225</v>
      </c>
      <c r="C246" s="661" t="e">
        <f>CONCATENATE(VLOOKUP(B246,'F-GD-07 Completo'!$B:$AA,6,0),".",VLOOKUP(B246,'F-GD-07 Completo'!$B:$AA,8,0))</f>
        <v>#N/A</v>
      </c>
      <c r="D246" s="661"/>
      <c r="E246" s="661"/>
      <c r="F246" s="666" t="e">
        <f>CONCATENATE(VLOOKUP(B246,'F-GD-07 Completo'!$B:$AA,7,0),".",VLOOKUP(B246,'F-GD-07 Completo'!$B:$AA,9,0))</f>
        <v>#N/A</v>
      </c>
      <c r="G246" s="666"/>
      <c r="H246" s="666"/>
      <c r="I246" s="666"/>
      <c r="J246" s="666"/>
      <c r="K246" s="666"/>
      <c r="L246" s="666"/>
      <c r="M246" s="666"/>
      <c r="N246" s="666"/>
      <c r="O246" s="666"/>
      <c r="P246" s="666"/>
      <c r="Q246" s="666"/>
      <c r="R246" s="666"/>
      <c r="S246" s="666"/>
      <c r="T246" s="666"/>
      <c r="U246" s="666" t="e">
        <f>CONCATENATE(VLOOKUP(B246,'F-GD-07 Completo'!$B:$AA,8,0)," - ",VLOOKUP(B246,'F-GD-07 Completo'!$B:$W,10,0))</f>
        <v>#N/A</v>
      </c>
      <c r="V246" s="666"/>
      <c r="W246" s="666"/>
      <c r="X246" s="666"/>
      <c r="Y246" s="666"/>
      <c r="Z246" s="666"/>
      <c r="AA246" s="666"/>
      <c r="AB246" s="667"/>
      <c r="AC246" s="668" t="e">
        <f>VLOOKUP(B246,'F-GD-07 Completo'!$B:$AA,11,0)</f>
        <v>#N/A</v>
      </c>
      <c r="AD246" s="669"/>
      <c r="AE246" s="669"/>
      <c r="AF246" s="669"/>
      <c r="AG246" s="670" t="e">
        <f>VLOOKUP(B246,'F-GD-07 Completo'!$B:$AA,12,0)</f>
        <v>#N/A</v>
      </c>
      <c r="AH246" s="670"/>
      <c r="AI246" s="671"/>
      <c r="AJ246" s="672" t="e">
        <f>IF(VLOOKUP(B246,'F-GD-07 Completo'!$B:$AA,13,0)="Carpeta física",CONCATENATE(VLOOKUP(B246,'F-GD-07 Completo'!$B:$AE,14,0)," de ",VLOOKUP(B246,'F-GD-07 Completo'!$B:$AE,15,0))," ")</f>
        <v>#N/A</v>
      </c>
      <c r="AK246" s="673"/>
      <c r="AL246" s="674" t="e">
        <f>IF(VLOOKUP(B246,'F-GD-07 Completo'!$B:$AA,13,0)="Tomo (documentos empastados)",CONCATENATE(VLOOKUP(B246,'F-GD-07 Completo'!$B:$AE,15,0)," de ",VLOOKUP(B246,'F-GD-07 Completo'!$B:$AE,16,0))," ")</f>
        <v>#N/A</v>
      </c>
      <c r="AM246" s="675"/>
      <c r="AN246" s="672" t="e">
        <f>IF(VLOOKUP(B246,'F-GD-07 Completo'!$B:$AA,13,0)="Otro",CONCATENATE(VLOOKUP(B246,'F-GD-07 Completo'!$B:$AE,15,0)," de ",VLOOKUP(B246,'F-GD-07 Completo'!$B:$AE,16,0))," ")</f>
        <v>#N/A</v>
      </c>
      <c r="AO246" s="673"/>
      <c r="AP246" s="69" t="e">
        <f>VLOOKUP(B246,'F-GD-07 Completo'!$B:$AE,29,0)</f>
        <v>#N/A</v>
      </c>
      <c r="AQ246" s="676" t="e">
        <f>VLOOKUP(B246,'F-GD-07 Completo'!$B:$AA,21,0)</f>
        <v>#N/A</v>
      </c>
      <c r="AR246" s="677"/>
      <c r="AS246" s="185" t="e">
        <f>VLOOKUP(B246,'F-GD-07 Completo'!$B:$AA,18,0)</f>
        <v>#N/A</v>
      </c>
      <c r="AT246" s="185" t="e">
        <f>VLOOKUP(B246,'F-GD-07 Completo'!$B:$AA,19,0)</f>
        <v>#N/A</v>
      </c>
      <c r="AU246" s="185" t="e">
        <f>VLOOKUP(B246,'F-GD-07 Completo'!$B:$AA,20,0)</f>
        <v>#N/A</v>
      </c>
      <c r="AV246" s="661" t="e">
        <f>VLOOKUP(B246,'F-GD-07 Completo'!$B:$AA,22,0)</f>
        <v>#N/A</v>
      </c>
      <c r="AW246" s="662"/>
      <c r="AX246" s="70" t="e">
        <f>IF(VLOOKUP(B246,'F-GD-07 Completo'!$B:$AA,23,0)="PU","X"," ")</f>
        <v>#N/A</v>
      </c>
      <c r="AY246" s="70" t="e">
        <f>IF(VLOOKUP(B246,'F-GD-07 Completo'!$B:$AA,23,0)="PC","X"," ")</f>
        <v>#N/A</v>
      </c>
      <c r="AZ246" s="70" t="e">
        <f>IF(VLOOKUP(B246,'F-GD-07 Completo'!$B:$AA,23,0)="PR","X"," ")</f>
        <v>#N/A</v>
      </c>
      <c r="BA246" s="71" t="e">
        <f>VLOOKUP(B246,'F-GD-07 Completo'!$B:$AA,24,0)</f>
        <v>#N/A</v>
      </c>
      <c r="BB246" s="663" t="e">
        <f>VLOOKUP(B246,'F-GD-07 Completo'!$B:$AA,25,0)</f>
        <v>#N/A</v>
      </c>
      <c r="BC246" s="664"/>
      <c r="BD246" s="664"/>
      <c r="BE246" s="664"/>
      <c r="BF246" s="664"/>
      <c r="BG246" s="664"/>
      <c r="BH246" s="664"/>
      <c r="BI246" s="664"/>
      <c r="BJ246" s="664"/>
      <c r="BK246" s="664"/>
      <c r="BL246" s="664"/>
      <c r="BM246" s="664"/>
      <c r="BN246" s="664"/>
      <c r="BO246" s="665"/>
      <c r="BP246" s="72"/>
      <c r="BQ246" s="73"/>
      <c r="BR246" s="209"/>
    </row>
    <row r="247" spans="1:70" s="210" customFormat="1" ht="16.5" customHeight="1" x14ac:dyDescent="0.2">
      <c r="A247" s="208"/>
      <c r="B247" s="68">
        <v>226</v>
      </c>
      <c r="C247" s="661" t="e">
        <f>CONCATENATE(VLOOKUP(B247,'F-GD-07 Completo'!$B:$AA,6,0),".",VLOOKUP(B247,'F-GD-07 Completo'!$B:$AA,8,0))</f>
        <v>#N/A</v>
      </c>
      <c r="D247" s="661"/>
      <c r="E247" s="661"/>
      <c r="F247" s="666" t="e">
        <f>CONCATENATE(VLOOKUP(B247,'F-GD-07 Completo'!$B:$AA,7,0),".",VLOOKUP(B247,'F-GD-07 Completo'!$B:$AA,9,0))</f>
        <v>#N/A</v>
      </c>
      <c r="G247" s="666"/>
      <c r="H247" s="666"/>
      <c r="I247" s="666"/>
      <c r="J247" s="666"/>
      <c r="K247" s="666"/>
      <c r="L247" s="666"/>
      <c r="M247" s="666"/>
      <c r="N247" s="666"/>
      <c r="O247" s="666"/>
      <c r="P247" s="666"/>
      <c r="Q247" s="666"/>
      <c r="R247" s="666"/>
      <c r="S247" s="666"/>
      <c r="T247" s="666"/>
      <c r="U247" s="666" t="e">
        <f>CONCATENATE(VLOOKUP(B247,'F-GD-07 Completo'!$B:$AA,8,0)," - ",VLOOKUP(B247,'F-GD-07 Completo'!$B:$W,10,0))</f>
        <v>#N/A</v>
      </c>
      <c r="V247" s="666"/>
      <c r="W247" s="666"/>
      <c r="X247" s="666"/>
      <c r="Y247" s="666"/>
      <c r="Z247" s="666"/>
      <c r="AA247" s="666"/>
      <c r="AB247" s="667"/>
      <c r="AC247" s="668" t="e">
        <f>VLOOKUP(B247,'F-GD-07 Completo'!$B:$AA,11,0)</f>
        <v>#N/A</v>
      </c>
      <c r="AD247" s="669"/>
      <c r="AE247" s="669"/>
      <c r="AF247" s="669"/>
      <c r="AG247" s="670" t="e">
        <f>VLOOKUP(B247,'F-GD-07 Completo'!$B:$AA,12,0)</f>
        <v>#N/A</v>
      </c>
      <c r="AH247" s="670"/>
      <c r="AI247" s="671"/>
      <c r="AJ247" s="672" t="e">
        <f>IF(VLOOKUP(B247,'F-GD-07 Completo'!$B:$AA,13,0)="Carpeta física",CONCATENATE(VLOOKUP(B247,'F-GD-07 Completo'!$B:$AE,14,0)," de ",VLOOKUP(B247,'F-GD-07 Completo'!$B:$AE,15,0))," ")</f>
        <v>#N/A</v>
      </c>
      <c r="AK247" s="673"/>
      <c r="AL247" s="674" t="e">
        <f>IF(VLOOKUP(B247,'F-GD-07 Completo'!$B:$AA,13,0)="Tomo (documentos empastados)",CONCATENATE(VLOOKUP(B247,'F-GD-07 Completo'!$B:$AE,15,0)," de ",VLOOKUP(B247,'F-GD-07 Completo'!$B:$AE,16,0))," ")</f>
        <v>#N/A</v>
      </c>
      <c r="AM247" s="675"/>
      <c r="AN247" s="672" t="e">
        <f>IF(VLOOKUP(B247,'F-GD-07 Completo'!$B:$AA,13,0)="Otro",CONCATENATE(VLOOKUP(B247,'F-GD-07 Completo'!$B:$AE,15,0)," de ",VLOOKUP(B247,'F-GD-07 Completo'!$B:$AE,16,0))," ")</f>
        <v>#N/A</v>
      </c>
      <c r="AO247" s="673"/>
      <c r="AP247" s="69" t="e">
        <f>VLOOKUP(B247,'F-GD-07 Completo'!$B:$AE,29,0)</f>
        <v>#N/A</v>
      </c>
      <c r="AQ247" s="676" t="e">
        <f>VLOOKUP(B247,'F-GD-07 Completo'!$B:$AA,21,0)</f>
        <v>#N/A</v>
      </c>
      <c r="AR247" s="677"/>
      <c r="AS247" s="185" t="e">
        <f>VLOOKUP(B247,'F-GD-07 Completo'!$B:$AA,18,0)</f>
        <v>#N/A</v>
      </c>
      <c r="AT247" s="185" t="e">
        <f>VLOOKUP(B247,'F-GD-07 Completo'!$B:$AA,19,0)</f>
        <v>#N/A</v>
      </c>
      <c r="AU247" s="185" t="e">
        <f>VLOOKUP(B247,'F-GD-07 Completo'!$B:$AA,20,0)</f>
        <v>#N/A</v>
      </c>
      <c r="AV247" s="661" t="e">
        <f>VLOOKUP(B247,'F-GD-07 Completo'!$B:$AA,22,0)</f>
        <v>#N/A</v>
      </c>
      <c r="AW247" s="662"/>
      <c r="AX247" s="70" t="e">
        <f>IF(VLOOKUP(B247,'F-GD-07 Completo'!$B:$AA,23,0)="PU","X"," ")</f>
        <v>#N/A</v>
      </c>
      <c r="AY247" s="70" t="e">
        <f>IF(VLOOKUP(B247,'F-GD-07 Completo'!$B:$AA,23,0)="PC","X"," ")</f>
        <v>#N/A</v>
      </c>
      <c r="AZ247" s="70" t="e">
        <f>IF(VLOOKUP(B247,'F-GD-07 Completo'!$B:$AA,23,0)="PR","X"," ")</f>
        <v>#N/A</v>
      </c>
      <c r="BA247" s="71" t="e">
        <f>VLOOKUP(B247,'F-GD-07 Completo'!$B:$AA,24,0)</f>
        <v>#N/A</v>
      </c>
      <c r="BB247" s="663" t="e">
        <f>VLOOKUP(B247,'F-GD-07 Completo'!$B:$AA,25,0)</f>
        <v>#N/A</v>
      </c>
      <c r="BC247" s="664"/>
      <c r="BD247" s="664"/>
      <c r="BE247" s="664"/>
      <c r="BF247" s="664"/>
      <c r="BG247" s="664"/>
      <c r="BH247" s="664"/>
      <c r="BI247" s="664"/>
      <c r="BJ247" s="664"/>
      <c r="BK247" s="664"/>
      <c r="BL247" s="664"/>
      <c r="BM247" s="664"/>
      <c r="BN247" s="664"/>
      <c r="BO247" s="665"/>
      <c r="BP247" s="72"/>
      <c r="BQ247" s="73"/>
      <c r="BR247" s="209"/>
    </row>
    <row r="248" spans="1:70" s="210" customFormat="1" ht="16.5" customHeight="1" x14ac:dyDescent="0.2">
      <c r="A248" s="208"/>
      <c r="B248" s="68">
        <v>227</v>
      </c>
      <c r="C248" s="661" t="e">
        <f>CONCATENATE(VLOOKUP(B248,'F-GD-07 Completo'!$B:$AA,6,0),".",VLOOKUP(B248,'F-GD-07 Completo'!$B:$AA,8,0))</f>
        <v>#N/A</v>
      </c>
      <c r="D248" s="661"/>
      <c r="E248" s="661"/>
      <c r="F248" s="666" t="e">
        <f>CONCATENATE(VLOOKUP(B248,'F-GD-07 Completo'!$B:$AA,7,0),".",VLOOKUP(B248,'F-GD-07 Completo'!$B:$AA,9,0))</f>
        <v>#N/A</v>
      </c>
      <c r="G248" s="666"/>
      <c r="H248" s="666"/>
      <c r="I248" s="666"/>
      <c r="J248" s="666"/>
      <c r="K248" s="666"/>
      <c r="L248" s="666"/>
      <c r="M248" s="666"/>
      <c r="N248" s="666"/>
      <c r="O248" s="666"/>
      <c r="P248" s="666"/>
      <c r="Q248" s="666"/>
      <c r="R248" s="666"/>
      <c r="S248" s="666"/>
      <c r="T248" s="666"/>
      <c r="U248" s="666" t="e">
        <f>CONCATENATE(VLOOKUP(B248,'F-GD-07 Completo'!$B:$AA,8,0)," - ",VLOOKUP(B248,'F-GD-07 Completo'!$B:$W,10,0))</f>
        <v>#N/A</v>
      </c>
      <c r="V248" s="666"/>
      <c r="W248" s="666"/>
      <c r="X248" s="666"/>
      <c r="Y248" s="666"/>
      <c r="Z248" s="666"/>
      <c r="AA248" s="666"/>
      <c r="AB248" s="667"/>
      <c r="AC248" s="668" t="e">
        <f>VLOOKUP(B248,'F-GD-07 Completo'!$B:$AA,11,0)</f>
        <v>#N/A</v>
      </c>
      <c r="AD248" s="669"/>
      <c r="AE248" s="669"/>
      <c r="AF248" s="669"/>
      <c r="AG248" s="670" t="e">
        <f>VLOOKUP(B248,'F-GD-07 Completo'!$B:$AA,12,0)</f>
        <v>#N/A</v>
      </c>
      <c r="AH248" s="670"/>
      <c r="AI248" s="671"/>
      <c r="AJ248" s="672" t="e">
        <f>IF(VLOOKUP(B248,'F-GD-07 Completo'!$B:$AA,13,0)="Carpeta física",CONCATENATE(VLOOKUP(B248,'F-GD-07 Completo'!$B:$AE,14,0)," de ",VLOOKUP(B248,'F-GD-07 Completo'!$B:$AE,15,0))," ")</f>
        <v>#N/A</v>
      </c>
      <c r="AK248" s="673"/>
      <c r="AL248" s="674" t="e">
        <f>IF(VLOOKUP(B248,'F-GD-07 Completo'!$B:$AA,13,0)="Tomo (documentos empastados)",CONCATENATE(VLOOKUP(B248,'F-GD-07 Completo'!$B:$AE,15,0)," de ",VLOOKUP(B248,'F-GD-07 Completo'!$B:$AE,16,0))," ")</f>
        <v>#N/A</v>
      </c>
      <c r="AM248" s="675"/>
      <c r="AN248" s="672" t="e">
        <f>IF(VLOOKUP(B248,'F-GD-07 Completo'!$B:$AA,13,0)="Otro",CONCATENATE(VLOOKUP(B248,'F-GD-07 Completo'!$B:$AE,15,0)," de ",VLOOKUP(B248,'F-GD-07 Completo'!$B:$AE,16,0))," ")</f>
        <v>#N/A</v>
      </c>
      <c r="AO248" s="673"/>
      <c r="AP248" s="69" t="e">
        <f>VLOOKUP(B248,'F-GD-07 Completo'!$B:$AE,29,0)</f>
        <v>#N/A</v>
      </c>
      <c r="AQ248" s="676" t="e">
        <f>VLOOKUP(B248,'F-GD-07 Completo'!$B:$AA,21,0)</f>
        <v>#N/A</v>
      </c>
      <c r="AR248" s="677"/>
      <c r="AS248" s="185" t="e">
        <f>VLOOKUP(B248,'F-GD-07 Completo'!$B:$AA,18,0)</f>
        <v>#N/A</v>
      </c>
      <c r="AT248" s="185" t="e">
        <f>VLOOKUP(B248,'F-GD-07 Completo'!$B:$AA,19,0)</f>
        <v>#N/A</v>
      </c>
      <c r="AU248" s="185" t="e">
        <f>VLOOKUP(B248,'F-GD-07 Completo'!$B:$AA,20,0)</f>
        <v>#N/A</v>
      </c>
      <c r="AV248" s="661" t="e">
        <f>VLOOKUP(B248,'F-GD-07 Completo'!$B:$AA,22,0)</f>
        <v>#N/A</v>
      </c>
      <c r="AW248" s="662"/>
      <c r="AX248" s="70" t="e">
        <f>IF(VLOOKUP(B248,'F-GD-07 Completo'!$B:$AA,23,0)="PU","X"," ")</f>
        <v>#N/A</v>
      </c>
      <c r="AY248" s="70" t="e">
        <f>IF(VLOOKUP(B248,'F-GD-07 Completo'!$B:$AA,23,0)="PC","X"," ")</f>
        <v>#N/A</v>
      </c>
      <c r="AZ248" s="70" t="e">
        <f>IF(VLOOKUP(B248,'F-GD-07 Completo'!$B:$AA,23,0)="PR","X"," ")</f>
        <v>#N/A</v>
      </c>
      <c r="BA248" s="71" t="e">
        <f>VLOOKUP(B248,'F-GD-07 Completo'!$B:$AA,24,0)</f>
        <v>#N/A</v>
      </c>
      <c r="BB248" s="663" t="e">
        <f>VLOOKUP(B248,'F-GD-07 Completo'!$B:$AA,25,0)</f>
        <v>#N/A</v>
      </c>
      <c r="BC248" s="664"/>
      <c r="BD248" s="664"/>
      <c r="BE248" s="664"/>
      <c r="BF248" s="664"/>
      <c r="BG248" s="664"/>
      <c r="BH248" s="664"/>
      <c r="BI248" s="664"/>
      <c r="BJ248" s="664"/>
      <c r="BK248" s="664"/>
      <c r="BL248" s="664"/>
      <c r="BM248" s="664"/>
      <c r="BN248" s="664"/>
      <c r="BO248" s="665"/>
      <c r="BP248" s="72"/>
      <c r="BQ248" s="73"/>
      <c r="BR248" s="209"/>
    </row>
    <row r="249" spans="1:70" s="210" customFormat="1" ht="16.5" customHeight="1" x14ac:dyDescent="0.2">
      <c r="A249" s="208"/>
      <c r="B249" s="68">
        <v>228</v>
      </c>
      <c r="C249" s="661" t="e">
        <f>CONCATENATE(VLOOKUP(B249,'F-GD-07 Completo'!$B:$AA,6,0),".",VLOOKUP(B249,'F-GD-07 Completo'!$B:$AA,8,0))</f>
        <v>#N/A</v>
      </c>
      <c r="D249" s="661"/>
      <c r="E249" s="661"/>
      <c r="F249" s="666" t="e">
        <f>CONCATENATE(VLOOKUP(B249,'F-GD-07 Completo'!$B:$AA,7,0),".",VLOOKUP(B249,'F-GD-07 Completo'!$B:$AA,9,0))</f>
        <v>#N/A</v>
      </c>
      <c r="G249" s="666"/>
      <c r="H249" s="666"/>
      <c r="I249" s="666"/>
      <c r="J249" s="666"/>
      <c r="K249" s="666"/>
      <c r="L249" s="666"/>
      <c r="M249" s="666"/>
      <c r="N249" s="666"/>
      <c r="O249" s="666"/>
      <c r="P249" s="666"/>
      <c r="Q249" s="666"/>
      <c r="R249" s="666"/>
      <c r="S249" s="666"/>
      <c r="T249" s="666"/>
      <c r="U249" s="666" t="e">
        <f>CONCATENATE(VLOOKUP(B249,'F-GD-07 Completo'!$B:$AA,8,0)," - ",VLOOKUP(B249,'F-GD-07 Completo'!$B:$W,10,0))</f>
        <v>#N/A</v>
      </c>
      <c r="V249" s="666"/>
      <c r="W249" s="666"/>
      <c r="X249" s="666"/>
      <c r="Y249" s="666"/>
      <c r="Z249" s="666"/>
      <c r="AA249" s="666"/>
      <c r="AB249" s="667"/>
      <c r="AC249" s="668" t="e">
        <f>VLOOKUP(B249,'F-GD-07 Completo'!$B:$AA,11,0)</f>
        <v>#N/A</v>
      </c>
      <c r="AD249" s="669"/>
      <c r="AE249" s="669"/>
      <c r="AF249" s="669"/>
      <c r="AG249" s="670" t="e">
        <f>VLOOKUP(B249,'F-GD-07 Completo'!$B:$AA,12,0)</f>
        <v>#N/A</v>
      </c>
      <c r="AH249" s="670"/>
      <c r="AI249" s="671"/>
      <c r="AJ249" s="672" t="e">
        <f>IF(VLOOKUP(B249,'F-GD-07 Completo'!$B:$AA,13,0)="Carpeta física",CONCATENATE(VLOOKUP(B249,'F-GD-07 Completo'!$B:$AE,14,0)," de ",VLOOKUP(B249,'F-GD-07 Completo'!$B:$AE,15,0))," ")</f>
        <v>#N/A</v>
      </c>
      <c r="AK249" s="673"/>
      <c r="AL249" s="674" t="e">
        <f>IF(VLOOKUP(B249,'F-GD-07 Completo'!$B:$AA,13,0)="Tomo (documentos empastados)",CONCATENATE(VLOOKUP(B249,'F-GD-07 Completo'!$B:$AE,15,0)," de ",VLOOKUP(B249,'F-GD-07 Completo'!$B:$AE,16,0))," ")</f>
        <v>#N/A</v>
      </c>
      <c r="AM249" s="675"/>
      <c r="AN249" s="672" t="e">
        <f>IF(VLOOKUP(B249,'F-GD-07 Completo'!$B:$AA,13,0)="Otro",CONCATENATE(VLOOKUP(B249,'F-GD-07 Completo'!$B:$AE,15,0)," de ",VLOOKUP(B249,'F-GD-07 Completo'!$B:$AE,16,0))," ")</f>
        <v>#N/A</v>
      </c>
      <c r="AO249" s="673"/>
      <c r="AP249" s="69" t="e">
        <f>VLOOKUP(B249,'F-GD-07 Completo'!$B:$AE,29,0)</f>
        <v>#N/A</v>
      </c>
      <c r="AQ249" s="676" t="e">
        <f>VLOOKUP(B249,'F-GD-07 Completo'!$B:$AA,21,0)</f>
        <v>#N/A</v>
      </c>
      <c r="AR249" s="677"/>
      <c r="AS249" s="185" t="e">
        <f>VLOOKUP(B249,'F-GD-07 Completo'!$B:$AA,18,0)</f>
        <v>#N/A</v>
      </c>
      <c r="AT249" s="185" t="e">
        <f>VLOOKUP(B249,'F-GD-07 Completo'!$B:$AA,19,0)</f>
        <v>#N/A</v>
      </c>
      <c r="AU249" s="185" t="e">
        <f>VLOOKUP(B249,'F-GD-07 Completo'!$B:$AA,20,0)</f>
        <v>#N/A</v>
      </c>
      <c r="AV249" s="661" t="e">
        <f>VLOOKUP(B249,'F-GD-07 Completo'!$B:$AA,22,0)</f>
        <v>#N/A</v>
      </c>
      <c r="AW249" s="662"/>
      <c r="AX249" s="70" t="e">
        <f>IF(VLOOKUP(B249,'F-GD-07 Completo'!$B:$AA,23,0)="PU","X"," ")</f>
        <v>#N/A</v>
      </c>
      <c r="AY249" s="70" t="e">
        <f>IF(VLOOKUP(B249,'F-GD-07 Completo'!$B:$AA,23,0)="PC","X"," ")</f>
        <v>#N/A</v>
      </c>
      <c r="AZ249" s="70" t="e">
        <f>IF(VLOOKUP(B249,'F-GD-07 Completo'!$B:$AA,23,0)="PR","X"," ")</f>
        <v>#N/A</v>
      </c>
      <c r="BA249" s="71" t="e">
        <f>VLOOKUP(B249,'F-GD-07 Completo'!$B:$AA,24,0)</f>
        <v>#N/A</v>
      </c>
      <c r="BB249" s="663" t="e">
        <f>VLOOKUP(B249,'F-GD-07 Completo'!$B:$AA,25,0)</f>
        <v>#N/A</v>
      </c>
      <c r="BC249" s="664"/>
      <c r="BD249" s="664"/>
      <c r="BE249" s="664"/>
      <c r="BF249" s="664"/>
      <c r="BG249" s="664"/>
      <c r="BH249" s="664"/>
      <c r="BI249" s="664"/>
      <c r="BJ249" s="664"/>
      <c r="BK249" s="664"/>
      <c r="BL249" s="664"/>
      <c r="BM249" s="664"/>
      <c r="BN249" s="664"/>
      <c r="BO249" s="665"/>
      <c r="BP249" s="72"/>
      <c r="BQ249" s="73"/>
      <c r="BR249" s="209"/>
    </row>
    <row r="250" spans="1:70" s="210" customFormat="1" ht="16.5" customHeight="1" x14ac:dyDescent="0.2">
      <c r="A250" s="208"/>
      <c r="B250" s="68">
        <v>229</v>
      </c>
      <c r="C250" s="661" t="e">
        <f>CONCATENATE(VLOOKUP(B250,'F-GD-07 Completo'!$B:$AA,6,0),".",VLOOKUP(B250,'F-GD-07 Completo'!$B:$AA,8,0))</f>
        <v>#N/A</v>
      </c>
      <c r="D250" s="661"/>
      <c r="E250" s="661"/>
      <c r="F250" s="666" t="e">
        <f>CONCATENATE(VLOOKUP(B250,'F-GD-07 Completo'!$B:$AA,7,0),".",VLOOKUP(B250,'F-GD-07 Completo'!$B:$AA,9,0))</f>
        <v>#N/A</v>
      </c>
      <c r="G250" s="666"/>
      <c r="H250" s="666"/>
      <c r="I250" s="666"/>
      <c r="J250" s="666"/>
      <c r="K250" s="666"/>
      <c r="L250" s="666"/>
      <c r="M250" s="666"/>
      <c r="N250" s="666"/>
      <c r="O250" s="666"/>
      <c r="P250" s="666"/>
      <c r="Q250" s="666"/>
      <c r="R250" s="666"/>
      <c r="S250" s="666"/>
      <c r="T250" s="666"/>
      <c r="U250" s="666" t="e">
        <f>CONCATENATE(VLOOKUP(B250,'F-GD-07 Completo'!$B:$AA,8,0)," - ",VLOOKUP(B250,'F-GD-07 Completo'!$B:$W,10,0))</f>
        <v>#N/A</v>
      </c>
      <c r="V250" s="666"/>
      <c r="W250" s="666"/>
      <c r="X250" s="666"/>
      <c r="Y250" s="666"/>
      <c r="Z250" s="666"/>
      <c r="AA250" s="666"/>
      <c r="AB250" s="667"/>
      <c r="AC250" s="668" t="e">
        <f>VLOOKUP(B250,'F-GD-07 Completo'!$B:$AA,11,0)</f>
        <v>#N/A</v>
      </c>
      <c r="AD250" s="669"/>
      <c r="AE250" s="669"/>
      <c r="AF250" s="669"/>
      <c r="AG250" s="670" t="e">
        <f>VLOOKUP(B250,'F-GD-07 Completo'!$B:$AA,12,0)</f>
        <v>#N/A</v>
      </c>
      <c r="AH250" s="670"/>
      <c r="AI250" s="671"/>
      <c r="AJ250" s="672" t="e">
        <f>IF(VLOOKUP(B250,'F-GD-07 Completo'!$B:$AA,13,0)="Carpeta física",CONCATENATE(VLOOKUP(B250,'F-GD-07 Completo'!$B:$AE,14,0)," de ",VLOOKUP(B250,'F-GD-07 Completo'!$B:$AE,15,0))," ")</f>
        <v>#N/A</v>
      </c>
      <c r="AK250" s="673"/>
      <c r="AL250" s="674" t="e">
        <f>IF(VLOOKUP(B250,'F-GD-07 Completo'!$B:$AA,13,0)="Tomo (documentos empastados)",CONCATENATE(VLOOKUP(B250,'F-GD-07 Completo'!$B:$AE,15,0)," de ",VLOOKUP(B250,'F-GD-07 Completo'!$B:$AE,16,0))," ")</f>
        <v>#N/A</v>
      </c>
      <c r="AM250" s="675"/>
      <c r="AN250" s="672" t="e">
        <f>IF(VLOOKUP(B250,'F-GD-07 Completo'!$B:$AA,13,0)="Otro",CONCATENATE(VLOOKUP(B250,'F-GD-07 Completo'!$B:$AE,15,0)," de ",VLOOKUP(B250,'F-GD-07 Completo'!$B:$AE,16,0))," ")</f>
        <v>#N/A</v>
      </c>
      <c r="AO250" s="673"/>
      <c r="AP250" s="69" t="e">
        <f>VLOOKUP(B250,'F-GD-07 Completo'!$B:$AE,29,0)</f>
        <v>#N/A</v>
      </c>
      <c r="AQ250" s="676" t="e">
        <f>VLOOKUP(B250,'F-GD-07 Completo'!$B:$AA,21,0)</f>
        <v>#N/A</v>
      </c>
      <c r="AR250" s="677"/>
      <c r="AS250" s="185" t="e">
        <f>VLOOKUP(B250,'F-GD-07 Completo'!$B:$AA,18,0)</f>
        <v>#N/A</v>
      </c>
      <c r="AT250" s="185" t="e">
        <f>VLOOKUP(B250,'F-GD-07 Completo'!$B:$AA,19,0)</f>
        <v>#N/A</v>
      </c>
      <c r="AU250" s="185" t="e">
        <f>VLOOKUP(B250,'F-GD-07 Completo'!$B:$AA,20,0)</f>
        <v>#N/A</v>
      </c>
      <c r="AV250" s="661" t="e">
        <f>VLOOKUP(B250,'F-GD-07 Completo'!$B:$AA,22,0)</f>
        <v>#N/A</v>
      </c>
      <c r="AW250" s="662"/>
      <c r="AX250" s="70" t="e">
        <f>IF(VLOOKUP(B250,'F-GD-07 Completo'!$B:$AA,23,0)="PU","X"," ")</f>
        <v>#N/A</v>
      </c>
      <c r="AY250" s="70" t="e">
        <f>IF(VLOOKUP(B250,'F-GD-07 Completo'!$B:$AA,23,0)="PC","X"," ")</f>
        <v>#N/A</v>
      </c>
      <c r="AZ250" s="70" t="e">
        <f>IF(VLOOKUP(B250,'F-GD-07 Completo'!$B:$AA,23,0)="PR","X"," ")</f>
        <v>#N/A</v>
      </c>
      <c r="BA250" s="71" t="e">
        <f>VLOOKUP(B250,'F-GD-07 Completo'!$B:$AA,24,0)</f>
        <v>#N/A</v>
      </c>
      <c r="BB250" s="663" t="e">
        <f>VLOOKUP(B250,'F-GD-07 Completo'!$B:$AA,25,0)</f>
        <v>#N/A</v>
      </c>
      <c r="BC250" s="664"/>
      <c r="BD250" s="664"/>
      <c r="BE250" s="664"/>
      <c r="BF250" s="664"/>
      <c r="BG250" s="664"/>
      <c r="BH250" s="664"/>
      <c r="BI250" s="664"/>
      <c r="BJ250" s="664"/>
      <c r="BK250" s="664"/>
      <c r="BL250" s="664"/>
      <c r="BM250" s="664"/>
      <c r="BN250" s="664"/>
      <c r="BO250" s="665"/>
      <c r="BP250" s="72"/>
      <c r="BQ250" s="73"/>
      <c r="BR250" s="209"/>
    </row>
    <row r="251" spans="1:70" s="210" customFormat="1" ht="16.5" customHeight="1" x14ac:dyDescent="0.2">
      <c r="A251" s="208"/>
      <c r="B251" s="68">
        <v>230</v>
      </c>
      <c r="C251" s="661" t="e">
        <f>CONCATENATE(VLOOKUP(B251,'F-GD-07 Completo'!$B:$AA,6,0),".",VLOOKUP(B251,'F-GD-07 Completo'!$B:$AA,8,0))</f>
        <v>#N/A</v>
      </c>
      <c r="D251" s="661"/>
      <c r="E251" s="661"/>
      <c r="F251" s="666" t="e">
        <f>CONCATENATE(VLOOKUP(B251,'F-GD-07 Completo'!$B:$AA,7,0),".",VLOOKUP(B251,'F-GD-07 Completo'!$B:$AA,9,0))</f>
        <v>#N/A</v>
      </c>
      <c r="G251" s="666"/>
      <c r="H251" s="666"/>
      <c r="I251" s="666"/>
      <c r="J251" s="666"/>
      <c r="K251" s="666"/>
      <c r="L251" s="666"/>
      <c r="M251" s="666"/>
      <c r="N251" s="666"/>
      <c r="O251" s="666"/>
      <c r="P251" s="666"/>
      <c r="Q251" s="666"/>
      <c r="R251" s="666"/>
      <c r="S251" s="666"/>
      <c r="T251" s="666"/>
      <c r="U251" s="666" t="e">
        <f>CONCATENATE(VLOOKUP(B251,'F-GD-07 Completo'!$B:$AA,8,0)," - ",VLOOKUP(B251,'F-GD-07 Completo'!$B:$W,10,0))</f>
        <v>#N/A</v>
      </c>
      <c r="V251" s="666"/>
      <c r="W251" s="666"/>
      <c r="X251" s="666"/>
      <c r="Y251" s="666"/>
      <c r="Z251" s="666"/>
      <c r="AA251" s="666"/>
      <c r="AB251" s="667"/>
      <c r="AC251" s="668" t="e">
        <f>VLOOKUP(B251,'F-GD-07 Completo'!$B:$AA,11,0)</f>
        <v>#N/A</v>
      </c>
      <c r="AD251" s="669"/>
      <c r="AE251" s="669"/>
      <c r="AF251" s="669"/>
      <c r="AG251" s="670" t="e">
        <f>VLOOKUP(B251,'F-GD-07 Completo'!$B:$AA,12,0)</f>
        <v>#N/A</v>
      </c>
      <c r="AH251" s="670"/>
      <c r="AI251" s="671"/>
      <c r="AJ251" s="672" t="e">
        <f>IF(VLOOKUP(B251,'F-GD-07 Completo'!$B:$AA,13,0)="Carpeta física",CONCATENATE(VLOOKUP(B251,'F-GD-07 Completo'!$B:$AE,14,0)," de ",VLOOKUP(B251,'F-GD-07 Completo'!$B:$AE,15,0))," ")</f>
        <v>#N/A</v>
      </c>
      <c r="AK251" s="673"/>
      <c r="AL251" s="674" t="e">
        <f>IF(VLOOKUP(B251,'F-GD-07 Completo'!$B:$AA,13,0)="Tomo (documentos empastados)",CONCATENATE(VLOOKUP(B251,'F-GD-07 Completo'!$B:$AE,15,0)," de ",VLOOKUP(B251,'F-GD-07 Completo'!$B:$AE,16,0))," ")</f>
        <v>#N/A</v>
      </c>
      <c r="AM251" s="675"/>
      <c r="AN251" s="672" t="e">
        <f>IF(VLOOKUP(B251,'F-GD-07 Completo'!$B:$AA,13,0)="Otro",CONCATENATE(VLOOKUP(B251,'F-GD-07 Completo'!$B:$AE,15,0)," de ",VLOOKUP(B251,'F-GD-07 Completo'!$B:$AE,16,0))," ")</f>
        <v>#N/A</v>
      </c>
      <c r="AO251" s="673"/>
      <c r="AP251" s="69" t="e">
        <f>VLOOKUP(B251,'F-GD-07 Completo'!$B:$AE,29,0)</f>
        <v>#N/A</v>
      </c>
      <c r="AQ251" s="676" t="e">
        <f>VLOOKUP(B251,'F-GD-07 Completo'!$B:$AA,21,0)</f>
        <v>#N/A</v>
      </c>
      <c r="AR251" s="677"/>
      <c r="AS251" s="185" t="e">
        <f>VLOOKUP(B251,'F-GD-07 Completo'!$B:$AA,18,0)</f>
        <v>#N/A</v>
      </c>
      <c r="AT251" s="185" t="e">
        <f>VLOOKUP(B251,'F-GD-07 Completo'!$B:$AA,19,0)</f>
        <v>#N/A</v>
      </c>
      <c r="AU251" s="185" t="e">
        <f>VLOOKUP(B251,'F-GD-07 Completo'!$B:$AA,20,0)</f>
        <v>#N/A</v>
      </c>
      <c r="AV251" s="661" t="e">
        <f>VLOOKUP(B251,'F-GD-07 Completo'!$B:$AA,22,0)</f>
        <v>#N/A</v>
      </c>
      <c r="AW251" s="662"/>
      <c r="AX251" s="70" t="e">
        <f>IF(VLOOKUP(B251,'F-GD-07 Completo'!$B:$AA,23,0)="PU","X"," ")</f>
        <v>#N/A</v>
      </c>
      <c r="AY251" s="70" t="e">
        <f>IF(VLOOKUP(B251,'F-GD-07 Completo'!$B:$AA,23,0)="PC","X"," ")</f>
        <v>#N/A</v>
      </c>
      <c r="AZ251" s="70" t="e">
        <f>IF(VLOOKUP(B251,'F-GD-07 Completo'!$B:$AA,23,0)="PR","X"," ")</f>
        <v>#N/A</v>
      </c>
      <c r="BA251" s="71" t="e">
        <f>VLOOKUP(B251,'F-GD-07 Completo'!$B:$AA,24,0)</f>
        <v>#N/A</v>
      </c>
      <c r="BB251" s="663" t="e">
        <f>VLOOKUP(B251,'F-GD-07 Completo'!$B:$AA,25,0)</f>
        <v>#N/A</v>
      </c>
      <c r="BC251" s="664"/>
      <c r="BD251" s="664"/>
      <c r="BE251" s="664"/>
      <c r="BF251" s="664"/>
      <c r="BG251" s="664"/>
      <c r="BH251" s="664"/>
      <c r="BI251" s="664"/>
      <c r="BJ251" s="664"/>
      <c r="BK251" s="664"/>
      <c r="BL251" s="664"/>
      <c r="BM251" s="664"/>
      <c r="BN251" s="664"/>
      <c r="BO251" s="665"/>
      <c r="BP251" s="72"/>
      <c r="BQ251" s="73"/>
      <c r="BR251" s="209"/>
    </row>
    <row r="252" spans="1:70" s="210" customFormat="1" ht="16.5" customHeight="1" x14ac:dyDescent="0.2">
      <c r="A252" s="208"/>
      <c r="B252" s="68">
        <v>231</v>
      </c>
      <c r="C252" s="661" t="e">
        <f>CONCATENATE(VLOOKUP(B252,'F-GD-07 Completo'!$B:$AA,6,0),".",VLOOKUP(B252,'F-GD-07 Completo'!$B:$AA,8,0))</f>
        <v>#N/A</v>
      </c>
      <c r="D252" s="661"/>
      <c r="E252" s="661"/>
      <c r="F252" s="666" t="e">
        <f>CONCATENATE(VLOOKUP(B252,'F-GD-07 Completo'!$B:$AA,7,0),".",VLOOKUP(B252,'F-GD-07 Completo'!$B:$AA,9,0))</f>
        <v>#N/A</v>
      </c>
      <c r="G252" s="666"/>
      <c r="H252" s="666"/>
      <c r="I252" s="666"/>
      <c r="J252" s="666"/>
      <c r="K252" s="666"/>
      <c r="L252" s="666"/>
      <c r="M252" s="666"/>
      <c r="N252" s="666"/>
      <c r="O252" s="666"/>
      <c r="P252" s="666"/>
      <c r="Q252" s="666"/>
      <c r="R252" s="666"/>
      <c r="S252" s="666"/>
      <c r="T252" s="666"/>
      <c r="U252" s="666" t="e">
        <f>CONCATENATE(VLOOKUP(B252,'F-GD-07 Completo'!$B:$AA,8,0)," - ",VLOOKUP(B252,'F-GD-07 Completo'!$B:$W,10,0))</f>
        <v>#N/A</v>
      </c>
      <c r="V252" s="666"/>
      <c r="W252" s="666"/>
      <c r="X252" s="666"/>
      <c r="Y252" s="666"/>
      <c r="Z252" s="666"/>
      <c r="AA252" s="666"/>
      <c r="AB252" s="667"/>
      <c r="AC252" s="668" t="e">
        <f>VLOOKUP(B252,'F-GD-07 Completo'!$B:$AA,11,0)</f>
        <v>#N/A</v>
      </c>
      <c r="AD252" s="669"/>
      <c r="AE252" s="669"/>
      <c r="AF252" s="669"/>
      <c r="AG252" s="670" t="e">
        <f>VLOOKUP(B252,'F-GD-07 Completo'!$B:$AA,12,0)</f>
        <v>#N/A</v>
      </c>
      <c r="AH252" s="670"/>
      <c r="AI252" s="671"/>
      <c r="AJ252" s="672" t="e">
        <f>IF(VLOOKUP(B252,'F-GD-07 Completo'!$B:$AA,13,0)="Carpeta física",CONCATENATE(VLOOKUP(B252,'F-GD-07 Completo'!$B:$AE,14,0)," de ",VLOOKUP(B252,'F-GD-07 Completo'!$B:$AE,15,0))," ")</f>
        <v>#N/A</v>
      </c>
      <c r="AK252" s="673"/>
      <c r="AL252" s="674" t="e">
        <f>IF(VLOOKUP(B252,'F-GD-07 Completo'!$B:$AA,13,0)="Tomo (documentos empastados)",CONCATENATE(VLOOKUP(B252,'F-GD-07 Completo'!$B:$AE,15,0)," de ",VLOOKUP(B252,'F-GD-07 Completo'!$B:$AE,16,0))," ")</f>
        <v>#N/A</v>
      </c>
      <c r="AM252" s="675"/>
      <c r="AN252" s="672" t="e">
        <f>IF(VLOOKUP(B252,'F-GD-07 Completo'!$B:$AA,13,0)="Otro",CONCATENATE(VLOOKUP(B252,'F-GD-07 Completo'!$B:$AE,15,0)," de ",VLOOKUP(B252,'F-GD-07 Completo'!$B:$AE,16,0))," ")</f>
        <v>#N/A</v>
      </c>
      <c r="AO252" s="673"/>
      <c r="AP252" s="69" t="e">
        <f>VLOOKUP(B252,'F-GD-07 Completo'!$B:$AE,29,0)</f>
        <v>#N/A</v>
      </c>
      <c r="AQ252" s="676" t="e">
        <f>VLOOKUP(B252,'F-GD-07 Completo'!$B:$AA,21,0)</f>
        <v>#N/A</v>
      </c>
      <c r="AR252" s="677"/>
      <c r="AS252" s="185" t="e">
        <f>VLOOKUP(B252,'F-GD-07 Completo'!$B:$AA,18,0)</f>
        <v>#N/A</v>
      </c>
      <c r="AT252" s="185" t="e">
        <f>VLOOKUP(B252,'F-GD-07 Completo'!$B:$AA,19,0)</f>
        <v>#N/A</v>
      </c>
      <c r="AU252" s="185" t="e">
        <f>VLOOKUP(B252,'F-GD-07 Completo'!$B:$AA,20,0)</f>
        <v>#N/A</v>
      </c>
      <c r="AV252" s="661" t="e">
        <f>VLOOKUP(B252,'F-GD-07 Completo'!$B:$AA,22,0)</f>
        <v>#N/A</v>
      </c>
      <c r="AW252" s="662"/>
      <c r="AX252" s="70" t="e">
        <f>IF(VLOOKUP(B252,'F-GD-07 Completo'!$B:$AA,23,0)="PU","X"," ")</f>
        <v>#N/A</v>
      </c>
      <c r="AY252" s="70" t="e">
        <f>IF(VLOOKUP(B252,'F-GD-07 Completo'!$B:$AA,23,0)="PC","X"," ")</f>
        <v>#N/A</v>
      </c>
      <c r="AZ252" s="70" t="e">
        <f>IF(VLOOKUP(B252,'F-GD-07 Completo'!$B:$AA,23,0)="PR","X"," ")</f>
        <v>#N/A</v>
      </c>
      <c r="BA252" s="71" t="e">
        <f>VLOOKUP(B252,'F-GD-07 Completo'!$B:$AA,24,0)</f>
        <v>#N/A</v>
      </c>
      <c r="BB252" s="663" t="e">
        <f>VLOOKUP(B252,'F-GD-07 Completo'!$B:$AA,25,0)</f>
        <v>#N/A</v>
      </c>
      <c r="BC252" s="664"/>
      <c r="BD252" s="664"/>
      <c r="BE252" s="664"/>
      <c r="BF252" s="664"/>
      <c r="BG252" s="664"/>
      <c r="BH252" s="664"/>
      <c r="BI252" s="664"/>
      <c r="BJ252" s="664"/>
      <c r="BK252" s="664"/>
      <c r="BL252" s="664"/>
      <c r="BM252" s="664"/>
      <c r="BN252" s="664"/>
      <c r="BO252" s="665"/>
      <c r="BP252" s="72"/>
      <c r="BQ252" s="73"/>
      <c r="BR252" s="209"/>
    </row>
    <row r="253" spans="1:70" s="210" customFormat="1" ht="16.5" customHeight="1" x14ac:dyDescent="0.2">
      <c r="A253" s="208"/>
      <c r="B253" s="68">
        <v>232</v>
      </c>
      <c r="C253" s="661" t="e">
        <f>CONCATENATE(VLOOKUP(B253,'F-GD-07 Completo'!$B:$AA,6,0),".",VLOOKUP(B253,'F-GD-07 Completo'!$B:$AA,8,0))</f>
        <v>#N/A</v>
      </c>
      <c r="D253" s="661"/>
      <c r="E253" s="661"/>
      <c r="F253" s="666" t="e">
        <f>CONCATENATE(VLOOKUP(B253,'F-GD-07 Completo'!$B:$AA,7,0),".",VLOOKUP(B253,'F-GD-07 Completo'!$B:$AA,9,0))</f>
        <v>#N/A</v>
      </c>
      <c r="G253" s="666"/>
      <c r="H253" s="666"/>
      <c r="I253" s="666"/>
      <c r="J253" s="666"/>
      <c r="K253" s="666"/>
      <c r="L253" s="666"/>
      <c r="M253" s="666"/>
      <c r="N253" s="666"/>
      <c r="O253" s="666"/>
      <c r="P253" s="666"/>
      <c r="Q253" s="666"/>
      <c r="R253" s="666"/>
      <c r="S253" s="666"/>
      <c r="T253" s="666"/>
      <c r="U253" s="666" t="e">
        <f>CONCATENATE(VLOOKUP(B253,'F-GD-07 Completo'!$B:$AA,8,0)," - ",VLOOKUP(B253,'F-GD-07 Completo'!$B:$W,10,0))</f>
        <v>#N/A</v>
      </c>
      <c r="V253" s="666"/>
      <c r="W253" s="666"/>
      <c r="X253" s="666"/>
      <c r="Y253" s="666"/>
      <c r="Z253" s="666"/>
      <c r="AA253" s="666"/>
      <c r="AB253" s="667"/>
      <c r="AC253" s="668" t="e">
        <f>VLOOKUP(B253,'F-GD-07 Completo'!$B:$AA,11,0)</f>
        <v>#N/A</v>
      </c>
      <c r="AD253" s="669"/>
      <c r="AE253" s="669"/>
      <c r="AF253" s="669"/>
      <c r="AG253" s="670" t="e">
        <f>VLOOKUP(B253,'F-GD-07 Completo'!$B:$AA,12,0)</f>
        <v>#N/A</v>
      </c>
      <c r="AH253" s="670"/>
      <c r="AI253" s="671"/>
      <c r="AJ253" s="672" t="e">
        <f>IF(VLOOKUP(B253,'F-GD-07 Completo'!$B:$AA,13,0)="Carpeta física",CONCATENATE(VLOOKUP(B253,'F-GD-07 Completo'!$B:$AE,14,0)," de ",VLOOKUP(B253,'F-GD-07 Completo'!$B:$AE,15,0))," ")</f>
        <v>#N/A</v>
      </c>
      <c r="AK253" s="673"/>
      <c r="AL253" s="674" t="e">
        <f>IF(VLOOKUP(B253,'F-GD-07 Completo'!$B:$AA,13,0)="Tomo (documentos empastados)",CONCATENATE(VLOOKUP(B253,'F-GD-07 Completo'!$B:$AE,15,0)," de ",VLOOKUP(B253,'F-GD-07 Completo'!$B:$AE,16,0))," ")</f>
        <v>#N/A</v>
      </c>
      <c r="AM253" s="675"/>
      <c r="AN253" s="672" t="e">
        <f>IF(VLOOKUP(B253,'F-GD-07 Completo'!$B:$AA,13,0)="Otro",CONCATENATE(VLOOKUP(B253,'F-GD-07 Completo'!$B:$AE,15,0)," de ",VLOOKUP(B253,'F-GD-07 Completo'!$B:$AE,16,0))," ")</f>
        <v>#N/A</v>
      </c>
      <c r="AO253" s="673"/>
      <c r="AP253" s="69" t="e">
        <f>VLOOKUP(B253,'F-GD-07 Completo'!$B:$AE,29,0)</f>
        <v>#N/A</v>
      </c>
      <c r="AQ253" s="676" t="e">
        <f>VLOOKUP(B253,'F-GD-07 Completo'!$B:$AA,21,0)</f>
        <v>#N/A</v>
      </c>
      <c r="AR253" s="677"/>
      <c r="AS253" s="185" t="e">
        <f>VLOOKUP(B253,'F-GD-07 Completo'!$B:$AA,18,0)</f>
        <v>#N/A</v>
      </c>
      <c r="AT253" s="185" t="e">
        <f>VLOOKUP(B253,'F-GD-07 Completo'!$B:$AA,19,0)</f>
        <v>#N/A</v>
      </c>
      <c r="AU253" s="185" t="e">
        <f>VLOOKUP(B253,'F-GD-07 Completo'!$B:$AA,20,0)</f>
        <v>#N/A</v>
      </c>
      <c r="AV253" s="661" t="e">
        <f>VLOOKUP(B253,'F-GD-07 Completo'!$B:$AA,22,0)</f>
        <v>#N/A</v>
      </c>
      <c r="AW253" s="662"/>
      <c r="AX253" s="70" t="e">
        <f>IF(VLOOKUP(B253,'F-GD-07 Completo'!$B:$AA,23,0)="PU","X"," ")</f>
        <v>#N/A</v>
      </c>
      <c r="AY253" s="70" t="e">
        <f>IF(VLOOKUP(B253,'F-GD-07 Completo'!$B:$AA,23,0)="PC","X"," ")</f>
        <v>#N/A</v>
      </c>
      <c r="AZ253" s="70" t="e">
        <f>IF(VLOOKUP(B253,'F-GD-07 Completo'!$B:$AA,23,0)="PR","X"," ")</f>
        <v>#N/A</v>
      </c>
      <c r="BA253" s="71" t="e">
        <f>VLOOKUP(B253,'F-GD-07 Completo'!$B:$AA,24,0)</f>
        <v>#N/A</v>
      </c>
      <c r="BB253" s="663" t="e">
        <f>VLOOKUP(B253,'F-GD-07 Completo'!$B:$AA,25,0)</f>
        <v>#N/A</v>
      </c>
      <c r="BC253" s="664"/>
      <c r="BD253" s="664"/>
      <c r="BE253" s="664"/>
      <c r="BF253" s="664"/>
      <c r="BG253" s="664"/>
      <c r="BH253" s="664"/>
      <c r="BI253" s="664"/>
      <c r="BJ253" s="664"/>
      <c r="BK253" s="664"/>
      <c r="BL253" s="664"/>
      <c r="BM253" s="664"/>
      <c r="BN253" s="664"/>
      <c r="BO253" s="665"/>
      <c r="BP253" s="72"/>
      <c r="BQ253" s="73"/>
      <c r="BR253" s="209"/>
    </row>
    <row r="254" spans="1:70" s="210" customFormat="1" ht="16.5" customHeight="1" x14ac:dyDescent="0.2">
      <c r="A254" s="208"/>
      <c r="B254" s="68">
        <v>233</v>
      </c>
      <c r="C254" s="661" t="e">
        <f>CONCATENATE(VLOOKUP(B254,'F-GD-07 Completo'!$B:$AA,6,0),".",VLOOKUP(B254,'F-GD-07 Completo'!$B:$AA,8,0))</f>
        <v>#N/A</v>
      </c>
      <c r="D254" s="661"/>
      <c r="E254" s="661"/>
      <c r="F254" s="666" t="e">
        <f>CONCATENATE(VLOOKUP(B254,'F-GD-07 Completo'!$B:$AA,7,0),".",VLOOKUP(B254,'F-GD-07 Completo'!$B:$AA,9,0))</f>
        <v>#N/A</v>
      </c>
      <c r="G254" s="666"/>
      <c r="H254" s="666"/>
      <c r="I254" s="666"/>
      <c r="J254" s="666"/>
      <c r="K254" s="666"/>
      <c r="L254" s="666"/>
      <c r="M254" s="666"/>
      <c r="N254" s="666"/>
      <c r="O254" s="666"/>
      <c r="P254" s="666"/>
      <c r="Q254" s="666"/>
      <c r="R254" s="666"/>
      <c r="S254" s="666"/>
      <c r="T254" s="666"/>
      <c r="U254" s="666" t="e">
        <f>CONCATENATE(VLOOKUP(B254,'F-GD-07 Completo'!$B:$AA,8,0)," - ",VLOOKUP(B254,'F-GD-07 Completo'!$B:$W,10,0))</f>
        <v>#N/A</v>
      </c>
      <c r="V254" s="666"/>
      <c r="W254" s="666"/>
      <c r="X254" s="666"/>
      <c r="Y254" s="666"/>
      <c r="Z254" s="666"/>
      <c r="AA254" s="666"/>
      <c r="AB254" s="667"/>
      <c r="AC254" s="668" t="e">
        <f>VLOOKUP(B254,'F-GD-07 Completo'!$B:$AA,11,0)</f>
        <v>#N/A</v>
      </c>
      <c r="AD254" s="669"/>
      <c r="AE254" s="669"/>
      <c r="AF254" s="669"/>
      <c r="AG254" s="670" t="e">
        <f>VLOOKUP(B254,'F-GD-07 Completo'!$B:$AA,12,0)</f>
        <v>#N/A</v>
      </c>
      <c r="AH254" s="670"/>
      <c r="AI254" s="671"/>
      <c r="AJ254" s="672" t="e">
        <f>IF(VLOOKUP(B254,'F-GD-07 Completo'!$B:$AA,13,0)="Carpeta física",CONCATENATE(VLOOKUP(B254,'F-GD-07 Completo'!$B:$AE,14,0)," de ",VLOOKUP(B254,'F-GD-07 Completo'!$B:$AE,15,0))," ")</f>
        <v>#N/A</v>
      </c>
      <c r="AK254" s="673"/>
      <c r="AL254" s="674" t="e">
        <f>IF(VLOOKUP(B254,'F-GD-07 Completo'!$B:$AA,13,0)="Tomo (documentos empastados)",CONCATENATE(VLOOKUP(B254,'F-GD-07 Completo'!$B:$AE,15,0)," de ",VLOOKUP(B254,'F-GD-07 Completo'!$B:$AE,16,0))," ")</f>
        <v>#N/A</v>
      </c>
      <c r="AM254" s="675"/>
      <c r="AN254" s="672" t="e">
        <f>IF(VLOOKUP(B254,'F-GD-07 Completo'!$B:$AA,13,0)="Otro",CONCATENATE(VLOOKUP(B254,'F-GD-07 Completo'!$B:$AE,15,0)," de ",VLOOKUP(B254,'F-GD-07 Completo'!$B:$AE,16,0))," ")</f>
        <v>#N/A</v>
      </c>
      <c r="AO254" s="673"/>
      <c r="AP254" s="69" t="e">
        <f>VLOOKUP(B254,'F-GD-07 Completo'!$B:$AE,29,0)</f>
        <v>#N/A</v>
      </c>
      <c r="AQ254" s="676" t="e">
        <f>VLOOKUP(B254,'F-GD-07 Completo'!$B:$AA,21,0)</f>
        <v>#N/A</v>
      </c>
      <c r="AR254" s="677"/>
      <c r="AS254" s="185" t="e">
        <f>VLOOKUP(B254,'F-GD-07 Completo'!$B:$AA,18,0)</f>
        <v>#N/A</v>
      </c>
      <c r="AT254" s="185" t="e">
        <f>VLOOKUP(B254,'F-GD-07 Completo'!$B:$AA,19,0)</f>
        <v>#N/A</v>
      </c>
      <c r="AU254" s="185" t="e">
        <f>VLOOKUP(B254,'F-GD-07 Completo'!$B:$AA,20,0)</f>
        <v>#N/A</v>
      </c>
      <c r="AV254" s="661" t="e">
        <f>VLOOKUP(B254,'F-GD-07 Completo'!$B:$AA,22,0)</f>
        <v>#N/A</v>
      </c>
      <c r="AW254" s="662"/>
      <c r="AX254" s="70" t="e">
        <f>IF(VLOOKUP(B254,'F-GD-07 Completo'!$B:$AA,23,0)="PU","X"," ")</f>
        <v>#N/A</v>
      </c>
      <c r="AY254" s="70" t="e">
        <f>IF(VLOOKUP(B254,'F-GD-07 Completo'!$B:$AA,23,0)="PC","X"," ")</f>
        <v>#N/A</v>
      </c>
      <c r="AZ254" s="70" t="e">
        <f>IF(VLOOKUP(B254,'F-GD-07 Completo'!$B:$AA,23,0)="PR","X"," ")</f>
        <v>#N/A</v>
      </c>
      <c r="BA254" s="71" t="e">
        <f>VLOOKUP(B254,'F-GD-07 Completo'!$B:$AA,24,0)</f>
        <v>#N/A</v>
      </c>
      <c r="BB254" s="663" t="e">
        <f>VLOOKUP(B254,'F-GD-07 Completo'!$B:$AA,25,0)</f>
        <v>#N/A</v>
      </c>
      <c r="BC254" s="664"/>
      <c r="BD254" s="664"/>
      <c r="BE254" s="664"/>
      <c r="BF254" s="664"/>
      <c r="BG254" s="664"/>
      <c r="BH254" s="664"/>
      <c r="BI254" s="664"/>
      <c r="BJ254" s="664"/>
      <c r="BK254" s="664"/>
      <c r="BL254" s="664"/>
      <c r="BM254" s="664"/>
      <c r="BN254" s="664"/>
      <c r="BO254" s="665"/>
      <c r="BP254" s="72"/>
      <c r="BQ254" s="73"/>
      <c r="BR254" s="209"/>
    </row>
    <row r="255" spans="1:70" s="210" customFormat="1" ht="16.5" customHeight="1" x14ac:dyDescent="0.2">
      <c r="A255" s="208"/>
      <c r="B255" s="68">
        <v>234</v>
      </c>
      <c r="C255" s="661" t="e">
        <f>CONCATENATE(VLOOKUP(B255,'F-GD-07 Completo'!$B:$AA,6,0),".",VLOOKUP(B255,'F-GD-07 Completo'!$B:$AA,8,0))</f>
        <v>#N/A</v>
      </c>
      <c r="D255" s="661"/>
      <c r="E255" s="661"/>
      <c r="F255" s="666" t="e">
        <f>CONCATENATE(VLOOKUP(B255,'F-GD-07 Completo'!$B:$AA,7,0),".",VLOOKUP(B255,'F-GD-07 Completo'!$B:$AA,9,0))</f>
        <v>#N/A</v>
      </c>
      <c r="G255" s="666"/>
      <c r="H255" s="666"/>
      <c r="I255" s="666"/>
      <c r="J255" s="666"/>
      <c r="K255" s="666"/>
      <c r="L255" s="666"/>
      <c r="M255" s="666"/>
      <c r="N255" s="666"/>
      <c r="O255" s="666"/>
      <c r="P255" s="666"/>
      <c r="Q255" s="666"/>
      <c r="R255" s="666"/>
      <c r="S255" s="666"/>
      <c r="T255" s="666"/>
      <c r="U255" s="666" t="e">
        <f>CONCATENATE(VLOOKUP(B255,'F-GD-07 Completo'!$B:$AA,8,0)," - ",VLOOKUP(B255,'F-GD-07 Completo'!$B:$W,10,0))</f>
        <v>#N/A</v>
      </c>
      <c r="V255" s="666"/>
      <c r="W255" s="666"/>
      <c r="X255" s="666"/>
      <c r="Y255" s="666"/>
      <c r="Z255" s="666"/>
      <c r="AA255" s="666"/>
      <c r="AB255" s="667"/>
      <c r="AC255" s="668" t="e">
        <f>VLOOKUP(B255,'F-GD-07 Completo'!$B:$AA,11,0)</f>
        <v>#N/A</v>
      </c>
      <c r="AD255" s="669"/>
      <c r="AE255" s="669"/>
      <c r="AF255" s="669"/>
      <c r="AG255" s="670" t="e">
        <f>VLOOKUP(B255,'F-GD-07 Completo'!$B:$AA,12,0)</f>
        <v>#N/A</v>
      </c>
      <c r="AH255" s="670"/>
      <c r="AI255" s="671"/>
      <c r="AJ255" s="672" t="e">
        <f>IF(VLOOKUP(B255,'F-GD-07 Completo'!$B:$AA,13,0)="Carpeta física",CONCATENATE(VLOOKUP(B255,'F-GD-07 Completo'!$B:$AE,14,0)," de ",VLOOKUP(B255,'F-GD-07 Completo'!$B:$AE,15,0))," ")</f>
        <v>#N/A</v>
      </c>
      <c r="AK255" s="673"/>
      <c r="AL255" s="674" t="e">
        <f>IF(VLOOKUP(B255,'F-GD-07 Completo'!$B:$AA,13,0)="Tomo (documentos empastados)",CONCATENATE(VLOOKUP(B255,'F-GD-07 Completo'!$B:$AE,15,0)," de ",VLOOKUP(B255,'F-GD-07 Completo'!$B:$AE,16,0))," ")</f>
        <v>#N/A</v>
      </c>
      <c r="AM255" s="675"/>
      <c r="AN255" s="672" t="e">
        <f>IF(VLOOKUP(B255,'F-GD-07 Completo'!$B:$AA,13,0)="Otro",CONCATENATE(VLOOKUP(B255,'F-GD-07 Completo'!$B:$AE,15,0)," de ",VLOOKUP(B255,'F-GD-07 Completo'!$B:$AE,16,0))," ")</f>
        <v>#N/A</v>
      </c>
      <c r="AO255" s="673"/>
      <c r="AP255" s="69" t="e">
        <f>VLOOKUP(B255,'F-GD-07 Completo'!$B:$AE,29,0)</f>
        <v>#N/A</v>
      </c>
      <c r="AQ255" s="676" t="e">
        <f>VLOOKUP(B255,'F-GD-07 Completo'!$B:$AA,21,0)</f>
        <v>#N/A</v>
      </c>
      <c r="AR255" s="677"/>
      <c r="AS255" s="185" t="e">
        <f>VLOOKUP(B255,'F-GD-07 Completo'!$B:$AA,18,0)</f>
        <v>#N/A</v>
      </c>
      <c r="AT255" s="185" t="e">
        <f>VLOOKUP(B255,'F-GD-07 Completo'!$B:$AA,19,0)</f>
        <v>#N/A</v>
      </c>
      <c r="AU255" s="185" t="e">
        <f>VLOOKUP(B255,'F-GD-07 Completo'!$B:$AA,20,0)</f>
        <v>#N/A</v>
      </c>
      <c r="AV255" s="661" t="e">
        <f>VLOOKUP(B255,'F-GD-07 Completo'!$B:$AA,22,0)</f>
        <v>#N/A</v>
      </c>
      <c r="AW255" s="662"/>
      <c r="AX255" s="70" t="e">
        <f>IF(VLOOKUP(B255,'F-GD-07 Completo'!$B:$AA,23,0)="PU","X"," ")</f>
        <v>#N/A</v>
      </c>
      <c r="AY255" s="70" t="e">
        <f>IF(VLOOKUP(B255,'F-GD-07 Completo'!$B:$AA,23,0)="PC","X"," ")</f>
        <v>#N/A</v>
      </c>
      <c r="AZ255" s="70" t="e">
        <f>IF(VLOOKUP(B255,'F-GD-07 Completo'!$B:$AA,23,0)="PR","X"," ")</f>
        <v>#N/A</v>
      </c>
      <c r="BA255" s="71" t="e">
        <f>VLOOKUP(B255,'F-GD-07 Completo'!$B:$AA,24,0)</f>
        <v>#N/A</v>
      </c>
      <c r="BB255" s="663" t="e">
        <f>VLOOKUP(B255,'F-GD-07 Completo'!$B:$AA,25,0)</f>
        <v>#N/A</v>
      </c>
      <c r="BC255" s="664"/>
      <c r="BD255" s="664"/>
      <c r="BE255" s="664"/>
      <c r="BF255" s="664"/>
      <c r="BG255" s="664"/>
      <c r="BH255" s="664"/>
      <c r="BI255" s="664"/>
      <c r="BJ255" s="664"/>
      <c r="BK255" s="664"/>
      <c r="BL255" s="664"/>
      <c r="BM255" s="664"/>
      <c r="BN255" s="664"/>
      <c r="BO255" s="665"/>
      <c r="BP255" s="72"/>
      <c r="BQ255" s="73"/>
      <c r="BR255" s="209"/>
    </row>
    <row r="256" spans="1:70" s="210" customFormat="1" ht="16.5" customHeight="1" x14ac:dyDescent="0.2">
      <c r="A256" s="208"/>
      <c r="B256" s="68">
        <v>235</v>
      </c>
      <c r="C256" s="661" t="e">
        <f>CONCATENATE(VLOOKUP(B256,'F-GD-07 Completo'!$B:$AA,6,0),".",VLOOKUP(B256,'F-GD-07 Completo'!$B:$AA,8,0))</f>
        <v>#N/A</v>
      </c>
      <c r="D256" s="661"/>
      <c r="E256" s="661"/>
      <c r="F256" s="666" t="e">
        <f>CONCATENATE(VLOOKUP(B256,'F-GD-07 Completo'!$B:$AA,7,0),".",VLOOKUP(B256,'F-GD-07 Completo'!$B:$AA,9,0))</f>
        <v>#N/A</v>
      </c>
      <c r="G256" s="666"/>
      <c r="H256" s="666"/>
      <c r="I256" s="666"/>
      <c r="J256" s="666"/>
      <c r="K256" s="666"/>
      <c r="L256" s="666"/>
      <c r="M256" s="666"/>
      <c r="N256" s="666"/>
      <c r="O256" s="666"/>
      <c r="P256" s="666"/>
      <c r="Q256" s="666"/>
      <c r="R256" s="666"/>
      <c r="S256" s="666"/>
      <c r="T256" s="666"/>
      <c r="U256" s="666" t="e">
        <f>CONCATENATE(VLOOKUP(B256,'F-GD-07 Completo'!$B:$AA,8,0)," - ",VLOOKUP(B256,'F-GD-07 Completo'!$B:$W,10,0))</f>
        <v>#N/A</v>
      </c>
      <c r="V256" s="666"/>
      <c r="W256" s="666"/>
      <c r="X256" s="666"/>
      <c r="Y256" s="666"/>
      <c r="Z256" s="666"/>
      <c r="AA256" s="666"/>
      <c r="AB256" s="667"/>
      <c r="AC256" s="668" t="e">
        <f>VLOOKUP(B256,'F-GD-07 Completo'!$B:$AA,11,0)</f>
        <v>#N/A</v>
      </c>
      <c r="AD256" s="669"/>
      <c r="AE256" s="669"/>
      <c r="AF256" s="669"/>
      <c r="AG256" s="670" t="e">
        <f>VLOOKUP(B256,'F-GD-07 Completo'!$B:$AA,12,0)</f>
        <v>#N/A</v>
      </c>
      <c r="AH256" s="670"/>
      <c r="AI256" s="671"/>
      <c r="AJ256" s="672" t="e">
        <f>IF(VLOOKUP(B256,'F-GD-07 Completo'!$B:$AA,13,0)="Carpeta física",CONCATENATE(VLOOKUP(B256,'F-GD-07 Completo'!$B:$AE,14,0)," de ",VLOOKUP(B256,'F-GD-07 Completo'!$B:$AE,15,0))," ")</f>
        <v>#N/A</v>
      </c>
      <c r="AK256" s="673"/>
      <c r="AL256" s="674" t="e">
        <f>IF(VLOOKUP(B256,'F-GD-07 Completo'!$B:$AA,13,0)="Tomo (documentos empastados)",CONCATENATE(VLOOKUP(B256,'F-GD-07 Completo'!$B:$AE,15,0)," de ",VLOOKUP(B256,'F-GD-07 Completo'!$B:$AE,16,0))," ")</f>
        <v>#N/A</v>
      </c>
      <c r="AM256" s="675"/>
      <c r="AN256" s="672" t="e">
        <f>IF(VLOOKUP(B256,'F-GD-07 Completo'!$B:$AA,13,0)="Otro",CONCATENATE(VLOOKUP(B256,'F-GD-07 Completo'!$B:$AE,15,0)," de ",VLOOKUP(B256,'F-GD-07 Completo'!$B:$AE,16,0))," ")</f>
        <v>#N/A</v>
      </c>
      <c r="AO256" s="673"/>
      <c r="AP256" s="69" t="e">
        <f>VLOOKUP(B256,'F-GD-07 Completo'!$B:$AE,29,0)</f>
        <v>#N/A</v>
      </c>
      <c r="AQ256" s="676" t="e">
        <f>VLOOKUP(B256,'F-GD-07 Completo'!$B:$AA,21,0)</f>
        <v>#N/A</v>
      </c>
      <c r="AR256" s="677"/>
      <c r="AS256" s="185" t="e">
        <f>VLOOKUP(B256,'F-GD-07 Completo'!$B:$AA,18,0)</f>
        <v>#N/A</v>
      </c>
      <c r="AT256" s="185" t="e">
        <f>VLOOKUP(B256,'F-GD-07 Completo'!$B:$AA,19,0)</f>
        <v>#N/A</v>
      </c>
      <c r="AU256" s="185" t="e">
        <f>VLOOKUP(B256,'F-GD-07 Completo'!$B:$AA,20,0)</f>
        <v>#N/A</v>
      </c>
      <c r="AV256" s="661" t="e">
        <f>VLOOKUP(B256,'F-GD-07 Completo'!$B:$AA,22,0)</f>
        <v>#N/A</v>
      </c>
      <c r="AW256" s="662"/>
      <c r="AX256" s="70" t="e">
        <f>IF(VLOOKUP(B256,'F-GD-07 Completo'!$B:$AA,23,0)="PU","X"," ")</f>
        <v>#N/A</v>
      </c>
      <c r="AY256" s="70" t="e">
        <f>IF(VLOOKUP(B256,'F-GD-07 Completo'!$B:$AA,23,0)="PC","X"," ")</f>
        <v>#N/A</v>
      </c>
      <c r="AZ256" s="70" t="e">
        <f>IF(VLOOKUP(B256,'F-GD-07 Completo'!$B:$AA,23,0)="PR","X"," ")</f>
        <v>#N/A</v>
      </c>
      <c r="BA256" s="71" t="e">
        <f>VLOOKUP(B256,'F-GD-07 Completo'!$B:$AA,24,0)</f>
        <v>#N/A</v>
      </c>
      <c r="BB256" s="663" t="e">
        <f>VLOOKUP(B256,'F-GD-07 Completo'!$B:$AA,25,0)</f>
        <v>#N/A</v>
      </c>
      <c r="BC256" s="664"/>
      <c r="BD256" s="664"/>
      <c r="BE256" s="664"/>
      <c r="BF256" s="664"/>
      <c r="BG256" s="664"/>
      <c r="BH256" s="664"/>
      <c r="BI256" s="664"/>
      <c r="BJ256" s="664"/>
      <c r="BK256" s="664"/>
      <c r="BL256" s="664"/>
      <c r="BM256" s="664"/>
      <c r="BN256" s="664"/>
      <c r="BO256" s="665"/>
      <c r="BP256" s="72"/>
      <c r="BQ256" s="73"/>
      <c r="BR256" s="209"/>
    </row>
    <row r="257" spans="1:70" s="210" customFormat="1" ht="16.5" customHeight="1" x14ac:dyDescent="0.2">
      <c r="A257" s="208"/>
      <c r="B257" s="68">
        <v>236</v>
      </c>
      <c r="C257" s="661" t="e">
        <f>CONCATENATE(VLOOKUP(B257,'F-GD-07 Completo'!$B:$AA,6,0),".",VLOOKUP(B257,'F-GD-07 Completo'!$B:$AA,8,0))</f>
        <v>#N/A</v>
      </c>
      <c r="D257" s="661"/>
      <c r="E257" s="661"/>
      <c r="F257" s="666" t="e">
        <f>CONCATENATE(VLOOKUP(B257,'F-GD-07 Completo'!$B:$AA,7,0),".",VLOOKUP(B257,'F-GD-07 Completo'!$B:$AA,9,0))</f>
        <v>#N/A</v>
      </c>
      <c r="G257" s="666"/>
      <c r="H257" s="666"/>
      <c r="I257" s="666"/>
      <c r="J257" s="666"/>
      <c r="K257" s="666"/>
      <c r="L257" s="666"/>
      <c r="M257" s="666"/>
      <c r="N257" s="666"/>
      <c r="O257" s="666"/>
      <c r="P257" s="666"/>
      <c r="Q257" s="666"/>
      <c r="R257" s="666"/>
      <c r="S257" s="666"/>
      <c r="T257" s="666"/>
      <c r="U257" s="666" t="e">
        <f>CONCATENATE(VLOOKUP(B257,'F-GD-07 Completo'!$B:$AA,8,0)," - ",VLOOKUP(B257,'F-GD-07 Completo'!$B:$W,10,0))</f>
        <v>#N/A</v>
      </c>
      <c r="V257" s="666"/>
      <c r="W257" s="666"/>
      <c r="X257" s="666"/>
      <c r="Y257" s="666"/>
      <c r="Z257" s="666"/>
      <c r="AA257" s="666"/>
      <c r="AB257" s="667"/>
      <c r="AC257" s="668" t="e">
        <f>VLOOKUP(B257,'F-GD-07 Completo'!$B:$AA,11,0)</f>
        <v>#N/A</v>
      </c>
      <c r="AD257" s="669"/>
      <c r="AE257" s="669"/>
      <c r="AF257" s="669"/>
      <c r="AG257" s="670" t="e">
        <f>VLOOKUP(B257,'F-GD-07 Completo'!$B:$AA,12,0)</f>
        <v>#N/A</v>
      </c>
      <c r="AH257" s="670"/>
      <c r="AI257" s="671"/>
      <c r="AJ257" s="672" t="e">
        <f>IF(VLOOKUP(B257,'F-GD-07 Completo'!$B:$AA,13,0)="Carpeta física",CONCATENATE(VLOOKUP(B257,'F-GD-07 Completo'!$B:$AE,14,0)," de ",VLOOKUP(B257,'F-GD-07 Completo'!$B:$AE,15,0))," ")</f>
        <v>#N/A</v>
      </c>
      <c r="AK257" s="673"/>
      <c r="AL257" s="674" t="e">
        <f>IF(VLOOKUP(B257,'F-GD-07 Completo'!$B:$AA,13,0)="Tomo (documentos empastados)",CONCATENATE(VLOOKUP(B257,'F-GD-07 Completo'!$B:$AE,15,0)," de ",VLOOKUP(B257,'F-GD-07 Completo'!$B:$AE,16,0))," ")</f>
        <v>#N/A</v>
      </c>
      <c r="AM257" s="675"/>
      <c r="AN257" s="672" t="e">
        <f>IF(VLOOKUP(B257,'F-GD-07 Completo'!$B:$AA,13,0)="Otro",CONCATENATE(VLOOKUP(B257,'F-GD-07 Completo'!$B:$AE,15,0)," de ",VLOOKUP(B257,'F-GD-07 Completo'!$B:$AE,16,0))," ")</f>
        <v>#N/A</v>
      </c>
      <c r="AO257" s="673"/>
      <c r="AP257" s="69" t="e">
        <f>VLOOKUP(B257,'F-GD-07 Completo'!$B:$AE,29,0)</f>
        <v>#N/A</v>
      </c>
      <c r="AQ257" s="676" t="e">
        <f>VLOOKUP(B257,'F-GD-07 Completo'!$B:$AA,21,0)</f>
        <v>#N/A</v>
      </c>
      <c r="AR257" s="677"/>
      <c r="AS257" s="185" t="e">
        <f>VLOOKUP(B257,'F-GD-07 Completo'!$B:$AA,18,0)</f>
        <v>#N/A</v>
      </c>
      <c r="AT257" s="185" t="e">
        <f>VLOOKUP(B257,'F-GD-07 Completo'!$B:$AA,19,0)</f>
        <v>#N/A</v>
      </c>
      <c r="AU257" s="185" t="e">
        <f>VLOOKUP(B257,'F-GD-07 Completo'!$B:$AA,20,0)</f>
        <v>#N/A</v>
      </c>
      <c r="AV257" s="661" t="e">
        <f>VLOOKUP(B257,'F-GD-07 Completo'!$B:$AA,22,0)</f>
        <v>#N/A</v>
      </c>
      <c r="AW257" s="662"/>
      <c r="AX257" s="70" t="e">
        <f>IF(VLOOKUP(B257,'F-GD-07 Completo'!$B:$AA,23,0)="PU","X"," ")</f>
        <v>#N/A</v>
      </c>
      <c r="AY257" s="70" t="e">
        <f>IF(VLOOKUP(B257,'F-GD-07 Completo'!$B:$AA,23,0)="PC","X"," ")</f>
        <v>#N/A</v>
      </c>
      <c r="AZ257" s="70" t="e">
        <f>IF(VLOOKUP(B257,'F-GD-07 Completo'!$B:$AA,23,0)="PR","X"," ")</f>
        <v>#N/A</v>
      </c>
      <c r="BA257" s="71" t="e">
        <f>VLOOKUP(B257,'F-GD-07 Completo'!$B:$AA,24,0)</f>
        <v>#N/A</v>
      </c>
      <c r="BB257" s="663" t="e">
        <f>VLOOKUP(B257,'F-GD-07 Completo'!$B:$AA,25,0)</f>
        <v>#N/A</v>
      </c>
      <c r="BC257" s="664"/>
      <c r="BD257" s="664"/>
      <c r="BE257" s="664"/>
      <c r="BF257" s="664"/>
      <c r="BG257" s="664"/>
      <c r="BH257" s="664"/>
      <c r="BI257" s="664"/>
      <c r="BJ257" s="664"/>
      <c r="BK257" s="664"/>
      <c r="BL257" s="664"/>
      <c r="BM257" s="664"/>
      <c r="BN257" s="664"/>
      <c r="BO257" s="665"/>
      <c r="BP257" s="72"/>
      <c r="BQ257" s="73"/>
      <c r="BR257" s="209"/>
    </row>
    <row r="258" spans="1:70" s="210" customFormat="1" ht="16.5" customHeight="1" x14ac:dyDescent="0.2">
      <c r="A258" s="208"/>
      <c r="B258" s="68">
        <v>237</v>
      </c>
      <c r="C258" s="661" t="e">
        <f>CONCATENATE(VLOOKUP(B258,'F-GD-07 Completo'!$B:$AA,6,0),".",VLOOKUP(B258,'F-GD-07 Completo'!$B:$AA,8,0))</f>
        <v>#N/A</v>
      </c>
      <c r="D258" s="661"/>
      <c r="E258" s="661"/>
      <c r="F258" s="666" t="e">
        <f>CONCATENATE(VLOOKUP(B258,'F-GD-07 Completo'!$B:$AA,7,0),".",VLOOKUP(B258,'F-GD-07 Completo'!$B:$AA,9,0))</f>
        <v>#N/A</v>
      </c>
      <c r="G258" s="666"/>
      <c r="H258" s="666"/>
      <c r="I258" s="666"/>
      <c r="J258" s="666"/>
      <c r="K258" s="666"/>
      <c r="L258" s="666"/>
      <c r="M258" s="666"/>
      <c r="N258" s="666"/>
      <c r="O258" s="666"/>
      <c r="P258" s="666"/>
      <c r="Q258" s="666"/>
      <c r="R258" s="666"/>
      <c r="S258" s="666"/>
      <c r="T258" s="666"/>
      <c r="U258" s="666" t="e">
        <f>CONCATENATE(VLOOKUP(B258,'F-GD-07 Completo'!$B:$AA,8,0)," - ",VLOOKUP(B258,'F-GD-07 Completo'!$B:$W,10,0))</f>
        <v>#N/A</v>
      </c>
      <c r="V258" s="666"/>
      <c r="W258" s="666"/>
      <c r="X258" s="666"/>
      <c r="Y258" s="666"/>
      <c r="Z258" s="666"/>
      <c r="AA258" s="666"/>
      <c r="AB258" s="667"/>
      <c r="AC258" s="668" t="e">
        <f>VLOOKUP(B258,'F-GD-07 Completo'!$B:$AA,11,0)</f>
        <v>#N/A</v>
      </c>
      <c r="AD258" s="669"/>
      <c r="AE258" s="669"/>
      <c r="AF258" s="669"/>
      <c r="AG258" s="670" t="e">
        <f>VLOOKUP(B258,'F-GD-07 Completo'!$B:$AA,12,0)</f>
        <v>#N/A</v>
      </c>
      <c r="AH258" s="670"/>
      <c r="AI258" s="671"/>
      <c r="AJ258" s="672" t="e">
        <f>IF(VLOOKUP(B258,'F-GD-07 Completo'!$B:$AA,13,0)="Carpeta física",CONCATENATE(VLOOKUP(B258,'F-GD-07 Completo'!$B:$AE,14,0)," de ",VLOOKUP(B258,'F-GD-07 Completo'!$B:$AE,15,0))," ")</f>
        <v>#N/A</v>
      </c>
      <c r="AK258" s="673"/>
      <c r="AL258" s="674" t="e">
        <f>IF(VLOOKUP(B258,'F-GD-07 Completo'!$B:$AA,13,0)="Tomo (documentos empastados)",CONCATENATE(VLOOKUP(B258,'F-GD-07 Completo'!$B:$AE,15,0)," de ",VLOOKUP(B258,'F-GD-07 Completo'!$B:$AE,16,0))," ")</f>
        <v>#N/A</v>
      </c>
      <c r="AM258" s="675"/>
      <c r="AN258" s="672" t="e">
        <f>IF(VLOOKUP(B258,'F-GD-07 Completo'!$B:$AA,13,0)="Otro",CONCATENATE(VLOOKUP(B258,'F-GD-07 Completo'!$B:$AE,15,0)," de ",VLOOKUP(B258,'F-GD-07 Completo'!$B:$AE,16,0))," ")</f>
        <v>#N/A</v>
      </c>
      <c r="AO258" s="673"/>
      <c r="AP258" s="69" t="e">
        <f>VLOOKUP(B258,'F-GD-07 Completo'!$B:$AE,29,0)</f>
        <v>#N/A</v>
      </c>
      <c r="AQ258" s="676" t="e">
        <f>VLOOKUP(B258,'F-GD-07 Completo'!$B:$AA,21,0)</f>
        <v>#N/A</v>
      </c>
      <c r="AR258" s="677"/>
      <c r="AS258" s="185" t="e">
        <f>VLOOKUP(B258,'F-GD-07 Completo'!$B:$AA,18,0)</f>
        <v>#N/A</v>
      </c>
      <c r="AT258" s="185" t="e">
        <f>VLOOKUP(B258,'F-GD-07 Completo'!$B:$AA,19,0)</f>
        <v>#N/A</v>
      </c>
      <c r="AU258" s="185" t="e">
        <f>VLOOKUP(B258,'F-GD-07 Completo'!$B:$AA,20,0)</f>
        <v>#N/A</v>
      </c>
      <c r="AV258" s="661" t="e">
        <f>VLOOKUP(B258,'F-GD-07 Completo'!$B:$AA,22,0)</f>
        <v>#N/A</v>
      </c>
      <c r="AW258" s="662"/>
      <c r="AX258" s="70" t="e">
        <f>IF(VLOOKUP(B258,'F-GD-07 Completo'!$B:$AA,23,0)="PU","X"," ")</f>
        <v>#N/A</v>
      </c>
      <c r="AY258" s="70" t="e">
        <f>IF(VLOOKUP(B258,'F-GD-07 Completo'!$B:$AA,23,0)="PC","X"," ")</f>
        <v>#N/A</v>
      </c>
      <c r="AZ258" s="70" t="e">
        <f>IF(VLOOKUP(B258,'F-GD-07 Completo'!$B:$AA,23,0)="PR","X"," ")</f>
        <v>#N/A</v>
      </c>
      <c r="BA258" s="71" t="e">
        <f>VLOOKUP(B258,'F-GD-07 Completo'!$B:$AA,24,0)</f>
        <v>#N/A</v>
      </c>
      <c r="BB258" s="663" t="e">
        <f>VLOOKUP(B258,'F-GD-07 Completo'!$B:$AA,25,0)</f>
        <v>#N/A</v>
      </c>
      <c r="BC258" s="664"/>
      <c r="BD258" s="664"/>
      <c r="BE258" s="664"/>
      <c r="BF258" s="664"/>
      <c r="BG258" s="664"/>
      <c r="BH258" s="664"/>
      <c r="BI258" s="664"/>
      <c r="BJ258" s="664"/>
      <c r="BK258" s="664"/>
      <c r="BL258" s="664"/>
      <c r="BM258" s="664"/>
      <c r="BN258" s="664"/>
      <c r="BO258" s="665"/>
      <c r="BP258" s="72"/>
      <c r="BQ258" s="73"/>
      <c r="BR258" s="209"/>
    </row>
    <row r="259" spans="1:70" s="210" customFormat="1" ht="16.5" customHeight="1" x14ac:dyDescent="0.2">
      <c r="A259" s="208"/>
      <c r="B259" s="68">
        <v>238</v>
      </c>
      <c r="C259" s="661" t="e">
        <f>CONCATENATE(VLOOKUP(B259,'F-GD-07 Completo'!$B:$AA,6,0),".",VLOOKUP(B259,'F-GD-07 Completo'!$B:$AA,8,0))</f>
        <v>#N/A</v>
      </c>
      <c r="D259" s="661"/>
      <c r="E259" s="661"/>
      <c r="F259" s="666" t="e">
        <f>CONCATENATE(VLOOKUP(B259,'F-GD-07 Completo'!$B:$AA,7,0),".",VLOOKUP(B259,'F-GD-07 Completo'!$B:$AA,9,0))</f>
        <v>#N/A</v>
      </c>
      <c r="G259" s="666"/>
      <c r="H259" s="666"/>
      <c r="I259" s="666"/>
      <c r="J259" s="666"/>
      <c r="K259" s="666"/>
      <c r="L259" s="666"/>
      <c r="M259" s="666"/>
      <c r="N259" s="666"/>
      <c r="O259" s="666"/>
      <c r="P259" s="666"/>
      <c r="Q259" s="666"/>
      <c r="R259" s="666"/>
      <c r="S259" s="666"/>
      <c r="T259" s="666"/>
      <c r="U259" s="666" t="e">
        <f>CONCATENATE(VLOOKUP(B259,'F-GD-07 Completo'!$B:$AA,8,0)," - ",VLOOKUP(B259,'F-GD-07 Completo'!$B:$W,10,0))</f>
        <v>#N/A</v>
      </c>
      <c r="V259" s="666"/>
      <c r="W259" s="666"/>
      <c r="X259" s="666"/>
      <c r="Y259" s="666"/>
      <c r="Z259" s="666"/>
      <c r="AA259" s="666"/>
      <c r="AB259" s="667"/>
      <c r="AC259" s="668" t="e">
        <f>VLOOKUP(B259,'F-GD-07 Completo'!$B:$AA,11,0)</f>
        <v>#N/A</v>
      </c>
      <c r="AD259" s="669"/>
      <c r="AE259" s="669"/>
      <c r="AF259" s="669"/>
      <c r="AG259" s="670" t="e">
        <f>VLOOKUP(B259,'F-GD-07 Completo'!$B:$AA,12,0)</f>
        <v>#N/A</v>
      </c>
      <c r="AH259" s="670"/>
      <c r="AI259" s="671"/>
      <c r="AJ259" s="672" t="e">
        <f>IF(VLOOKUP(B259,'F-GD-07 Completo'!$B:$AA,13,0)="Carpeta física",CONCATENATE(VLOOKUP(B259,'F-GD-07 Completo'!$B:$AE,14,0)," de ",VLOOKUP(B259,'F-GD-07 Completo'!$B:$AE,15,0))," ")</f>
        <v>#N/A</v>
      </c>
      <c r="AK259" s="673"/>
      <c r="AL259" s="674" t="e">
        <f>IF(VLOOKUP(B259,'F-GD-07 Completo'!$B:$AA,13,0)="Tomo (documentos empastados)",CONCATENATE(VLOOKUP(B259,'F-GD-07 Completo'!$B:$AE,15,0)," de ",VLOOKUP(B259,'F-GD-07 Completo'!$B:$AE,16,0))," ")</f>
        <v>#N/A</v>
      </c>
      <c r="AM259" s="675"/>
      <c r="AN259" s="672" t="e">
        <f>IF(VLOOKUP(B259,'F-GD-07 Completo'!$B:$AA,13,0)="Otro",CONCATENATE(VLOOKUP(B259,'F-GD-07 Completo'!$B:$AE,15,0)," de ",VLOOKUP(B259,'F-GD-07 Completo'!$B:$AE,16,0))," ")</f>
        <v>#N/A</v>
      </c>
      <c r="AO259" s="673"/>
      <c r="AP259" s="69" t="e">
        <f>VLOOKUP(B259,'F-GD-07 Completo'!$B:$AE,29,0)</f>
        <v>#N/A</v>
      </c>
      <c r="AQ259" s="676" t="e">
        <f>VLOOKUP(B259,'F-GD-07 Completo'!$B:$AA,21,0)</f>
        <v>#N/A</v>
      </c>
      <c r="AR259" s="677"/>
      <c r="AS259" s="185" t="e">
        <f>VLOOKUP(B259,'F-GD-07 Completo'!$B:$AA,18,0)</f>
        <v>#N/A</v>
      </c>
      <c r="AT259" s="185" t="e">
        <f>VLOOKUP(B259,'F-GD-07 Completo'!$B:$AA,19,0)</f>
        <v>#N/A</v>
      </c>
      <c r="AU259" s="185" t="e">
        <f>VLOOKUP(B259,'F-GD-07 Completo'!$B:$AA,20,0)</f>
        <v>#N/A</v>
      </c>
      <c r="AV259" s="661" t="e">
        <f>VLOOKUP(B259,'F-GD-07 Completo'!$B:$AA,22,0)</f>
        <v>#N/A</v>
      </c>
      <c r="AW259" s="662"/>
      <c r="AX259" s="70" t="e">
        <f>IF(VLOOKUP(B259,'F-GD-07 Completo'!$B:$AA,23,0)="PU","X"," ")</f>
        <v>#N/A</v>
      </c>
      <c r="AY259" s="70" t="e">
        <f>IF(VLOOKUP(B259,'F-GD-07 Completo'!$B:$AA,23,0)="PC","X"," ")</f>
        <v>#N/A</v>
      </c>
      <c r="AZ259" s="70" t="e">
        <f>IF(VLOOKUP(B259,'F-GD-07 Completo'!$B:$AA,23,0)="PR","X"," ")</f>
        <v>#N/A</v>
      </c>
      <c r="BA259" s="71" t="e">
        <f>VLOOKUP(B259,'F-GD-07 Completo'!$B:$AA,24,0)</f>
        <v>#N/A</v>
      </c>
      <c r="BB259" s="663" t="e">
        <f>VLOOKUP(B259,'F-GD-07 Completo'!$B:$AA,25,0)</f>
        <v>#N/A</v>
      </c>
      <c r="BC259" s="664"/>
      <c r="BD259" s="664"/>
      <c r="BE259" s="664"/>
      <c r="BF259" s="664"/>
      <c r="BG259" s="664"/>
      <c r="BH259" s="664"/>
      <c r="BI259" s="664"/>
      <c r="BJ259" s="664"/>
      <c r="BK259" s="664"/>
      <c r="BL259" s="664"/>
      <c r="BM259" s="664"/>
      <c r="BN259" s="664"/>
      <c r="BO259" s="665"/>
      <c r="BP259" s="72"/>
      <c r="BQ259" s="73"/>
      <c r="BR259" s="209"/>
    </row>
    <row r="260" spans="1:70" s="210" customFormat="1" ht="16.5" customHeight="1" x14ac:dyDescent="0.2">
      <c r="A260" s="208"/>
      <c r="B260" s="68">
        <v>239</v>
      </c>
      <c r="C260" s="661" t="e">
        <f>CONCATENATE(VLOOKUP(B260,'F-GD-07 Completo'!$B:$AA,6,0),".",VLOOKUP(B260,'F-GD-07 Completo'!$B:$AA,8,0))</f>
        <v>#N/A</v>
      </c>
      <c r="D260" s="661"/>
      <c r="E260" s="661"/>
      <c r="F260" s="666" t="e">
        <f>CONCATENATE(VLOOKUP(B260,'F-GD-07 Completo'!$B:$AA,7,0),".",VLOOKUP(B260,'F-GD-07 Completo'!$B:$AA,9,0))</f>
        <v>#N/A</v>
      </c>
      <c r="G260" s="666"/>
      <c r="H260" s="666"/>
      <c r="I260" s="666"/>
      <c r="J260" s="666"/>
      <c r="K260" s="666"/>
      <c r="L260" s="666"/>
      <c r="M260" s="666"/>
      <c r="N260" s="666"/>
      <c r="O260" s="666"/>
      <c r="P260" s="666"/>
      <c r="Q260" s="666"/>
      <c r="R260" s="666"/>
      <c r="S260" s="666"/>
      <c r="T260" s="666"/>
      <c r="U260" s="666" t="e">
        <f>CONCATENATE(VLOOKUP(B260,'F-GD-07 Completo'!$B:$AA,8,0)," - ",VLOOKUP(B260,'F-GD-07 Completo'!$B:$W,10,0))</f>
        <v>#N/A</v>
      </c>
      <c r="V260" s="666"/>
      <c r="W260" s="666"/>
      <c r="X260" s="666"/>
      <c r="Y260" s="666"/>
      <c r="Z260" s="666"/>
      <c r="AA260" s="666"/>
      <c r="AB260" s="667"/>
      <c r="AC260" s="668" t="e">
        <f>VLOOKUP(B260,'F-GD-07 Completo'!$B:$AA,11,0)</f>
        <v>#N/A</v>
      </c>
      <c r="AD260" s="669"/>
      <c r="AE260" s="669"/>
      <c r="AF260" s="669"/>
      <c r="AG260" s="670" t="e">
        <f>VLOOKUP(B260,'F-GD-07 Completo'!$B:$AA,12,0)</f>
        <v>#N/A</v>
      </c>
      <c r="AH260" s="670"/>
      <c r="AI260" s="671"/>
      <c r="AJ260" s="672" t="e">
        <f>IF(VLOOKUP(B260,'F-GD-07 Completo'!$B:$AA,13,0)="Carpeta física",CONCATENATE(VLOOKUP(B260,'F-GD-07 Completo'!$B:$AE,14,0)," de ",VLOOKUP(B260,'F-GD-07 Completo'!$B:$AE,15,0))," ")</f>
        <v>#N/A</v>
      </c>
      <c r="AK260" s="673"/>
      <c r="AL260" s="674" t="e">
        <f>IF(VLOOKUP(B260,'F-GD-07 Completo'!$B:$AA,13,0)="Tomo (documentos empastados)",CONCATENATE(VLOOKUP(B260,'F-GD-07 Completo'!$B:$AE,15,0)," de ",VLOOKUP(B260,'F-GD-07 Completo'!$B:$AE,16,0))," ")</f>
        <v>#N/A</v>
      </c>
      <c r="AM260" s="675"/>
      <c r="AN260" s="672" t="e">
        <f>IF(VLOOKUP(B260,'F-GD-07 Completo'!$B:$AA,13,0)="Otro",CONCATENATE(VLOOKUP(B260,'F-GD-07 Completo'!$B:$AE,15,0)," de ",VLOOKUP(B260,'F-GD-07 Completo'!$B:$AE,16,0))," ")</f>
        <v>#N/A</v>
      </c>
      <c r="AO260" s="673"/>
      <c r="AP260" s="69" t="e">
        <f>VLOOKUP(B260,'F-GD-07 Completo'!$B:$AE,29,0)</f>
        <v>#N/A</v>
      </c>
      <c r="AQ260" s="676" t="e">
        <f>VLOOKUP(B260,'F-GD-07 Completo'!$B:$AA,21,0)</f>
        <v>#N/A</v>
      </c>
      <c r="AR260" s="677"/>
      <c r="AS260" s="185" t="e">
        <f>VLOOKUP(B260,'F-GD-07 Completo'!$B:$AA,18,0)</f>
        <v>#N/A</v>
      </c>
      <c r="AT260" s="185" t="e">
        <f>VLOOKUP(B260,'F-GD-07 Completo'!$B:$AA,19,0)</f>
        <v>#N/A</v>
      </c>
      <c r="AU260" s="185" t="e">
        <f>VLOOKUP(B260,'F-GD-07 Completo'!$B:$AA,20,0)</f>
        <v>#N/A</v>
      </c>
      <c r="AV260" s="661" t="e">
        <f>VLOOKUP(B260,'F-GD-07 Completo'!$B:$AA,22,0)</f>
        <v>#N/A</v>
      </c>
      <c r="AW260" s="662"/>
      <c r="AX260" s="70" t="e">
        <f>IF(VLOOKUP(B260,'F-GD-07 Completo'!$B:$AA,23,0)="PU","X"," ")</f>
        <v>#N/A</v>
      </c>
      <c r="AY260" s="70" t="e">
        <f>IF(VLOOKUP(B260,'F-GD-07 Completo'!$B:$AA,23,0)="PC","X"," ")</f>
        <v>#N/A</v>
      </c>
      <c r="AZ260" s="70" t="e">
        <f>IF(VLOOKUP(B260,'F-GD-07 Completo'!$B:$AA,23,0)="PR","X"," ")</f>
        <v>#N/A</v>
      </c>
      <c r="BA260" s="71" t="e">
        <f>VLOOKUP(B260,'F-GD-07 Completo'!$B:$AA,24,0)</f>
        <v>#N/A</v>
      </c>
      <c r="BB260" s="663" t="e">
        <f>VLOOKUP(B260,'F-GD-07 Completo'!$B:$AA,25,0)</f>
        <v>#N/A</v>
      </c>
      <c r="BC260" s="664"/>
      <c r="BD260" s="664"/>
      <c r="BE260" s="664"/>
      <c r="BF260" s="664"/>
      <c r="BG260" s="664"/>
      <c r="BH260" s="664"/>
      <c r="BI260" s="664"/>
      <c r="BJ260" s="664"/>
      <c r="BK260" s="664"/>
      <c r="BL260" s="664"/>
      <c r="BM260" s="664"/>
      <c r="BN260" s="664"/>
      <c r="BO260" s="665"/>
      <c r="BP260" s="72"/>
      <c r="BQ260" s="73"/>
      <c r="BR260" s="209"/>
    </row>
    <row r="261" spans="1:70" s="210" customFormat="1" ht="16.5" customHeight="1" x14ac:dyDescent="0.2">
      <c r="A261" s="208"/>
      <c r="B261" s="68">
        <v>240</v>
      </c>
      <c r="C261" s="661" t="e">
        <f>CONCATENATE(VLOOKUP(B261,'F-GD-07 Completo'!$B:$AA,6,0),".",VLOOKUP(B261,'F-GD-07 Completo'!$B:$AA,8,0))</f>
        <v>#N/A</v>
      </c>
      <c r="D261" s="661"/>
      <c r="E261" s="661"/>
      <c r="F261" s="666" t="e">
        <f>CONCATENATE(VLOOKUP(B261,'F-GD-07 Completo'!$B:$AA,7,0),".",VLOOKUP(B261,'F-GD-07 Completo'!$B:$AA,9,0))</f>
        <v>#N/A</v>
      </c>
      <c r="G261" s="666"/>
      <c r="H261" s="666"/>
      <c r="I261" s="666"/>
      <c r="J261" s="666"/>
      <c r="K261" s="666"/>
      <c r="L261" s="666"/>
      <c r="M261" s="666"/>
      <c r="N261" s="666"/>
      <c r="O261" s="666"/>
      <c r="P261" s="666"/>
      <c r="Q261" s="666"/>
      <c r="R261" s="666"/>
      <c r="S261" s="666"/>
      <c r="T261" s="666"/>
      <c r="U261" s="666" t="e">
        <f>CONCATENATE(VLOOKUP(B261,'F-GD-07 Completo'!$B:$AA,8,0)," - ",VLOOKUP(B261,'F-GD-07 Completo'!$B:$W,10,0))</f>
        <v>#N/A</v>
      </c>
      <c r="V261" s="666"/>
      <c r="W261" s="666"/>
      <c r="X261" s="666"/>
      <c r="Y261" s="666"/>
      <c r="Z261" s="666"/>
      <c r="AA261" s="666"/>
      <c r="AB261" s="667"/>
      <c r="AC261" s="668" t="e">
        <f>VLOOKUP(B261,'F-GD-07 Completo'!$B:$AA,11,0)</f>
        <v>#N/A</v>
      </c>
      <c r="AD261" s="669"/>
      <c r="AE261" s="669"/>
      <c r="AF261" s="669"/>
      <c r="AG261" s="670" t="e">
        <f>VLOOKUP(B261,'F-GD-07 Completo'!$B:$AA,12,0)</f>
        <v>#N/A</v>
      </c>
      <c r="AH261" s="670"/>
      <c r="AI261" s="671"/>
      <c r="AJ261" s="672" t="e">
        <f>IF(VLOOKUP(B261,'F-GD-07 Completo'!$B:$AA,13,0)="Carpeta física",CONCATENATE(VLOOKUP(B261,'F-GD-07 Completo'!$B:$AE,14,0)," de ",VLOOKUP(B261,'F-GD-07 Completo'!$B:$AE,15,0))," ")</f>
        <v>#N/A</v>
      </c>
      <c r="AK261" s="673"/>
      <c r="AL261" s="674" t="e">
        <f>IF(VLOOKUP(B261,'F-GD-07 Completo'!$B:$AA,13,0)="Tomo (documentos empastados)",CONCATENATE(VLOOKUP(B261,'F-GD-07 Completo'!$B:$AE,15,0)," de ",VLOOKUP(B261,'F-GD-07 Completo'!$B:$AE,16,0))," ")</f>
        <v>#N/A</v>
      </c>
      <c r="AM261" s="675"/>
      <c r="AN261" s="672" t="e">
        <f>IF(VLOOKUP(B261,'F-GD-07 Completo'!$B:$AA,13,0)="Otro",CONCATENATE(VLOOKUP(B261,'F-GD-07 Completo'!$B:$AE,15,0)," de ",VLOOKUP(B261,'F-GD-07 Completo'!$B:$AE,16,0))," ")</f>
        <v>#N/A</v>
      </c>
      <c r="AO261" s="673"/>
      <c r="AP261" s="69" t="e">
        <f>VLOOKUP(B261,'F-GD-07 Completo'!$B:$AE,29,0)</f>
        <v>#N/A</v>
      </c>
      <c r="AQ261" s="676" t="e">
        <f>VLOOKUP(B261,'F-GD-07 Completo'!$B:$AA,21,0)</f>
        <v>#N/A</v>
      </c>
      <c r="AR261" s="677"/>
      <c r="AS261" s="185" t="e">
        <f>VLOOKUP(B261,'F-GD-07 Completo'!$B:$AA,18,0)</f>
        <v>#N/A</v>
      </c>
      <c r="AT261" s="185" t="e">
        <f>VLOOKUP(B261,'F-GD-07 Completo'!$B:$AA,19,0)</f>
        <v>#N/A</v>
      </c>
      <c r="AU261" s="185" t="e">
        <f>VLOOKUP(B261,'F-GD-07 Completo'!$B:$AA,20,0)</f>
        <v>#N/A</v>
      </c>
      <c r="AV261" s="661" t="e">
        <f>VLOOKUP(B261,'F-GD-07 Completo'!$B:$AA,22,0)</f>
        <v>#N/A</v>
      </c>
      <c r="AW261" s="662"/>
      <c r="AX261" s="70" t="e">
        <f>IF(VLOOKUP(B261,'F-GD-07 Completo'!$B:$AA,23,0)="PU","X"," ")</f>
        <v>#N/A</v>
      </c>
      <c r="AY261" s="70" t="e">
        <f>IF(VLOOKUP(B261,'F-GD-07 Completo'!$B:$AA,23,0)="PC","X"," ")</f>
        <v>#N/A</v>
      </c>
      <c r="AZ261" s="70" t="e">
        <f>IF(VLOOKUP(B261,'F-GD-07 Completo'!$B:$AA,23,0)="PR","X"," ")</f>
        <v>#N/A</v>
      </c>
      <c r="BA261" s="71" t="e">
        <f>VLOOKUP(B261,'F-GD-07 Completo'!$B:$AA,24,0)</f>
        <v>#N/A</v>
      </c>
      <c r="BB261" s="663" t="e">
        <f>VLOOKUP(B261,'F-GD-07 Completo'!$B:$AA,25,0)</f>
        <v>#N/A</v>
      </c>
      <c r="BC261" s="664"/>
      <c r="BD261" s="664"/>
      <c r="BE261" s="664"/>
      <c r="BF261" s="664"/>
      <c r="BG261" s="664"/>
      <c r="BH261" s="664"/>
      <c r="BI261" s="664"/>
      <c r="BJ261" s="664"/>
      <c r="BK261" s="664"/>
      <c r="BL261" s="664"/>
      <c r="BM261" s="664"/>
      <c r="BN261" s="664"/>
      <c r="BO261" s="665"/>
      <c r="BP261" s="72"/>
      <c r="BQ261" s="73"/>
      <c r="BR261" s="209"/>
    </row>
    <row r="262" spans="1:70" s="210" customFormat="1" ht="16.5" customHeight="1" x14ac:dyDescent="0.2">
      <c r="A262" s="208"/>
      <c r="B262" s="68">
        <v>241</v>
      </c>
      <c r="C262" s="661" t="e">
        <f>CONCATENATE(VLOOKUP(B262,'F-GD-07 Completo'!$B:$AA,6,0),".",VLOOKUP(B262,'F-GD-07 Completo'!$B:$AA,8,0))</f>
        <v>#N/A</v>
      </c>
      <c r="D262" s="661"/>
      <c r="E262" s="661"/>
      <c r="F262" s="666" t="e">
        <f>CONCATENATE(VLOOKUP(B262,'F-GD-07 Completo'!$B:$AA,7,0),".",VLOOKUP(B262,'F-GD-07 Completo'!$B:$AA,9,0))</f>
        <v>#N/A</v>
      </c>
      <c r="G262" s="666"/>
      <c r="H262" s="666"/>
      <c r="I262" s="666"/>
      <c r="J262" s="666"/>
      <c r="K262" s="666"/>
      <c r="L262" s="666"/>
      <c r="M262" s="666"/>
      <c r="N262" s="666"/>
      <c r="O262" s="666"/>
      <c r="P262" s="666"/>
      <c r="Q262" s="666"/>
      <c r="R262" s="666"/>
      <c r="S262" s="666"/>
      <c r="T262" s="666"/>
      <c r="U262" s="666" t="e">
        <f>CONCATENATE(VLOOKUP(B262,'F-GD-07 Completo'!$B:$AA,8,0)," - ",VLOOKUP(B262,'F-GD-07 Completo'!$B:$W,10,0))</f>
        <v>#N/A</v>
      </c>
      <c r="V262" s="666"/>
      <c r="W262" s="666"/>
      <c r="X262" s="666"/>
      <c r="Y262" s="666"/>
      <c r="Z262" s="666"/>
      <c r="AA262" s="666"/>
      <c r="AB262" s="667"/>
      <c r="AC262" s="668" t="e">
        <f>VLOOKUP(B262,'F-GD-07 Completo'!$B:$AA,11,0)</f>
        <v>#N/A</v>
      </c>
      <c r="AD262" s="669"/>
      <c r="AE262" s="669"/>
      <c r="AF262" s="669"/>
      <c r="AG262" s="670" t="e">
        <f>VLOOKUP(B262,'F-GD-07 Completo'!$B:$AA,12,0)</f>
        <v>#N/A</v>
      </c>
      <c r="AH262" s="670"/>
      <c r="AI262" s="671"/>
      <c r="AJ262" s="672" t="e">
        <f>IF(VLOOKUP(B262,'F-GD-07 Completo'!$B:$AA,13,0)="Carpeta física",CONCATENATE(VLOOKUP(B262,'F-GD-07 Completo'!$B:$AE,14,0)," de ",VLOOKUP(B262,'F-GD-07 Completo'!$B:$AE,15,0))," ")</f>
        <v>#N/A</v>
      </c>
      <c r="AK262" s="673"/>
      <c r="AL262" s="674" t="e">
        <f>IF(VLOOKUP(B262,'F-GD-07 Completo'!$B:$AA,13,0)="Tomo (documentos empastados)",CONCATENATE(VLOOKUP(B262,'F-GD-07 Completo'!$B:$AE,15,0)," de ",VLOOKUP(B262,'F-GD-07 Completo'!$B:$AE,16,0))," ")</f>
        <v>#N/A</v>
      </c>
      <c r="AM262" s="675"/>
      <c r="AN262" s="672" t="e">
        <f>IF(VLOOKUP(B262,'F-GD-07 Completo'!$B:$AA,13,0)="Otro",CONCATENATE(VLOOKUP(B262,'F-GD-07 Completo'!$B:$AE,15,0)," de ",VLOOKUP(B262,'F-GD-07 Completo'!$B:$AE,16,0))," ")</f>
        <v>#N/A</v>
      </c>
      <c r="AO262" s="673"/>
      <c r="AP262" s="69" t="e">
        <f>VLOOKUP(B262,'F-GD-07 Completo'!$B:$AE,29,0)</f>
        <v>#N/A</v>
      </c>
      <c r="AQ262" s="676" t="e">
        <f>VLOOKUP(B262,'F-GD-07 Completo'!$B:$AA,21,0)</f>
        <v>#N/A</v>
      </c>
      <c r="AR262" s="677"/>
      <c r="AS262" s="185" t="e">
        <f>VLOOKUP(B262,'F-GD-07 Completo'!$B:$AA,18,0)</f>
        <v>#N/A</v>
      </c>
      <c r="AT262" s="185" t="e">
        <f>VLOOKUP(B262,'F-GD-07 Completo'!$B:$AA,19,0)</f>
        <v>#N/A</v>
      </c>
      <c r="AU262" s="185" t="e">
        <f>VLOOKUP(B262,'F-GD-07 Completo'!$B:$AA,20,0)</f>
        <v>#N/A</v>
      </c>
      <c r="AV262" s="661" t="e">
        <f>VLOOKUP(B262,'F-GD-07 Completo'!$B:$AA,22,0)</f>
        <v>#N/A</v>
      </c>
      <c r="AW262" s="662"/>
      <c r="AX262" s="70" t="e">
        <f>IF(VLOOKUP(B262,'F-GD-07 Completo'!$B:$AA,23,0)="PU","X"," ")</f>
        <v>#N/A</v>
      </c>
      <c r="AY262" s="70" t="e">
        <f>IF(VLOOKUP(B262,'F-GD-07 Completo'!$B:$AA,23,0)="PC","X"," ")</f>
        <v>#N/A</v>
      </c>
      <c r="AZ262" s="70" t="e">
        <f>IF(VLOOKUP(B262,'F-GD-07 Completo'!$B:$AA,23,0)="PR","X"," ")</f>
        <v>#N/A</v>
      </c>
      <c r="BA262" s="71" t="e">
        <f>VLOOKUP(B262,'F-GD-07 Completo'!$B:$AA,24,0)</f>
        <v>#N/A</v>
      </c>
      <c r="BB262" s="663" t="e">
        <f>VLOOKUP(B262,'F-GD-07 Completo'!$B:$AA,25,0)</f>
        <v>#N/A</v>
      </c>
      <c r="BC262" s="664"/>
      <c r="BD262" s="664"/>
      <c r="BE262" s="664"/>
      <c r="BF262" s="664"/>
      <c r="BG262" s="664"/>
      <c r="BH262" s="664"/>
      <c r="BI262" s="664"/>
      <c r="BJ262" s="664"/>
      <c r="BK262" s="664"/>
      <c r="BL262" s="664"/>
      <c r="BM262" s="664"/>
      <c r="BN262" s="664"/>
      <c r="BO262" s="665"/>
      <c r="BP262" s="72"/>
      <c r="BQ262" s="73"/>
      <c r="BR262" s="209"/>
    </row>
    <row r="263" spans="1:70" s="210" customFormat="1" ht="16.5" customHeight="1" x14ac:dyDescent="0.2">
      <c r="A263" s="208"/>
      <c r="B263" s="68">
        <v>242</v>
      </c>
      <c r="C263" s="661" t="e">
        <f>CONCATENATE(VLOOKUP(B263,'F-GD-07 Completo'!$B:$AA,6,0),".",VLOOKUP(B263,'F-GD-07 Completo'!$B:$AA,8,0))</f>
        <v>#N/A</v>
      </c>
      <c r="D263" s="661"/>
      <c r="E263" s="661"/>
      <c r="F263" s="666" t="e">
        <f>CONCATENATE(VLOOKUP(B263,'F-GD-07 Completo'!$B:$AA,7,0),".",VLOOKUP(B263,'F-GD-07 Completo'!$B:$AA,9,0))</f>
        <v>#N/A</v>
      </c>
      <c r="G263" s="666"/>
      <c r="H263" s="666"/>
      <c r="I263" s="666"/>
      <c r="J263" s="666"/>
      <c r="K263" s="666"/>
      <c r="L263" s="666"/>
      <c r="M263" s="666"/>
      <c r="N263" s="666"/>
      <c r="O263" s="666"/>
      <c r="P263" s="666"/>
      <c r="Q263" s="666"/>
      <c r="R263" s="666"/>
      <c r="S263" s="666"/>
      <c r="T263" s="666"/>
      <c r="U263" s="666" t="e">
        <f>CONCATENATE(VLOOKUP(B263,'F-GD-07 Completo'!$B:$AA,8,0)," - ",VLOOKUP(B263,'F-GD-07 Completo'!$B:$W,10,0))</f>
        <v>#N/A</v>
      </c>
      <c r="V263" s="666"/>
      <c r="W263" s="666"/>
      <c r="X263" s="666"/>
      <c r="Y263" s="666"/>
      <c r="Z263" s="666"/>
      <c r="AA263" s="666"/>
      <c r="AB263" s="667"/>
      <c r="AC263" s="668" t="e">
        <f>VLOOKUP(B263,'F-GD-07 Completo'!$B:$AA,11,0)</f>
        <v>#N/A</v>
      </c>
      <c r="AD263" s="669"/>
      <c r="AE263" s="669"/>
      <c r="AF263" s="669"/>
      <c r="AG263" s="670" t="e">
        <f>VLOOKUP(B263,'F-GD-07 Completo'!$B:$AA,12,0)</f>
        <v>#N/A</v>
      </c>
      <c r="AH263" s="670"/>
      <c r="AI263" s="671"/>
      <c r="AJ263" s="672" t="e">
        <f>IF(VLOOKUP(B263,'F-GD-07 Completo'!$B:$AA,13,0)="Carpeta física",CONCATENATE(VLOOKUP(B263,'F-GD-07 Completo'!$B:$AE,14,0)," de ",VLOOKUP(B263,'F-GD-07 Completo'!$B:$AE,15,0))," ")</f>
        <v>#N/A</v>
      </c>
      <c r="AK263" s="673"/>
      <c r="AL263" s="674" t="e">
        <f>IF(VLOOKUP(B263,'F-GD-07 Completo'!$B:$AA,13,0)="Tomo (documentos empastados)",CONCATENATE(VLOOKUP(B263,'F-GD-07 Completo'!$B:$AE,15,0)," de ",VLOOKUP(B263,'F-GD-07 Completo'!$B:$AE,16,0))," ")</f>
        <v>#N/A</v>
      </c>
      <c r="AM263" s="675"/>
      <c r="AN263" s="672" t="e">
        <f>IF(VLOOKUP(B263,'F-GD-07 Completo'!$B:$AA,13,0)="Otro",CONCATENATE(VLOOKUP(B263,'F-GD-07 Completo'!$B:$AE,15,0)," de ",VLOOKUP(B263,'F-GD-07 Completo'!$B:$AE,16,0))," ")</f>
        <v>#N/A</v>
      </c>
      <c r="AO263" s="673"/>
      <c r="AP263" s="69" t="e">
        <f>VLOOKUP(B263,'F-GD-07 Completo'!$B:$AE,29,0)</f>
        <v>#N/A</v>
      </c>
      <c r="AQ263" s="676" t="e">
        <f>VLOOKUP(B263,'F-GD-07 Completo'!$B:$AA,21,0)</f>
        <v>#N/A</v>
      </c>
      <c r="AR263" s="677"/>
      <c r="AS263" s="185" t="e">
        <f>VLOOKUP(B263,'F-GD-07 Completo'!$B:$AA,18,0)</f>
        <v>#N/A</v>
      </c>
      <c r="AT263" s="185" t="e">
        <f>VLOOKUP(B263,'F-GD-07 Completo'!$B:$AA,19,0)</f>
        <v>#N/A</v>
      </c>
      <c r="AU263" s="185" t="e">
        <f>VLOOKUP(B263,'F-GD-07 Completo'!$B:$AA,20,0)</f>
        <v>#N/A</v>
      </c>
      <c r="AV263" s="661" t="e">
        <f>VLOOKUP(B263,'F-GD-07 Completo'!$B:$AA,22,0)</f>
        <v>#N/A</v>
      </c>
      <c r="AW263" s="662"/>
      <c r="AX263" s="70" t="e">
        <f>IF(VLOOKUP(B263,'F-GD-07 Completo'!$B:$AA,23,0)="PU","X"," ")</f>
        <v>#N/A</v>
      </c>
      <c r="AY263" s="70" t="e">
        <f>IF(VLOOKUP(B263,'F-GD-07 Completo'!$B:$AA,23,0)="PC","X"," ")</f>
        <v>#N/A</v>
      </c>
      <c r="AZ263" s="70" t="e">
        <f>IF(VLOOKUP(B263,'F-GD-07 Completo'!$B:$AA,23,0)="PR","X"," ")</f>
        <v>#N/A</v>
      </c>
      <c r="BA263" s="71" t="e">
        <f>VLOOKUP(B263,'F-GD-07 Completo'!$B:$AA,24,0)</f>
        <v>#N/A</v>
      </c>
      <c r="BB263" s="663" t="e">
        <f>VLOOKUP(B263,'F-GD-07 Completo'!$B:$AA,25,0)</f>
        <v>#N/A</v>
      </c>
      <c r="BC263" s="664"/>
      <c r="BD263" s="664"/>
      <c r="BE263" s="664"/>
      <c r="BF263" s="664"/>
      <c r="BG263" s="664"/>
      <c r="BH263" s="664"/>
      <c r="BI263" s="664"/>
      <c r="BJ263" s="664"/>
      <c r="BK263" s="664"/>
      <c r="BL263" s="664"/>
      <c r="BM263" s="664"/>
      <c r="BN263" s="664"/>
      <c r="BO263" s="665"/>
      <c r="BP263" s="72"/>
      <c r="BQ263" s="73"/>
      <c r="BR263" s="209"/>
    </row>
    <row r="264" spans="1:70" s="210" customFormat="1" ht="16.5" customHeight="1" x14ac:dyDescent="0.2">
      <c r="A264" s="208"/>
      <c r="B264" s="68">
        <v>243</v>
      </c>
      <c r="C264" s="661" t="e">
        <f>CONCATENATE(VLOOKUP(B264,'F-GD-07 Completo'!$B:$AA,6,0),".",VLOOKUP(B264,'F-GD-07 Completo'!$B:$AA,8,0))</f>
        <v>#N/A</v>
      </c>
      <c r="D264" s="661"/>
      <c r="E264" s="661"/>
      <c r="F264" s="666" t="e">
        <f>CONCATENATE(VLOOKUP(B264,'F-GD-07 Completo'!$B:$AA,7,0),".",VLOOKUP(B264,'F-GD-07 Completo'!$B:$AA,9,0))</f>
        <v>#N/A</v>
      </c>
      <c r="G264" s="666"/>
      <c r="H264" s="666"/>
      <c r="I264" s="666"/>
      <c r="J264" s="666"/>
      <c r="K264" s="666"/>
      <c r="L264" s="666"/>
      <c r="M264" s="666"/>
      <c r="N264" s="666"/>
      <c r="O264" s="666"/>
      <c r="P264" s="666"/>
      <c r="Q264" s="666"/>
      <c r="R264" s="666"/>
      <c r="S264" s="666"/>
      <c r="T264" s="666"/>
      <c r="U264" s="666" t="e">
        <f>CONCATENATE(VLOOKUP(B264,'F-GD-07 Completo'!$B:$AA,8,0)," - ",VLOOKUP(B264,'F-GD-07 Completo'!$B:$W,10,0))</f>
        <v>#N/A</v>
      </c>
      <c r="V264" s="666"/>
      <c r="W264" s="666"/>
      <c r="X264" s="666"/>
      <c r="Y264" s="666"/>
      <c r="Z264" s="666"/>
      <c r="AA264" s="666"/>
      <c r="AB264" s="667"/>
      <c r="AC264" s="668" t="e">
        <f>VLOOKUP(B264,'F-GD-07 Completo'!$B:$AA,11,0)</f>
        <v>#N/A</v>
      </c>
      <c r="AD264" s="669"/>
      <c r="AE264" s="669"/>
      <c r="AF264" s="669"/>
      <c r="AG264" s="670" t="e">
        <f>VLOOKUP(B264,'F-GD-07 Completo'!$B:$AA,12,0)</f>
        <v>#N/A</v>
      </c>
      <c r="AH264" s="670"/>
      <c r="AI264" s="671"/>
      <c r="AJ264" s="672" t="e">
        <f>IF(VLOOKUP(B264,'F-GD-07 Completo'!$B:$AA,13,0)="Carpeta física",CONCATENATE(VLOOKUP(B264,'F-GD-07 Completo'!$B:$AE,14,0)," de ",VLOOKUP(B264,'F-GD-07 Completo'!$B:$AE,15,0))," ")</f>
        <v>#N/A</v>
      </c>
      <c r="AK264" s="673"/>
      <c r="AL264" s="674" t="e">
        <f>IF(VLOOKUP(B264,'F-GD-07 Completo'!$B:$AA,13,0)="Tomo (documentos empastados)",CONCATENATE(VLOOKUP(B264,'F-GD-07 Completo'!$B:$AE,15,0)," de ",VLOOKUP(B264,'F-GD-07 Completo'!$B:$AE,16,0))," ")</f>
        <v>#N/A</v>
      </c>
      <c r="AM264" s="675"/>
      <c r="AN264" s="672" t="e">
        <f>IF(VLOOKUP(B264,'F-GD-07 Completo'!$B:$AA,13,0)="Otro",CONCATENATE(VLOOKUP(B264,'F-GD-07 Completo'!$B:$AE,15,0)," de ",VLOOKUP(B264,'F-GD-07 Completo'!$B:$AE,16,0))," ")</f>
        <v>#N/A</v>
      </c>
      <c r="AO264" s="673"/>
      <c r="AP264" s="69" t="e">
        <f>VLOOKUP(B264,'F-GD-07 Completo'!$B:$AE,29,0)</f>
        <v>#N/A</v>
      </c>
      <c r="AQ264" s="676" t="e">
        <f>VLOOKUP(B264,'F-GD-07 Completo'!$B:$AA,21,0)</f>
        <v>#N/A</v>
      </c>
      <c r="AR264" s="677"/>
      <c r="AS264" s="185" t="e">
        <f>VLOOKUP(B264,'F-GD-07 Completo'!$B:$AA,18,0)</f>
        <v>#N/A</v>
      </c>
      <c r="AT264" s="185" t="e">
        <f>VLOOKUP(B264,'F-GD-07 Completo'!$B:$AA,19,0)</f>
        <v>#N/A</v>
      </c>
      <c r="AU264" s="185" t="e">
        <f>VLOOKUP(B264,'F-GD-07 Completo'!$B:$AA,20,0)</f>
        <v>#N/A</v>
      </c>
      <c r="AV264" s="661" t="e">
        <f>VLOOKUP(B264,'F-GD-07 Completo'!$B:$AA,22,0)</f>
        <v>#N/A</v>
      </c>
      <c r="AW264" s="662"/>
      <c r="AX264" s="70" t="e">
        <f>IF(VLOOKUP(B264,'F-GD-07 Completo'!$B:$AA,23,0)="PU","X"," ")</f>
        <v>#N/A</v>
      </c>
      <c r="AY264" s="70" t="e">
        <f>IF(VLOOKUP(B264,'F-GD-07 Completo'!$B:$AA,23,0)="PC","X"," ")</f>
        <v>#N/A</v>
      </c>
      <c r="AZ264" s="70" t="e">
        <f>IF(VLOOKUP(B264,'F-GD-07 Completo'!$B:$AA,23,0)="PR","X"," ")</f>
        <v>#N/A</v>
      </c>
      <c r="BA264" s="71" t="e">
        <f>VLOOKUP(B264,'F-GD-07 Completo'!$B:$AA,24,0)</f>
        <v>#N/A</v>
      </c>
      <c r="BB264" s="663" t="e">
        <f>VLOOKUP(B264,'F-GD-07 Completo'!$B:$AA,25,0)</f>
        <v>#N/A</v>
      </c>
      <c r="BC264" s="664"/>
      <c r="BD264" s="664"/>
      <c r="BE264" s="664"/>
      <c r="BF264" s="664"/>
      <c r="BG264" s="664"/>
      <c r="BH264" s="664"/>
      <c r="BI264" s="664"/>
      <c r="BJ264" s="664"/>
      <c r="BK264" s="664"/>
      <c r="BL264" s="664"/>
      <c r="BM264" s="664"/>
      <c r="BN264" s="664"/>
      <c r="BO264" s="665"/>
      <c r="BP264" s="72"/>
      <c r="BQ264" s="73"/>
      <c r="BR264" s="209"/>
    </row>
    <row r="265" spans="1:70" s="210" customFormat="1" ht="16.5" customHeight="1" x14ac:dyDescent="0.2">
      <c r="A265" s="208"/>
      <c r="B265" s="68">
        <v>244</v>
      </c>
      <c r="C265" s="661" t="e">
        <f>CONCATENATE(VLOOKUP(B265,'F-GD-07 Completo'!$B:$AA,6,0),".",VLOOKUP(B265,'F-GD-07 Completo'!$B:$AA,8,0))</f>
        <v>#N/A</v>
      </c>
      <c r="D265" s="661"/>
      <c r="E265" s="661"/>
      <c r="F265" s="666" t="e">
        <f>CONCATENATE(VLOOKUP(B265,'F-GD-07 Completo'!$B:$AA,7,0),".",VLOOKUP(B265,'F-GD-07 Completo'!$B:$AA,9,0))</f>
        <v>#N/A</v>
      </c>
      <c r="G265" s="666"/>
      <c r="H265" s="666"/>
      <c r="I265" s="666"/>
      <c r="J265" s="666"/>
      <c r="K265" s="666"/>
      <c r="L265" s="666"/>
      <c r="M265" s="666"/>
      <c r="N265" s="666"/>
      <c r="O265" s="666"/>
      <c r="P265" s="666"/>
      <c r="Q265" s="666"/>
      <c r="R265" s="666"/>
      <c r="S265" s="666"/>
      <c r="T265" s="666"/>
      <c r="U265" s="666" t="e">
        <f>CONCATENATE(VLOOKUP(B265,'F-GD-07 Completo'!$B:$AA,8,0)," - ",VLOOKUP(B265,'F-GD-07 Completo'!$B:$W,10,0))</f>
        <v>#N/A</v>
      </c>
      <c r="V265" s="666"/>
      <c r="W265" s="666"/>
      <c r="X265" s="666"/>
      <c r="Y265" s="666"/>
      <c r="Z265" s="666"/>
      <c r="AA265" s="666"/>
      <c r="AB265" s="667"/>
      <c r="AC265" s="668" t="e">
        <f>VLOOKUP(B265,'F-GD-07 Completo'!$B:$AA,11,0)</f>
        <v>#N/A</v>
      </c>
      <c r="AD265" s="669"/>
      <c r="AE265" s="669"/>
      <c r="AF265" s="669"/>
      <c r="AG265" s="670" t="e">
        <f>VLOOKUP(B265,'F-GD-07 Completo'!$B:$AA,12,0)</f>
        <v>#N/A</v>
      </c>
      <c r="AH265" s="670"/>
      <c r="AI265" s="671"/>
      <c r="AJ265" s="672" t="e">
        <f>IF(VLOOKUP(B265,'F-GD-07 Completo'!$B:$AA,13,0)="Carpeta física",CONCATENATE(VLOOKUP(B265,'F-GD-07 Completo'!$B:$AE,14,0)," de ",VLOOKUP(B265,'F-GD-07 Completo'!$B:$AE,15,0))," ")</f>
        <v>#N/A</v>
      </c>
      <c r="AK265" s="673"/>
      <c r="AL265" s="674" t="e">
        <f>IF(VLOOKUP(B265,'F-GD-07 Completo'!$B:$AA,13,0)="Tomo (documentos empastados)",CONCATENATE(VLOOKUP(B265,'F-GD-07 Completo'!$B:$AE,15,0)," de ",VLOOKUP(B265,'F-GD-07 Completo'!$B:$AE,16,0))," ")</f>
        <v>#N/A</v>
      </c>
      <c r="AM265" s="675"/>
      <c r="AN265" s="672" t="e">
        <f>IF(VLOOKUP(B265,'F-GD-07 Completo'!$B:$AA,13,0)="Otro",CONCATENATE(VLOOKUP(B265,'F-GD-07 Completo'!$B:$AE,15,0)," de ",VLOOKUP(B265,'F-GD-07 Completo'!$B:$AE,16,0))," ")</f>
        <v>#N/A</v>
      </c>
      <c r="AO265" s="673"/>
      <c r="AP265" s="69" t="e">
        <f>VLOOKUP(B265,'F-GD-07 Completo'!$B:$AE,29,0)</f>
        <v>#N/A</v>
      </c>
      <c r="AQ265" s="676" t="e">
        <f>VLOOKUP(B265,'F-GD-07 Completo'!$B:$AA,21,0)</f>
        <v>#N/A</v>
      </c>
      <c r="AR265" s="677"/>
      <c r="AS265" s="185" t="e">
        <f>VLOOKUP(B265,'F-GD-07 Completo'!$B:$AA,18,0)</f>
        <v>#N/A</v>
      </c>
      <c r="AT265" s="185" t="e">
        <f>VLOOKUP(B265,'F-GD-07 Completo'!$B:$AA,19,0)</f>
        <v>#N/A</v>
      </c>
      <c r="AU265" s="185" t="e">
        <f>VLOOKUP(B265,'F-GD-07 Completo'!$B:$AA,20,0)</f>
        <v>#N/A</v>
      </c>
      <c r="AV265" s="661" t="e">
        <f>VLOOKUP(B265,'F-GD-07 Completo'!$B:$AA,22,0)</f>
        <v>#N/A</v>
      </c>
      <c r="AW265" s="662"/>
      <c r="AX265" s="70" t="e">
        <f>IF(VLOOKUP(B265,'F-GD-07 Completo'!$B:$AA,23,0)="PU","X"," ")</f>
        <v>#N/A</v>
      </c>
      <c r="AY265" s="70" t="e">
        <f>IF(VLOOKUP(B265,'F-GD-07 Completo'!$B:$AA,23,0)="PC","X"," ")</f>
        <v>#N/A</v>
      </c>
      <c r="AZ265" s="70" t="e">
        <f>IF(VLOOKUP(B265,'F-GD-07 Completo'!$B:$AA,23,0)="PR","X"," ")</f>
        <v>#N/A</v>
      </c>
      <c r="BA265" s="71" t="e">
        <f>VLOOKUP(B265,'F-GD-07 Completo'!$B:$AA,24,0)</f>
        <v>#N/A</v>
      </c>
      <c r="BB265" s="663" t="e">
        <f>VLOOKUP(B265,'F-GD-07 Completo'!$B:$AA,25,0)</f>
        <v>#N/A</v>
      </c>
      <c r="BC265" s="664"/>
      <c r="BD265" s="664"/>
      <c r="BE265" s="664"/>
      <c r="BF265" s="664"/>
      <c r="BG265" s="664"/>
      <c r="BH265" s="664"/>
      <c r="BI265" s="664"/>
      <c r="BJ265" s="664"/>
      <c r="BK265" s="664"/>
      <c r="BL265" s="664"/>
      <c r="BM265" s="664"/>
      <c r="BN265" s="664"/>
      <c r="BO265" s="665"/>
      <c r="BP265" s="72"/>
      <c r="BQ265" s="73"/>
      <c r="BR265" s="209"/>
    </row>
    <row r="266" spans="1:70" s="210" customFormat="1" ht="16.5" customHeight="1" x14ac:dyDescent="0.2">
      <c r="A266" s="208"/>
      <c r="B266" s="68">
        <v>245</v>
      </c>
      <c r="C266" s="661" t="e">
        <f>CONCATENATE(VLOOKUP(B266,'F-GD-07 Completo'!$B:$AA,6,0),".",VLOOKUP(B266,'F-GD-07 Completo'!$B:$AA,8,0))</f>
        <v>#N/A</v>
      </c>
      <c r="D266" s="661"/>
      <c r="E266" s="661"/>
      <c r="F266" s="666" t="e">
        <f>CONCATENATE(VLOOKUP(B266,'F-GD-07 Completo'!$B:$AA,7,0),".",VLOOKUP(B266,'F-GD-07 Completo'!$B:$AA,9,0))</f>
        <v>#N/A</v>
      </c>
      <c r="G266" s="666"/>
      <c r="H266" s="666"/>
      <c r="I266" s="666"/>
      <c r="J266" s="666"/>
      <c r="K266" s="666"/>
      <c r="L266" s="666"/>
      <c r="M266" s="666"/>
      <c r="N266" s="666"/>
      <c r="O266" s="666"/>
      <c r="P266" s="666"/>
      <c r="Q266" s="666"/>
      <c r="R266" s="666"/>
      <c r="S266" s="666"/>
      <c r="T266" s="666"/>
      <c r="U266" s="666" t="e">
        <f>CONCATENATE(VLOOKUP(B266,'F-GD-07 Completo'!$B:$AA,8,0)," - ",VLOOKUP(B266,'F-GD-07 Completo'!$B:$W,10,0))</f>
        <v>#N/A</v>
      </c>
      <c r="V266" s="666"/>
      <c r="W266" s="666"/>
      <c r="X266" s="666"/>
      <c r="Y266" s="666"/>
      <c r="Z266" s="666"/>
      <c r="AA266" s="666"/>
      <c r="AB266" s="667"/>
      <c r="AC266" s="668" t="e">
        <f>VLOOKUP(B266,'F-GD-07 Completo'!$B:$AA,11,0)</f>
        <v>#N/A</v>
      </c>
      <c r="AD266" s="669"/>
      <c r="AE266" s="669"/>
      <c r="AF266" s="669"/>
      <c r="AG266" s="670" t="e">
        <f>VLOOKUP(B266,'F-GD-07 Completo'!$B:$AA,12,0)</f>
        <v>#N/A</v>
      </c>
      <c r="AH266" s="670"/>
      <c r="AI266" s="671"/>
      <c r="AJ266" s="672" t="e">
        <f>IF(VLOOKUP(B266,'F-GD-07 Completo'!$B:$AA,13,0)="Carpeta física",CONCATENATE(VLOOKUP(B266,'F-GD-07 Completo'!$B:$AE,14,0)," de ",VLOOKUP(B266,'F-GD-07 Completo'!$B:$AE,15,0))," ")</f>
        <v>#N/A</v>
      </c>
      <c r="AK266" s="673"/>
      <c r="AL266" s="674" t="e">
        <f>IF(VLOOKUP(B266,'F-GD-07 Completo'!$B:$AA,13,0)="Tomo (documentos empastados)",CONCATENATE(VLOOKUP(B266,'F-GD-07 Completo'!$B:$AE,15,0)," de ",VLOOKUP(B266,'F-GD-07 Completo'!$B:$AE,16,0))," ")</f>
        <v>#N/A</v>
      </c>
      <c r="AM266" s="675"/>
      <c r="AN266" s="672" t="e">
        <f>IF(VLOOKUP(B266,'F-GD-07 Completo'!$B:$AA,13,0)="Otro",CONCATENATE(VLOOKUP(B266,'F-GD-07 Completo'!$B:$AE,15,0)," de ",VLOOKUP(B266,'F-GD-07 Completo'!$B:$AE,16,0))," ")</f>
        <v>#N/A</v>
      </c>
      <c r="AO266" s="673"/>
      <c r="AP266" s="69" t="e">
        <f>VLOOKUP(B266,'F-GD-07 Completo'!$B:$AE,29,0)</f>
        <v>#N/A</v>
      </c>
      <c r="AQ266" s="676" t="e">
        <f>VLOOKUP(B266,'F-GD-07 Completo'!$B:$AA,21,0)</f>
        <v>#N/A</v>
      </c>
      <c r="AR266" s="677"/>
      <c r="AS266" s="185" t="e">
        <f>VLOOKUP(B266,'F-GD-07 Completo'!$B:$AA,18,0)</f>
        <v>#N/A</v>
      </c>
      <c r="AT266" s="185" t="e">
        <f>VLOOKUP(B266,'F-GD-07 Completo'!$B:$AA,19,0)</f>
        <v>#N/A</v>
      </c>
      <c r="AU266" s="185" t="e">
        <f>VLOOKUP(B266,'F-GD-07 Completo'!$B:$AA,20,0)</f>
        <v>#N/A</v>
      </c>
      <c r="AV266" s="661" t="e">
        <f>VLOOKUP(B266,'F-GD-07 Completo'!$B:$AA,22,0)</f>
        <v>#N/A</v>
      </c>
      <c r="AW266" s="662"/>
      <c r="AX266" s="70" t="e">
        <f>IF(VLOOKUP(B266,'F-GD-07 Completo'!$B:$AA,23,0)="PU","X"," ")</f>
        <v>#N/A</v>
      </c>
      <c r="AY266" s="70" t="e">
        <f>IF(VLOOKUP(B266,'F-GD-07 Completo'!$B:$AA,23,0)="PC","X"," ")</f>
        <v>#N/A</v>
      </c>
      <c r="AZ266" s="70" t="e">
        <f>IF(VLOOKUP(B266,'F-GD-07 Completo'!$B:$AA,23,0)="PR","X"," ")</f>
        <v>#N/A</v>
      </c>
      <c r="BA266" s="71" t="e">
        <f>VLOOKUP(B266,'F-GD-07 Completo'!$B:$AA,24,0)</f>
        <v>#N/A</v>
      </c>
      <c r="BB266" s="663" t="e">
        <f>VLOOKUP(B266,'F-GD-07 Completo'!$B:$AA,25,0)</f>
        <v>#N/A</v>
      </c>
      <c r="BC266" s="664"/>
      <c r="BD266" s="664"/>
      <c r="BE266" s="664"/>
      <c r="BF266" s="664"/>
      <c r="BG266" s="664"/>
      <c r="BH266" s="664"/>
      <c r="BI266" s="664"/>
      <c r="BJ266" s="664"/>
      <c r="BK266" s="664"/>
      <c r="BL266" s="664"/>
      <c r="BM266" s="664"/>
      <c r="BN266" s="664"/>
      <c r="BO266" s="665"/>
      <c r="BP266" s="72"/>
      <c r="BQ266" s="73"/>
      <c r="BR266" s="209"/>
    </row>
    <row r="267" spans="1:70" s="210" customFormat="1" ht="16.5" customHeight="1" x14ac:dyDescent="0.2">
      <c r="A267" s="208"/>
      <c r="B267" s="68">
        <v>246</v>
      </c>
      <c r="C267" s="661" t="e">
        <f>CONCATENATE(VLOOKUP(B267,'F-GD-07 Completo'!$B:$AA,6,0),".",VLOOKUP(B267,'F-GD-07 Completo'!$B:$AA,8,0))</f>
        <v>#N/A</v>
      </c>
      <c r="D267" s="661"/>
      <c r="E267" s="661"/>
      <c r="F267" s="666" t="e">
        <f>CONCATENATE(VLOOKUP(B267,'F-GD-07 Completo'!$B:$AA,7,0),".",VLOOKUP(B267,'F-GD-07 Completo'!$B:$AA,9,0))</f>
        <v>#N/A</v>
      </c>
      <c r="G267" s="666"/>
      <c r="H267" s="666"/>
      <c r="I267" s="666"/>
      <c r="J267" s="666"/>
      <c r="K267" s="666"/>
      <c r="L267" s="666"/>
      <c r="M267" s="666"/>
      <c r="N267" s="666"/>
      <c r="O267" s="666"/>
      <c r="P267" s="666"/>
      <c r="Q267" s="666"/>
      <c r="R267" s="666"/>
      <c r="S267" s="666"/>
      <c r="T267" s="666"/>
      <c r="U267" s="666" t="e">
        <f>CONCATENATE(VLOOKUP(B267,'F-GD-07 Completo'!$B:$AA,8,0)," - ",VLOOKUP(B267,'F-GD-07 Completo'!$B:$W,10,0))</f>
        <v>#N/A</v>
      </c>
      <c r="V267" s="666"/>
      <c r="W267" s="666"/>
      <c r="X267" s="666"/>
      <c r="Y267" s="666"/>
      <c r="Z267" s="666"/>
      <c r="AA267" s="666"/>
      <c r="AB267" s="667"/>
      <c r="AC267" s="668" t="e">
        <f>VLOOKUP(B267,'F-GD-07 Completo'!$B:$AA,11,0)</f>
        <v>#N/A</v>
      </c>
      <c r="AD267" s="669"/>
      <c r="AE267" s="669"/>
      <c r="AF267" s="669"/>
      <c r="AG267" s="670" t="e">
        <f>VLOOKUP(B267,'F-GD-07 Completo'!$B:$AA,12,0)</f>
        <v>#N/A</v>
      </c>
      <c r="AH267" s="670"/>
      <c r="AI267" s="671"/>
      <c r="AJ267" s="672" t="e">
        <f>IF(VLOOKUP(B267,'F-GD-07 Completo'!$B:$AA,13,0)="Carpeta física",CONCATENATE(VLOOKUP(B267,'F-GD-07 Completo'!$B:$AE,14,0)," de ",VLOOKUP(B267,'F-GD-07 Completo'!$B:$AE,15,0))," ")</f>
        <v>#N/A</v>
      </c>
      <c r="AK267" s="673"/>
      <c r="AL267" s="674" t="e">
        <f>IF(VLOOKUP(B267,'F-GD-07 Completo'!$B:$AA,13,0)="Tomo (documentos empastados)",CONCATENATE(VLOOKUP(B267,'F-GD-07 Completo'!$B:$AE,15,0)," de ",VLOOKUP(B267,'F-GD-07 Completo'!$B:$AE,16,0))," ")</f>
        <v>#N/A</v>
      </c>
      <c r="AM267" s="675"/>
      <c r="AN267" s="672" t="e">
        <f>IF(VLOOKUP(B267,'F-GD-07 Completo'!$B:$AA,13,0)="Otro",CONCATENATE(VLOOKUP(B267,'F-GD-07 Completo'!$B:$AE,15,0)," de ",VLOOKUP(B267,'F-GD-07 Completo'!$B:$AE,16,0))," ")</f>
        <v>#N/A</v>
      </c>
      <c r="AO267" s="673"/>
      <c r="AP267" s="69" t="e">
        <f>VLOOKUP(B267,'F-GD-07 Completo'!$B:$AE,29,0)</f>
        <v>#N/A</v>
      </c>
      <c r="AQ267" s="676" t="e">
        <f>VLOOKUP(B267,'F-GD-07 Completo'!$B:$AA,21,0)</f>
        <v>#N/A</v>
      </c>
      <c r="AR267" s="677"/>
      <c r="AS267" s="185" t="e">
        <f>VLOOKUP(B267,'F-GD-07 Completo'!$B:$AA,18,0)</f>
        <v>#N/A</v>
      </c>
      <c r="AT267" s="185" t="e">
        <f>VLOOKUP(B267,'F-GD-07 Completo'!$B:$AA,19,0)</f>
        <v>#N/A</v>
      </c>
      <c r="AU267" s="185" t="e">
        <f>VLOOKUP(B267,'F-GD-07 Completo'!$B:$AA,20,0)</f>
        <v>#N/A</v>
      </c>
      <c r="AV267" s="661" t="e">
        <f>VLOOKUP(B267,'F-GD-07 Completo'!$B:$AA,22,0)</f>
        <v>#N/A</v>
      </c>
      <c r="AW267" s="662"/>
      <c r="AX267" s="70" t="e">
        <f>IF(VLOOKUP(B267,'F-GD-07 Completo'!$B:$AA,23,0)="PU","X"," ")</f>
        <v>#N/A</v>
      </c>
      <c r="AY267" s="70" t="e">
        <f>IF(VLOOKUP(B267,'F-GD-07 Completo'!$B:$AA,23,0)="PC","X"," ")</f>
        <v>#N/A</v>
      </c>
      <c r="AZ267" s="70" t="e">
        <f>IF(VLOOKUP(B267,'F-GD-07 Completo'!$B:$AA,23,0)="PR","X"," ")</f>
        <v>#N/A</v>
      </c>
      <c r="BA267" s="71" t="e">
        <f>VLOOKUP(B267,'F-GD-07 Completo'!$B:$AA,24,0)</f>
        <v>#N/A</v>
      </c>
      <c r="BB267" s="663" t="e">
        <f>VLOOKUP(B267,'F-GD-07 Completo'!$B:$AA,25,0)</f>
        <v>#N/A</v>
      </c>
      <c r="BC267" s="664"/>
      <c r="BD267" s="664"/>
      <c r="BE267" s="664"/>
      <c r="BF267" s="664"/>
      <c r="BG267" s="664"/>
      <c r="BH267" s="664"/>
      <c r="BI267" s="664"/>
      <c r="BJ267" s="664"/>
      <c r="BK267" s="664"/>
      <c r="BL267" s="664"/>
      <c r="BM267" s="664"/>
      <c r="BN267" s="664"/>
      <c r="BO267" s="665"/>
      <c r="BP267" s="72"/>
      <c r="BQ267" s="73"/>
      <c r="BR267" s="209"/>
    </row>
    <row r="268" spans="1:70" s="210" customFormat="1" ht="16.5" customHeight="1" x14ac:dyDescent="0.2">
      <c r="A268" s="208"/>
      <c r="B268" s="68">
        <v>247</v>
      </c>
      <c r="C268" s="661" t="e">
        <f>CONCATENATE(VLOOKUP(B268,'F-GD-07 Completo'!$B:$AA,6,0),".",VLOOKUP(B268,'F-GD-07 Completo'!$B:$AA,8,0))</f>
        <v>#N/A</v>
      </c>
      <c r="D268" s="661"/>
      <c r="E268" s="661"/>
      <c r="F268" s="666" t="e">
        <f>CONCATENATE(VLOOKUP(B268,'F-GD-07 Completo'!$B:$AA,7,0),".",VLOOKUP(B268,'F-GD-07 Completo'!$B:$AA,9,0))</f>
        <v>#N/A</v>
      </c>
      <c r="G268" s="666"/>
      <c r="H268" s="666"/>
      <c r="I268" s="666"/>
      <c r="J268" s="666"/>
      <c r="K268" s="666"/>
      <c r="L268" s="666"/>
      <c r="M268" s="666"/>
      <c r="N268" s="666"/>
      <c r="O268" s="666"/>
      <c r="P268" s="666"/>
      <c r="Q268" s="666"/>
      <c r="R268" s="666"/>
      <c r="S268" s="666"/>
      <c r="T268" s="666"/>
      <c r="U268" s="666" t="e">
        <f>CONCATENATE(VLOOKUP(B268,'F-GD-07 Completo'!$B:$AA,8,0)," - ",VLOOKUP(B268,'F-GD-07 Completo'!$B:$W,10,0))</f>
        <v>#N/A</v>
      </c>
      <c r="V268" s="666"/>
      <c r="W268" s="666"/>
      <c r="X268" s="666"/>
      <c r="Y268" s="666"/>
      <c r="Z268" s="666"/>
      <c r="AA268" s="666"/>
      <c r="AB268" s="667"/>
      <c r="AC268" s="668" t="e">
        <f>VLOOKUP(B268,'F-GD-07 Completo'!$B:$AA,11,0)</f>
        <v>#N/A</v>
      </c>
      <c r="AD268" s="669"/>
      <c r="AE268" s="669"/>
      <c r="AF268" s="669"/>
      <c r="AG268" s="670" t="e">
        <f>VLOOKUP(B268,'F-GD-07 Completo'!$B:$AA,12,0)</f>
        <v>#N/A</v>
      </c>
      <c r="AH268" s="670"/>
      <c r="AI268" s="671"/>
      <c r="AJ268" s="672" t="e">
        <f>IF(VLOOKUP(B268,'F-GD-07 Completo'!$B:$AA,13,0)="Carpeta física",CONCATENATE(VLOOKUP(B268,'F-GD-07 Completo'!$B:$AE,14,0)," de ",VLOOKUP(B268,'F-GD-07 Completo'!$B:$AE,15,0))," ")</f>
        <v>#N/A</v>
      </c>
      <c r="AK268" s="673"/>
      <c r="AL268" s="674" t="e">
        <f>IF(VLOOKUP(B268,'F-GD-07 Completo'!$B:$AA,13,0)="Tomo (documentos empastados)",CONCATENATE(VLOOKUP(B268,'F-GD-07 Completo'!$B:$AE,15,0)," de ",VLOOKUP(B268,'F-GD-07 Completo'!$B:$AE,16,0))," ")</f>
        <v>#N/A</v>
      </c>
      <c r="AM268" s="675"/>
      <c r="AN268" s="672" t="e">
        <f>IF(VLOOKUP(B268,'F-GD-07 Completo'!$B:$AA,13,0)="Otro",CONCATENATE(VLOOKUP(B268,'F-GD-07 Completo'!$B:$AE,15,0)," de ",VLOOKUP(B268,'F-GD-07 Completo'!$B:$AE,16,0))," ")</f>
        <v>#N/A</v>
      </c>
      <c r="AO268" s="673"/>
      <c r="AP268" s="69" t="e">
        <f>VLOOKUP(B268,'F-GD-07 Completo'!$B:$AE,29,0)</f>
        <v>#N/A</v>
      </c>
      <c r="AQ268" s="676" t="e">
        <f>VLOOKUP(B268,'F-GD-07 Completo'!$B:$AA,21,0)</f>
        <v>#N/A</v>
      </c>
      <c r="AR268" s="677"/>
      <c r="AS268" s="185" t="e">
        <f>VLOOKUP(B268,'F-GD-07 Completo'!$B:$AA,18,0)</f>
        <v>#N/A</v>
      </c>
      <c r="AT268" s="185" t="e">
        <f>VLOOKUP(B268,'F-GD-07 Completo'!$B:$AA,19,0)</f>
        <v>#N/A</v>
      </c>
      <c r="AU268" s="185" t="e">
        <f>VLOOKUP(B268,'F-GD-07 Completo'!$B:$AA,20,0)</f>
        <v>#N/A</v>
      </c>
      <c r="AV268" s="661" t="e">
        <f>VLOOKUP(B268,'F-GD-07 Completo'!$B:$AA,22,0)</f>
        <v>#N/A</v>
      </c>
      <c r="AW268" s="662"/>
      <c r="AX268" s="70" t="e">
        <f>IF(VLOOKUP(B268,'F-GD-07 Completo'!$B:$AA,23,0)="PU","X"," ")</f>
        <v>#N/A</v>
      </c>
      <c r="AY268" s="70" t="e">
        <f>IF(VLOOKUP(B268,'F-GD-07 Completo'!$B:$AA,23,0)="PC","X"," ")</f>
        <v>#N/A</v>
      </c>
      <c r="AZ268" s="70" t="e">
        <f>IF(VLOOKUP(B268,'F-GD-07 Completo'!$B:$AA,23,0)="PR","X"," ")</f>
        <v>#N/A</v>
      </c>
      <c r="BA268" s="71" t="e">
        <f>VLOOKUP(B268,'F-GD-07 Completo'!$B:$AA,24,0)</f>
        <v>#N/A</v>
      </c>
      <c r="BB268" s="663" t="e">
        <f>VLOOKUP(B268,'F-GD-07 Completo'!$B:$AA,25,0)</f>
        <v>#N/A</v>
      </c>
      <c r="BC268" s="664"/>
      <c r="BD268" s="664"/>
      <c r="BE268" s="664"/>
      <c r="BF268" s="664"/>
      <c r="BG268" s="664"/>
      <c r="BH268" s="664"/>
      <c r="BI268" s="664"/>
      <c r="BJ268" s="664"/>
      <c r="BK268" s="664"/>
      <c r="BL268" s="664"/>
      <c r="BM268" s="664"/>
      <c r="BN268" s="664"/>
      <c r="BO268" s="665"/>
      <c r="BP268" s="72"/>
      <c r="BQ268" s="73"/>
      <c r="BR268" s="209"/>
    </row>
    <row r="269" spans="1:70" s="210" customFormat="1" ht="16.5" customHeight="1" x14ac:dyDescent="0.2">
      <c r="A269" s="208"/>
      <c r="B269" s="68">
        <v>248</v>
      </c>
      <c r="C269" s="661" t="e">
        <f>CONCATENATE(VLOOKUP(B269,'F-GD-07 Completo'!$B:$AA,6,0),".",VLOOKUP(B269,'F-GD-07 Completo'!$B:$AA,8,0))</f>
        <v>#N/A</v>
      </c>
      <c r="D269" s="661"/>
      <c r="E269" s="661"/>
      <c r="F269" s="666" t="e">
        <f>CONCATENATE(VLOOKUP(B269,'F-GD-07 Completo'!$B:$AA,7,0),".",VLOOKUP(B269,'F-GD-07 Completo'!$B:$AA,9,0))</f>
        <v>#N/A</v>
      </c>
      <c r="G269" s="666"/>
      <c r="H269" s="666"/>
      <c r="I269" s="666"/>
      <c r="J269" s="666"/>
      <c r="K269" s="666"/>
      <c r="L269" s="666"/>
      <c r="M269" s="666"/>
      <c r="N269" s="666"/>
      <c r="O269" s="666"/>
      <c r="P269" s="666"/>
      <c r="Q269" s="666"/>
      <c r="R269" s="666"/>
      <c r="S269" s="666"/>
      <c r="T269" s="666"/>
      <c r="U269" s="666" t="e">
        <f>CONCATENATE(VLOOKUP(B269,'F-GD-07 Completo'!$B:$AA,8,0)," - ",VLOOKUP(B269,'F-GD-07 Completo'!$B:$W,10,0))</f>
        <v>#N/A</v>
      </c>
      <c r="V269" s="666"/>
      <c r="W269" s="666"/>
      <c r="X269" s="666"/>
      <c r="Y269" s="666"/>
      <c r="Z269" s="666"/>
      <c r="AA269" s="666"/>
      <c r="AB269" s="667"/>
      <c r="AC269" s="668" t="e">
        <f>VLOOKUP(B269,'F-GD-07 Completo'!$B:$AA,11,0)</f>
        <v>#N/A</v>
      </c>
      <c r="AD269" s="669"/>
      <c r="AE269" s="669"/>
      <c r="AF269" s="669"/>
      <c r="AG269" s="670" t="e">
        <f>VLOOKUP(B269,'F-GD-07 Completo'!$B:$AA,12,0)</f>
        <v>#N/A</v>
      </c>
      <c r="AH269" s="670"/>
      <c r="AI269" s="671"/>
      <c r="AJ269" s="672" t="e">
        <f>IF(VLOOKUP(B269,'F-GD-07 Completo'!$B:$AA,13,0)="Carpeta física",CONCATENATE(VLOOKUP(B269,'F-GD-07 Completo'!$B:$AE,14,0)," de ",VLOOKUP(B269,'F-GD-07 Completo'!$B:$AE,15,0))," ")</f>
        <v>#N/A</v>
      </c>
      <c r="AK269" s="673"/>
      <c r="AL269" s="674" t="e">
        <f>IF(VLOOKUP(B269,'F-GD-07 Completo'!$B:$AA,13,0)="Tomo (documentos empastados)",CONCATENATE(VLOOKUP(B269,'F-GD-07 Completo'!$B:$AE,15,0)," de ",VLOOKUP(B269,'F-GD-07 Completo'!$B:$AE,16,0))," ")</f>
        <v>#N/A</v>
      </c>
      <c r="AM269" s="675"/>
      <c r="AN269" s="672" t="e">
        <f>IF(VLOOKUP(B269,'F-GD-07 Completo'!$B:$AA,13,0)="Otro",CONCATENATE(VLOOKUP(B269,'F-GD-07 Completo'!$B:$AE,15,0)," de ",VLOOKUP(B269,'F-GD-07 Completo'!$B:$AE,16,0))," ")</f>
        <v>#N/A</v>
      </c>
      <c r="AO269" s="673"/>
      <c r="AP269" s="69" t="e">
        <f>VLOOKUP(B269,'F-GD-07 Completo'!$B:$AE,29,0)</f>
        <v>#N/A</v>
      </c>
      <c r="AQ269" s="676" t="e">
        <f>VLOOKUP(B269,'F-GD-07 Completo'!$B:$AA,21,0)</f>
        <v>#N/A</v>
      </c>
      <c r="AR269" s="677"/>
      <c r="AS269" s="185" t="e">
        <f>VLOOKUP(B269,'F-GD-07 Completo'!$B:$AA,18,0)</f>
        <v>#N/A</v>
      </c>
      <c r="AT269" s="185" t="e">
        <f>VLOOKUP(B269,'F-GD-07 Completo'!$B:$AA,19,0)</f>
        <v>#N/A</v>
      </c>
      <c r="AU269" s="185" t="e">
        <f>VLOOKUP(B269,'F-GD-07 Completo'!$B:$AA,20,0)</f>
        <v>#N/A</v>
      </c>
      <c r="AV269" s="661" t="e">
        <f>VLOOKUP(B269,'F-GD-07 Completo'!$B:$AA,22,0)</f>
        <v>#N/A</v>
      </c>
      <c r="AW269" s="662"/>
      <c r="AX269" s="70" t="e">
        <f>IF(VLOOKUP(B269,'F-GD-07 Completo'!$B:$AA,23,0)="PU","X"," ")</f>
        <v>#N/A</v>
      </c>
      <c r="AY269" s="70" t="e">
        <f>IF(VLOOKUP(B269,'F-GD-07 Completo'!$B:$AA,23,0)="PC","X"," ")</f>
        <v>#N/A</v>
      </c>
      <c r="AZ269" s="70" t="e">
        <f>IF(VLOOKUP(B269,'F-GD-07 Completo'!$B:$AA,23,0)="PR","X"," ")</f>
        <v>#N/A</v>
      </c>
      <c r="BA269" s="71" t="e">
        <f>VLOOKUP(B269,'F-GD-07 Completo'!$B:$AA,24,0)</f>
        <v>#N/A</v>
      </c>
      <c r="BB269" s="663" t="e">
        <f>VLOOKUP(B269,'F-GD-07 Completo'!$B:$AA,25,0)</f>
        <v>#N/A</v>
      </c>
      <c r="BC269" s="664"/>
      <c r="BD269" s="664"/>
      <c r="BE269" s="664"/>
      <c r="BF269" s="664"/>
      <c r="BG269" s="664"/>
      <c r="BH269" s="664"/>
      <c r="BI269" s="664"/>
      <c r="BJ269" s="664"/>
      <c r="BK269" s="664"/>
      <c r="BL269" s="664"/>
      <c r="BM269" s="664"/>
      <c r="BN269" s="664"/>
      <c r="BO269" s="665"/>
      <c r="BP269" s="72"/>
      <c r="BQ269" s="73"/>
      <c r="BR269" s="209"/>
    </row>
    <row r="270" spans="1:70" s="210" customFormat="1" ht="16.5" customHeight="1" x14ac:dyDescent="0.2">
      <c r="A270" s="208"/>
      <c r="B270" s="68">
        <v>249</v>
      </c>
      <c r="C270" s="661" t="e">
        <f>CONCATENATE(VLOOKUP(B270,'F-GD-07 Completo'!$B:$AA,6,0),".",VLOOKUP(B270,'F-GD-07 Completo'!$B:$AA,8,0))</f>
        <v>#N/A</v>
      </c>
      <c r="D270" s="661"/>
      <c r="E270" s="661"/>
      <c r="F270" s="666" t="e">
        <f>CONCATENATE(VLOOKUP(B270,'F-GD-07 Completo'!$B:$AA,7,0),".",VLOOKUP(B270,'F-GD-07 Completo'!$B:$AA,9,0))</f>
        <v>#N/A</v>
      </c>
      <c r="G270" s="666"/>
      <c r="H270" s="666"/>
      <c r="I270" s="666"/>
      <c r="J270" s="666"/>
      <c r="K270" s="666"/>
      <c r="L270" s="666"/>
      <c r="M270" s="666"/>
      <c r="N270" s="666"/>
      <c r="O270" s="666"/>
      <c r="P270" s="666"/>
      <c r="Q270" s="666"/>
      <c r="R270" s="666"/>
      <c r="S270" s="666"/>
      <c r="T270" s="666"/>
      <c r="U270" s="666" t="e">
        <f>CONCATENATE(VLOOKUP(B270,'F-GD-07 Completo'!$B:$AA,8,0)," - ",VLOOKUP(B270,'F-GD-07 Completo'!$B:$W,10,0))</f>
        <v>#N/A</v>
      </c>
      <c r="V270" s="666"/>
      <c r="W270" s="666"/>
      <c r="X270" s="666"/>
      <c r="Y270" s="666"/>
      <c r="Z270" s="666"/>
      <c r="AA270" s="666"/>
      <c r="AB270" s="667"/>
      <c r="AC270" s="668" t="e">
        <f>VLOOKUP(B270,'F-GD-07 Completo'!$B:$AA,11,0)</f>
        <v>#N/A</v>
      </c>
      <c r="AD270" s="669"/>
      <c r="AE270" s="669"/>
      <c r="AF270" s="669"/>
      <c r="AG270" s="670" t="e">
        <f>VLOOKUP(B270,'F-GD-07 Completo'!$B:$AA,12,0)</f>
        <v>#N/A</v>
      </c>
      <c r="AH270" s="670"/>
      <c r="AI270" s="671"/>
      <c r="AJ270" s="672" t="e">
        <f>IF(VLOOKUP(B270,'F-GD-07 Completo'!$B:$AA,13,0)="Carpeta física",CONCATENATE(VLOOKUP(B270,'F-GD-07 Completo'!$B:$AE,14,0)," de ",VLOOKUP(B270,'F-GD-07 Completo'!$B:$AE,15,0))," ")</f>
        <v>#N/A</v>
      </c>
      <c r="AK270" s="673"/>
      <c r="AL270" s="674" t="e">
        <f>IF(VLOOKUP(B270,'F-GD-07 Completo'!$B:$AA,13,0)="Tomo (documentos empastados)",CONCATENATE(VLOOKUP(B270,'F-GD-07 Completo'!$B:$AE,15,0)," de ",VLOOKUP(B270,'F-GD-07 Completo'!$B:$AE,16,0))," ")</f>
        <v>#N/A</v>
      </c>
      <c r="AM270" s="675"/>
      <c r="AN270" s="672" t="e">
        <f>IF(VLOOKUP(B270,'F-GD-07 Completo'!$B:$AA,13,0)="Otro",CONCATENATE(VLOOKUP(B270,'F-GD-07 Completo'!$B:$AE,15,0)," de ",VLOOKUP(B270,'F-GD-07 Completo'!$B:$AE,16,0))," ")</f>
        <v>#N/A</v>
      </c>
      <c r="AO270" s="673"/>
      <c r="AP270" s="69" t="e">
        <f>VLOOKUP(B270,'F-GD-07 Completo'!$B:$AE,29,0)</f>
        <v>#N/A</v>
      </c>
      <c r="AQ270" s="676" t="e">
        <f>VLOOKUP(B270,'F-GD-07 Completo'!$B:$AA,21,0)</f>
        <v>#N/A</v>
      </c>
      <c r="AR270" s="677"/>
      <c r="AS270" s="185" t="e">
        <f>VLOOKUP(B270,'F-GD-07 Completo'!$B:$AA,18,0)</f>
        <v>#N/A</v>
      </c>
      <c r="AT270" s="185" t="e">
        <f>VLOOKUP(B270,'F-GD-07 Completo'!$B:$AA,19,0)</f>
        <v>#N/A</v>
      </c>
      <c r="AU270" s="185" t="e">
        <f>VLOOKUP(B270,'F-GD-07 Completo'!$B:$AA,20,0)</f>
        <v>#N/A</v>
      </c>
      <c r="AV270" s="661" t="e">
        <f>VLOOKUP(B270,'F-GD-07 Completo'!$B:$AA,22,0)</f>
        <v>#N/A</v>
      </c>
      <c r="AW270" s="662"/>
      <c r="AX270" s="70" t="e">
        <f>IF(VLOOKUP(B270,'F-GD-07 Completo'!$B:$AA,23,0)="PU","X"," ")</f>
        <v>#N/A</v>
      </c>
      <c r="AY270" s="70" t="e">
        <f>IF(VLOOKUP(B270,'F-GD-07 Completo'!$B:$AA,23,0)="PC","X"," ")</f>
        <v>#N/A</v>
      </c>
      <c r="AZ270" s="70" t="e">
        <f>IF(VLOOKUP(B270,'F-GD-07 Completo'!$B:$AA,23,0)="PR","X"," ")</f>
        <v>#N/A</v>
      </c>
      <c r="BA270" s="71" t="e">
        <f>VLOOKUP(B270,'F-GD-07 Completo'!$B:$AA,24,0)</f>
        <v>#N/A</v>
      </c>
      <c r="BB270" s="663" t="e">
        <f>VLOOKUP(B270,'F-GD-07 Completo'!$B:$AA,25,0)</f>
        <v>#N/A</v>
      </c>
      <c r="BC270" s="664"/>
      <c r="BD270" s="664"/>
      <c r="BE270" s="664"/>
      <c r="BF270" s="664"/>
      <c r="BG270" s="664"/>
      <c r="BH270" s="664"/>
      <c r="BI270" s="664"/>
      <c r="BJ270" s="664"/>
      <c r="BK270" s="664"/>
      <c r="BL270" s="664"/>
      <c r="BM270" s="664"/>
      <c r="BN270" s="664"/>
      <c r="BO270" s="665"/>
      <c r="BP270" s="72"/>
      <c r="BQ270" s="73"/>
      <c r="BR270" s="209"/>
    </row>
    <row r="271" spans="1:70" s="210" customFormat="1" ht="16.5" customHeight="1" x14ac:dyDescent="0.2">
      <c r="A271" s="208"/>
      <c r="B271" s="68">
        <v>250</v>
      </c>
      <c r="C271" s="661" t="e">
        <f>CONCATENATE(VLOOKUP(B271,'F-GD-07 Completo'!$B:$AA,6,0),".",VLOOKUP(B271,'F-GD-07 Completo'!$B:$AA,8,0))</f>
        <v>#N/A</v>
      </c>
      <c r="D271" s="661"/>
      <c r="E271" s="661"/>
      <c r="F271" s="666" t="e">
        <f>CONCATENATE(VLOOKUP(B271,'F-GD-07 Completo'!$B:$AA,7,0),".",VLOOKUP(B271,'F-GD-07 Completo'!$B:$AA,9,0))</f>
        <v>#N/A</v>
      </c>
      <c r="G271" s="666"/>
      <c r="H271" s="666"/>
      <c r="I271" s="666"/>
      <c r="J271" s="666"/>
      <c r="K271" s="666"/>
      <c r="L271" s="666"/>
      <c r="M271" s="666"/>
      <c r="N271" s="666"/>
      <c r="O271" s="666"/>
      <c r="P271" s="666"/>
      <c r="Q271" s="666"/>
      <c r="R271" s="666"/>
      <c r="S271" s="666"/>
      <c r="T271" s="666"/>
      <c r="U271" s="666" t="e">
        <f>CONCATENATE(VLOOKUP(B271,'F-GD-07 Completo'!$B:$AA,8,0)," - ",VLOOKUP(B271,'F-GD-07 Completo'!$B:$W,10,0))</f>
        <v>#N/A</v>
      </c>
      <c r="V271" s="666"/>
      <c r="W271" s="666"/>
      <c r="X271" s="666"/>
      <c r="Y271" s="666"/>
      <c r="Z271" s="666"/>
      <c r="AA271" s="666"/>
      <c r="AB271" s="667"/>
      <c r="AC271" s="668" t="e">
        <f>VLOOKUP(B271,'F-GD-07 Completo'!$B:$AA,11,0)</f>
        <v>#N/A</v>
      </c>
      <c r="AD271" s="669"/>
      <c r="AE271" s="669"/>
      <c r="AF271" s="669"/>
      <c r="AG271" s="670" t="e">
        <f>VLOOKUP(B271,'F-GD-07 Completo'!$B:$AA,12,0)</f>
        <v>#N/A</v>
      </c>
      <c r="AH271" s="670"/>
      <c r="AI271" s="671"/>
      <c r="AJ271" s="672" t="e">
        <f>IF(VLOOKUP(B271,'F-GD-07 Completo'!$B:$AA,13,0)="Carpeta física",CONCATENATE(VLOOKUP(B271,'F-GD-07 Completo'!$B:$AE,14,0)," de ",VLOOKUP(B271,'F-GD-07 Completo'!$B:$AE,15,0))," ")</f>
        <v>#N/A</v>
      </c>
      <c r="AK271" s="673"/>
      <c r="AL271" s="674" t="e">
        <f>IF(VLOOKUP(B271,'F-GD-07 Completo'!$B:$AA,13,0)="Tomo (documentos empastados)",CONCATENATE(VLOOKUP(B271,'F-GD-07 Completo'!$B:$AE,15,0)," de ",VLOOKUP(B271,'F-GD-07 Completo'!$B:$AE,16,0))," ")</f>
        <v>#N/A</v>
      </c>
      <c r="AM271" s="675"/>
      <c r="AN271" s="672" t="e">
        <f>IF(VLOOKUP(B271,'F-GD-07 Completo'!$B:$AA,13,0)="Otro",CONCATENATE(VLOOKUP(B271,'F-GD-07 Completo'!$B:$AE,15,0)," de ",VLOOKUP(B271,'F-GD-07 Completo'!$B:$AE,16,0))," ")</f>
        <v>#N/A</v>
      </c>
      <c r="AO271" s="673"/>
      <c r="AP271" s="69" t="e">
        <f>VLOOKUP(B271,'F-GD-07 Completo'!$B:$AE,29,0)</f>
        <v>#N/A</v>
      </c>
      <c r="AQ271" s="676" t="e">
        <f>VLOOKUP(B271,'F-GD-07 Completo'!$B:$AA,21,0)</f>
        <v>#N/A</v>
      </c>
      <c r="AR271" s="677"/>
      <c r="AS271" s="185" t="e">
        <f>VLOOKUP(B271,'F-GD-07 Completo'!$B:$AA,18,0)</f>
        <v>#N/A</v>
      </c>
      <c r="AT271" s="185" t="e">
        <f>VLOOKUP(B271,'F-GD-07 Completo'!$B:$AA,19,0)</f>
        <v>#N/A</v>
      </c>
      <c r="AU271" s="185" t="e">
        <f>VLOOKUP(B271,'F-GD-07 Completo'!$B:$AA,20,0)</f>
        <v>#N/A</v>
      </c>
      <c r="AV271" s="661" t="e">
        <f>VLOOKUP(B271,'F-GD-07 Completo'!$B:$AA,22,0)</f>
        <v>#N/A</v>
      </c>
      <c r="AW271" s="662"/>
      <c r="AX271" s="70" t="e">
        <f>IF(VLOOKUP(B271,'F-GD-07 Completo'!$B:$AA,23,0)="PU","X"," ")</f>
        <v>#N/A</v>
      </c>
      <c r="AY271" s="70" t="e">
        <f>IF(VLOOKUP(B271,'F-GD-07 Completo'!$B:$AA,23,0)="PC","X"," ")</f>
        <v>#N/A</v>
      </c>
      <c r="AZ271" s="70" t="e">
        <f>IF(VLOOKUP(B271,'F-GD-07 Completo'!$B:$AA,23,0)="PR","X"," ")</f>
        <v>#N/A</v>
      </c>
      <c r="BA271" s="71" t="e">
        <f>VLOOKUP(B271,'F-GD-07 Completo'!$B:$AA,24,0)</f>
        <v>#N/A</v>
      </c>
      <c r="BB271" s="663" t="e">
        <f>VLOOKUP(B271,'F-GD-07 Completo'!$B:$AA,25,0)</f>
        <v>#N/A</v>
      </c>
      <c r="BC271" s="664"/>
      <c r="BD271" s="664"/>
      <c r="BE271" s="664"/>
      <c r="BF271" s="664"/>
      <c r="BG271" s="664"/>
      <c r="BH271" s="664"/>
      <c r="BI271" s="664"/>
      <c r="BJ271" s="664"/>
      <c r="BK271" s="664"/>
      <c r="BL271" s="664"/>
      <c r="BM271" s="664"/>
      <c r="BN271" s="664"/>
      <c r="BO271" s="665"/>
      <c r="BP271" s="72"/>
      <c r="BQ271" s="73"/>
      <c r="BR271" s="209"/>
    </row>
    <row r="272" spans="1:70" s="210" customFormat="1" ht="16.5" customHeight="1" x14ac:dyDescent="0.2">
      <c r="A272" s="208"/>
      <c r="B272" s="68">
        <v>251</v>
      </c>
      <c r="C272" s="661" t="e">
        <f>CONCATENATE(VLOOKUP(B272,'F-GD-07 Completo'!$B:$AA,6,0),".",VLOOKUP(B272,'F-GD-07 Completo'!$B:$AA,8,0))</f>
        <v>#N/A</v>
      </c>
      <c r="D272" s="661"/>
      <c r="E272" s="661"/>
      <c r="F272" s="666" t="e">
        <f>CONCATENATE(VLOOKUP(B272,'F-GD-07 Completo'!$B:$AA,7,0),".",VLOOKUP(B272,'F-GD-07 Completo'!$B:$AA,9,0))</f>
        <v>#N/A</v>
      </c>
      <c r="G272" s="666"/>
      <c r="H272" s="666"/>
      <c r="I272" s="666"/>
      <c r="J272" s="666"/>
      <c r="K272" s="666"/>
      <c r="L272" s="666"/>
      <c r="M272" s="666"/>
      <c r="N272" s="666"/>
      <c r="O272" s="666"/>
      <c r="P272" s="666"/>
      <c r="Q272" s="666"/>
      <c r="R272" s="666"/>
      <c r="S272" s="666"/>
      <c r="T272" s="666"/>
      <c r="U272" s="666" t="e">
        <f>CONCATENATE(VLOOKUP(B272,'F-GD-07 Completo'!$B:$AA,8,0)," - ",VLOOKUP(B272,'F-GD-07 Completo'!$B:$W,10,0))</f>
        <v>#N/A</v>
      </c>
      <c r="V272" s="666"/>
      <c r="W272" s="666"/>
      <c r="X272" s="666"/>
      <c r="Y272" s="666"/>
      <c r="Z272" s="666"/>
      <c r="AA272" s="666"/>
      <c r="AB272" s="667"/>
      <c r="AC272" s="668" t="e">
        <f>VLOOKUP(B272,'F-GD-07 Completo'!$B:$AA,11,0)</f>
        <v>#N/A</v>
      </c>
      <c r="AD272" s="669"/>
      <c r="AE272" s="669"/>
      <c r="AF272" s="669"/>
      <c r="AG272" s="670" t="e">
        <f>VLOOKUP(B272,'F-GD-07 Completo'!$B:$AA,12,0)</f>
        <v>#N/A</v>
      </c>
      <c r="AH272" s="670"/>
      <c r="AI272" s="671"/>
      <c r="AJ272" s="672" t="e">
        <f>IF(VLOOKUP(B272,'F-GD-07 Completo'!$B:$AA,13,0)="Carpeta física",CONCATENATE(VLOOKUP(B272,'F-GD-07 Completo'!$B:$AE,14,0)," de ",VLOOKUP(B272,'F-GD-07 Completo'!$B:$AE,15,0))," ")</f>
        <v>#N/A</v>
      </c>
      <c r="AK272" s="673"/>
      <c r="AL272" s="674" t="e">
        <f>IF(VLOOKUP(B272,'F-GD-07 Completo'!$B:$AA,13,0)="Tomo (documentos empastados)",CONCATENATE(VLOOKUP(B272,'F-GD-07 Completo'!$B:$AE,15,0)," de ",VLOOKUP(B272,'F-GD-07 Completo'!$B:$AE,16,0))," ")</f>
        <v>#N/A</v>
      </c>
      <c r="AM272" s="675"/>
      <c r="AN272" s="672" t="e">
        <f>IF(VLOOKUP(B272,'F-GD-07 Completo'!$B:$AA,13,0)="Otro",CONCATENATE(VLOOKUP(B272,'F-GD-07 Completo'!$B:$AE,15,0)," de ",VLOOKUP(B272,'F-GD-07 Completo'!$B:$AE,16,0))," ")</f>
        <v>#N/A</v>
      </c>
      <c r="AO272" s="673"/>
      <c r="AP272" s="69" t="e">
        <f>VLOOKUP(B272,'F-GD-07 Completo'!$B:$AE,29,0)</f>
        <v>#N/A</v>
      </c>
      <c r="AQ272" s="676" t="e">
        <f>VLOOKUP(B272,'F-GD-07 Completo'!$B:$AA,21,0)</f>
        <v>#N/A</v>
      </c>
      <c r="AR272" s="677"/>
      <c r="AS272" s="185" t="e">
        <f>VLOOKUP(B272,'F-GD-07 Completo'!$B:$AA,18,0)</f>
        <v>#N/A</v>
      </c>
      <c r="AT272" s="185" t="e">
        <f>VLOOKUP(B272,'F-GD-07 Completo'!$B:$AA,19,0)</f>
        <v>#N/A</v>
      </c>
      <c r="AU272" s="185" t="e">
        <f>VLOOKUP(B272,'F-GD-07 Completo'!$B:$AA,20,0)</f>
        <v>#N/A</v>
      </c>
      <c r="AV272" s="661" t="e">
        <f>VLOOKUP(B272,'F-GD-07 Completo'!$B:$AA,22,0)</f>
        <v>#N/A</v>
      </c>
      <c r="AW272" s="662"/>
      <c r="AX272" s="70" t="e">
        <f>IF(VLOOKUP(B272,'F-GD-07 Completo'!$B:$AA,23,0)="PU","X"," ")</f>
        <v>#N/A</v>
      </c>
      <c r="AY272" s="70" t="e">
        <f>IF(VLOOKUP(B272,'F-GD-07 Completo'!$B:$AA,23,0)="PC","X"," ")</f>
        <v>#N/A</v>
      </c>
      <c r="AZ272" s="70" t="e">
        <f>IF(VLOOKUP(B272,'F-GD-07 Completo'!$B:$AA,23,0)="PR","X"," ")</f>
        <v>#N/A</v>
      </c>
      <c r="BA272" s="71" t="e">
        <f>VLOOKUP(B272,'F-GD-07 Completo'!$B:$AA,24,0)</f>
        <v>#N/A</v>
      </c>
      <c r="BB272" s="663" t="e">
        <f>VLOOKUP(B272,'F-GD-07 Completo'!$B:$AA,25,0)</f>
        <v>#N/A</v>
      </c>
      <c r="BC272" s="664"/>
      <c r="BD272" s="664"/>
      <c r="BE272" s="664"/>
      <c r="BF272" s="664"/>
      <c r="BG272" s="664"/>
      <c r="BH272" s="664"/>
      <c r="BI272" s="664"/>
      <c r="BJ272" s="664"/>
      <c r="BK272" s="664"/>
      <c r="BL272" s="664"/>
      <c r="BM272" s="664"/>
      <c r="BN272" s="664"/>
      <c r="BO272" s="665"/>
      <c r="BP272" s="72"/>
      <c r="BQ272" s="73"/>
      <c r="BR272" s="209"/>
    </row>
    <row r="273" spans="1:70" s="210" customFormat="1" ht="16.5" customHeight="1" x14ac:dyDescent="0.2">
      <c r="A273" s="208"/>
      <c r="B273" s="68">
        <v>252</v>
      </c>
      <c r="C273" s="661" t="e">
        <f>CONCATENATE(VLOOKUP(B273,'F-GD-07 Completo'!$B:$AA,6,0),".",VLOOKUP(B273,'F-GD-07 Completo'!$B:$AA,8,0))</f>
        <v>#N/A</v>
      </c>
      <c r="D273" s="661"/>
      <c r="E273" s="661"/>
      <c r="F273" s="666" t="e">
        <f>CONCATENATE(VLOOKUP(B273,'F-GD-07 Completo'!$B:$AA,7,0),".",VLOOKUP(B273,'F-GD-07 Completo'!$B:$AA,9,0))</f>
        <v>#N/A</v>
      </c>
      <c r="G273" s="666"/>
      <c r="H273" s="666"/>
      <c r="I273" s="666"/>
      <c r="J273" s="666"/>
      <c r="K273" s="666"/>
      <c r="L273" s="666"/>
      <c r="M273" s="666"/>
      <c r="N273" s="666"/>
      <c r="O273" s="666"/>
      <c r="P273" s="666"/>
      <c r="Q273" s="666"/>
      <c r="R273" s="666"/>
      <c r="S273" s="666"/>
      <c r="T273" s="666"/>
      <c r="U273" s="666" t="e">
        <f>CONCATENATE(VLOOKUP(B273,'F-GD-07 Completo'!$B:$AA,8,0)," - ",VLOOKUP(B273,'F-GD-07 Completo'!$B:$W,10,0))</f>
        <v>#N/A</v>
      </c>
      <c r="V273" s="666"/>
      <c r="W273" s="666"/>
      <c r="X273" s="666"/>
      <c r="Y273" s="666"/>
      <c r="Z273" s="666"/>
      <c r="AA273" s="666"/>
      <c r="AB273" s="667"/>
      <c r="AC273" s="668" t="e">
        <f>VLOOKUP(B273,'F-GD-07 Completo'!$B:$AA,11,0)</f>
        <v>#N/A</v>
      </c>
      <c r="AD273" s="669"/>
      <c r="AE273" s="669"/>
      <c r="AF273" s="669"/>
      <c r="AG273" s="670" t="e">
        <f>VLOOKUP(B273,'F-GD-07 Completo'!$B:$AA,12,0)</f>
        <v>#N/A</v>
      </c>
      <c r="AH273" s="670"/>
      <c r="AI273" s="671"/>
      <c r="AJ273" s="672" t="e">
        <f>IF(VLOOKUP(B273,'F-GD-07 Completo'!$B:$AA,13,0)="Carpeta física",CONCATENATE(VLOOKUP(B273,'F-GD-07 Completo'!$B:$AE,14,0)," de ",VLOOKUP(B273,'F-GD-07 Completo'!$B:$AE,15,0))," ")</f>
        <v>#N/A</v>
      </c>
      <c r="AK273" s="673"/>
      <c r="AL273" s="674" t="e">
        <f>IF(VLOOKUP(B273,'F-GD-07 Completo'!$B:$AA,13,0)="Tomo (documentos empastados)",CONCATENATE(VLOOKUP(B273,'F-GD-07 Completo'!$B:$AE,15,0)," de ",VLOOKUP(B273,'F-GD-07 Completo'!$B:$AE,16,0))," ")</f>
        <v>#N/A</v>
      </c>
      <c r="AM273" s="675"/>
      <c r="AN273" s="672" t="e">
        <f>IF(VLOOKUP(B273,'F-GD-07 Completo'!$B:$AA,13,0)="Otro",CONCATENATE(VLOOKUP(B273,'F-GD-07 Completo'!$B:$AE,15,0)," de ",VLOOKUP(B273,'F-GD-07 Completo'!$B:$AE,16,0))," ")</f>
        <v>#N/A</v>
      </c>
      <c r="AO273" s="673"/>
      <c r="AP273" s="69" t="e">
        <f>VLOOKUP(B273,'F-GD-07 Completo'!$B:$AE,29,0)</f>
        <v>#N/A</v>
      </c>
      <c r="AQ273" s="676" t="e">
        <f>VLOOKUP(B273,'F-GD-07 Completo'!$B:$AA,21,0)</f>
        <v>#N/A</v>
      </c>
      <c r="AR273" s="677"/>
      <c r="AS273" s="185" t="e">
        <f>VLOOKUP(B273,'F-GD-07 Completo'!$B:$AA,18,0)</f>
        <v>#N/A</v>
      </c>
      <c r="AT273" s="185" t="e">
        <f>VLOOKUP(B273,'F-GD-07 Completo'!$B:$AA,19,0)</f>
        <v>#N/A</v>
      </c>
      <c r="AU273" s="185" t="e">
        <f>VLOOKUP(B273,'F-GD-07 Completo'!$B:$AA,20,0)</f>
        <v>#N/A</v>
      </c>
      <c r="AV273" s="661" t="e">
        <f>VLOOKUP(B273,'F-GD-07 Completo'!$B:$AA,22,0)</f>
        <v>#N/A</v>
      </c>
      <c r="AW273" s="662"/>
      <c r="AX273" s="70" t="e">
        <f>IF(VLOOKUP(B273,'F-GD-07 Completo'!$B:$AA,23,0)="PU","X"," ")</f>
        <v>#N/A</v>
      </c>
      <c r="AY273" s="70" t="e">
        <f>IF(VLOOKUP(B273,'F-GD-07 Completo'!$B:$AA,23,0)="PC","X"," ")</f>
        <v>#N/A</v>
      </c>
      <c r="AZ273" s="70" t="e">
        <f>IF(VLOOKUP(B273,'F-GD-07 Completo'!$B:$AA,23,0)="PR","X"," ")</f>
        <v>#N/A</v>
      </c>
      <c r="BA273" s="71" t="e">
        <f>VLOOKUP(B273,'F-GD-07 Completo'!$B:$AA,24,0)</f>
        <v>#N/A</v>
      </c>
      <c r="BB273" s="663" t="e">
        <f>VLOOKUP(B273,'F-GD-07 Completo'!$B:$AA,25,0)</f>
        <v>#N/A</v>
      </c>
      <c r="BC273" s="664"/>
      <c r="BD273" s="664"/>
      <c r="BE273" s="664"/>
      <c r="BF273" s="664"/>
      <c r="BG273" s="664"/>
      <c r="BH273" s="664"/>
      <c r="BI273" s="664"/>
      <c r="BJ273" s="664"/>
      <c r="BK273" s="664"/>
      <c r="BL273" s="664"/>
      <c r="BM273" s="664"/>
      <c r="BN273" s="664"/>
      <c r="BO273" s="665"/>
      <c r="BP273" s="72"/>
      <c r="BQ273" s="73"/>
      <c r="BR273" s="209"/>
    </row>
    <row r="274" spans="1:70" s="210" customFormat="1" ht="16.5" customHeight="1" x14ac:dyDescent="0.2">
      <c r="A274" s="208"/>
      <c r="B274" s="68">
        <v>253</v>
      </c>
      <c r="C274" s="661" t="e">
        <f>CONCATENATE(VLOOKUP(B274,'F-GD-07 Completo'!$B:$AA,6,0),".",VLOOKUP(B274,'F-GD-07 Completo'!$B:$AA,8,0))</f>
        <v>#N/A</v>
      </c>
      <c r="D274" s="661"/>
      <c r="E274" s="661"/>
      <c r="F274" s="666" t="e">
        <f>CONCATENATE(VLOOKUP(B274,'F-GD-07 Completo'!$B:$AA,7,0),".",VLOOKUP(B274,'F-GD-07 Completo'!$B:$AA,9,0))</f>
        <v>#N/A</v>
      </c>
      <c r="G274" s="666"/>
      <c r="H274" s="666"/>
      <c r="I274" s="666"/>
      <c r="J274" s="666"/>
      <c r="K274" s="666"/>
      <c r="L274" s="666"/>
      <c r="M274" s="666"/>
      <c r="N274" s="666"/>
      <c r="O274" s="666"/>
      <c r="P274" s="666"/>
      <c r="Q274" s="666"/>
      <c r="R274" s="666"/>
      <c r="S274" s="666"/>
      <c r="T274" s="666"/>
      <c r="U274" s="666" t="e">
        <f>CONCATENATE(VLOOKUP(B274,'F-GD-07 Completo'!$B:$AA,8,0)," - ",VLOOKUP(B274,'F-GD-07 Completo'!$B:$W,10,0))</f>
        <v>#N/A</v>
      </c>
      <c r="V274" s="666"/>
      <c r="W274" s="666"/>
      <c r="X274" s="666"/>
      <c r="Y274" s="666"/>
      <c r="Z274" s="666"/>
      <c r="AA274" s="666"/>
      <c r="AB274" s="667"/>
      <c r="AC274" s="668" t="e">
        <f>VLOOKUP(B274,'F-GD-07 Completo'!$B:$AA,11,0)</f>
        <v>#N/A</v>
      </c>
      <c r="AD274" s="669"/>
      <c r="AE274" s="669"/>
      <c r="AF274" s="669"/>
      <c r="AG274" s="670" t="e">
        <f>VLOOKUP(B274,'F-GD-07 Completo'!$B:$AA,12,0)</f>
        <v>#N/A</v>
      </c>
      <c r="AH274" s="670"/>
      <c r="AI274" s="671"/>
      <c r="AJ274" s="672" t="e">
        <f>IF(VLOOKUP(B274,'F-GD-07 Completo'!$B:$AA,13,0)="Carpeta física",CONCATENATE(VLOOKUP(B274,'F-GD-07 Completo'!$B:$AE,14,0)," de ",VLOOKUP(B274,'F-GD-07 Completo'!$B:$AE,15,0))," ")</f>
        <v>#N/A</v>
      </c>
      <c r="AK274" s="673"/>
      <c r="AL274" s="674" t="e">
        <f>IF(VLOOKUP(B274,'F-GD-07 Completo'!$B:$AA,13,0)="Tomo (documentos empastados)",CONCATENATE(VLOOKUP(B274,'F-GD-07 Completo'!$B:$AE,15,0)," de ",VLOOKUP(B274,'F-GD-07 Completo'!$B:$AE,16,0))," ")</f>
        <v>#N/A</v>
      </c>
      <c r="AM274" s="675"/>
      <c r="AN274" s="672" t="e">
        <f>IF(VLOOKUP(B274,'F-GD-07 Completo'!$B:$AA,13,0)="Otro",CONCATENATE(VLOOKUP(B274,'F-GD-07 Completo'!$B:$AE,15,0)," de ",VLOOKUP(B274,'F-GD-07 Completo'!$B:$AE,16,0))," ")</f>
        <v>#N/A</v>
      </c>
      <c r="AO274" s="673"/>
      <c r="AP274" s="69" t="e">
        <f>VLOOKUP(B274,'F-GD-07 Completo'!$B:$AE,29,0)</f>
        <v>#N/A</v>
      </c>
      <c r="AQ274" s="676" t="e">
        <f>VLOOKUP(B274,'F-GD-07 Completo'!$B:$AA,21,0)</f>
        <v>#N/A</v>
      </c>
      <c r="AR274" s="677"/>
      <c r="AS274" s="185" t="e">
        <f>VLOOKUP(B274,'F-GD-07 Completo'!$B:$AA,18,0)</f>
        <v>#N/A</v>
      </c>
      <c r="AT274" s="185" t="e">
        <f>VLOOKUP(B274,'F-GD-07 Completo'!$B:$AA,19,0)</f>
        <v>#N/A</v>
      </c>
      <c r="AU274" s="185" t="e">
        <f>VLOOKUP(B274,'F-GD-07 Completo'!$B:$AA,20,0)</f>
        <v>#N/A</v>
      </c>
      <c r="AV274" s="661" t="e">
        <f>VLOOKUP(B274,'F-GD-07 Completo'!$B:$AA,22,0)</f>
        <v>#N/A</v>
      </c>
      <c r="AW274" s="662"/>
      <c r="AX274" s="70" t="e">
        <f>IF(VLOOKUP(B274,'F-GD-07 Completo'!$B:$AA,23,0)="PU","X"," ")</f>
        <v>#N/A</v>
      </c>
      <c r="AY274" s="70" t="e">
        <f>IF(VLOOKUP(B274,'F-GD-07 Completo'!$B:$AA,23,0)="PC","X"," ")</f>
        <v>#N/A</v>
      </c>
      <c r="AZ274" s="70" t="e">
        <f>IF(VLOOKUP(B274,'F-GD-07 Completo'!$B:$AA,23,0)="PR","X"," ")</f>
        <v>#N/A</v>
      </c>
      <c r="BA274" s="71" t="e">
        <f>VLOOKUP(B274,'F-GD-07 Completo'!$B:$AA,24,0)</f>
        <v>#N/A</v>
      </c>
      <c r="BB274" s="663" t="e">
        <f>VLOOKUP(B274,'F-GD-07 Completo'!$B:$AA,25,0)</f>
        <v>#N/A</v>
      </c>
      <c r="BC274" s="664"/>
      <c r="BD274" s="664"/>
      <c r="BE274" s="664"/>
      <c r="BF274" s="664"/>
      <c r="BG274" s="664"/>
      <c r="BH274" s="664"/>
      <c r="BI274" s="664"/>
      <c r="BJ274" s="664"/>
      <c r="BK274" s="664"/>
      <c r="BL274" s="664"/>
      <c r="BM274" s="664"/>
      <c r="BN274" s="664"/>
      <c r="BO274" s="665"/>
      <c r="BP274" s="72"/>
      <c r="BQ274" s="73"/>
      <c r="BR274" s="209"/>
    </row>
    <row r="275" spans="1:70" s="210" customFormat="1" ht="16.5" customHeight="1" x14ac:dyDescent="0.2">
      <c r="A275" s="208"/>
      <c r="B275" s="68">
        <v>254</v>
      </c>
      <c r="C275" s="661" t="e">
        <f>CONCATENATE(VLOOKUP(B275,'F-GD-07 Completo'!$B:$AA,6,0),".",VLOOKUP(B275,'F-GD-07 Completo'!$B:$AA,8,0))</f>
        <v>#N/A</v>
      </c>
      <c r="D275" s="661"/>
      <c r="E275" s="661"/>
      <c r="F275" s="666" t="e">
        <f>CONCATENATE(VLOOKUP(B275,'F-GD-07 Completo'!$B:$AA,7,0),".",VLOOKUP(B275,'F-GD-07 Completo'!$B:$AA,9,0))</f>
        <v>#N/A</v>
      </c>
      <c r="G275" s="666"/>
      <c r="H275" s="666"/>
      <c r="I275" s="666"/>
      <c r="J275" s="666"/>
      <c r="K275" s="666"/>
      <c r="L275" s="666"/>
      <c r="M275" s="666"/>
      <c r="N275" s="666"/>
      <c r="O275" s="666"/>
      <c r="P275" s="666"/>
      <c r="Q275" s="666"/>
      <c r="R275" s="666"/>
      <c r="S275" s="666"/>
      <c r="T275" s="666"/>
      <c r="U275" s="666" t="e">
        <f>CONCATENATE(VLOOKUP(B275,'F-GD-07 Completo'!$B:$AA,8,0)," - ",VLOOKUP(B275,'F-GD-07 Completo'!$B:$W,10,0))</f>
        <v>#N/A</v>
      </c>
      <c r="V275" s="666"/>
      <c r="W275" s="666"/>
      <c r="X275" s="666"/>
      <c r="Y275" s="666"/>
      <c r="Z275" s="666"/>
      <c r="AA275" s="666"/>
      <c r="AB275" s="667"/>
      <c r="AC275" s="668" t="e">
        <f>VLOOKUP(B275,'F-GD-07 Completo'!$B:$AA,11,0)</f>
        <v>#N/A</v>
      </c>
      <c r="AD275" s="669"/>
      <c r="AE275" s="669"/>
      <c r="AF275" s="669"/>
      <c r="AG275" s="670" t="e">
        <f>VLOOKUP(B275,'F-GD-07 Completo'!$B:$AA,12,0)</f>
        <v>#N/A</v>
      </c>
      <c r="AH275" s="670"/>
      <c r="AI275" s="671"/>
      <c r="AJ275" s="672" t="e">
        <f>IF(VLOOKUP(B275,'F-GD-07 Completo'!$B:$AA,13,0)="Carpeta física",CONCATENATE(VLOOKUP(B275,'F-GD-07 Completo'!$B:$AE,14,0)," de ",VLOOKUP(B275,'F-GD-07 Completo'!$B:$AE,15,0))," ")</f>
        <v>#N/A</v>
      </c>
      <c r="AK275" s="673"/>
      <c r="AL275" s="674" t="e">
        <f>IF(VLOOKUP(B275,'F-GD-07 Completo'!$B:$AA,13,0)="Tomo (documentos empastados)",CONCATENATE(VLOOKUP(B275,'F-GD-07 Completo'!$B:$AE,15,0)," de ",VLOOKUP(B275,'F-GD-07 Completo'!$B:$AE,16,0))," ")</f>
        <v>#N/A</v>
      </c>
      <c r="AM275" s="675"/>
      <c r="AN275" s="672" t="e">
        <f>IF(VLOOKUP(B275,'F-GD-07 Completo'!$B:$AA,13,0)="Otro",CONCATENATE(VLOOKUP(B275,'F-GD-07 Completo'!$B:$AE,15,0)," de ",VLOOKUP(B275,'F-GD-07 Completo'!$B:$AE,16,0))," ")</f>
        <v>#N/A</v>
      </c>
      <c r="AO275" s="673"/>
      <c r="AP275" s="69" t="e">
        <f>VLOOKUP(B275,'F-GD-07 Completo'!$B:$AE,29,0)</f>
        <v>#N/A</v>
      </c>
      <c r="AQ275" s="676" t="e">
        <f>VLOOKUP(B275,'F-GD-07 Completo'!$B:$AA,21,0)</f>
        <v>#N/A</v>
      </c>
      <c r="AR275" s="677"/>
      <c r="AS275" s="185" t="e">
        <f>VLOOKUP(B275,'F-GD-07 Completo'!$B:$AA,18,0)</f>
        <v>#N/A</v>
      </c>
      <c r="AT275" s="185" t="e">
        <f>VLOOKUP(B275,'F-GD-07 Completo'!$B:$AA,19,0)</f>
        <v>#N/A</v>
      </c>
      <c r="AU275" s="185" t="e">
        <f>VLOOKUP(B275,'F-GD-07 Completo'!$B:$AA,20,0)</f>
        <v>#N/A</v>
      </c>
      <c r="AV275" s="661" t="e">
        <f>VLOOKUP(B275,'F-GD-07 Completo'!$B:$AA,22,0)</f>
        <v>#N/A</v>
      </c>
      <c r="AW275" s="662"/>
      <c r="AX275" s="70" t="e">
        <f>IF(VLOOKUP(B275,'F-GD-07 Completo'!$B:$AA,23,0)="PU","X"," ")</f>
        <v>#N/A</v>
      </c>
      <c r="AY275" s="70" t="e">
        <f>IF(VLOOKUP(B275,'F-GD-07 Completo'!$B:$AA,23,0)="PC","X"," ")</f>
        <v>#N/A</v>
      </c>
      <c r="AZ275" s="70" t="e">
        <f>IF(VLOOKUP(B275,'F-GD-07 Completo'!$B:$AA,23,0)="PR","X"," ")</f>
        <v>#N/A</v>
      </c>
      <c r="BA275" s="71" t="e">
        <f>VLOOKUP(B275,'F-GD-07 Completo'!$B:$AA,24,0)</f>
        <v>#N/A</v>
      </c>
      <c r="BB275" s="663" t="e">
        <f>VLOOKUP(B275,'F-GD-07 Completo'!$B:$AA,25,0)</f>
        <v>#N/A</v>
      </c>
      <c r="BC275" s="664"/>
      <c r="BD275" s="664"/>
      <c r="BE275" s="664"/>
      <c r="BF275" s="664"/>
      <c r="BG275" s="664"/>
      <c r="BH275" s="664"/>
      <c r="BI275" s="664"/>
      <c r="BJ275" s="664"/>
      <c r="BK275" s="664"/>
      <c r="BL275" s="664"/>
      <c r="BM275" s="664"/>
      <c r="BN275" s="664"/>
      <c r="BO275" s="665"/>
      <c r="BP275" s="72"/>
      <c r="BQ275" s="73"/>
      <c r="BR275" s="209"/>
    </row>
    <row r="276" spans="1:70" s="210" customFormat="1" ht="16.5" customHeight="1" x14ac:dyDescent="0.2">
      <c r="A276" s="208"/>
      <c r="B276" s="68">
        <v>255</v>
      </c>
      <c r="C276" s="661" t="e">
        <f>CONCATENATE(VLOOKUP(B276,'F-GD-07 Completo'!$B:$AA,6,0),".",VLOOKUP(B276,'F-GD-07 Completo'!$B:$AA,8,0))</f>
        <v>#N/A</v>
      </c>
      <c r="D276" s="661"/>
      <c r="E276" s="661"/>
      <c r="F276" s="666" t="e">
        <f>CONCATENATE(VLOOKUP(B276,'F-GD-07 Completo'!$B:$AA,7,0),".",VLOOKUP(B276,'F-GD-07 Completo'!$B:$AA,9,0))</f>
        <v>#N/A</v>
      </c>
      <c r="G276" s="666"/>
      <c r="H276" s="666"/>
      <c r="I276" s="666"/>
      <c r="J276" s="666"/>
      <c r="K276" s="666"/>
      <c r="L276" s="666"/>
      <c r="M276" s="666"/>
      <c r="N276" s="666"/>
      <c r="O276" s="666"/>
      <c r="P276" s="666"/>
      <c r="Q276" s="666"/>
      <c r="R276" s="666"/>
      <c r="S276" s="666"/>
      <c r="T276" s="666"/>
      <c r="U276" s="666" t="e">
        <f>CONCATENATE(VLOOKUP(B276,'F-GD-07 Completo'!$B:$AA,8,0)," - ",VLOOKUP(B276,'F-GD-07 Completo'!$B:$W,10,0))</f>
        <v>#N/A</v>
      </c>
      <c r="V276" s="666"/>
      <c r="W276" s="666"/>
      <c r="X276" s="666"/>
      <c r="Y276" s="666"/>
      <c r="Z276" s="666"/>
      <c r="AA276" s="666"/>
      <c r="AB276" s="667"/>
      <c r="AC276" s="668" t="e">
        <f>VLOOKUP(B276,'F-GD-07 Completo'!$B:$AA,11,0)</f>
        <v>#N/A</v>
      </c>
      <c r="AD276" s="669"/>
      <c r="AE276" s="669"/>
      <c r="AF276" s="669"/>
      <c r="AG276" s="670" t="e">
        <f>VLOOKUP(B276,'F-GD-07 Completo'!$B:$AA,12,0)</f>
        <v>#N/A</v>
      </c>
      <c r="AH276" s="670"/>
      <c r="AI276" s="671"/>
      <c r="AJ276" s="672" t="e">
        <f>IF(VLOOKUP(B276,'F-GD-07 Completo'!$B:$AA,13,0)="Carpeta física",CONCATENATE(VLOOKUP(B276,'F-GD-07 Completo'!$B:$AE,14,0)," de ",VLOOKUP(B276,'F-GD-07 Completo'!$B:$AE,15,0))," ")</f>
        <v>#N/A</v>
      </c>
      <c r="AK276" s="673"/>
      <c r="AL276" s="674" t="e">
        <f>IF(VLOOKUP(B276,'F-GD-07 Completo'!$B:$AA,13,0)="Tomo (documentos empastados)",CONCATENATE(VLOOKUP(B276,'F-GD-07 Completo'!$B:$AE,15,0)," de ",VLOOKUP(B276,'F-GD-07 Completo'!$B:$AE,16,0))," ")</f>
        <v>#N/A</v>
      </c>
      <c r="AM276" s="675"/>
      <c r="AN276" s="672" t="e">
        <f>IF(VLOOKUP(B276,'F-GD-07 Completo'!$B:$AA,13,0)="Otro",CONCATENATE(VLOOKUP(B276,'F-GD-07 Completo'!$B:$AE,15,0)," de ",VLOOKUP(B276,'F-GD-07 Completo'!$B:$AE,16,0))," ")</f>
        <v>#N/A</v>
      </c>
      <c r="AO276" s="673"/>
      <c r="AP276" s="69" t="e">
        <f>VLOOKUP(B276,'F-GD-07 Completo'!$B:$AE,29,0)</f>
        <v>#N/A</v>
      </c>
      <c r="AQ276" s="676" t="e">
        <f>VLOOKUP(B276,'F-GD-07 Completo'!$B:$AA,21,0)</f>
        <v>#N/A</v>
      </c>
      <c r="AR276" s="677"/>
      <c r="AS276" s="185" t="e">
        <f>VLOOKUP(B276,'F-GD-07 Completo'!$B:$AA,18,0)</f>
        <v>#N/A</v>
      </c>
      <c r="AT276" s="185" t="e">
        <f>VLOOKUP(B276,'F-GD-07 Completo'!$B:$AA,19,0)</f>
        <v>#N/A</v>
      </c>
      <c r="AU276" s="185" t="e">
        <f>VLOOKUP(B276,'F-GD-07 Completo'!$B:$AA,20,0)</f>
        <v>#N/A</v>
      </c>
      <c r="AV276" s="661" t="e">
        <f>VLOOKUP(B276,'F-GD-07 Completo'!$B:$AA,22,0)</f>
        <v>#N/A</v>
      </c>
      <c r="AW276" s="662"/>
      <c r="AX276" s="70" t="e">
        <f>IF(VLOOKUP(B276,'F-GD-07 Completo'!$B:$AA,23,0)="PU","X"," ")</f>
        <v>#N/A</v>
      </c>
      <c r="AY276" s="70" t="e">
        <f>IF(VLOOKUP(B276,'F-GD-07 Completo'!$B:$AA,23,0)="PC","X"," ")</f>
        <v>#N/A</v>
      </c>
      <c r="AZ276" s="70" t="e">
        <f>IF(VLOOKUP(B276,'F-GD-07 Completo'!$B:$AA,23,0)="PR","X"," ")</f>
        <v>#N/A</v>
      </c>
      <c r="BA276" s="71" t="e">
        <f>VLOOKUP(B276,'F-GD-07 Completo'!$B:$AA,24,0)</f>
        <v>#N/A</v>
      </c>
      <c r="BB276" s="663" t="e">
        <f>VLOOKUP(B276,'F-GD-07 Completo'!$B:$AA,25,0)</f>
        <v>#N/A</v>
      </c>
      <c r="BC276" s="664"/>
      <c r="BD276" s="664"/>
      <c r="BE276" s="664"/>
      <c r="BF276" s="664"/>
      <c r="BG276" s="664"/>
      <c r="BH276" s="664"/>
      <c r="BI276" s="664"/>
      <c r="BJ276" s="664"/>
      <c r="BK276" s="664"/>
      <c r="BL276" s="664"/>
      <c r="BM276" s="664"/>
      <c r="BN276" s="664"/>
      <c r="BO276" s="665"/>
      <c r="BP276" s="72"/>
      <c r="BQ276" s="73"/>
      <c r="BR276" s="209"/>
    </row>
    <row r="277" spans="1:70" s="210" customFormat="1" ht="16.5" customHeight="1" x14ac:dyDescent="0.2">
      <c r="A277" s="208"/>
      <c r="B277" s="68">
        <v>256</v>
      </c>
      <c r="C277" s="661" t="e">
        <f>CONCATENATE(VLOOKUP(B277,'F-GD-07 Completo'!$B:$AA,6,0),".",VLOOKUP(B277,'F-GD-07 Completo'!$B:$AA,8,0))</f>
        <v>#N/A</v>
      </c>
      <c r="D277" s="661"/>
      <c r="E277" s="661"/>
      <c r="F277" s="666" t="e">
        <f>CONCATENATE(VLOOKUP(B277,'F-GD-07 Completo'!$B:$AA,7,0),".",VLOOKUP(B277,'F-GD-07 Completo'!$B:$AA,9,0))</f>
        <v>#N/A</v>
      </c>
      <c r="G277" s="666"/>
      <c r="H277" s="666"/>
      <c r="I277" s="666"/>
      <c r="J277" s="666"/>
      <c r="K277" s="666"/>
      <c r="L277" s="666"/>
      <c r="M277" s="666"/>
      <c r="N277" s="666"/>
      <c r="O277" s="666"/>
      <c r="P277" s="666"/>
      <c r="Q277" s="666"/>
      <c r="R277" s="666"/>
      <c r="S277" s="666"/>
      <c r="T277" s="666"/>
      <c r="U277" s="666" t="e">
        <f>CONCATENATE(VLOOKUP(B277,'F-GD-07 Completo'!$B:$AA,8,0)," - ",VLOOKUP(B277,'F-GD-07 Completo'!$B:$W,10,0))</f>
        <v>#N/A</v>
      </c>
      <c r="V277" s="666"/>
      <c r="W277" s="666"/>
      <c r="X277" s="666"/>
      <c r="Y277" s="666"/>
      <c r="Z277" s="666"/>
      <c r="AA277" s="666"/>
      <c r="AB277" s="667"/>
      <c r="AC277" s="668" t="e">
        <f>VLOOKUP(B277,'F-GD-07 Completo'!$B:$AA,11,0)</f>
        <v>#N/A</v>
      </c>
      <c r="AD277" s="669"/>
      <c r="AE277" s="669"/>
      <c r="AF277" s="669"/>
      <c r="AG277" s="670" t="e">
        <f>VLOOKUP(B277,'F-GD-07 Completo'!$B:$AA,12,0)</f>
        <v>#N/A</v>
      </c>
      <c r="AH277" s="670"/>
      <c r="AI277" s="671"/>
      <c r="AJ277" s="672" t="e">
        <f>IF(VLOOKUP(B277,'F-GD-07 Completo'!$B:$AA,13,0)="Carpeta física",CONCATENATE(VLOOKUP(B277,'F-GD-07 Completo'!$B:$AE,14,0)," de ",VLOOKUP(B277,'F-GD-07 Completo'!$B:$AE,15,0))," ")</f>
        <v>#N/A</v>
      </c>
      <c r="AK277" s="673"/>
      <c r="AL277" s="674" t="e">
        <f>IF(VLOOKUP(B277,'F-GD-07 Completo'!$B:$AA,13,0)="Tomo (documentos empastados)",CONCATENATE(VLOOKUP(B277,'F-GD-07 Completo'!$B:$AE,15,0)," de ",VLOOKUP(B277,'F-GD-07 Completo'!$B:$AE,16,0))," ")</f>
        <v>#N/A</v>
      </c>
      <c r="AM277" s="675"/>
      <c r="AN277" s="672" t="e">
        <f>IF(VLOOKUP(B277,'F-GD-07 Completo'!$B:$AA,13,0)="Otro",CONCATENATE(VLOOKUP(B277,'F-GD-07 Completo'!$B:$AE,15,0)," de ",VLOOKUP(B277,'F-GD-07 Completo'!$B:$AE,16,0))," ")</f>
        <v>#N/A</v>
      </c>
      <c r="AO277" s="673"/>
      <c r="AP277" s="69" t="e">
        <f>VLOOKUP(B277,'F-GD-07 Completo'!$B:$AE,29,0)</f>
        <v>#N/A</v>
      </c>
      <c r="AQ277" s="676" t="e">
        <f>VLOOKUP(B277,'F-GD-07 Completo'!$B:$AA,21,0)</f>
        <v>#N/A</v>
      </c>
      <c r="AR277" s="677"/>
      <c r="AS277" s="185" t="e">
        <f>VLOOKUP(B277,'F-GD-07 Completo'!$B:$AA,18,0)</f>
        <v>#N/A</v>
      </c>
      <c r="AT277" s="185" t="e">
        <f>VLOOKUP(B277,'F-GD-07 Completo'!$B:$AA,19,0)</f>
        <v>#N/A</v>
      </c>
      <c r="AU277" s="185" t="e">
        <f>VLOOKUP(B277,'F-GD-07 Completo'!$B:$AA,20,0)</f>
        <v>#N/A</v>
      </c>
      <c r="AV277" s="661" t="e">
        <f>VLOOKUP(B277,'F-GD-07 Completo'!$B:$AA,22,0)</f>
        <v>#N/A</v>
      </c>
      <c r="AW277" s="662"/>
      <c r="AX277" s="70" t="e">
        <f>IF(VLOOKUP(B277,'F-GD-07 Completo'!$B:$AA,23,0)="PU","X"," ")</f>
        <v>#N/A</v>
      </c>
      <c r="AY277" s="70" t="e">
        <f>IF(VLOOKUP(B277,'F-GD-07 Completo'!$B:$AA,23,0)="PC","X"," ")</f>
        <v>#N/A</v>
      </c>
      <c r="AZ277" s="70" t="e">
        <f>IF(VLOOKUP(B277,'F-GD-07 Completo'!$B:$AA,23,0)="PR","X"," ")</f>
        <v>#N/A</v>
      </c>
      <c r="BA277" s="71" t="e">
        <f>VLOOKUP(B277,'F-GD-07 Completo'!$B:$AA,24,0)</f>
        <v>#N/A</v>
      </c>
      <c r="BB277" s="663" t="e">
        <f>VLOOKUP(B277,'F-GD-07 Completo'!$B:$AA,25,0)</f>
        <v>#N/A</v>
      </c>
      <c r="BC277" s="664"/>
      <c r="BD277" s="664"/>
      <c r="BE277" s="664"/>
      <c r="BF277" s="664"/>
      <c r="BG277" s="664"/>
      <c r="BH277" s="664"/>
      <c r="BI277" s="664"/>
      <c r="BJ277" s="664"/>
      <c r="BK277" s="664"/>
      <c r="BL277" s="664"/>
      <c r="BM277" s="664"/>
      <c r="BN277" s="664"/>
      <c r="BO277" s="665"/>
      <c r="BP277" s="72"/>
      <c r="BQ277" s="73"/>
      <c r="BR277" s="209"/>
    </row>
    <row r="278" spans="1:70" s="210" customFormat="1" ht="16.5" customHeight="1" x14ac:dyDescent="0.2">
      <c r="A278" s="208"/>
      <c r="B278" s="68">
        <v>257</v>
      </c>
      <c r="C278" s="661" t="e">
        <f>CONCATENATE(VLOOKUP(B278,'F-GD-07 Completo'!$B:$AA,6,0),".",VLOOKUP(B278,'F-GD-07 Completo'!$B:$AA,8,0))</f>
        <v>#N/A</v>
      </c>
      <c r="D278" s="661"/>
      <c r="E278" s="661"/>
      <c r="F278" s="666" t="e">
        <f>CONCATENATE(VLOOKUP(B278,'F-GD-07 Completo'!$B:$AA,7,0),".",VLOOKUP(B278,'F-GD-07 Completo'!$B:$AA,9,0))</f>
        <v>#N/A</v>
      </c>
      <c r="G278" s="666"/>
      <c r="H278" s="666"/>
      <c r="I278" s="666"/>
      <c r="J278" s="666"/>
      <c r="K278" s="666"/>
      <c r="L278" s="666"/>
      <c r="M278" s="666"/>
      <c r="N278" s="666"/>
      <c r="O278" s="666"/>
      <c r="P278" s="666"/>
      <c r="Q278" s="666"/>
      <c r="R278" s="666"/>
      <c r="S278" s="666"/>
      <c r="T278" s="666"/>
      <c r="U278" s="666" t="e">
        <f>CONCATENATE(VLOOKUP(B278,'F-GD-07 Completo'!$B:$AA,8,0)," - ",VLOOKUP(B278,'F-GD-07 Completo'!$B:$W,10,0))</f>
        <v>#N/A</v>
      </c>
      <c r="V278" s="666"/>
      <c r="W278" s="666"/>
      <c r="X278" s="666"/>
      <c r="Y278" s="666"/>
      <c r="Z278" s="666"/>
      <c r="AA278" s="666"/>
      <c r="AB278" s="667"/>
      <c r="AC278" s="668" t="e">
        <f>VLOOKUP(B278,'F-GD-07 Completo'!$B:$AA,11,0)</f>
        <v>#N/A</v>
      </c>
      <c r="AD278" s="669"/>
      <c r="AE278" s="669"/>
      <c r="AF278" s="669"/>
      <c r="AG278" s="670" t="e">
        <f>VLOOKUP(B278,'F-GD-07 Completo'!$B:$AA,12,0)</f>
        <v>#N/A</v>
      </c>
      <c r="AH278" s="670"/>
      <c r="AI278" s="671"/>
      <c r="AJ278" s="672" t="e">
        <f>IF(VLOOKUP(B278,'F-GD-07 Completo'!$B:$AA,13,0)="Carpeta física",CONCATENATE(VLOOKUP(B278,'F-GD-07 Completo'!$B:$AE,14,0)," de ",VLOOKUP(B278,'F-GD-07 Completo'!$B:$AE,15,0))," ")</f>
        <v>#N/A</v>
      </c>
      <c r="AK278" s="673"/>
      <c r="AL278" s="674" t="e">
        <f>IF(VLOOKUP(B278,'F-GD-07 Completo'!$B:$AA,13,0)="Tomo (documentos empastados)",CONCATENATE(VLOOKUP(B278,'F-GD-07 Completo'!$B:$AE,15,0)," de ",VLOOKUP(B278,'F-GD-07 Completo'!$B:$AE,16,0))," ")</f>
        <v>#N/A</v>
      </c>
      <c r="AM278" s="675"/>
      <c r="AN278" s="672" t="e">
        <f>IF(VLOOKUP(B278,'F-GD-07 Completo'!$B:$AA,13,0)="Otro",CONCATENATE(VLOOKUP(B278,'F-GD-07 Completo'!$B:$AE,15,0)," de ",VLOOKUP(B278,'F-GD-07 Completo'!$B:$AE,16,0))," ")</f>
        <v>#N/A</v>
      </c>
      <c r="AO278" s="673"/>
      <c r="AP278" s="69" t="e">
        <f>VLOOKUP(B278,'F-GD-07 Completo'!$B:$AE,29,0)</f>
        <v>#N/A</v>
      </c>
      <c r="AQ278" s="676" t="e">
        <f>VLOOKUP(B278,'F-GD-07 Completo'!$B:$AA,21,0)</f>
        <v>#N/A</v>
      </c>
      <c r="AR278" s="677"/>
      <c r="AS278" s="185" t="e">
        <f>VLOOKUP(B278,'F-GD-07 Completo'!$B:$AA,18,0)</f>
        <v>#N/A</v>
      </c>
      <c r="AT278" s="185" t="e">
        <f>VLOOKUP(B278,'F-GD-07 Completo'!$B:$AA,19,0)</f>
        <v>#N/A</v>
      </c>
      <c r="AU278" s="185" t="e">
        <f>VLOOKUP(B278,'F-GD-07 Completo'!$B:$AA,20,0)</f>
        <v>#N/A</v>
      </c>
      <c r="AV278" s="661" t="e">
        <f>VLOOKUP(B278,'F-GD-07 Completo'!$B:$AA,22,0)</f>
        <v>#N/A</v>
      </c>
      <c r="AW278" s="662"/>
      <c r="AX278" s="70" t="e">
        <f>IF(VLOOKUP(B278,'F-GD-07 Completo'!$B:$AA,23,0)="PU","X"," ")</f>
        <v>#N/A</v>
      </c>
      <c r="AY278" s="70" t="e">
        <f>IF(VLOOKUP(B278,'F-GD-07 Completo'!$B:$AA,23,0)="PC","X"," ")</f>
        <v>#N/A</v>
      </c>
      <c r="AZ278" s="70" t="e">
        <f>IF(VLOOKUP(B278,'F-GD-07 Completo'!$B:$AA,23,0)="PR","X"," ")</f>
        <v>#N/A</v>
      </c>
      <c r="BA278" s="71" t="e">
        <f>VLOOKUP(B278,'F-GD-07 Completo'!$B:$AA,24,0)</f>
        <v>#N/A</v>
      </c>
      <c r="BB278" s="663" t="e">
        <f>VLOOKUP(B278,'F-GD-07 Completo'!$B:$AA,25,0)</f>
        <v>#N/A</v>
      </c>
      <c r="BC278" s="664"/>
      <c r="BD278" s="664"/>
      <c r="BE278" s="664"/>
      <c r="BF278" s="664"/>
      <c r="BG278" s="664"/>
      <c r="BH278" s="664"/>
      <c r="BI278" s="664"/>
      <c r="BJ278" s="664"/>
      <c r="BK278" s="664"/>
      <c r="BL278" s="664"/>
      <c r="BM278" s="664"/>
      <c r="BN278" s="664"/>
      <c r="BO278" s="665"/>
      <c r="BP278" s="72"/>
      <c r="BQ278" s="73"/>
      <c r="BR278" s="209"/>
    </row>
    <row r="279" spans="1:70" s="210" customFormat="1" ht="16.5" customHeight="1" x14ac:dyDescent="0.2">
      <c r="A279" s="208"/>
      <c r="B279" s="68">
        <v>258</v>
      </c>
      <c r="C279" s="661" t="e">
        <f>CONCATENATE(VLOOKUP(B279,'F-GD-07 Completo'!$B:$AA,6,0),".",VLOOKUP(B279,'F-GD-07 Completo'!$B:$AA,8,0))</f>
        <v>#N/A</v>
      </c>
      <c r="D279" s="661"/>
      <c r="E279" s="661"/>
      <c r="F279" s="666" t="e">
        <f>CONCATENATE(VLOOKUP(B279,'F-GD-07 Completo'!$B:$AA,7,0),".",VLOOKUP(B279,'F-GD-07 Completo'!$B:$AA,9,0))</f>
        <v>#N/A</v>
      </c>
      <c r="G279" s="666"/>
      <c r="H279" s="666"/>
      <c r="I279" s="666"/>
      <c r="J279" s="666"/>
      <c r="K279" s="666"/>
      <c r="L279" s="666"/>
      <c r="M279" s="666"/>
      <c r="N279" s="666"/>
      <c r="O279" s="666"/>
      <c r="P279" s="666"/>
      <c r="Q279" s="666"/>
      <c r="R279" s="666"/>
      <c r="S279" s="666"/>
      <c r="T279" s="666"/>
      <c r="U279" s="666" t="e">
        <f>CONCATENATE(VLOOKUP(B279,'F-GD-07 Completo'!$B:$AA,8,0)," - ",VLOOKUP(B279,'F-GD-07 Completo'!$B:$W,10,0))</f>
        <v>#N/A</v>
      </c>
      <c r="V279" s="666"/>
      <c r="W279" s="666"/>
      <c r="X279" s="666"/>
      <c r="Y279" s="666"/>
      <c r="Z279" s="666"/>
      <c r="AA279" s="666"/>
      <c r="AB279" s="667"/>
      <c r="AC279" s="668" t="e">
        <f>VLOOKUP(B279,'F-GD-07 Completo'!$B:$AA,11,0)</f>
        <v>#N/A</v>
      </c>
      <c r="AD279" s="669"/>
      <c r="AE279" s="669"/>
      <c r="AF279" s="669"/>
      <c r="AG279" s="670" t="e">
        <f>VLOOKUP(B279,'F-GD-07 Completo'!$B:$AA,12,0)</f>
        <v>#N/A</v>
      </c>
      <c r="AH279" s="670"/>
      <c r="AI279" s="671"/>
      <c r="AJ279" s="672" t="e">
        <f>IF(VLOOKUP(B279,'F-GD-07 Completo'!$B:$AA,13,0)="Carpeta física",CONCATENATE(VLOOKUP(B279,'F-GD-07 Completo'!$B:$AE,14,0)," de ",VLOOKUP(B279,'F-GD-07 Completo'!$B:$AE,15,0))," ")</f>
        <v>#N/A</v>
      </c>
      <c r="AK279" s="673"/>
      <c r="AL279" s="674" t="e">
        <f>IF(VLOOKUP(B279,'F-GD-07 Completo'!$B:$AA,13,0)="Tomo (documentos empastados)",CONCATENATE(VLOOKUP(B279,'F-GD-07 Completo'!$B:$AE,15,0)," de ",VLOOKUP(B279,'F-GD-07 Completo'!$B:$AE,16,0))," ")</f>
        <v>#N/A</v>
      </c>
      <c r="AM279" s="675"/>
      <c r="AN279" s="672" t="e">
        <f>IF(VLOOKUP(B279,'F-GD-07 Completo'!$B:$AA,13,0)="Otro",CONCATENATE(VLOOKUP(B279,'F-GD-07 Completo'!$B:$AE,15,0)," de ",VLOOKUP(B279,'F-GD-07 Completo'!$B:$AE,16,0))," ")</f>
        <v>#N/A</v>
      </c>
      <c r="AO279" s="673"/>
      <c r="AP279" s="69" t="e">
        <f>VLOOKUP(B279,'F-GD-07 Completo'!$B:$AE,29,0)</f>
        <v>#N/A</v>
      </c>
      <c r="AQ279" s="676" t="e">
        <f>VLOOKUP(B279,'F-GD-07 Completo'!$B:$AA,21,0)</f>
        <v>#N/A</v>
      </c>
      <c r="AR279" s="677"/>
      <c r="AS279" s="185" t="e">
        <f>VLOOKUP(B279,'F-GD-07 Completo'!$B:$AA,18,0)</f>
        <v>#N/A</v>
      </c>
      <c r="AT279" s="185" t="e">
        <f>VLOOKUP(B279,'F-GD-07 Completo'!$B:$AA,19,0)</f>
        <v>#N/A</v>
      </c>
      <c r="AU279" s="185" t="e">
        <f>VLOOKUP(B279,'F-GD-07 Completo'!$B:$AA,20,0)</f>
        <v>#N/A</v>
      </c>
      <c r="AV279" s="661" t="e">
        <f>VLOOKUP(B279,'F-GD-07 Completo'!$B:$AA,22,0)</f>
        <v>#N/A</v>
      </c>
      <c r="AW279" s="662"/>
      <c r="AX279" s="70" t="e">
        <f>IF(VLOOKUP(B279,'F-GD-07 Completo'!$B:$AA,23,0)="PU","X"," ")</f>
        <v>#N/A</v>
      </c>
      <c r="AY279" s="70" t="e">
        <f>IF(VLOOKUP(B279,'F-GD-07 Completo'!$B:$AA,23,0)="PC","X"," ")</f>
        <v>#N/A</v>
      </c>
      <c r="AZ279" s="70" t="e">
        <f>IF(VLOOKUP(B279,'F-GD-07 Completo'!$B:$AA,23,0)="PR","X"," ")</f>
        <v>#N/A</v>
      </c>
      <c r="BA279" s="71" t="e">
        <f>VLOOKUP(B279,'F-GD-07 Completo'!$B:$AA,24,0)</f>
        <v>#N/A</v>
      </c>
      <c r="BB279" s="663" t="e">
        <f>VLOOKUP(B279,'F-GD-07 Completo'!$B:$AA,25,0)</f>
        <v>#N/A</v>
      </c>
      <c r="BC279" s="664"/>
      <c r="BD279" s="664"/>
      <c r="BE279" s="664"/>
      <c r="BF279" s="664"/>
      <c r="BG279" s="664"/>
      <c r="BH279" s="664"/>
      <c r="BI279" s="664"/>
      <c r="BJ279" s="664"/>
      <c r="BK279" s="664"/>
      <c r="BL279" s="664"/>
      <c r="BM279" s="664"/>
      <c r="BN279" s="664"/>
      <c r="BO279" s="665"/>
      <c r="BP279" s="72"/>
      <c r="BQ279" s="73"/>
      <c r="BR279" s="209"/>
    </row>
    <row r="280" spans="1:70" s="210" customFormat="1" ht="16.5" customHeight="1" x14ac:dyDescent="0.2">
      <c r="A280" s="208"/>
      <c r="B280" s="68">
        <v>259</v>
      </c>
      <c r="C280" s="661" t="e">
        <f>CONCATENATE(VLOOKUP(B280,'F-GD-07 Completo'!$B:$AA,6,0),".",VLOOKUP(B280,'F-GD-07 Completo'!$B:$AA,8,0))</f>
        <v>#N/A</v>
      </c>
      <c r="D280" s="661"/>
      <c r="E280" s="661"/>
      <c r="F280" s="666" t="e">
        <f>CONCATENATE(VLOOKUP(B280,'F-GD-07 Completo'!$B:$AA,7,0),".",VLOOKUP(B280,'F-GD-07 Completo'!$B:$AA,9,0))</f>
        <v>#N/A</v>
      </c>
      <c r="G280" s="666"/>
      <c r="H280" s="666"/>
      <c r="I280" s="666"/>
      <c r="J280" s="666"/>
      <c r="K280" s="666"/>
      <c r="L280" s="666"/>
      <c r="M280" s="666"/>
      <c r="N280" s="666"/>
      <c r="O280" s="666"/>
      <c r="P280" s="666"/>
      <c r="Q280" s="666"/>
      <c r="R280" s="666"/>
      <c r="S280" s="666"/>
      <c r="T280" s="666"/>
      <c r="U280" s="666" t="e">
        <f>CONCATENATE(VLOOKUP(B280,'F-GD-07 Completo'!$B:$AA,8,0)," - ",VLOOKUP(B280,'F-GD-07 Completo'!$B:$W,10,0))</f>
        <v>#N/A</v>
      </c>
      <c r="V280" s="666"/>
      <c r="W280" s="666"/>
      <c r="X280" s="666"/>
      <c r="Y280" s="666"/>
      <c r="Z280" s="666"/>
      <c r="AA280" s="666"/>
      <c r="AB280" s="667"/>
      <c r="AC280" s="668" t="e">
        <f>VLOOKUP(B280,'F-GD-07 Completo'!$B:$AA,11,0)</f>
        <v>#N/A</v>
      </c>
      <c r="AD280" s="669"/>
      <c r="AE280" s="669"/>
      <c r="AF280" s="669"/>
      <c r="AG280" s="670" t="e">
        <f>VLOOKUP(B280,'F-GD-07 Completo'!$B:$AA,12,0)</f>
        <v>#N/A</v>
      </c>
      <c r="AH280" s="670"/>
      <c r="AI280" s="671"/>
      <c r="AJ280" s="672" t="e">
        <f>IF(VLOOKUP(B280,'F-GD-07 Completo'!$B:$AA,13,0)="Carpeta física",CONCATENATE(VLOOKUP(B280,'F-GD-07 Completo'!$B:$AE,14,0)," de ",VLOOKUP(B280,'F-GD-07 Completo'!$B:$AE,15,0))," ")</f>
        <v>#N/A</v>
      </c>
      <c r="AK280" s="673"/>
      <c r="AL280" s="674" t="e">
        <f>IF(VLOOKUP(B280,'F-GD-07 Completo'!$B:$AA,13,0)="Tomo (documentos empastados)",CONCATENATE(VLOOKUP(B280,'F-GD-07 Completo'!$B:$AE,15,0)," de ",VLOOKUP(B280,'F-GD-07 Completo'!$B:$AE,16,0))," ")</f>
        <v>#N/A</v>
      </c>
      <c r="AM280" s="675"/>
      <c r="AN280" s="672" t="e">
        <f>IF(VLOOKUP(B280,'F-GD-07 Completo'!$B:$AA,13,0)="Otro",CONCATENATE(VLOOKUP(B280,'F-GD-07 Completo'!$B:$AE,15,0)," de ",VLOOKUP(B280,'F-GD-07 Completo'!$B:$AE,16,0))," ")</f>
        <v>#N/A</v>
      </c>
      <c r="AO280" s="673"/>
      <c r="AP280" s="69" t="e">
        <f>VLOOKUP(B280,'F-GD-07 Completo'!$B:$AE,29,0)</f>
        <v>#N/A</v>
      </c>
      <c r="AQ280" s="676" t="e">
        <f>VLOOKUP(B280,'F-GD-07 Completo'!$B:$AA,21,0)</f>
        <v>#N/A</v>
      </c>
      <c r="AR280" s="677"/>
      <c r="AS280" s="185" t="e">
        <f>VLOOKUP(B280,'F-GD-07 Completo'!$B:$AA,18,0)</f>
        <v>#N/A</v>
      </c>
      <c r="AT280" s="185" t="e">
        <f>VLOOKUP(B280,'F-GD-07 Completo'!$B:$AA,19,0)</f>
        <v>#N/A</v>
      </c>
      <c r="AU280" s="185" t="e">
        <f>VLOOKUP(B280,'F-GD-07 Completo'!$B:$AA,20,0)</f>
        <v>#N/A</v>
      </c>
      <c r="AV280" s="661" t="e">
        <f>VLOOKUP(B280,'F-GD-07 Completo'!$B:$AA,22,0)</f>
        <v>#N/A</v>
      </c>
      <c r="AW280" s="662"/>
      <c r="AX280" s="70" t="e">
        <f>IF(VLOOKUP(B280,'F-GD-07 Completo'!$B:$AA,23,0)="PU","X"," ")</f>
        <v>#N/A</v>
      </c>
      <c r="AY280" s="70" t="e">
        <f>IF(VLOOKUP(B280,'F-GD-07 Completo'!$B:$AA,23,0)="PC","X"," ")</f>
        <v>#N/A</v>
      </c>
      <c r="AZ280" s="70" t="e">
        <f>IF(VLOOKUP(B280,'F-GD-07 Completo'!$B:$AA,23,0)="PR","X"," ")</f>
        <v>#N/A</v>
      </c>
      <c r="BA280" s="71" t="e">
        <f>VLOOKUP(B280,'F-GD-07 Completo'!$B:$AA,24,0)</f>
        <v>#N/A</v>
      </c>
      <c r="BB280" s="663" t="e">
        <f>VLOOKUP(B280,'F-GD-07 Completo'!$B:$AA,25,0)</f>
        <v>#N/A</v>
      </c>
      <c r="BC280" s="664"/>
      <c r="BD280" s="664"/>
      <c r="BE280" s="664"/>
      <c r="BF280" s="664"/>
      <c r="BG280" s="664"/>
      <c r="BH280" s="664"/>
      <c r="BI280" s="664"/>
      <c r="BJ280" s="664"/>
      <c r="BK280" s="664"/>
      <c r="BL280" s="664"/>
      <c r="BM280" s="664"/>
      <c r="BN280" s="664"/>
      <c r="BO280" s="665"/>
      <c r="BP280" s="72"/>
      <c r="BQ280" s="73"/>
      <c r="BR280" s="209"/>
    </row>
    <row r="281" spans="1:70" s="210" customFormat="1" ht="16.5" customHeight="1" x14ac:dyDescent="0.2">
      <c r="A281" s="208"/>
      <c r="B281" s="68">
        <v>260</v>
      </c>
      <c r="C281" s="661" t="e">
        <f>CONCATENATE(VLOOKUP(B281,'F-GD-07 Completo'!$B:$AA,6,0),".",VLOOKUP(B281,'F-GD-07 Completo'!$B:$AA,8,0))</f>
        <v>#N/A</v>
      </c>
      <c r="D281" s="661"/>
      <c r="E281" s="661"/>
      <c r="F281" s="666" t="e">
        <f>CONCATENATE(VLOOKUP(B281,'F-GD-07 Completo'!$B:$AA,7,0),".",VLOOKUP(B281,'F-GD-07 Completo'!$B:$AA,9,0))</f>
        <v>#N/A</v>
      </c>
      <c r="G281" s="666"/>
      <c r="H281" s="666"/>
      <c r="I281" s="666"/>
      <c r="J281" s="666"/>
      <c r="K281" s="666"/>
      <c r="L281" s="666"/>
      <c r="M281" s="666"/>
      <c r="N281" s="666"/>
      <c r="O281" s="666"/>
      <c r="P281" s="666"/>
      <c r="Q281" s="666"/>
      <c r="R281" s="666"/>
      <c r="S281" s="666"/>
      <c r="T281" s="666"/>
      <c r="U281" s="666" t="e">
        <f>CONCATENATE(VLOOKUP(B281,'F-GD-07 Completo'!$B:$AA,8,0)," - ",VLOOKUP(B281,'F-GD-07 Completo'!$B:$W,10,0))</f>
        <v>#N/A</v>
      </c>
      <c r="V281" s="666"/>
      <c r="W281" s="666"/>
      <c r="X281" s="666"/>
      <c r="Y281" s="666"/>
      <c r="Z281" s="666"/>
      <c r="AA281" s="666"/>
      <c r="AB281" s="667"/>
      <c r="AC281" s="668" t="e">
        <f>VLOOKUP(B281,'F-GD-07 Completo'!$B:$AA,11,0)</f>
        <v>#N/A</v>
      </c>
      <c r="AD281" s="669"/>
      <c r="AE281" s="669"/>
      <c r="AF281" s="669"/>
      <c r="AG281" s="670" t="e">
        <f>VLOOKUP(B281,'F-GD-07 Completo'!$B:$AA,12,0)</f>
        <v>#N/A</v>
      </c>
      <c r="AH281" s="670"/>
      <c r="AI281" s="671"/>
      <c r="AJ281" s="672" t="e">
        <f>IF(VLOOKUP(B281,'F-GD-07 Completo'!$B:$AA,13,0)="Carpeta física",CONCATENATE(VLOOKUP(B281,'F-GD-07 Completo'!$B:$AE,14,0)," de ",VLOOKUP(B281,'F-GD-07 Completo'!$B:$AE,15,0))," ")</f>
        <v>#N/A</v>
      </c>
      <c r="AK281" s="673"/>
      <c r="AL281" s="674" t="e">
        <f>IF(VLOOKUP(B281,'F-GD-07 Completo'!$B:$AA,13,0)="Tomo (documentos empastados)",CONCATENATE(VLOOKUP(B281,'F-GD-07 Completo'!$B:$AE,15,0)," de ",VLOOKUP(B281,'F-GD-07 Completo'!$B:$AE,16,0))," ")</f>
        <v>#N/A</v>
      </c>
      <c r="AM281" s="675"/>
      <c r="AN281" s="672" t="e">
        <f>IF(VLOOKUP(B281,'F-GD-07 Completo'!$B:$AA,13,0)="Otro",CONCATENATE(VLOOKUP(B281,'F-GD-07 Completo'!$B:$AE,15,0)," de ",VLOOKUP(B281,'F-GD-07 Completo'!$B:$AE,16,0))," ")</f>
        <v>#N/A</v>
      </c>
      <c r="AO281" s="673"/>
      <c r="AP281" s="69" t="e">
        <f>VLOOKUP(B281,'F-GD-07 Completo'!$B:$AE,29,0)</f>
        <v>#N/A</v>
      </c>
      <c r="AQ281" s="676" t="e">
        <f>VLOOKUP(B281,'F-GD-07 Completo'!$B:$AA,21,0)</f>
        <v>#N/A</v>
      </c>
      <c r="AR281" s="677"/>
      <c r="AS281" s="185" t="e">
        <f>VLOOKUP(B281,'F-GD-07 Completo'!$B:$AA,18,0)</f>
        <v>#N/A</v>
      </c>
      <c r="AT281" s="185" t="e">
        <f>VLOOKUP(B281,'F-GD-07 Completo'!$B:$AA,19,0)</f>
        <v>#N/A</v>
      </c>
      <c r="AU281" s="185" t="e">
        <f>VLOOKUP(B281,'F-GD-07 Completo'!$B:$AA,20,0)</f>
        <v>#N/A</v>
      </c>
      <c r="AV281" s="661" t="e">
        <f>VLOOKUP(B281,'F-GD-07 Completo'!$B:$AA,22,0)</f>
        <v>#N/A</v>
      </c>
      <c r="AW281" s="662"/>
      <c r="AX281" s="70" t="e">
        <f>IF(VLOOKUP(B281,'F-GD-07 Completo'!$B:$AA,23,0)="PU","X"," ")</f>
        <v>#N/A</v>
      </c>
      <c r="AY281" s="70" t="e">
        <f>IF(VLOOKUP(B281,'F-GD-07 Completo'!$B:$AA,23,0)="PC","X"," ")</f>
        <v>#N/A</v>
      </c>
      <c r="AZ281" s="70" t="e">
        <f>IF(VLOOKUP(B281,'F-GD-07 Completo'!$B:$AA,23,0)="PR","X"," ")</f>
        <v>#N/A</v>
      </c>
      <c r="BA281" s="71" t="e">
        <f>VLOOKUP(B281,'F-GD-07 Completo'!$B:$AA,24,0)</f>
        <v>#N/A</v>
      </c>
      <c r="BB281" s="663" t="e">
        <f>VLOOKUP(B281,'F-GD-07 Completo'!$B:$AA,25,0)</f>
        <v>#N/A</v>
      </c>
      <c r="BC281" s="664"/>
      <c r="BD281" s="664"/>
      <c r="BE281" s="664"/>
      <c r="BF281" s="664"/>
      <c r="BG281" s="664"/>
      <c r="BH281" s="664"/>
      <c r="BI281" s="664"/>
      <c r="BJ281" s="664"/>
      <c r="BK281" s="664"/>
      <c r="BL281" s="664"/>
      <c r="BM281" s="664"/>
      <c r="BN281" s="664"/>
      <c r="BO281" s="665"/>
      <c r="BP281" s="72"/>
      <c r="BQ281" s="73"/>
      <c r="BR281" s="209"/>
    </row>
    <row r="282" spans="1:70" s="210" customFormat="1" ht="16.5" customHeight="1" x14ac:dyDescent="0.2">
      <c r="A282" s="208"/>
      <c r="B282" s="68">
        <v>261</v>
      </c>
      <c r="C282" s="661" t="e">
        <f>CONCATENATE(VLOOKUP(B282,'F-GD-07 Completo'!$B:$AA,6,0),".",VLOOKUP(B282,'F-GD-07 Completo'!$B:$AA,8,0))</f>
        <v>#N/A</v>
      </c>
      <c r="D282" s="661"/>
      <c r="E282" s="661"/>
      <c r="F282" s="666" t="e">
        <f>CONCATENATE(VLOOKUP(B282,'F-GD-07 Completo'!$B:$AA,7,0),".",VLOOKUP(B282,'F-GD-07 Completo'!$B:$AA,9,0))</f>
        <v>#N/A</v>
      </c>
      <c r="G282" s="666"/>
      <c r="H282" s="666"/>
      <c r="I282" s="666"/>
      <c r="J282" s="666"/>
      <c r="K282" s="666"/>
      <c r="L282" s="666"/>
      <c r="M282" s="666"/>
      <c r="N282" s="666"/>
      <c r="O282" s="666"/>
      <c r="P282" s="666"/>
      <c r="Q282" s="666"/>
      <c r="R282" s="666"/>
      <c r="S282" s="666"/>
      <c r="T282" s="666"/>
      <c r="U282" s="666" t="e">
        <f>CONCATENATE(VLOOKUP(B282,'F-GD-07 Completo'!$B:$AA,8,0)," - ",VLOOKUP(B282,'F-GD-07 Completo'!$B:$W,10,0))</f>
        <v>#N/A</v>
      </c>
      <c r="V282" s="666"/>
      <c r="W282" s="666"/>
      <c r="X282" s="666"/>
      <c r="Y282" s="666"/>
      <c r="Z282" s="666"/>
      <c r="AA282" s="666"/>
      <c r="AB282" s="667"/>
      <c r="AC282" s="668" t="e">
        <f>VLOOKUP(B282,'F-GD-07 Completo'!$B:$AA,11,0)</f>
        <v>#N/A</v>
      </c>
      <c r="AD282" s="669"/>
      <c r="AE282" s="669"/>
      <c r="AF282" s="669"/>
      <c r="AG282" s="670" t="e">
        <f>VLOOKUP(B282,'F-GD-07 Completo'!$B:$AA,12,0)</f>
        <v>#N/A</v>
      </c>
      <c r="AH282" s="670"/>
      <c r="AI282" s="671"/>
      <c r="AJ282" s="672" t="e">
        <f>IF(VLOOKUP(B282,'F-GD-07 Completo'!$B:$AA,13,0)="Carpeta física",CONCATENATE(VLOOKUP(B282,'F-GD-07 Completo'!$B:$AE,14,0)," de ",VLOOKUP(B282,'F-GD-07 Completo'!$B:$AE,15,0))," ")</f>
        <v>#N/A</v>
      </c>
      <c r="AK282" s="673"/>
      <c r="AL282" s="674" t="e">
        <f>IF(VLOOKUP(B282,'F-GD-07 Completo'!$B:$AA,13,0)="Tomo (documentos empastados)",CONCATENATE(VLOOKUP(B282,'F-GD-07 Completo'!$B:$AE,15,0)," de ",VLOOKUP(B282,'F-GD-07 Completo'!$B:$AE,16,0))," ")</f>
        <v>#N/A</v>
      </c>
      <c r="AM282" s="675"/>
      <c r="AN282" s="672" t="e">
        <f>IF(VLOOKUP(B282,'F-GD-07 Completo'!$B:$AA,13,0)="Otro",CONCATENATE(VLOOKUP(B282,'F-GD-07 Completo'!$B:$AE,15,0)," de ",VLOOKUP(B282,'F-GD-07 Completo'!$B:$AE,16,0))," ")</f>
        <v>#N/A</v>
      </c>
      <c r="AO282" s="673"/>
      <c r="AP282" s="69" t="e">
        <f>VLOOKUP(B282,'F-GD-07 Completo'!$B:$AE,29,0)</f>
        <v>#N/A</v>
      </c>
      <c r="AQ282" s="676" t="e">
        <f>VLOOKUP(B282,'F-GD-07 Completo'!$B:$AA,21,0)</f>
        <v>#N/A</v>
      </c>
      <c r="AR282" s="677"/>
      <c r="AS282" s="185" t="e">
        <f>VLOOKUP(B282,'F-GD-07 Completo'!$B:$AA,18,0)</f>
        <v>#N/A</v>
      </c>
      <c r="AT282" s="185" t="e">
        <f>VLOOKUP(B282,'F-GD-07 Completo'!$B:$AA,19,0)</f>
        <v>#N/A</v>
      </c>
      <c r="AU282" s="185" t="e">
        <f>VLOOKUP(B282,'F-GD-07 Completo'!$B:$AA,20,0)</f>
        <v>#N/A</v>
      </c>
      <c r="AV282" s="661" t="e">
        <f>VLOOKUP(B282,'F-GD-07 Completo'!$B:$AA,22,0)</f>
        <v>#N/A</v>
      </c>
      <c r="AW282" s="662"/>
      <c r="AX282" s="70" t="e">
        <f>IF(VLOOKUP(B282,'F-GD-07 Completo'!$B:$AA,23,0)="PU","X"," ")</f>
        <v>#N/A</v>
      </c>
      <c r="AY282" s="70" t="e">
        <f>IF(VLOOKUP(B282,'F-GD-07 Completo'!$B:$AA,23,0)="PC","X"," ")</f>
        <v>#N/A</v>
      </c>
      <c r="AZ282" s="70" t="e">
        <f>IF(VLOOKUP(B282,'F-GD-07 Completo'!$B:$AA,23,0)="PR","X"," ")</f>
        <v>#N/A</v>
      </c>
      <c r="BA282" s="71" t="e">
        <f>VLOOKUP(B282,'F-GD-07 Completo'!$B:$AA,24,0)</f>
        <v>#N/A</v>
      </c>
      <c r="BB282" s="663" t="e">
        <f>VLOOKUP(B282,'F-GD-07 Completo'!$B:$AA,25,0)</f>
        <v>#N/A</v>
      </c>
      <c r="BC282" s="664"/>
      <c r="BD282" s="664"/>
      <c r="BE282" s="664"/>
      <c r="BF282" s="664"/>
      <c r="BG282" s="664"/>
      <c r="BH282" s="664"/>
      <c r="BI282" s="664"/>
      <c r="BJ282" s="664"/>
      <c r="BK282" s="664"/>
      <c r="BL282" s="664"/>
      <c r="BM282" s="664"/>
      <c r="BN282" s="664"/>
      <c r="BO282" s="665"/>
      <c r="BP282" s="72"/>
      <c r="BQ282" s="73"/>
      <c r="BR282" s="209"/>
    </row>
    <row r="283" spans="1:70" s="210" customFormat="1" ht="16.5" customHeight="1" x14ac:dyDescent="0.2">
      <c r="A283" s="208"/>
      <c r="B283" s="68">
        <v>262</v>
      </c>
      <c r="C283" s="661" t="e">
        <f>CONCATENATE(VLOOKUP(B283,'F-GD-07 Completo'!$B:$AA,6,0),".",VLOOKUP(B283,'F-GD-07 Completo'!$B:$AA,8,0))</f>
        <v>#N/A</v>
      </c>
      <c r="D283" s="661"/>
      <c r="E283" s="661"/>
      <c r="F283" s="666" t="e">
        <f>CONCATENATE(VLOOKUP(B283,'F-GD-07 Completo'!$B:$AA,7,0),".",VLOOKUP(B283,'F-GD-07 Completo'!$B:$AA,9,0))</f>
        <v>#N/A</v>
      </c>
      <c r="G283" s="666"/>
      <c r="H283" s="666"/>
      <c r="I283" s="666"/>
      <c r="J283" s="666"/>
      <c r="K283" s="666"/>
      <c r="L283" s="666"/>
      <c r="M283" s="666"/>
      <c r="N283" s="666"/>
      <c r="O283" s="666"/>
      <c r="P283" s="666"/>
      <c r="Q283" s="666"/>
      <c r="R283" s="666"/>
      <c r="S283" s="666"/>
      <c r="T283" s="666"/>
      <c r="U283" s="666" t="e">
        <f>CONCATENATE(VLOOKUP(B283,'F-GD-07 Completo'!$B:$AA,8,0)," - ",VLOOKUP(B283,'F-GD-07 Completo'!$B:$W,10,0))</f>
        <v>#N/A</v>
      </c>
      <c r="V283" s="666"/>
      <c r="W283" s="666"/>
      <c r="X283" s="666"/>
      <c r="Y283" s="666"/>
      <c r="Z283" s="666"/>
      <c r="AA283" s="666"/>
      <c r="AB283" s="667"/>
      <c r="AC283" s="668" t="e">
        <f>VLOOKUP(B283,'F-GD-07 Completo'!$B:$AA,11,0)</f>
        <v>#N/A</v>
      </c>
      <c r="AD283" s="669"/>
      <c r="AE283" s="669"/>
      <c r="AF283" s="669"/>
      <c r="AG283" s="670" t="e">
        <f>VLOOKUP(B283,'F-GD-07 Completo'!$B:$AA,12,0)</f>
        <v>#N/A</v>
      </c>
      <c r="AH283" s="670"/>
      <c r="AI283" s="671"/>
      <c r="AJ283" s="672" t="e">
        <f>IF(VLOOKUP(B283,'F-GD-07 Completo'!$B:$AA,13,0)="Carpeta física",CONCATENATE(VLOOKUP(B283,'F-GD-07 Completo'!$B:$AE,14,0)," de ",VLOOKUP(B283,'F-GD-07 Completo'!$B:$AE,15,0))," ")</f>
        <v>#N/A</v>
      </c>
      <c r="AK283" s="673"/>
      <c r="AL283" s="674" t="e">
        <f>IF(VLOOKUP(B283,'F-GD-07 Completo'!$B:$AA,13,0)="Tomo (documentos empastados)",CONCATENATE(VLOOKUP(B283,'F-GD-07 Completo'!$B:$AE,15,0)," de ",VLOOKUP(B283,'F-GD-07 Completo'!$B:$AE,16,0))," ")</f>
        <v>#N/A</v>
      </c>
      <c r="AM283" s="675"/>
      <c r="AN283" s="672" t="e">
        <f>IF(VLOOKUP(B283,'F-GD-07 Completo'!$B:$AA,13,0)="Otro",CONCATENATE(VLOOKUP(B283,'F-GD-07 Completo'!$B:$AE,15,0)," de ",VLOOKUP(B283,'F-GD-07 Completo'!$B:$AE,16,0))," ")</f>
        <v>#N/A</v>
      </c>
      <c r="AO283" s="673"/>
      <c r="AP283" s="69" t="e">
        <f>VLOOKUP(B283,'F-GD-07 Completo'!$B:$AE,29,0)</f>
        <v>#N/A</v>
      </c>
      <c r="AQ283" s="676" t="e">
        <f>VLOOKUP(B283,'F-GD-07 Completo'!$B:$AA,21,0)</f>
        <v>#N/A</v>
      </c>
      <c r="AR283" s="677"/>
      <c r="AS283" s="185" t="e">
        <f>VLOOKUP(B283,'F-GD-07 Completo'!$B:$AA,18,0)</f>
        <v>#N/A</v>
      </c>
      <c r="AT283" s="185" t="e">
        <f>VLOOKUP(B283,'F-GD-07 Completo'!$B:$AA,19,0)</f>
        <v>#N/A</v>
      </c>
      <c r="AU283" s="185" t="e">
        <f>VLOOKUP(B283,'F-GD-07 Completo'!$B:$AA,20,0)</f>
        <v>#N/A</v>
      </c>
      <c r="AV283" s="661" t="e">
        <f>VLOOKUP(B283,'F-GD-07 Completo'!$B:$AA,22,0)</f>
        <v>#N/A</v>
      </c>
      <c r="AW283" s="662"/>
      <c r="AX283" s="70" t="e">
        <f>IF(VLOOKUP(B283,'F-GD-07 Completo'!$B:$AA,23,0)="PU","X"," ")</f>
        <v>#N/A</v>
      </c>
      <c r="AY283" s="70" t="e">
        <f>IF(VLOOKUP(B283,'F-GD-07 Completo'!$B:$AA,23,0)="PC","X"," ")</f>
        <v>#N/A</v>
      </c>
      <c r="AZ283" s="70" t="e">
        <f>IF(VLOOKUP(B283,'F-GD-07 Completo'!$B:$AA,23,0)="PR","X"," ")</f>
        <v>#N/A</v>
      </c>
      <c r="BA283" s="71" t="e">
        <f>VLOOKUP(B283,'F-GD-07 Completo'!$B:$AA,24,0)</f>
        <v>#N/A</v>
      </c>
      <c r="BB283" s="663" t="e">
        <f>VLOOKUP(B283,'F-GD-07 Completo'!$B:$AA,25,0)</f>
        <v>#N/A</v>
      </c>
      <c r="BC283" s="664"/>
      <c r="BD283" s="664"/>
      <c r="BE283" s="664"/>
      <c r="BF283" s="664"/>
      <c r="BG283" s="664"/>
      <c r="BH283" s="664"/>
      <c r="BI283" s="664"/>
      <c r="BJ283" s="664"/>
      <c r="BK283" s="664"/>
      <c r="BL283" s="664"/>
      <c r="BM283" s="664"/>
      <c r="BN283" s="664"/>
      <c r="BO283" s="665"/>
      <c r="BP283" s="72"/>
      <c r="BQ283" s="73"/>
      <c r="BR283" s="209"/>
    </row>
    <row r="284" spans="1:70" s="210" customFormat="1" ht="16.5" customHeight="1" x14ac:dyDescent="0.2">
      <c r="A284" s="208"/>
      <c r="B284" s="68">
        <v>263</v>
      </c>
      <c r="C284" s="661" t="e">
        <f>CONCATENATE(VLOOKUP(B284,'F-GD-07 Completo'!$B:$AA,6,0),".",VLOOKUP(B284,'F-GD-07 Completo'!$B:$AA,8,0))</f>
        <v>#N/A</v>
      </c>
      <c r="D284" s="661"/>
      <c r="E284" s="661"/>
      <c r="F284" s="666" t="e">
        <f>CONCATENATE(VLOOKUP(B284,'F-GD-07 Completo'!$B:$AA,7,0),".",VLOOKUP(B284,'F-GD-07 Completo'!$B:$AA,9,0))</f>
        <v>#N/A</v>
      </c>
      <c r="G284" s="666"/>
      <c r="H284" s="666"/>
      <c r="I284" s="666"/>
      <c r="J284" s="666"/>
      <c r="K284" s="666"/>
      <c r="L284" s="666"/>
      <c r="M284" s="666"/>
      <c r="N284" s="666"/>
      <c r="O284" s="666"/>
      <c r="P284" s="666"/>
      <c r="Q284" s="666"/>
      <c r="R284" s="666"/>
      <c r="S284" s="666"/>
      <c r="T284" s="666"/>
      <c r="U284" s="666" t="e">
        <f>CONCATENATE(VLOOKUP(B284,'F-GD-07 Completo'!$B:$AA,8,0)," - ",VLOOKUP(B284,'F-GD-07 Completo'!$B:$W,10,0))</f>
        <v>#N/A</v>
      </c>
      <c r="V284" s="666"/>
      <c r="W284" s="666"/>
      <c r="X284" s="666"/>
      <c r="Y284" s="666"/>
      <c r="Z284" s="666"/>
      <c r="AA284" s="666"/>
      <c r="AB284" s="667"/>
      <c r="AC284" s="668" t="e">
        <f>VLOOKUP(B284,'F-GD-07 Completo'!$B:$AA,11,0)</f>
        <v>#N/A</v>
      </c>
      <c r="AD284" s="669"/>
      <c r="AE284" s="669"/>
      <c r="AF284" s="669"/>
      <c r="AG284" s="670" t="e">
        <f>VLOOKUP(B284,'F-GD-07 Completo'!$B:$AA,12,0)</f>
        <v>#N/A</v>
      </c>
      <c r="AH284" s="670"/>
      <c r="AI284" s="671"/>
      <c r="AJ284" s="672" t="e">
        <f>IF(VLOOKUP(B284,'F-GD-07 Completo'!$B:$AA,13,0)="Carpeta física",CONCATENATE(VLOOKUP(B284,'F-GD-07 Completo'!$B:$AE,14,0)," de ",VLOOKUP(B284,'F-GD-07 Completo'!$B:$AE,15,0))," ")</f>
        <v>#N/A</v>
      </c>
      <c r="AK284" s="673"/>
      <c r="AL284" s="674" t="e">
        <f>IF(VLOOKUP(B284,'F-GD-07 Completo'!$B:$AA,13,0)="Tomo (documentos empastados)",CONCATENATE(VLOOKUP(B284,'F-GD-07 Completo'!$B:$AE,15,0)," de ",VLOOKUP(B284,'F-GD-07 Completo'!$B:$AE,16,0))," ")</f>
        <v>#N/A</v>
      </c>
      <c r="AM284" s="675"/>
      <c r="AN284" s="672" t="e">
        <f>IF(VLOOKUP(B284,'F-GD-07 Completo'!$B:$AA,13,0)="Otro",CONCATENATE(VLOOKUP(B284,'F-GD-07 Completo'!$B:$AE,15,0)," de ",VLOOKUP(B284,'F-GD-07 Completo'!$B:$AE,16,0))," ")</f>
        <v>#N/A</v>
      </c>
      <c r="AO284" s="673"/>
      <c r="AP284" s="69" t="e">
        <f>VLOOKUP(B284,'F-GD-07 Completo'!$B:$AE,29,0)</f>
        <v>#N/A</v>
      </c>
      <c r="AQ284" s="676" t="e">
        <f>VLOOKUP(B284,'F-GD-07 Completo'!$B:$AA,21,0)</f>
        <v>#N/A</v>
      </c>
      <c r="AR284" s="677"/>
      <c r="AS284" s="185" t="e">
        <f>VLOOKUP(B284,'F-GD-07 Completo'!$B:$AA,18,0)</f>
        <v>#N/A</v>
      </c>
      <c r="AT284" s="185" t="e">
        <f>VLOOKUP(B284,'F-GD-07 Completo'!$B:$AA,19,0)</f>
        <v>#N/A</v>
      </c>
      <c r="AU284" s="185" t="e">
        <f>VLOOKUP(B284,'F-GD-07 Completo'!$B:$AA,20,0)</f>
        <v>#N/A</v>
      </c>
      <c r="AV284" s="661" t="e">
        <f>VLOOKUP(B284,'F-GD-07 Completo'!$B:$AA,22,0)</f>
        <v>#N/A</v>
      </c>
      <c r="AW284" s="662"/>
      <c r="AX284" s="70" t="e">
        <f>IF(VLOOKUP(B284,'F-GD-07 Completo'!$B:$AA,23,0)="PU","X"," ")</f>
        <v>#N/A</v>
      </c>
      <c r="AY284" s="70" t="e">
        <f>IF(VLOOKUP(B284,'F-GD-07 Completo'!$B:$AA,23,0)="PC","X"," ")</f>
        <v>#N/A</v>
      </c>
      <c r="AZ284" s="70" t="e">
        <f>IF(VLOOKUP(B284,'F-GD-07 Completo'!$B:$AA,23,0)="PR","X"," ")</f>
        <v>#N/A</v>
      </c>
      <c r="BA284" s="71" t="e">
        <f>VLOOKUP(B284,'F-GD-07 Completo'!$B:$AA,24,0)</f>
        <v>#N/A</v>
      </c>
      <c r="BB284" s="663" t="e">
        <f>VLOOKUP(B284,'F-GD-07 Completo'!$B:$AA,25,0)</f>
        <v>#N/A</v>
      </c>
      <c r="BC284" s="664"/>
      <c r="BD284" s="664"/>
      <c r="BE284" s="664"/>
      <c r="BF284" s="664"/>
      <c r="BG284" s="664"/>
      <c r="BH284" s="664"/>
      <c r="BI284" s="664"/>
      <c r="BJ284" s="664"/>
      <c r="BK284" s="664"/>
      <c r="BL284" s="664"/>
      <c r="BM284" s="664"/>
      <c r="BN284" s="664"/>
      <c r="BO284" s="665"/>
      <c r="BP284" s="72"/>
      <c r="BQ284" s="73"/>
      <c r="BR284" s="209"/>
    </row>
    <row r="285" spans="1:70" s="210" customFormat="1" ht="16.5" customHeight="1" x14ac:dyDescent="0.2">
      <c r="A285" s="208"/>
      <c r="B285" s="68">
        <v>264</v>
      </c>
      <c r="C285" s="661" t="e">
        <f>CONCATENATE(VLOOKUP(B285,'F-GD-07 Completo'!$B:$AA,6,0),".",VLOOKUP(B285,'F-GD-07 Completo'!$B:$AA,8,0))</f>
        <v>#N/A</v>
      </c>
      <c r="D285" s="661"/>
      <c r="E285" s="661"/>
      <c r="F285" s="666" t="e">
        <f>CONCATENATE(VLOOKUP(B285,'F-GD-07 Completo'!$B:$AA,7,0),".",VLOOKUP(B285,'F-GD-07 Completo'!$B:$AA,9,0))</f>
        <v>#N/A</v>
      </c>
      <c r="G285" s="666"/>
      <c r="H285" s="666"/>
      <c r="I285" s="666"/>
      <c r="J285" s="666"/>
      <c r="K285" s="666"/>
      <c r="L285" s="666"/>
      <c r="M285" s="666"/>
      <c r="N285" s="666"/>
      <c r="O285" s="666"/>
      <c r="P285" s="666"/>
      <c r="Q285" s="666"/>
      <c r="R285" s="666"/>
      <c r="S285" s="666"/>
      <c r="T285" s="666"/>
      <c r="U285" s="666" t="e">
        <f>CONCATENATE(VLOOKUP(B285,'F-GD-07 Completo'!$B:$AA,8,0)," - ",VLOOKUP(B285,'F-GD-07 Completo'!$B:$W,10,0))</f>
        <v>#N/A</v>
      </c>
      <c r="V285" s="666"/>
      <c r="W285" s="666"/>
      <c r="X285" s="666"/>
      <c r="Y285" s="666"/>
      <c r="Z285" s="666"/>
      <c r="AA285" s="666"/>
      <c r="AB285" s="667"/>
      <c r="AC285" s="668" t="e">
        <f>VLOOKUP(B285,'F-GD-07 Completo'!$B:$AA,11,0)</f>
        <v>#N/A</v>
      </c>
      <c r="AD285" s="669"/>
      <c r="AE285" s="669"/>
      <c r="AF285" s="669"/>
      <c r="AG285" s="670" t="e">
        <f>VLOOKUP(B285,'F-GD-07 Completo'!$B:$AA,12,0)</f>
        <v>#N/A</v>
      </c>
      <c r="AH285" s="670"/>
      <c r="AI285" s="671"/>
      <c r="AJ285" s="672" t="e">
        <f>IF(VLOOKUP(B285,'F-GD-07 Completo'!$B:$AA,13,0)="Carpeta física",CONCATENATE(VLOOKUP(B285,'F-GD-07 Completo'!$B:$AE,14,0)," de ",VLOOKUP(B285,'F-GD-07 Completo'!$B:$AE,15,0))," ")</f>
        <v>#N/A</v>
      </c>
      <c r="AK285" s="673"/>
      <c r="AL285" s="674" t="e">
        <f>IF(VLOOKUP(B285,'F-GD-07 Completo'!$B:$AA,13,0)="Tomo (documentos empastados)",CONCATENATE(VLOOKUP(B285,'F-GD-07 Completo'!$B:$AE,15,0)," de ",VLOOKUP(B285,'F-GD-07 Completo'!$B:$AE,16,0))," ")</f>
        <v>#N/A</v>
      </c>
      <c r="AM285" s="675"/>
      <c r="AN285" s="672" t="e">
        <f>IF(VLOOKUP(B285,'F-GD-07 Completo'!$B:$AA,13,0)="Otro",CONCATENATE(VLOOKUP(B285,'F-GD-07 Completo'!$B:$AE,15,0)," de ",VLOOKUP(B285,'F-GD-07 Completo'!$B:$AE,16,0))," ")</f>
        <v>#N/A</v>
      </c>
      <c r="AO285" s="673"/>
      <c r="AP285" s="69" t="e">
        <f>VLOOKUP(B285,'F-GD-07 Completo'!$B:$AE,29,0)</f>
        <v>#N/A</v>
      </c>
      <c r="AQ285" s="676" t="e">
        <f>VLOOKUP(B285,'F-GD-07 Completo'!$B:$AA,21,0)</f>
        <v>#N/A</v>
      </c>
      <c r="AR285" s="677"/>
      <c r="AS285" s="185" t="e">
        <f>VLOOKUP(B285,'F-GD-07 Completo'!$B:$AA,18,0)</f>
        <v>#N/A</v>
      </c>
      <c r="AT285" s="185" t="e">
        <f>VLOOKUP(B285,'F-GD-07 Completo'!$B:$AA,19,0)</f>
        <v>#N/A</v>
      </c>
      <c r="AU285" s="185" t="e">
        <f>VLOOKUP(B285,'F-GD-07 Completo'!$B:$AA,20,0)</f>
        <v>#N/A</v>
      </c>
      <c r="AV285" s="661" t="e">
        <f>VLOOKUP(B285,'F-GD-07 Completo'!$B:$AA,22,0)</f>
        <v>#N/A</v>
      </c>
      <c r="AW285" s="662"/>
      <c r="AX285" s="70" t="e">
        <f>IF(VLOOKUP(B285,'F-GD-07 Completo'!$B:$AA,23,0)="PU","X"," ")</f>
        <v>#N/A</v>
      </c>
      <c r="AY285" s="70" t="e">
        <f>IF(VLOOKUP(B285,'F-GD-07 Completo'!$B:$AA,23,0)="PC","X"," ")</f>
        <v>#N/A</v>
      </c>
      <c r="AZ285" s="70" t="e">
        <f>IF(VLOOKUP(B285,'F-GD-07 Completo'!$B:$AA,23,0)="PR","X"," ")</f>
        <v>#N/A</v>
      </c>
      <c r="BA285" s="71" t="e">
        <f>VLOOKUP(B285,'F-GD-07 Completo'!$B:$AA,24,0)</f>
        <v>#N/A</v>
      </c>
      <c r="BB285" s="663" t="e">
        <f>VLOOKUP(B285,'F-GD-07 Completo'!$B:$AA,25,0)</f>
        <v>#N/A</v>
      </c>
      <c r="BC285" s="664"/>
      <c r="BD285" s="664"/>
      <c r="BE285" s="664"/>
      <c r="BF285" s="664"/>
      <c r="BG285" s="664"/>
      <c r="BH285" s="664"/>
      <c r="BI285" s="664"/>
      <c r="BJ285" s="664"/>
      <c r="BK285" s="664"/>
      <c r="BL285" s="664"/>
      <c r="BM285" s="664"/>
      <c r="BN285" s="664"/>
      <c r="BO285" s="665"/>
      <c r="BP285" s="72"/>
      <c r="BQ285" s="73"/>
      <c r="BR285" s="209"/>
    </row>
    <row r="286" spans="1:70" s="210" customFormat="1" ht="16.5" customHeight="1" x14ac:dyDescent="0.2">
      <c r="A286" s="208"/>
      <c r="B286" s="68">
        <v>265</v>
      </c>
      <c r="C286" s="661" t="e">
        <f>CONCATENATE(VLOOKUP(B286,'F-GD-07 Completo'!$B:$AA,6,0),".",VLOOKUP(B286,'F-GD-07 Completo'!$B:$AA,8,0))</f>
        <v>#N/A</v>
      </c>
      <c r="D286" s="661"/>
      <c r="E286" s="661"/>
      <c r="F286" s="666" t="e">
        <f>CONCATENATE(VLOOKUP(B286,'F-GD-07 Completo'!$B:$AA,7,0),".",VLOOKUP(B286,'F-GD-07 Completo'!$B:$AA,9,0))</f>
        <v>#N/A</v>
      </c>
      <c r="G286" s="666"/>
      <c r="H286" s="666"/>
      <c r="I286" s="666"/>
      <c r="J286" s="666"/>
      <c r="K286" s="666"/>
      <c r="L286" s="666"/>
      <c r="M286" s="666"/>
      <c r="N286" s="666"/>
      <c r="O286" s="666"/>
      <c r="P286" s="666"/>
      <c r="Q286" s="666"/>
      <c r="R286" s="666"/>
      <c r="S286" s="666"/>
      <c r="T286" s="666"/>
      <c r="U286" s="666" t="e">
        <f>CONCATENATE(VLOOKUP(B286,'F-GD-07 Completo'!$B:$AA,8,0)," - ",VLOOKUP(B286,'F-GD-07 Completo'!$B:$W,10,0))</f>
        <v>#N/A</v>
      </c>
      <c r="V286" s="666"/>
      <c r="W286" s="666"/>
      <c r="X286" s="666"/>
      <c r="Y286" s="666"/>
      <c r="Z286" s="666"/>
      <c r="AA286" s="666"/>
      <c r="AB286" s="667"/>
      <c r="AC286" s="668" t="e">
        <f>VLOOKUP(B286,'F-GD-07 Completo'!$B:$AA,11,0)</f>
        <v>#N/A</v>
      </c>
      <c r="AD286" s="669"/>
      <c r="AE286" s="669"/>
      <c r="AF286" s="669"/>
      <c r="AG286" s="670" t="e">
        <f>VLOOKUP(B286,'F-GD-07 Completo'!$B:$AA,12,0)</f>
        <v>#N/A</v>
      </c>
      <c r="AH286" s="670"/>
      <c r="AI286" s="671"/>
      <c r="AJ286" s="672" t="e">
        <f>IF(VLOOKUP(B286,'F-GD-07 Completo'!$B:$AA,13,0)="Carpeta física",CONCATENATE(VLOOKUP(B286,'F-GD-07 Completo'!$B:$AE,14,0)," de ",VLOOKUP(B286,'F-GD-07 Completo'!$B:$AE,15,0))," ")</f>
        <v>#N/A</v>
      </c>
      <c r="AK286" s="673"/>
      <c r="AL286" s="674" t="e">
        <f>IF(VLOOKUP(B286,'F-GD-07 Completo'!$B:$AA,13,0)="Tomo (documentos empastados)",CONCATENATE(VLOOKUP(B286,'F-GD-07 Completo'!$B:$AE,15,0)," de ",VLOOKUP(B286,'F-GD-07 Completo'!$B:$AE,16,0))," ")</f>
        <v>#N/A</v>
      </c>
      <c r="AM286" s="675"/>
      <c r="AN286" s="672" t="e">
        <f>IF(VLOOKUP(B286,'F-GD-07 Completo'!$B:$AA,13,0)="Otro",CONCATENATE(VLOOKUP(B286,'F-GD-07 Completo'!$B:$AE,15,0)," de ",VLOOKUP(B286,'F-GD-07 Completo'!$B:$AE,16,0))," ")</f>
        <v>#N/A</v>
      </c>
      <c r="AO286" s="673"/>
      <c r="AP286" s="69" t="e">
        <f>VLOOKUP(B286,'F-GD-07 Completo'!$B:$AE,29,0)</f>
        <v>#N/A</v>
      </c>
      <c r="AQ286" s="676" t="e">
        <f>VLOOKUP(B286,'F-GD-07 Completo'!$B:$AA,21,0)</f>
        <v>#N/A</v>
      </c>
      <c r="AR286" s="677"/>
      <c r="AS286" s="185" t="e">
        <f>VLOOKUP(B286,'F-GD-07 Completo'!$B:$AA,18,0)</f>
        <v>#N/A</v>
      </c>
      <c r="AT286" s="185" t="e">
        <f>VLOOKUP(B286,'F-GD-07 Completo'!$B:$AA,19,0)</f>
        <v>#N/A</v>
      </c>
      <c r="AU286" s="185" t="e">
        <f>VLOOKUP(B286,'F-GD-07 Completo'!$B:$AA,20,0)</f>
        <v>#N/A</v>
      </c>
      <c r="AV286" s="661" t="e">
        <f>VLOOKUP(B286,'F-GD-07 Completo'!$B:$AA,22,0)</f>
        <v>#N/A</v>
      </c>
      <c r="AW286" s="662"/>
      <c r="AX286" s="70" t="e">
        <f>IF(VLOOKUP(B286,'F-GD-07 Completo'!$B:$AA,23,0)="PU","X"," ")</f>
        <v>#N/A</v>
      </c>
      <c r="AY286" s="70" t="e">
        <f>IF(VLOOKUP(B286,'F-GD-07 Completo'!$B:$AA,23,0)="PC","X"," ")</f>
        <v>#N/A</v>
      </c>
      <c r="AZ286" s="70" t="e">
        <f>IF(VLOOKUP(B286,'F-GD-07 Completo'!$B:$AA,23,0)="PR","X"," ")</f>
        <v>#N/A</v>
      </c>
      <c r="BA286" s="71" t="e">
        <f>VLOOKUP(B286,'F-GD-07 Completo'!$B:$AA,24,0)</f>
        <v>#N/A</v>
      </c>
      <c r="BB286" s="663" t="e">
        <f>VLOOKUP(B286,'F-GD-07 Completo'!$B:$AA,25,0)</f>
        <v>#N/A</v>
      </c>
      <c r="BC286" s="664"/>
      <c r="BD286" s="664"/>
      <c r="BE286" s="664"/>
      <c r="BF286" s="664"/>
      <c r="BG286" s="664"/>
      <c r="BH286" s="664"/>
      <c r="BI286" s="664"/>
      <c r="BJ286" s="664"/>
      <c r="BK286" s="664"/>
      <c r="BL286" s="664"/>
      <c r="BM286" s="664"/>
      <c r="BN286" s="664"/>
      <c r="BO286" s="665"/>
      <c r="BP286" s="72"/>
      <c r="BQ286" s="73"/>
      <c r="BR286" s="209"/>
    </row>
    <row r="287" spans="1:70" s="210" customFormat="1" ht="16.5" customHeight="1" x14ac:dyDescent="0.2">
      <c r="A287" s="208"/>
      <c r="B287" s="68">
        <v>266</v>
      </c>
      <c r="C287" s="661" t="e">
        <f>CONCATENATE(VLOOKUP(B287,'F-GD-07 Completo'!$B:$AA,6,0),".",VLOOKUP(B287,'F-GD-07 Completo'!$B:$AA,8,0))</f>
        <v>#N/A</v>
      </c>
      <c r="D287" s="661"/>
      <c r="E287" s="661"/>
      <c r="F287" s="666" t="e">
        <f>CONCATENATE(VLOOKUP(B287,'F-GD-07 Completo'!$B:$AA,7,0),".",VLOOKUP(B287,'F-GD-07 Completo'!$B:$AA,9,0))</f>
        <v>#N/A</v>
      </c>
      <c r="G287" s="666"/>
      <c r="H287" s="666"/>
      <c r="I287" s="666"/>
      <c r="J287" s="666"/>
      <c r="K287" s="666"/>
      <c r="L287" s="666"/>
      <c r="M287" s="666"/>
      <c r="N287" s="666"/>
      <c r="O287" s="666"/>
      <c r="P287" s="666"/>
      <c r="Q287" s="666"/>
      <c r="R287" s="666"/>
      <c r="S287" s="666"/>
      <c r="T287" s="666"/>
      <c r="U287" s="666" t="e">
        <f>CONCATENATE(VLOOKUP(B287,'F-GD-07 Completo'!$B:$AA,8,0)," - ",VLOOKUP(B287,'F-GD-07 Completo'!$B:$W,10,0))</f>
        <v>#N/A</v>
      </c>
      <c r="V287" s="666"/>
      <c r="W287" s="666"/>
      <c r="X287" s="666"/>
      <c r="Y287" s="666"/>
      <c r="Z287" s="666"/>
      <c r="AA287" s="666"/>
      <c r="AB287" s="667"/>
      <c r="AC287" s="668" t="e">
        <f>VLOOKUP(B287,'F-GD-07 Completo'!$B:$AA,11,0)</f>
        <v>#N/A</v>
      </c>
      <c r="AD287" s="669"/>
      <c r="AE287" s="669"/>
      <c r="AF287" s="669"/>
      <c r="AG287" s="670" t="e">
        <f>VLOOKUP(B287,'F-GD-07 Completo'!$B:$AA,12,0)</f>
        <v>#N/A</v>
      </c>
      <c r="AH287" s="670"/>
      <c r="AI287" s="671"/>
      <c r="AJ287" s="672" t="e">
        <f>IF(VLOOKUP(B287,'F-GD-07 Completo'!$B:$AA,13,0)="Carpeta física",CONCATENATE(VLOOKUP(B287,'F-GD-07 Completo'!$B:$AE,14,0)," de ",VLOOKUP(B287,'F-GD-07 Completo'!$B:$AE,15,0))," ")</f>
        <v>#N/A</v>
      </c>
      <c r="AK287" s="673"/>
      <c r="AL287" s="674" t="e">
        <f>IF(VLOOKUP(B287,'F-GD-07 Completo'!$B:$AA,13,0)="Tomo (documentos empastados)",CONCATENATE(VLOOKUP(B287,'F-GD-07 Completo'!$B:$AE,15,0)," de ",VLOOKUP(B287,'F-GD-07 Completo'!$B:$AE,16,0))," ")</f>
        <v>#N/A</v>
      </c>
      <c r="AM287" s="675"/>
      <c r="AN287" s="672" t="e">
        <f>IF(VLOOKUP(B287,'F-GD-07 Completo'!$B:$AA,13,0)="Otro",CONCATENATE(VLOOKUP(B287,'F-GD-07 Completo'!$B:$AE,15,0)," de ",VLOOKUP(B287,'F-GD-07 Completo'!$B:$AE,16,0))," ")</f>
        <v>#N/A</v>
      </c>
      <c r="AO287" s="673"/>
      <c r="AP287" s="69" t="e">
        <f>VLOOKUP(B287,'F-GD-07 Completo'!$B:$AE,29,0)</f>
        <v>#N/A</v>
      </c>
      <c r="AQ287" s="676" t="e">
        <f>VLOOKUP(B287,'F-GD-07 Completo'!$B:$AA,21,0)</f>
        <v>#N/A</v>
      </c>
      <c r="AR287" s="677"/>
      <c r="AS287" s="185" t="e">
        <f>VLOOKUP(B287,'F-GD-07 Completo'!$B:$AA,18,0)</f>
        <v>#N/A</v>
      </c>
      <c r="AT287" s="185" t="e">
        <f>VLOOKUP(B287,'F-GD-07 Completo'!$B:$AA,19,0)</f>
        <v>#N/A</v>
      </c>
      <c r="AU287" s="185" t="e">
        <f>VLOOKUP(B287,'F-GD-07 Completo'!$B:$AA,20,0)</f>
        <v>#N/A</v>
      </c>
      <c r="AV287" s="661" t="e">
        <f>VLOOKUP(B287,'F-GD-07 Completo'!$B:$AA,22,0)</f>
        <v>#N/A</v>
      </c>
      <c r="AW287" s="662"/>
      <c r="AX287" s="70" t="e">
        <f>IF(VLOOKUP(B287,'F-GD-07 Completo'!$B:$AA,23,0)="PU","X"," ")</f>
        <v>#N/A</v>
      </c>
      <c r="AY287" s="70" t="e">
        <f>IF(VLOOKUP(B287,'F-GD-07 Completo'!$B:$AA,23,0)="PC","X"," ")</f>
        <v>#N/A</v>
      </c>
      <c r="AZ287" s="70" t="e">
        <f>IF(VLOOKUP(B287,'F-GD-07 Completo'!$B:$AA,23,0)="PR","X"," ")</f>
        <v>#N/A</v>
      </c>
      <c r="BA287" s="71" t="e">
        <f>VLOOKUP(B287,'F-GD-07 Completo'!$B:$AA,24,0)</f>
        <v>#N/A</v>
      </c>
      <c r="BB287" s="663" t="e">
        <f>VLOOKUP(B287,'F-GD-07 Completo'!$B:$AA,25,0)</f>
        <v>#N/A</v>
      </c>
      <c r="BC287" s="664"/>
      <c r="BD287" s="664"/>
      <c r="BE287" s="664"/>
      <c r="BF287" s="664"/>
      <c r="BG287" s="664"/>
      <c r="BH287" s="664"/>
      <c r="BI287" s="664"/>
      <c r="BJ287" s="664"/>
      <c r="BK287" s="664"/>
      <c r="BL287" s="664"/>
      <c r="BM287" s="664"/>
      <c r="BN287" s="664"/>
      <c r="BO287" s="665"/>
      <c r="BP287" s="72"/>
      <c r="BQ287" s="73"/>
      <c r="BR287" s="209"/>
    </row>
    <row r="288" spans="1:70" s="210" customFormat="1" ht="16.5" customHeight="1" x14ac:dyDescent="0.2">
      <c r="A288" s="208"/>
      <c r="B288" s="68">
        <v>267</v>
      </c>
      <c r="C288" s="661" t="e">
        <f>CONCATENATE(VLOOKUP(B288,'F-GD-07 Completo'!$B:$AA,6,0),".",VLOOKUP(B288,'F-GD-07 Completo'!$B:$AA,8,0))</f>
        <v>#N/A</v>
      </c>
      <c r="D288" s="661"/>
      <c r="E288" s="661"/>
      <c r="F288" s="666" t="e">
        <f>CONCATENATE(VLOOKUP(B288,'F-GD-07 Completo'!$B:$AA,7,0),".",VLOOKUP(B288,'F-GD-07 Completo'!$B:$AA,9,0))</f>
        <v>#N/A</v>
      </c>
      <c r="G288" s="666"/>
      <c r="H288" s="666"/>
      <c r="I288" s="666"/>
      <c r="J288" s="666"/>
      <c r="K288" s="666"/>
      <c r="L288" s="666"/>
      <c r="M288" s="666"/>
      <c r="N288" s="666"/>
      <c r="O288" s="666"/>
      <c r="P288" s="666"/>
      <c r="Q288" s="666"/>
      <c r="R288" s="666"/>
      <c r="S288" s="666"/>
      <c r="T288" s="666"/>
      <c r="U288" s="666" t="e">
        <f>CONCATENATE(VLOOKUP(B288,'F-GD-07 Completo'!$B:$AA,8,0)," - ",VLOOKUP(B288,'F-GD-07 Completo'!$B:$W,10,0))</f>
        <v>#N/A</v>
      </c>
      <c r="V288" s="666"/>
      <c r="W288" s="666"/>
      <c r="X288" s="666"/>
      <c r="Y288" s="666"/>
      <c r="Z288" s="666"/>
      <c r="AA288" s="666"/>
      <c r="AB288" s="667"/>
      <c r="AC288" s="668" t="e">
        <f>VLOOKUP(B288,'F-GD-07 Completo'!$B:$AA,11,0)</f>
        <v>#N/A</v>
      </c>
      <c r="AD288" s="669"/>
      <c r="AE288" s="669"/>
      <c r="AF288" s="669"/>
      <c r="AG288" s="670" t="e">
        <f>VLOOKUP(B288,'F-GD-07 Completo'!$B:$AA,12,0)</f>
        <v>#N/A</v>
      </c>
      <c r="AH288" s="670"/>
      <c r="AI288" s="671"/>
      <c r="AJ288" s="672" t="e">
        <f>IF(VLOOKUP(B288,'F-GD-07 Completo'!$B:$AA,13,0)="Carpeta física",CONCATENATE(VLOOKUP(B288,'F-GD-07 Completo'!$B:$AE,14,0)," de ",VLOOKUP(B288,'F-GD-07 Completo'!$B:$AE,15,0))," ")</f>
        <v>#N/A</v>
      </c>
      <c r="AK288" s="673"/>
      <c r="AL288" s="674" t="e">
        <f>IF(VLOOKUP(B288,'F-GD-07 Completo'!$B:$AA,13,0)="Tomo (documentos empastados)",CONCATENATE(VLOOKUP(B288,'F-GD-07 Completo'!$B:$AE,15,0)," de ",VLOOKUP(B288,'F-GD-07 Completo'!$B:$AE,16,0))," ")</f>
        <v>#N/A</v>
      </c>
      <c r="AM288" s="675"/>
      <c r="AN288" s="672" t="e">
        <f>IF(VLOOKUP(B288,'F-GD-07 Completo'!$B:$AA,13,0)="Otro",CONCATENATE(VLOOKUP(B288,'F-GD-07 Completo'!$B:$AE,15,0)," de ",VLOOKUP(B288,'F-GD-07 Completo'!$B:$AE,16,0))," ")</f>
        <v>#N/A</v>
      </c>
      <c r="AO288" s="673"/>
      <c r="AP288" s="69" t="e">
        <f>VLOOKUP(B288,'F-GD-07 Completo'!$B:$AE,29,0)</f>
        <v>#N/A</v>
      </c>
      <c r="AQ288" s="676" t="e">
        <f>VLOOKUP(B288,'F-GD-07 Completo'!$B:$AA,21,0)</f>
        <v>#N/A</v>
      </c>
      <c r="AR288" s="677"/>
      <c r="AS288" s="185" t="e">
        <f>VLOOKUP(B288,'F-GD-07 Completo'!$B:$AA,18,0)</f>
        <v>#N/A</v>
      </c>
      <c r="AT288" s="185" t="e">
        <f>VLOOKUP(B288,'F-GD-07 Completo'!$B:$AA,19,0)</f>
        <v>#N/A</v>
      </c>
      <c r="AU288" s="185" t="e">
        <f>VLOOKUP(B288,'F-GD-07 Completo'!$B:$AA,20,0)</f>
        <v>#N/A</v>
      </c>
      <c r="AV288" s="661" t="e">
        <f>VLOOKUP(B288,'F-GD-07 Completo'!$B:$AA,22,0)</f>
        <v>#N/A</v>
      </c>
      <c r="AW288" s="662"/>
      <c r="AX288" s="70" t="e">
        <f>IF(VLOOKUP(B288,'F-GD-07 Completo'!$B:$AA,23,0)="PU","X"," ")</f>
        <v>#N/A</v>
      </c>
      <c r="AY288" s="70" t="e">
        <f>IF(VLOOKUP(B288,'F-GD-07 Completo'!$B:$AA,23,0)="PC","X"," ")</f>
        <v>#N/A</v>
      </c>
      <c r="AZ288" s="70" t="e">
        <f>IF(VLOOKUP(B288,'F-GD-07 Completo'!$B:$AA,23,0)="PR","X"," ")</f>
        <v>#N/A</v>
      </c>
      <c r="BA288" s="71" t="e">
        <f>VLOOKUP(B288,'F-GD-07 Completo'!$B:$AA,24,0)</f>
        <v>#N/A</v>
      </c>
      <c r="BB288" s="663" t="e">
        <f>VLOOKUP(B288,'F-GD-07 Completo'!$B:$AA,25,0)</f>
        <v>#N/A</v>
      </c>
      <c r="BC288" s="664"/>
      <c r="BD288" s="664"/>
      <c r="BE288" s="664"/>
      <c r="BF288" s="664"/>
      <c r="BG288" s="664"/>
      <c r="BH288" s="664"/>
      <c r="BI288" s="664"/>
      <c r="BJ288" s="664"/>
      <c r="BK288" s="664"/>
      <c r="BL288" s="664"/>
      <c r="BM288" s="664"/>
      <c r="BN288" s="664"/>
      <c r="BO288" s="665"/>
      <c r="BP288" s="72"/>
      <c r="BQ288" s="73"/>
      <c r="BR288" s="209"/>
    </row>
    <row r="289" spans="1:70" s="210" customFormat="1" ht="16.5" customHeight="1" x14ac:dyDescent="0.2">
      <c r="A289" s="208"/>
      <c r="B289" s="68">
        <v>268</v>
      </c>
      <c r="C289" s="661" t="e">
        <f>CONCATENATE(VLOOKUP(B289,'F-GD-07 Completo'!$B:$AA,6,0),".",VLOOKUP(B289,'F-GD-07 Completo'!$B:$AA,8,0))</f>
        <v>#N/A</v>
      </c>
      <c r="D289" s="661"/>
      <c r="E289" s="661"/>
      <c r="F289" s="666" t="e">
        <f>CONCATENATE(VLOOKUP(B289,'F-GD-07 Completo'!$B:$AA,7,0),".",VLOOKUP(B289,'F-GD-07 Completo'!$B:$AA,9,0))</f>
        <v>#N/A</v>
      </c>
      <c r="G289" s="666"/>
      <c r="H289" s="666"/>
      <c r="I289" s="666"/>
      <c r="J289" s="666"/>
      <c r="K289" s="666"/>
      <c r="L289" s="666"/>
      <c r="M289" s="666"/>
      <c r="N289" s="666"/>
      <c r="O289" s="666"/>
      <c r="P289" s="666"/>
      <c r="Q289" s="666"/>
      <c r="R289" s="666"/>
      <c r="S289" s="666"/>
      <c r="T289" s="666"/>
      <c r="U289" s="666" t="e">
        <f>CONCATENATE(VLOOKUP(B289,'F-GD-07 Completo'!$B:$AA,8,0)," - ",VLOOKUP(B289,'F-GD-07 Completo'!$B:$W,10,0))</f>
        <v>#N/A</v>
      </c>
      <c r="V289" s="666"/>
      <c r="W289" s="666"/>
      <c r="X289" s="666"/>
      <c r="Y289" s="666"/>
      <c r="Z289" s="666"/>
      <c r="AA289" s="666"/>
      <c r="AB289" s="667"/>
      <c r="AC289" s="668" t="e">
        <f>VLOOKUP(B289,'F-GD-07 Completo'!$B:$AA,11,0)</f>
        <v>#N/A</v>
      </c>
      <c r="AD289" s="669"/>
      <c r="AE289" s="669"/>
      <c r="AF289" s="669"/>
      <c r="AG289" s="670" t="e">
        <f>VLOOKUP(B289,'F-GD-07 Completo'!$B:$AA,12,0)</f>
        <v>#N/A</v>
      </c>
      <c r="AH289" s="670"/>
      <c r="AI289" s="671"/>
      <c r="AJ289" s="672" t="e">
        <f>IF(VLOOKUP(B289,'F-GD-07 Completo'!$B:$AA,13,0)="Carpeta física",CONCATENATE(VLOOKUP(B289,'F-GD-07 Completo'!$B:$AE,14,0)," de ",VLOOKUP(B289,'F-GD-07 Completo'!$B:$AE,15,0))," ")</f>
        <v>#N/A</v>
      </c>
      <c r="AK289" s="673"/>
      <c r="AL289" s="674" t="e">
        <f>IF(VLOOKUP(B289,'F-GD-07 Completo'!$B:$AA,13,0)="Tomo (documentos empastados)",CONCATENATE(VLOOKUP(B289,'F-GD-07 Completo'!$B:$AE,15,0)," de ",VLOOKUP(B289,'F-GD-07 Completo'!$B:$AE,16,0))," ")</f>
        <v>#N/A</v>
      </c>
      <c r="AM289" s="675"/>
      <c r="AN289" s="672" t="e">
        <f>IF(VLOOKUP(B289,'F-GD-07 Completo'!$B:$AA,13,0)="Otro",CONCATENATE(VLOOKUP(B289,'F-GD-07 Completo'!$B:$AE,15,0)," de ",VLOOKUP(B289,'F-GD-07 Completo'!$B:$AE,16,0))," ")</f>
        <v>#N/A</v>
      </c>
      <c r="AO289" s="673"/>
      <c r="AP289" s="69" t="e">
        <f>VLOOKUP(B289,'F-GD-07 Completo'!$B:$AE,29,0)</f>
        <v>#N/A</v>
      </c>
      <c r="AQ289" s="676" t="e">
        <f>VLOOKUP(B289,'F-GD-07 Completo'!$B:$AA,21,0)</f>
        <v>#N/A</v>
      </c>
      <c r="AR289" s="677"/>
      <c r="AS289" s="185" t="e">
        <f>VLOOKUP(B289,'F-GD-07 Completo'!$B:$AA,18,0)</f>
        <v>#N/A</v>
      </c>
      <c r="AT289" s="185" t="e">
        <f>VLOOKUP(B289,'F-GD-07 Completo'!$B:$AA,19,0)</f>
        <v>#N/A</v>
      </c>
      <c r="AU289" s="185" t="e">
        <f>VLOOKUP(B289,'F-GD-07 Completo'!$B:$AA,20,0)</f>
        <v>#N/A</v>
      </c>
      <c r="AV289" s="661" t="e">
        <f>VLOOKUP(B289,'F-GD-07 Completo'!$B:$AA,22,0)</f>
        <v>#N/A</v>
      </c>
      <c r="AW289" s="662"/>
      <c r="AX289" s="70" t="e">
        <f>IF(VLOOKUP(B289,'F-GD-07 Completo'!$B:$AA,23,0)="PU","X"," ")</f>
        <v>#N/A</v>
      </c>
      <c r="AY289" s="70" t="e">
        <f>IF(VLOOKUP(B289,'F-GD-07 Completo'!$B:$AA,23,0)="PC","X"," ")</f>
        <v>#N/A</v>
      </c>
      <c r="AZ289" s="70" t="e">
        <f>IF(VLOOKUP(B289,'F-GD-07 Completo'!$B:$AA,23,0)="PR","X"," ")</f>
        <v>#N/A</v>
      </c>
      <c r="BA289" s="71" t="e">
        <f>VLOOKUP(B289,'F-GD-07 Completo'!$B:$AA,24,0)</f>
        <v>#N/A</v>
      </c>
      <c r="BB289" s="663" t="e">
        <f>VLOOKUP(B289,'F-GD-07 Completo'!$B:$AA,25,0)</f>
        <v>#N/A</v>
      </c>
      <c r="BC289" s="664"/>
      <c r="BD289" s="664"/>
      <c r="BE289" s="664"/>
      <c r="BF289" s="664"/>
      <c r="BG289" s="664"/>
      <c r="BH289" s="664"/>
      <c r="BI289" s="664"/>
      <c r="BJ289" s="664"/>
      <c r="BK289" s="664"/>
      <c r="BL289" s="664"/>
      <c r="BM289" s="664"/>
      <c r="BN289" s="664"/>
      <c r="BO289" s="665"/>
      <c r="BP289" s="72"/>
      <c r="BQ289" s="73"/>
      <c r="BR289" s="209"/>
    </row>
    <row r="290" spans="1:70" s="210" customFormat="1" ht="16.5" customHeight="1" x14ac:dyDescent="0.2">
      <c r="A290" s="208"/>
      <c r="B290" s="68">
        <v>269</v>
      </c>
      <c r="C290" s="661" t="e">
        <f>CONCATENATE(VLOOKUP(B290,'F-GD-07 Completo'!$B:$AA,6,0),".",VLOOKUP(B290,'F-GD-07 Completo'!$B:$AA,8,0))</f>
        <v>#N/A</v>
      </c>
      <c r="D290" s="661"/>
      <c r="E290" s="661"/>
      <c r="F290" s="666" t="e">
        <f>CONCATENATE(VLOOKUP(B290,'F-GD-07 Completo'!$B:$AA,7,0),".",VLOOKUP(B290,'F-GD-07 Completo'!$B:$AA,9,0))</f>
        <v>#N/A</v>
      </c>
      <c r="G290" s="666"/>
      <c r="H290" s="666"/>
      <c r="I290" s="666"/>
      <c r="J290" s="666"/>
      <c r="K290" s="666"/>
      <c r="L290" s="666"/>
      <c r="M290" s="666"/>
      <c r="N290" s="666"/>
      <c r="O290" s="666"/>
      <c r="P290" s="666"/>
      <c r="Q290" s="666"/>
      <c r="R290" s="666"/>
      <c r="S290" s="666"/>
      <c r="T290" s="666"/>
      <c r="U290" s="666" t="e">
        <f>CONCATENATE(VLOOKUP(B290,'F-GD-07 Completo'!$B:$AA,8,0)," - ",VLOOKUP(B290,'F-GD-07 Completo'!$B:$W,10,0))</f>
        <v>#N/A</v>
      </c>
      <c r="V290" s="666"/>
      <c r="W290" s="666"/>
      <c r="X290" s="666"/>
      <c r="Y290" s="666"/>
      <c r="Z290" s="666"/>
      <c r="AA290" s="666"/>
      <c r="AB290" s="667"/>
      <c r="AC290" s="668" t="e">
        <f>VLOOKUP(B290,'F-GD-07 Completo'!$B:$AA,11,0)</f>
        <v>#N/A</v>
      </c>
      <c r="AD290" s="669"/>
      <c r="AE290" s="669"/>
      <c r="AF290" s="669"/>
      <c r="AG290" s="670" t="e">
        <f>VLOOKUP(B290,'F-GD-07 Completo'!$B:$AA,12,0)</f>
        <v>#N/A</v>
      </c>
      <c r="AH290" s="670"/>
      <c r="AI290" s="671"/>
      <c r="AJ290" s="672" t="e">
        <f>IF(VLOOKUP(B290,'F-GD-07 Completo'!$B:$AA,13,0)="Carpeta física",CONCATENATE(VLOOKUP(B290,'F-GD-07 Completo'!$B:$AE,14,0)," de ",VLOOKUP(B290,'F-GD-07 Completo'!$B:$AE,15,0))," ")</f>
        <v>#N/A</v>
      </c>
      <c r="AK290" s="673"/>
      <c r="AL290" s="674" t="e">
        <f>IF(VLOOKUP(B290,'F-GD-07 Completo'!$B:$AA,13,0)="Tomo (documentos empastados)",CONCATENATE(VLOOKUP(B290,'F-GD-07 Completo'!$B:$AE,15,0)," de ",VLOOKUP(B290,'F-GD-07 Completo'!$B:$AE,16,0))," ")</f>
        <v>#N/A</v>
      </c>
      <c r="AM290" s="675"/>
      <c r="AN290" s="672" t="e">
        <f>IF(VLOOKUP(B290,'F-GD-07 Completo'!$B:$AA,13,0)="Otro",CONCATENATE(VLOOKUP(B290,'F-GD-07 Completo'!$B:$AE,15,0)," de ",VLOOKUP(B290,'F-GD-07 Completo'!$B:$AE,16,0))," ")</f>
        <v>#N/A</v>
      </c>
      <c r="AO290" s="673"/>
      <c r="AP290" s="69" t="e">
        <f>VLOOKUP(B290,'F-GD-07 Completo'!$B:$AE,29,0)</f>
        <v>#N/A</v>
      </c>
      <c r="AQ290" s="676" t="e">
        <f>VLOOKUP(B290,'F-GD-07 Completo'!$B:$AA,21,0)</f>
        <v>#N/A</v>
      </c>
      <c r="AR290" s="677"/>
      <c r="AS290" s="185" t="e">
        <f>VLOOKUP(B290,'F-GD-07 Completo'!$B:$AA,18,0)</f>
        <v>#N/A</v>
      </c>
      <c r="AT290" s="185" t="e">
        <f>VLOOKUP(B290,'F-GD-07 Completo'!$B:$AA,19,0)</f>
        <v>#N/A</v>
      </c>
      <c r="AU290" s="185" t="e">
        <f>VLOOKUP(B290,'F-GD-07 Completo'!$B:$AA,20,0)</f>
        <v>#N/A</v>
      </c>
      <c r="AV290" s="661" t="e">
        <f>VLOOKUP(B290,'F-GD-07 Completo'!$B:$AA,22,0)</f>
        <v>#N/A</v>
      </c>
      <c r="AW290" s="662"/>
      <c r="AX290" s="70" t="e">
        <f>IF(VLOOKUP(B290,'F-GD-07 Completo'!$B:$AA,23,0)="PU","X"," ")</f>
        <v>#N/A</v>
      </c>
      <c r="AY290" s="70" t="e">
        <f>IF(VLOOKUP(B290,'F-GD-07 Completo'!$B:$AA,23,0)="PC","X"," ")</f>
        <v>#N/A</v>
      </c>
      <c r="AZ290" s="70" t="e">
        <f>IF(VLOOKUP(B290,'F-GD-07 Completo'!$B:$AA,23,0)="PR","X"," ")</f>
        <v>#N/A</v>
      </c>
      <c r="BA290" s="71" t="e">
        <f>VLOOKUP(B290,'F-GD-07 Completo'!$B:$AA,24,0)</f>
        <v>#N/A</v>
      </c>
      <c r="BB290" s="663" t="e">
        <f>VLOOKUP(B290,'F-GD-07 Completo'!$B:$AA,25,0)</f>
        <v>#N/A</v>
      </c>
      <c r="BC290" s="664"/>
      <c r="BD290" s="664"/>
      <c r="BE290" s="664"/>
      <c r="BF290" s="664"/>
      <c r="BG290" s="664"/>
      <c r="BH290" s="664"/>
      <c r="BI290" s="664"/>
      <c r="BJ290" s="664"/>
      <c r="BK290" s="664"/>
      <c r="BL290" s="664"/>
      <c r="BM290" s="664"/>
      <c r="BN290" s="664"/>
      <c r="BO290" s="665"/>
      <c r="BP290" s="72"/>
      <c r="BQ290" s="73"/>
      <c r="BR290" s="209"/>
    </row>
    <row r="291" spans="1:70" s="210" customFormat="1" ht="16.5" customHeight="1" x14ac:dyDescent="0.2">
      <c r="A291" s="208"/>
      <c r="B291" s="68">
        <v>270</v>
      </c>
      <c r="C291" s="661" t="e">
        <f>CONCATENATE(VLOOKUP(B291,'F-GD-07 Completo'!$B:$AA,6,0),".",VLOOKUP(B291,'F-GD-07 Completo'!$B:$AA,8,0))</f>
        <v>#N/A</v>
      </c>
      <c r="D291" s="661"/>
      <c r="E291" s="661"/>
      <c r="F291" s="666" t="e">
        <f>CONCATENATE(VLOOKUP(B291,'F-GD-07 Completo'!$B:$AA,7,0),".",VLOOKUP(B291,'F-GD-07 Completo'!$B:$AA,9,0))</f>
        <v>#N/A</v>
      </c>
      <c r="G291" s="666"/>
      <c r="H291" s="666"/>
      <c r="I291" s="666"/>
      <c r="J291" s="666"/>
      <c r="K291" s="666"/>
      <c r="L291" s="666"/>
      <c r="M291" s="666"/>
      <c r="N291" s="666"/>
      <c r="O291" s="666"/>
      <c r="P291" s="666"/>
      <c r="Q291" s="666"/>
      <c r="R291" s="666"/>
      <c r="S291" s="666"/>
      <c r="T291" s="666"/>
      <c r="U291" s="666" t="e">
        <f>CONCATENATE(VLOOKUP(B291,'F-GD-07 Completo'!$B:$AA,8,0)," - ",VLOOKUP(B291,'F-GD-07 Completo'!$B:$W,10,0))</f>
        <v>#N/A</v>
      </c>
      <c r="V291" s="666"/>
      <c r="W291" s="666"/>
      <c r="X291" s="666"/>
      <c r="Y291" s="666"/>
      <c r="Z291" s="666"/>
      <c r="AA291" s="666"/>
      <c r="AB291" s="667"/>
      <c r="AC291" s="668" t="e">
        <f>VLOOKUP(B291,'F-GD-07 Completo'!$B:$AA,11,0)</f>
        <v>#N/A</v>
      </c>
      <c r="AD291" s="669"/>
      <c r="AE291" s="669"/>
      <c r="AF291" s="669"/>
      <c r="AG291" s="670" t="e">
        <f>VLOOKUP(B291,'F-GD-07 Completo'!$B:$AA,12,0)</f>
        <v>#N/A</v>
      </c>
      <c r="AH291" s="670"/>
      <c r="AI291" s="671"/>
      <c r="AJ291" s="672" t="e">
        <f>IF(VLOOKUP(B291,'F-GD-07 Completo'!$B:$AA,13,0)="Carpeta física",CONCATENATE(VLOOKUP(B291,'F-GD-07 Completo'!$B:$AE,14,0)," de ",VLOOKUP(B291,'F-GD-07 Completo'!$B:$AE,15,0))," ")</f>
        <v>#N/A</v>
      </c>
      <c r="AK291" s="673"/>
      <c r="AL291" s="674" t="e">
        <f>IF(VLOOKUP(B291,'F-GD-07 Completo'!$B:$AA,13,0)="Tomo (documentos empastados)",CONCATENATE(VLOOKUP(B291,'F-GD-07 Completo'!$B:$AE,15,0)," de ",VLOOKUP(B291,'F-GD-07 Completo'!$B:$AE,16,0))," ")</f>
        <v>#N/A</v>
      </c>
      <c r="AM291" s="675"/>
      <c r="AN291" s="672" t="e">
        <f>IF(VLOOKUP(B291,'F-GD-07 Completo'!$B:$AA,13,0)="Otro",CONCATENATE(VLOOKUP(B291,'F-GD-07 Completo'!$B:$AE,15,0)," de ",VLOOKUP(B291,'F-GD-07 Completo'!$B:$AE,16,0))," ")</f>
        <v>#N/A</v>
      </c>
      <c r="AO291" s="673"/>
      <c r="AP291" s="69" t="e">
        <f>VLOOKUP(B291,'F-GD-07 Completo'!$B:$AE,29,0)</f>
        <v>#N/A</v>
      </c>
      <c r="AQ291" s="676" t="e">
        <f>VLOOKUP(B291,'F-GD-07 Completo'!$B:$AA,21,0)</f>
        <v>#N/A</v>
      </c>
      <c r="AR291" s="677"/>
      <c r="AS291" s="185" t="e">
        <f>VLOOKUP(B291,'F-GD-07 Completo'!$B:$AA,18,0)</f>
        <v>#N/A</v>
      </c>
      <c r="AT291" s="185" t="e">
        <f>VLOOKUP(B291,'F-GD-07 Completo'!$B:$AA,19,0)</f>
        <v>#N/A</v>
      </c>
      <c r="AU291" s="185" t="e">
        <f>VLOOKUP(B291,'F-GD-07 Completo'!$B:$AA,20,0)</f>
        <v>#N/A</v>
      </c>
      <c r="AV291" s="661" t="e">
        <f>VLOOKUP(B291,'F-GD-07 Completo'!$B:$AA,22,0)</f>
        <v>#N/A</v>
      </c>
      <c r="AW291" s="662"/>
      <c r="AX291" s="70" t="e">
        <f>IF(VLOOKUP(B291,'F-GD-07 Completo'!$B:$AA,23,0)="PU","X"," ")</f>
        <v>#N/A</v>
      </c>
      <c r="AY291" s="70" t="e">
        <f>IF(VLOOKUP(B291,'F-GD-07 Completo'!$B:$AA,23,0)="PC","X"," ")</f>
        <v>#N/A</v>
      </c>
      <c r="AZ291" s="70" t="e">
        <f>IF(VLOOKUP(B291,'F-GD-07 Completo'!$B:$AA,23,0)="PR","X"," ")</f>
        <v>#N/A</v>
      </c>
      <c r="BA291" s="71" t="e">
        <f>VLOOKUP(B291,'F-GD-07 Completo'!$B:$AA,24,0)</f>
        <v>#N/A</v>
      </c>
      <c r="BB291" s="663" t="e">
        <f>VLOOKUP(B291,'F-GD-07 Completo'!$B:$AA,25,0)</f>
        <v>#N/A</v>
      </c>
      <c r="BC291" s="664"/>
      <c r="BD291" s="664"/>
      <c r="BE291" s="664"/>
      <c r="BF291" s="664"/>
      <c r="BG291" s="664"/>
      <c r="BH291" s="664"/>
      <c r="BI291" s="664"/>
      <c r="BJ291" s="664"/>
      <c r="BK291" s="664"/>
      <c r="BL291" s="664"/>
      <c r="BM291" s="664"/>
      <c r="BN291" s="664"/>
      <c r="BO291" s="665"/>
      <c r="BP291" s="72"/>
      <c r="BQ291" s="73"/>
      <c r="BR291" s="209"/>
    </row>
    <row r="292" spans="1:70" s="210" customFormat="1" ht="16.5" customHeight="1" x14ac:dyDescent="0.2">
      <c r="A292" s="208"/>
      <c r="B292" s="68">
        <v>271</v>
      </c>
      <c r="C292" s="661" t="e">
        <f>CONCATENATE(VLOOKUP(B292,'F-GD-07 Completo'!$B:$AA,6,0),".",VLOOKUP(B292,'F-GD-07 Completo'!$B:$AA,8,0))</f>
        <v>#N/A</v>
      </c>
      <c r="D292" s="661"/>
      <c r="E292" s="661"/>
      <c r="F292" s="666" t="e">
        <f>CONCATENATE(VLOOKUP(B292,'F-GD-07 Completo'!$B:$AA,7,0),".",VLOOKUP(B292,'F-GD-07 Completo'!$B:$AA,9,0))</f>
        <v>#N/A</v>
      </c>
      <c r="G292" s="666"/>
      <c r="H292" s="666"/>
      <c r="I292" s="666"/>
      <c r="J292" s="666"/>
      <c r="K292" s="666"/>
      <c r="L292" s="666"/>
      <c r="M292" s="666"/>
      <c r="N292" s="666"/>
      <c r="O292" s="666"/>
      <c r="P292" s="666"/>
      <c r="Q292" s="666"/>
      <c r="R292" s="666"/>
      <c r="S292" s="666"/>
      <c r="T292" s="666"/>
      <c r="U292" s="666" t="e">
        <f>CONCATENATE(VLOOKUP(B292,'F-GD-07 Completo'!$B:$AA,8,0)," - ",VLOOKUP(B292,'F-GD-07 Completo'!$B:$W,10,0))</f>
        <v>#N/A</v>
      </c>
      <c r="V292" s="666"/>
      <c r="W292" s="666"/>
      <c r="X292" s="666"/>
      <c r="Y292" s="666"/>
      <c r="Z292" s="666"/>
      <c r="AA292" s="666"/>
      <c r="AB292" s="667"/>
      <c r="AC292" s="668" t="e">
        <f>VLOOKUP(B292,'F-GD-07 Completo'!$B:$AA,11,0)</f>
        <v>#N/A</v>
      </c>
      <c r="AD292" s="669"/>
      <c r="AE292" s="669"/>
      <c r="AF292" s="669"/>
      <c r="AG292" s="670" t="e">
        <f>VLOOKUP(B292,'F-GD-07 Completo'!$B:$AA,12,0)</f>
        <v>#N/A</v>
      </c>
      <c r="AH292" s="670"/>
      <c r="AI292" s="671"/>
      <c r="AJ292" s="672" t="e">
        <f>IF(VLOOKUP(B292,'F-GD-07 Completo'!$B:$AA,13,0)="Carpeta física",CONCATENATE(VLOOKUP(B292,'F-GD-07 Completo'!$B:$AE,14,0)," de ",VLOOKUP(B292,'F-GD-07 Completo'!$B:$AE,15,0))," ")</f>
        <v>#N/A</v>
      </c>
      <c r="AK292" s="673"/>
      <c r="AL292" s="674" t="e">
        <f>IF(VLOOKUP(B292,'F-GD-07 Completo'!$B:$AA,13,0)="Tomo (documentos empastados)",CONCATENATE(VLOOKUP(B292,'F-GD-07 Completo'!$B:$AE,15,0)," de ",VLOOKUP(B292,'F-GD-07 Completo'!$B:$AE,16,0))," ")</f>
        <v>#N/A</v>
      </c>
      <c r="AM292" s="675"/>
      <c r="AN292" s="672" t="e">
        <f>IF(VLOOKUP(B292,'F-GD-07 Completo'!$B:$AA,13,0)="Otro",CONCATENATE(VLOOKUP(B292,'F-GD-07 Completo'!$B:$AE,15,0)," de ",VLOOKUP(B292,'F-GD-07 Completo'!$B:$AE,16,0))," ")</f>
        <v>#N/A</v>
      </c>
      <c r="AO292" s="673"/>
      <c r="AP292" s="69" t="e">
        <f>VLOOKUP(B292,'F-GD-07 Completo'!$B:$AE,29,0)</f>
        <v>#N/A</v>
      </c>
      <c r="AQ292" s="676" t="e">
        <f>VLOOKUP(B292,'F-GD-07 Completo'!$B:$AA,21,0)</f>
        <v>#N/A</v>
      </c>
      <c r="AR292" s="677"/>
      <c r="AS292" s="185" t="e">
        <f>VLOOKUP(B292,'F-GD-07 Completo'!$B:$AA,18,0)</f>
        <v>#N/A</v>
      </c>
      <c r="AT292" s="185" t="e">
        <f>VLOOKUP(B292,'F-GD-07 Completo'!$B:$AA,19,0)</f>
        <v>#N/A</v>
      </c>
      <c r="AU292" s="185" t="e">
        <f>VLOOKUP(B292,'F-GD-07 Completo'!$B:$AA,20,0)</f>
        <v>#N/A</v>
      </c>
      <c r="AV292" s="661" t="e">
        <f>VLOOKUP(B292,'F-GD-07 Completo'!$B:$AA,22,0)</f>
        <v>#N/A</v>
      </c>
      <c r="AW292" s="662"/>
      <c r="AX292" s="70" t="e">
        <f>IF(VLOOKUP(B292,'F-GD-07 Completo'!$B:$AA,23,0)="PU","X"," ")</f>
        <v>#N/A</v>
      </c>
      <c r="AY292" s="70" t="e">
        <f>IF(VLOOKUP(B292,'F-GD-07 Completo'!$B:$AA,23,0)="PC","X"," ")</f>
        <v>#N/A</v>
      </c>
      <c r="AZ292" s="70" t="e">
        <f>IF(VLOOKUP(B292,'F-GD-07 Completo'!$B:$AA,23,0)="PR","X"," ")</f>
        <v>#N/A</v>
      </c>
      <c r="BA292" s="71" t="e">
        <f>VLOOKUP(B292,'F-GD-07 Completo'!$B:$AA,24,0)</f>
        <v>#N/A</v>
      </c>
      <c r="BB292" s="663" t="e">
        <f>VLOOKUP(B292,'F-GD-07 Completo'!$B:$AA,25,0)</f>
        <v>#N/A</v>
      </c>
      <c r="BC292" s="664"/>
      <c r="BD292" s="664"/>
      <c r="BE292" s="664"/>
      <c r="BF292" s="664"/>
      <c r="BG292" s="664"/>
      <c r="BH292" s="664"/>
      <c r="BI292" s="664"/>
      <c r="BJ292" s="664"/>
      <c r="BK292" s="664"/>
      <c r="BL292" s="664"/>
      <c r="BM292" s="664"/>
      <c r="BN292" s="664"/>
      <c r="BO292" s="665"/>
      <c r="BP292" s="72"/>
      <c r="BQ292" s="73"/>
      <c r="BR292" s="209"/>
    </row>
    <row r="293" spans="1:70" s="210" customFormat="1" ht="16.5" customHeight="1" x14ac:dyDescent="0.2">
      <c r="A293" s="208"/>
      <c r="B293" s="68">
        <v>272</v>
      </c>
      <c r="C293" s="661" t="e">
        <f>CONCATENATE(VLOOKUP(B293,'F-GD-07 Completo'!$B:$AA,6,0),".",VLOOKUP(B293,'F-GD-07 Completo'!$B:$AA,8,0))</f>
        <v>#N/A</v>
      </c>
      <c r="D293" s="661"/>
      <c r="E293" s="661"/>
      <c r="F293" s="666" t="e">
        <f>CONCATENATE(VLOOKUP(B293,'F-GD-07 Completo'!$B:$AA,7,0),".",VLOOKUP(B293,'F-GD-07 Completo'!$B:$AA,9,0))</f>
        <v>#N/A</v>
      </c>
      <c r="G293" s="666"/>
      <c r="H293" s="666"/>
      <c r="I293" s="666"/>
      <c r="J293" s="666"/>
      <c r="K293" s="666"/>
      <c r="L293" s="666"/>
      <c r="M293" s="666"/>
      <c r="N293" s="666"/>
      <c r="O293" s="666"/>
      <c r="P293" s="666"/>
      <c r="Q293" s="666"/>
      <c r="R293" s="666"/>
      <c r="S293" s="666"/>
      <c r="T293" s="666"/>
      <c r="U293" s="666" t="e">
        <f>CONCATENATE(VLOOKUP(B293,'F-GD-07 Completo'!$B:$AA,8,0)," - ",VLOOKUP(B293,'F-GD-07 Completo'!$B:$W,10,0))</f>
        <v>#N/A</v>
      </c>
      <c r="V293" s="666"/>
      <c r="W293" s="666"/>
      <c r="X293" s="666"/>
      <c r="Y293" s="666"/>
      <c r="Z293" s="666"/>
      <c r="AA293" s="666"/>
      <c r="AB293" s="667"/>
      <c r="AC293" s="668" t="e">
        <f>VLOOKUP(B293,'F-GD-07 Completo'!$B:$AA,11,0)</f>
        <v>#N/A</v>
      </c>
      <c r="AD293" s="669"/>
      <c r="AE293" s="669"/>
      <c r="AF293" s="669"/>
      <c r="AG293" s="670" t="e">
        <f>VLOOKUP(B293,'F-GD-07 Completo'!$B:$AA,12,0)</f>
        <v>#N/A</v>
      </c>
      <c r="AH293" s="670"/>
      <c r="AI293" s="671"/>
      <c r="AJ293" s="672" t="e">
        <f>IF(VLOOKUP(B293,'F-GD-07 Completo'!$B:$AA,13,0)="Carpeta física",CONCATENATE(VLOOKUP(B293,'F-GD-07 Completo'!$B:$AE,14,0)," de ",VLOOKUP(B293,'F-GD-07 Completo'!$B:$AE,15,0))," ")</f>
        <v>#N/A</v>
      </c>
      <c r="AK293" s="673"/>
      <c r="AL293" s="674" t="e">
        <f>IF(VLOOKUP(B293,'F-GD-07 Completo'!$B:$AA,13,0)="Tomo (documentos empastados)",CONCATENATE(VLOOKUP(B293,'F-GD-07 Completo'!$B:$AE,15,0)," de ",VLOOKUP(B293,'F-GD-07 Completo'!$B:$AE,16,0))," ")</f>
        <v>#N/A</v>
      </c>
      <c r="AM293" s="675"/>
      <c r="AN293" s="672" t="e">
        <f>IF(VLOOKUP(B293,'F-GD-07 Completo'!$B:$AA,13,0)="Otro",CONCATENATE(VLOOKUP(B293,'F-GD-07 Completo'!$B:$AE,15,0)," de ",VLOOKUP(B293,'F-GD-07 Completo'!$B:$AE,16,0))," ")</f>
        <v>#N/A</v>
      </c>
      <c r="AO293" s="673"/>
      <c r="AP293" s="69" t="e">
        <f>VLOOKUP(B293,'F-GD-07 Completo'!$B:$AE,29,0)</f>
        <v>#N/A</v>
      </c>
      <c r="AQ293" s="676" t="e">
        <f>VLOOKUP(B293,'F-GD-07 Completo'!$B:$AA,21,0)</f>
        <v>#N/A</v>
      </c>
      <c r="AR293" s="677"/>
      <c r="AS293" s="185" t="e">
        <f>VLOOKUP(B293,'F-GD-07 Completo'!$B:$AA,18,0)</f>
        <v>#N/A</v>
      </c>
      <c r="AT293" s="185" t="e">
        <f>VLOOKUP(B293,'F-GD-07 Completo'!$B:$AA,19,0)</f>
        <v>#N/A</v>
      </c>
      <c r="AU293" s="185" t="e">
        <f>VLOOKUP(B293,'F-GD-07 Completo'!$B:$AA,20,0)</f>
        <v>#N/A</v>
      </c>
      <c r="AV293" s="661" t="e">
        <f>VLOOKUP(B293,'F-GD-07 Completo'!$B:$AA,22,0)</f>
        <v>#N/A</v>
      </c>
      <c r="AW293" s="662"/>
      <c r="AX293" s="70" t="e">
        <f>IF(VLOOKUP(B293,'F-GD-07 Completo'!$B:$AA,23,0)="PU","X"," ")</f>
        <v>#N/A</v>
      </c>
      <c r="AY293" s="70" t="e">
        <f>IF(VLOOKUP(B293,'F-GD-07 Completo'!$B:$AA,23,0)="PC","X"," ")</f>
        <v>#N/A</v>
      </c>
      <c r="AZ293" s="70" t="e">
        <f>IF(VLOOKUP(B293,'F-GD-07 Completo'!$B:$AA,23,0)="PR","X"," ")</f>
        <v>#N/A</v>
      </c>
      <c r="BA293" s="71" t="e">
        <f>VLOOKUP(B293,'F-GD-07 Completo'!$B:$AA,24,0)</f>
        <v>#N/A</v>
      </c>
      <c r="BB293" s="663" t="e">
        <f>VLOOKUP(B293,'F-GD-07 Completo'!$B:$AA,25,0)</f>
        <v>#N/A</v>
      </c>
      <c r="BC293" s="664"/>
      <c r="BD293" s="664"/>
      <c r="BE293" s="664"/>
      <c r="BF293" s="664"/>
      <c r="BG293" s="664"/>
      <c r="BH293" s="664"/>
      <c r="BI293" s="664"/>
      <c r="BJ293" s="664"/>
      <c r="BK293" s="664"/>
      <c r="BL293" s="664"/>
      <c r="BM293" s="664"/>
      <c r="BN293" s="664"/>
      <c r="BO293" s="665"/>
      <c r="BP293" s="72"/>
      <c r="BQ293" s="73"/>
      <c r="BR293" s="209"/>
    </row>
    <row r="294" spans="1:70" s="210" customFormat="1" ht="16.5" customHeight="1" x14ac:dyDescent="0.2">
      <c r="A294" s="208"/>
      <c r="B294" s="68">
        <v>273</v>
      </c>
      <c r="C294" s="661" t="e">
        <f>CONCATENATE(VLOOKUP(B294,'F-GD-07 Completo'!$B:$AA,6,0),".",VLOOKUP(B294,'F-GD-07 Completo'!$B:$AA,8,0))</f>
        <v>#N/A</v>
      </c>
      <c r="D294" s="661"/>
      <c r="E294" s="661"/>
      <c r="F294" s="666" t="e">
        <f>CONCATENATE(VLOOKUP(B294,'F-GD-07 Completo'!$B:$AA,7,0),".",VLOOKUP(B294,'F-GD-07 Completo'!$B:$AA,9,0))</f>
        <v>#N/A</v>
      </c>
      <c r="G294" s="666"/>
      <c r="H294" s="666"/>
      <c r="I294" s="666"/>
      <c r="J294" s="666"/>
      <c r="K294" s="666"/>
      <c r="L294" s="666"/>
      <c r="M294" s="666"/>
      <c r="N294" s="666"/>
      <c r="O294" s="666"/>
      <c r="P294" s="666"/>
      <c r="Q294" s="666"/>
      <c r="R294" s="666"/>
      <c r="S294" s="666"/>
      <c r="T294" s="666"/>
      <c r="U294" s="666" t="e">
        <f>CONCATENATE(VLOOKUP(B294,'F-GD-07 Completo'!$B:$AA,8,0)," - ",VLOOKUP(B294,'F-GD-07 Completo'!$B:$W,10,0))</f>
        <v>#N/A</v>
      </c>
      <c r="V294" s="666"/>
      <c r="W294" s="666"/>
      <c r="X294" s="666"/>
      <c r="Y294" s="666"/>
      <c r="Z294" s="666"/>
      <c r="AA294" s="666"/>
      <c r="AB294" s="667"/>
      <c r="AC294" s="668" t="e">
        <f>VLOOKUP(B294,'F-GD-07 Completo'!$B:$AA,11,0)</f>
        <v>#N/A</v>
      </c>
      <c r="AD294" s="669"/>
      <c r="AE294" s="669"/>
      <c r="AF294" s="669"/>
      <c r="AG294" s="670" t="e">
        <f>VLOOKUP(B294,'F-GD-07 Completo'!$B:$AA,12,0)</f>
        <v>#N/A</v>
      </c>
      <c r="AH294" s="670"/>
      <c r="AI294" s="671"/>
      <c r="AJ294" s="672" t="e">
        <f>IF(VLOOKUP(B294,'F-GD-07 Completo'!$B:$AA,13,0)="Carpeta física",CONCATENATE(VLOOKUP(B294,'F-GD-07 Completo'!$B:$AE,14,0)," de ",VLOOKUP(B294,'F-GD-07 Completo'!$B:$AE,15,0))," ")</f>
        <v>#N/A</v>
      </c>
      <c r="AK294" s="673"/>
      <c r="AL294" s="674" t="e">
        <f>IF(VLOOKUP(B294,'F-GD-07 Completo'!$B:$AA,13,0)="Tomo (documentos empastados)",CONCATENATE(VLOOKUP(B294,'F-GD-07 Completo'!$B:$AE,15,0)," de ",VLOOKUP(B294,'F-GD-07 Completo'!$B:$AE,16,0))," ")</f>
        <v>#N/A</v>
      </c>
      <c r="AM294" s="675"/>
      <c r="AN294" s="672" t="e">
        <f>IF(VLOOKUP(B294,'F-GD-07 Completo'!$B:$AA,13,0)="Otro",CONCATENATE(VLOOKUP(B294,'F-GD-07 Completo'!$B:$AE,15,0)," de ",VLOOKUP(B294,'F-GD-07 Completo'!$B:$AE,16,0))," ")</f>
        <v>#N/A</v>
      </c>
      <c r="AO294" s="673"/>
      <c r="AP294" s="69" t="e">
        <f>VLOOKUP(B294,'F-GD-07 Completo'!$B:$AE,29,0)</f>
        <v>#N/A</v>
      </c>
      <c r="AQ294" s="676" t="e">
        <f>VLOOKUP(B294,'F-GD-07 Completo'!$B:$AA,21,0)</f>
        <v>#N/A</v>
      </c>
      <c r="AR294" s="677"/>
      <c r="AS294" s="185" t="e">
        <f>VLOOKUP(B294,'F-GD-07 Completo'!$B:$AA,18,0)</f>
        <v>#N/A</v>
      </c>
      <c r="AT294" s="185" t="e">
        <f>VLOOKUP(B294,'F-GD-07 Completo'!$B:$AA,19,0)</f>
        <v>#N/A</v>
      </c>
      <c r="AU294" s="185" t="e">
        <f>VLOOKUP(B294,'F-GD-07 Completo'!$B:$AA,20,0)</f>
        <v>#N/A</v>
      </c>
      <c r="AV294" s="661" t="e">
        <f>VLOOKUP(B294,'F-GD-07 Completo'!$B:$AA,22,0)</f>
        <v>#N/A</v>
      </c>
      <c r="AW294" s="662"/>
      <c r="AX294" s="70" t="e">
        <f>IF(VLOOKUP(B294,'F-GD-07 Completo'!$B:$AA,23,0)="PU","X"," ")</f>
        <v>#N/A</v>
      </c>
      <c r="AY294" s="70" t="e">
        <f>IF(VLOOKUP(B294,'F-GD-07 Completo'!$B:$AA,23,0)="PC","X"," ")</f>
        <v>#N/A</v>
      </c>
      <c r="AZ294" s="70" t="e">
        <f>IF(VLOOKUP(B294,'F-GD-07 Completo'!$B:$AA,23,0)="PR","X"," ")</f>
        <v>#N/A</v>
      </c>
      <c r="BA294" s="71" t="e">
        <f>VLOOKUP(B294,'F-GD-07 Completo'!$B:$AA,24,0)</f>
        <v>#N/A</v>
      </c>
      <c r="BB294" s="663" t="e">
        <f>VLOOKUP(B294,'F-GD-07 Completo'!$B:$AA,25,0)</f>
        <v>#N/A</v>
      </c>
      <c r="BC294" s="664"/>
      <c r="BD294" s="664"/>
      <c r="BE294" s="664"/>
      <c r="BF294" s="664"/>
      <c r="BG294" s="664"/>
      <c r="BH294" s="664"/>
      <c r="BI294" s="664"/>
      <c r="BJ294" s="664"/>
      <c r="BK294" s="664"/>
      <c r="BL294" s="664"/>
      <c r="BM294" s="664"/>
      <c r="BN294" s="664"/>
      <c r="BO294" s="665"/>
      <c r="BP294" s="72"/>
      <c r="BQ294" s="73"/>
      <c r="BR294" s="209"/>
    </row>
    <row r="295" spans="1:70" s="210" customFormat="1" ht="16.5" customHeight="1" x14ac:dyDescent="0.2">
      <c r="A295" s="208"/>
      <c r="B295" s="68">
        <v>274</v>
      </c>
      <c r="C295" s="661" t="e">
        <f>CONCATENATE(VLOOKUP(B295,'F-GD-07 Completo'!$B:$AA,6,0),".",VLOOKUP(B295,'F-GD-07 Completo'!$B:$AA,8,0))</f>
        <v>#N/A</v>
      </c>
      <c r="D295" s="661"/>
      <c r="E295" s="661"/>
      <c r="F295" s="666" t="e">
        <f>CONCATENATE(VLOOKUP(B295,'F-GD-07 Completo'!$B:$AA,7,0),".",VLOOKUP(B295,'F-GD-07 Completo'!$B:$AA,9,0))</f>
        <v>#N/A</v>
      </c>
      <c r="G295" s="666"/>
      <c r="H295" s="666"/>
      <c r="I295" s="666"/>
      <c r="J295" s="666"/>
      <c r="K295" s="666"/>
      <c r="L295" s="666"/>
      <c r="M295" s="666"/>
      <c r="N295" s="666"/>
      <c r="O295" s="666"/>
      <c r="P295" s="666"/>
      <c r="Q295" s="666"/>
      <c r="R295" s="666"/>
      <c r="S295" s="666"/>
      <c r="T295" s="666"/>
      <c r="U295" s="666" t="e">
        <f>CONCATENATE(VLOOKUP(B295,'F-GD-07 Completo'!$B:$AA,8,0)," - ",VLOOKUP(B295,'F-GD-07 Completo'!$B:$W,10,0))</f>
        <v>#N/A</v>
      </c>
      <c r="V295" s="666"/>
      <c r="W295" s="666"/>
      <c r="X295" s="666"/>
      <c r="Y295" s="666"/>
      <c r="Z295" s="666"/>
      <c r="AA295" s="666"/>
      <c r="AB295" s="667"/>
      <c r="AC295" s="668" t="e">
        <f>VLOOKUP(B295,'F-GD-07 Completo'!$B:$AA,11,0)</f>
        <v>#N/A</v>
      </c>
      <c r="AD295" s="669"/>
      <c r="AE295" s="669"/>
      <c r="AF295" s="669"/>
      <c r="AG295" s="670" t="e">
        <f>VLOOKUP(B295,'F-GD-07 Completo'!$B:$AA,12,0)</f>
        <v>#N/A</v>
      </c>
      <c r="AH295" s="670"/>
      <c r="AI295" s="671"/>
      <c r="AJ295" s="672" t="e">
        <f>IF(VLOOKUP(B295,'F-GD-07 Completo'!$B:$AA,13,0)="Carpeta física",CONCATENATE(VLOOKUP(B295,'F-GD-07 Completo'!$B:$AE,14,0)," de ",VLOOKUP(B295,'F-GD-07 Completo'!$B:$AE,15,0))," ")</f>
        <v>#N/A</v>
      </c>
      <c r="AK295" s="673"/>
      <c r="AL295" s="674" t="e">
        <f>IF(VLOOKUP(B295,'F-GD-07 Completo'!$B:$AA,13,0)="Tomo (documentos empastados)",CONCATENATE(VLOOKUP(B295,'F-GD-07 Completo'!$B:$AE,15,0)," de ",VLOOKUP(B295,'F-GD-07 Completo'!$B:$AE,16,0))," ")</f>
        <v>#N/A</v>
      </c>
      <c r="AM295" s="675"/>
      <c r="AN295" s="672" t="e">
        <f>IF(VLOOKUP(B295,'F-GD-07 Completo'!$B:$AA,13,0)="Otro",CONCATENATE(VLOOKUP(B295,'F-GD-07 Completo'!$B:$AE,15,0)," de ",VLOOKUP(B295,'F-GD-07 Completo'!$B:$AE,16,0))," ")</f>
        <v>#N/A</v>
      </c>
      <c r="AO295" s="673"/>
      <c r="AP295" s="69" t="e">
        <f>VLOOKUP(B295,'F-GD-07 Completo'!$B:$AE,29,0)</f>
        <v>#N/A</v>
      </c>
      <c r="AQ295" s="676" t="e">
        <f>VLOOKUP(B295,'F-GD-07 Completo'!$B:$AA,21,0)</f>
        <v>#N/A</v>
      </c>
      <c r="AR295" s="677"/>
      <c r="AS295" s="185" t="e">
        <f>VLOOKUP(B295,'F-GD-07 Completo'!$B:$AA,18,0)</f>
        <v>#N/A</v>
      </c>
      <c r="AT295" s="185" t="e">
        <f>VLOOKUP(B295,'F-GD-07 Completo'!$B:$AA,19,0)</f>
        <v>#N/A</v>
      </c>
      <c r="AU295" s="185" t="e">
        <f>VLOOKUP(B295,'F-GD-07 Completo'!$B:$AA,20,0)</f>
        <v>#N/A</v>
      </c>
      <c r="AV295" s="661" t="e">
        <f>VLOOKUP(B295,'F-GD-07 Completo'!$B:$AA,22,0)</f>
        <v>#N/A</v>
      </c>
      <c r="AW295" s="662"/>
      <c r="AX295" s="70" t="e">
        <f>IF(VLOOKUP(B295,'F-GD-07 Completo'!$B:$AA,23,0)="PU","X"," ")</f>
        <v>#N/A</v>
      </c>
      <c r="AY295" s="70" t="e">
        <f>IF(VLOOKUP(B295,'F-GD-07 Completo'!$B:$AA,23,0)="PC","X"," ")</f>
        <v>#N/A</v>
      </c>
      <c r="AZ295" s="70" t="e">
        <f>IF(VLOOKUP(B295,'F-GD-07 Completo'!$B:$AA,23,0)="PR","X"," ")</f>
        <v>#N/A</v>
      </c>
      <c r="BA295" s="71" t="e">
        <f>VLOOKUP(B295,'F-GD-07 Completo'!$B:$AA,24,0)</f>
        <v>#N/A</v>
      </c>
      <c r="BB295" s="663" t="e">
        <f>VLOOKUP(B295,'F-GD-07 Completo'!$B:$AA,25,0)</f>
        <v>#N/A</v>
      </c>
      <c r="BC295" s="664"/>
      <c r="BD295" s="664"/>
      <c r="BE295" s="664"/>
      <c r="BF295" s="664"/>
      <c r="BG295" s="664"/>
      <c r="BH295" s="664"/>
      <c r="BI295" s="664"/>
      <c r="BJ295" s="664"/>
      <c r="BK295" s="664"/>
      <c r="BL295" s="664"/>
      <c r="BM295" s="664"/>
      <c r="BN295" s="664"/>
      <c r="BO295" s="665"/>
      <c r="BP295" s="72"/>
      <c r="BQ295" s="73"/>
      <c r="BR295" s="209"/>
    </row>
    <row r="296" spans="1:70" s="210" customFormat="1" ht="16.5" customHeight="1" x14ac:dyDescent="0.2">
      <c r="A296" s="208"/>
      <c r="B296" s="68">
        <v>275</v>
      </c>
      <c r="C296" s="661" t="e">
        <f>CONCATENATE(VLOOKUP(B296,'F-GD-07 Completo'!$B:$AA,6,0),".",VLOOKUP(B296,'F-GD-07 Completo'!$B:$AA,8,0))</f>
        <v>#N/A</v>
      </c>
      <c r="D296" s="661"/>
      <c r="E296" s="661"/>
      <c r="F296" s="666" t="e">
        <f>CONCATENATE(VLOOKUP(B296,'F-GD-07 Completo'!$B:$AA,7,0),".",VLOOKUP(B296,'F-GD-07 Completo'!$B:$AA,9,0))</f>
        <v>#N/A</v>
      </c>
      <c r="G296" s="666"/>
      <c r="H296" s="666"/>
      <c r="I296" s="666"/>
      <c r="J296" s="666"/>
      <c r="K296" s="666"/>
      <c r="L296" s="666"/>
      <c r="M296" s="666"/>
      <c r="N296" s="666"/>
      <c r="O296" s="666"/>
      <c r="P296" s="666"/>
      <c r="Q296" s="666"/>
      <c r="R296" s="666"/>
      <c r="S296" s="666"/>
      <c r="T296" s="666"/>
      <c r="U296" s="666" t="e">
        <f>CONCATENATE(VLOOKUP(B296,'F-GD-07 Completo'!$B:$AA,8,0)," - ",VLOOKUP(B296,'F-GD-07 Completo'!$B:$W,10,0))</f>
        <v>#N/A</v>
      </c>
      <c r="V296" s="666"/>
      <c r="W296" s="666"/>
      <c r="X296" s="666"/>
      <c r="Y296" s="666"/>
      <c r="Z296" s="666"/>
      <c r="AA296" s="666"/>
      <c r="AB296" s="667"/>
      <c r="AC296" s="668" t="e">
        <f>VLOOKUP(B296,'F-GD-07 Completo'!$B:$AA,11,0)</f>
        <v>#N/A</v>
      </c>
      <c r="AD296" s="669"/>
      <c r="AE296" s="669"/>
      <c r="AF296" s="669"/>
      <c r="AG296" s="670" t="e">
        <f>VLOOKUP(B296,'F-GD-07 Completo'!$B:$AA,12,0)</f>
        <v>#N/A</v>
      </c>
      <c r="AH296" s="670"/>
      <c r="AI296" s="671"/>
      <c r="AJ296" s="672" t="e">
        <f>IF(VLOOKUP(B296,'F-GD-07 Completo'!$B:$AA,13,0)="Carpeta física",CONCATENATE(VLOOKUP(B296,'F-GD-07 Completo'!$B:$AE,14,0)," de ",VLOOKUP(B296,'F-GD-07 Completo'!$B:$AE,15,0))," ")</f>
        <v>#N/A</v>
      </c>
      <c r="AK296" s="673"/>
      <c r="AL296" s="674" t="e">
        <f>IF(VLOOKUP(B296,'F-GD-07 Completo'!$B:$AA,13,0)="Tomo (documentos empastados)",CONCATENATE(VLOOKUP(B296,'F-GD-07 Completo'!$B:$AE,15,0)," de ",VLOOKUP(B296,'F-GD-07 Completo'!$B:$AE,16,0))," ")</f>
        <v>#N/A</v>
      </c>
      <c r="AM296" s="675"/>
      <c r="AN296" s="672" t="e">
        <f>IF(VLOOKUP(B296,'F-GD-07 Completo'!$B:$AA,13,0)="Otro",CONCATENATE(VLOOKUP(B296,'F-GD-07 Completo'!$B:$AE,15,0)," de ",VLOOKUP(B296,'F-GD-07 Completo'!$B:$AE,16,0))," ")</f>
        <v>#N/A</v>
      </c>
      <c r="AO296" s="673"/>
      <c r="AP296" s="69" t="e">
        <f>VLOOKUP(B296,'F-GD-07 Completo'!$B:$AE,29,0)</f>
        <v>#N/A</v>
      </c>
      <c r="AQ296" s="676" t="e">
        <f>VLOOKUP(B296,'F-GD-07 Completo'!$B:$AA,21,0)</f>
        <v>#N/A</v>
      </c>
      <c r="AR296" s="677"/>
      <c r="AS296" s="185" t="e">
        <f>VLOOKUP(B296,'F-GD-07 Completo'!$B:$AA,18,0)</f>
        <v>#N/A</v>
      </c>
      <c r="AT296" s="185" t="e">
        <f>VLOOKUP(B296,'F-GD-07 Completo'!$B:$AA,19,0)</f>
        <v>#N/A</v>
      </c>
      <c r="AU296" s="185" t="e">
        <f>VLOOKUP(B296,'F-GD-07 Completo'!$B:$AA,20,0)</f>
        <v>#N/A</v>
      </c>
      <c r="AV296" s="661" t="e">
        <f>VLOOKUP(B296,'F-GD-07 Completo'!$B:$AA,22,0)</f>
        <v>#N/A</v>
      </c>
      <c r="AW296" s="662"/>
      <c r="AX296" s="70" t="e">
        <f>IF(VLOOKUP(B296,'F-GD-07 Completo'!$B:$AA,23,0)="PU","X"," ")</f>
        <v>#N/A</v>
      </c>
      <c r="AY296" s="70" t="e">
        <f>IF(VLOOKUP(B296,'F-GD-07 Completo'!$B:$AA,23,0)="PC","X"," ")</f>
        <v>#N/A</v>
      </c>
      <c r="AZ296" s="70" t="e">
        <f>IF(VLOOKUP(B296,'F-GD-07 Completo'!$B:$AA,23,0)="PR","X"," ")</f>
        <v>#N/A</v>
      </c>
      <c r="BA296" s="71" t="e">
        <f>VLOOKUP(B296,'F-GD-07 Completo'!$B:$AA,24,0)</f>
        <v>#N/A</v>
      </c>
      <c r="BB296" s="663" t="e">
        <f>VLOOKUP(B296,'F-GD-07 Completo'!$B:$AA,25,0)</f>
        <v>#N/A</v>
      </c>
      <c r="BC296" s="664"/>
      <c r="BD296" s="664"/>
      <c r="BE296" s="664"/>
      <c r="BF296" s="664"/>
      <c r="BG296" s="664"/>
      <c r="BH296" s="664"/>
      <c r="BI296" s="664"/>
      <c r="BJ296" s="664"/>
      <c r="BK296" s="664"/>
      <c r="BL296" s="664"/>
      <c r="BM296" s="664"/>
      <c r="BN296" s="664"/>
      <c r="BO296" s="665"/>
      <c r="BP296" s="72"/>
      <c r="BQ296" s="73"/>
      <c r="BR296" s="209"/>
    </row>
    <row r="297" spans="1:70" s="210" customFormat="1" ht="16.5" customHeight="1" x14ac:dyDescent="0.2">
      <c r="A297" s="208"/>
      <c r="B297" s="68">
        <v>276</v>
      </c>
      <c r="C297" s="661" t="e">
        <f>CONCATENATE(VLOOKUP(B297,'F-GD-07 Completo'!$B:$AA,6,0),".",VLOOKUP(B297,'F-GD-07 Completo'!$B:$AA,8,0))</f>
        <v>#N/A</v>
      </c>
      <c r="D297" s="661"/>
      <c r="E297" s="661"/>
      <c r="F297" s="666" t="e">
        <f>CONCATENATE(VLOOKUP(B297,'F-GD-07 Completo'!$B:$AA,7,0),".",VLOOKUP(B297,'F-GD-07 Completo'!$B:$AA,9,0))</f>
        <v>#N/A</v>
      </c>
      <c r="G297" s="666"/>
      <c r="H297" s="666"/>
      <c r="I297" s="666"/>
      <c r="J297" s="666"/>
      <c r="K297" s="666"/>
      <c r="L297" s="666"/>
      <c r="M297" s="666"/>
      <c r="N297" s="666"/>
      <c r="O297" s="666"/>
      <c r="P297" s="666"/>
      <c r="Q297" s="666"/>
      <c r="R297" s="666"/>
      <c r="S297" s="666"/>
      <c r="T297" s="666"/>
      <c r="U297" s="666" t="e">
        <f>CONCATENATE(VLOOKUP(B297,'F-GD-07 Completo'!$B:$AA,8,0)," - ",VLOOKUP(B297,'F-GD-07 Completo'!$B:$W,10,0))</f>
        <v>#N/A</v>
      </c>
      <c r="V297" s="666"/>
      <c r="W297" s="666"/>
      <c r="X297" s="666"/>
      <c r="Y297" s="666"/>
      <c r="Z297" s="666"/>
      <c r="AA297" s="666"/>
      <c r="AB297" s="667"/>
      <c r="AC297" s="668" t="e">
        <f>VLOOKUP(B297,'F-GD-07 Completo'!$B:$AA,11,0)</f>
        <v>#N/A</v>
      </c>
      <c r="AD297" s="669"/>
      <c r="AE297" s="669"/>
      <c r="AF297" s="669"/>
      <c r="AG297" s="670" t="e">
        <f>VLOOKUP(B297,'F-GD-07 Completo'!$B:$AA,12,0)</f>
        <v>#N/A</v>
      </c>
      <c r="AH297" s="670"/>
      <c r="AI297" s="671"/>
      <c r="AJ297" s="672" t="e">
        <f>IF(VLOOKUP(B297,'F-GD-07 Completo'!$B:$AA,13,0)="Carpeta física",CONCATENATE(VLOOKUP(B297,'F-GD-07 Completo'!$B:$AE,14,0)," de ",VLOOKUP(B297,'F-GD-07 Completo'!$B:$AE,15,0))," ")</f>
        <v>#N/A</v>
      </c>
      <c r="AK297" s="673"/>
      <c r="AL297" s="674" t="e">
        <f>IF(VLOOKUP(B297,'F-GD-07 Completo'!$B:$AA,13,0)="Tomo (documentos empastados)",CONCATENATE(VLOOKUP(B297,'F-GD-07 Completo'!$B:$AE,15,0)," de ",VLOOKUP(B297,'F-GD-07 Completo'!$B:$AE,16,0))," ")</f>
        <v>#N/A</v>
      </c>
      <c r="AM297" s="675"/>
      <c r="AN297" s="672" t="e">
        <f>IF(VLOOKUP(B297,'F-GD-07 Completo'!$B:$AA,13,0)="Otro",CONCATENATE(VLOOKUP(B297,'F-GD-07 Completo'!$B:$AE,15,0)," de ",VLOOKUP(B297,'F-GD-07 Completo'!$B:$AE,16,0))," ")</f>
        <v>#N/A</v>
      </c>
      <c r="AO297" s="673"/>
      <c r="AP297" s="69" t="e">
        <f>VLOOKUP(B297,'F-GD-07 Completo'!$B:$AE,29,0)</f>
        <v>#N/A</v>
      </c>
      <c r="AQ297" s="676" t="e">
        <f>VLOOKUP(B297,'F-GD-07 Completo'!$B:$AA,21,0)</f>
        <v>#N/A</v>
      </c>
      <c r="AR297" s="677"/>
      <c r="AS297" s="185" t="e">
        <f>VLOOKUP(B297,'F-GD-07 Completo'!$B:$AA,18,0)</f>
        <v>#N/A</v>
      </c>
      <c r="AT297" s="185" t="e">
        <f>VLOOKUP(B297,'F-GD-07 Completo'!$B:$AA,19,0)</f>
        <v>#N/A</v>
      </c>
      <c r="AU297" s="185" t="e">
        <f>VLOOKUP(B297,'F-GD-07 Completo'!$B:$AA,20,0)</f>
        <v>#N/A</v>
      </c>
      <c r="AV297" s="661" t="e">
        <f>VLOOKUP(B297,'F-GD-07 Completo'!$B:$AA,22,0)</f>
        <v>#N/A</v>
      </c>
      <c r="AW297" s="662"/>
      <c r="AX297" s="70" t="e">
        <f>IF(VLOOKUP(B297,'F-GD-07 Completo'!$B:$AA,23,0)="PU","X"," ")</f>
        <v>#N/A</v>
      </c>
      <c r="AY297" s="70" t="e">
        <f>IF(VLOOKUP(B297,'F-GD-07 Completo'!$B:$AA,23,0)="PC","X"," ")</f>
        <v>#N/A</v>
      </c>
      <c r="AZ297" s="70" t="e">
        <f>IF(VLOOKUP(B297,'F-GD-07 Completo'!$B:$AA,23,0)="PR","X"," ")</f>
        <v>#N/A</v>
      </c>
      <c r="BA297" s="71" t="e">
        <f>VLOOKUP(B297,'F-GD-07 Completo'!$B:$AA,24,0)</f>
        <v>#N/A</v>
      </c>
      <c r="BB297" s="663" t="e">
        <f>VLOOKUP(B297,'F-GD-07 Completo'!$B:$AA,25,0)</f>
        <v>#N/A</v>
      </c>
      <c r="BC297" s="664"/>
      <c r="BD297" s="664"/>
      <c r="BE297" s="664"/>
      <c r="BF297" s="664"/>
      <c r="BG297" s="664"/>
      <c r="BH297" s="664"/>
      <c r="BI297" s="664"/>
      <c r="BJ297" s="664"/>
      <c r="BK297" s="664"/>
      <c r="BL297" s="664"/>
      <c r="BM297" s="664"/>
      <c r="BN297" s="664"/>
      <c r="BO297" s="665"/>
      <c r="BP297" s="72"/>
      <c r="BQ297" s="73"/>
      <c r="BR297" s="209"/>
    </row>
    <row r="298" spans="1:70" s="210" customFormat="1" ht="16.5" customHeight="1" x14ac:dyDescent="0.2">
      <c r="A298" s="208"/>
      <c r="B298" s="68">
        <v>277</v>
      </c>
      <c r="C298" s="661" t="e">
        <f>CONCATENATE(VLOOKUP(B298,'F-GD-07 Completo'!$B:$AA,6,0),".",VLOOKUP(B298,'F-GD-07 Completo'!$B:$AA,8,0))</f>
        <v>#N/A</v>
      </c>
      <c r="D298" s="661"/>
      <c r="E298" s="661"/>
      <c r="F298" s="666" t="e">
        <f>CONCATENATE(VLOOKUP(B298,'F-GD-07 Completo'!$B:$AA,7,0),".",VLOOKUP(B298,'F-GD-07 Completo'!$B:$AA,9,0))</f>
        <v>#N/A</v>
      </c>
      <c r="G298" s="666"/>
      <c r="H298" s="666"/>
      <c r="I298" s="666"/>
      <c r="J298" s="666"/>
      <c r="K298" s="666"/>
      <c r="L298" s="666"/>
      <c r="M298" s="666"/>
      <c r="N298" s="666"/>
      <c r="O298" s="666"/>
      <c r="P298" s="666"/>
      <c r="Q298" s="666"/>
      <c r="R298" s="666"/>
      <c r="S298" s="666"/>
      <c r="T298" s="666"/>
      <c r="U298" s="666" t="e">
        <f>CONCATENATE(VLOOKUP(B298,'F-GD-07 Completo'!$B:$AA,8,0)," - ",VLOOKUP(B298,'F-GD-07 Completo'!$B:$W,10,0))</f>
        <v>#N/A</v>
      </c>
      <c r="V298" s="666"/>
      <c r="W298" s="666"/>
      <c r="X298" s="666"/>
      <c r="Y298" s="666"/>
      <c r="Z298" s="666"/>
      <c r="AA298" s="666"/>
      <c r="AB298" s="667"/>
      <c r="AC298" s="668" t="e">
        <f>VLOOKUP(B298,'F-GD-07 Completo'!$B:$AA,11,0)</f>
        <v>#N/A</v>
      </c>
      <c r="AD298" s="669"/>
      <c r="AE298" s="669"/>
      <c r="AF298" s="669"/>
      <c r="AG298" s="670" t="e">
        <f>VLOOKUP(B298,'F-GD-07 Completo'!$B:$AA,12,0)</f>
        <v>#N/A</v>
      </c>
      <c r="AH298" s="670"/>
      <c r="AI298" s="671"/>
      <c r="AJ298" s="672" t="e">
        <f>IF(VLOOKUP(B298,'F-GD-07 Completo'!$B:$AA,13,0)="Carpeta física",CONCATENATE(VLOOKUP(B298,'F-GD-07 Completo'!$B:$AE,14,0)," de ",VLOOKUP(B298,'F-GD-07 Completo'!$B:$AE,15,0))," ")</f>
        <v>#N/A</v>
      </c>
      <c r="AK298" s="673"/>
      <c r="AL298" s="674" t="e">
        <f>IF(VLOOKUP(B298,'F-GD-07 Completo'!$B:$AA,13,0)="Tomo (documentos empastados)",CONCATENATE(VLOOKUP(B298,'F-GD-07 Completo'!$B:$AE,15,0)," de ",VLOOKUP(B298,'F-GD-07 Completo'!$B:$AE,16,0))," ")</f>
        <v>#N/A</v>
      </c>
      <c r="AM298" s="675"/>
      <c r="AN298" s="672" t="e">
        <f>IF(VLOOKUP(B298,'F-GD-07 Completo'!$B:$AA,13,0)="Otro",CONCATENATE(VLOOKUP(B298,'F-GD-07 Completo'!$B:$AE,15,0)," de ",VLOOKUP(B298,'F-GD-07 Completo'!$B:$AE,16,0))," ")</f>
        <v>#N/A</v>
      </c>
      <c r="AO298" s="673"/>
      <c r="AP298" s="69" t="e">
        <f>VLOOKUP(B298,'F-GD-07 Completo'!$B:$AE,29,0)</f>
        <v>#N/A</v>
      </c>
      <c r="AQ298" s="676" t="e">
        <f>VLOOKUP(B298,'F-GD-07 Completo'!$B:$AA,21,0)</f>
        <v>#N/A</v>
      </c>
      <c r="AR298" s="677"/>
      <c r="AS298" s="185" t="e">
        <f>VLOOKUP(B298,'F-GD-07 Completo'!$B:$AA,18,0)</f>
        <v>#N/A</v>
      </c>
      <c r="AT298" s="185" t="e">
        <f>VLOOKUP(B298,'F-GD-07 Completo'!$B:$AA,19,0)</f>
        <v>#N/A</v>
      </c>
      <c r="AU298" s="185" t="e">
        <f>VLOOKUP(B298,'F-GD-07 Completo'!$B:$AA,20,0)</f>
        <v>#N/A</v>
      </c>
      <c r="AV298" s="661" t="e">
        <f>VLOOKUP(B298,'F-GD-07 Completo'!$B:$AA,22,0)</f>
        <v>#N/A</v>
      </c>
      <c r="AW298" s="662"/>
      <c r="AX298" s="70" t="e">
        <f>IF(VLOOKUP(B298,'F-GD-07 Completo'!$B:$AA,23,0)="PU","X"," ")</f>
        <v>#N/A</v>
      </c>
      <c r="AY298" s="70" t="e">
        <f>IF(VLOOKUP(B298,'F-GD-07 Completo'!$B:$AA,23,0)="PC","X"," ")</f>
        <v>#N/A</v>
      </c>
      <c r="AZ298" s="70" t="e">
        <f>IF(VLOOKUP(B298,'F-GD-07 Completo'!$B:$AA,23,0)="PR","X"," ")</f>
        <v>#N/A</v>
      </c>
      <c r="BA298" s="71" t="e">
        <f>VLOOKUP(B298,'F-GD-07 Completo'!$B:$AA,24,0)</f>
        <v>#N/A</v>
      </c>
      <c r="BB298" s="663" t="e">
        <f>VLOOKUP(B298,'F-GD-07 Completo'!$B:$AA,25,0)</f>
        <v>#N/A</v>
      </c>
      <c r="BC298" s="664"/>
      <c r="BD298" s="664"/>
      <c r="BE298" s="664"/>
      <c r="BF298" s="664"/>
      <c r="BG298" s="664"/>
      <c r="BH298" s="664"/>
      <c r="BI298" s="664"/>
      <c r="BJ298" s="664"/>
      <c r="BK298" s="664"/>
      <c r="BL298" s="664"/>
      <c r="BM298" s="664"/>
      <c r="BN298" s="664"/>
      <c r="BO298" s="665"/>
      <c r="BP298" s="72"/>
      <c r="BQ298" s="73"/>
      <c r="BR298" s="209"/>
    </row>
    <row r="299" spans="1:70" s="210" customFormat="1" ht="16.5" customHeight="1" x14ac:dyDescent="0.2">
      <c r="A299" s="208"/>
      <c r="B299" s="68">
        <v>278</v>
      </c>
      <c r="C299" s="661" t="e">
        <f>CONCATENATE(VLOOKUP(B299,'F-GD-07 Completo'!$B:$AA,6,0),".",VLOOKUP(B299,'F-GD-07 Completo'!$B:$AA,8,0))</f>
        <v>#N/A</v>
      </c>
      <c r="D299" s="661"/>
      <c r="E299" s="661"/>
      <c r="F299" s="666" t="e">
        <f>CONCATENATE(VLOOKUP(B299,'F-GD-07 Completo'!$B:$AA,7,0),".",VLOOKUP(B299,'F-GD-07 Completo'!$B:$AA,9,0))</f>
        <v>#N/A</v>
      </c>
      <c r="G299" s="666"/>
      <c r="H299" s="666"/>
      <c r="I299" s="666"/>
      <c r="J299" s="666"/>
      <c r="K299" s="666"/>
      <c r="L299" s="666"/>
      <c r="M299" s="666"/>
      <c r="N299" s="666"/>
      <c r="O299" s="666"/>
      <c r="P299" s="666"/>
      <c r="Q299" s="666"/>
      <c r="R299" s="666"/>
      <c r="S299" s="666"/>
      <c r="T299" s="666"/>
      <c r="U299" s="666" t="e">
        <f>CONCATENATE(VLOOKUP(B299,'F-GD-07 Completo'!$B:$AA,8,0)," - ",VLOOKUP(B299,'F-GD-07 Completo'!$B:$W,10,0))</f>
        <v>#N/A</v>
      </c>
      <c r="V299" s="666"/>
      <c r="W299" s="666"/>
      <c r="X299" s="666"/>
      <c r="Y299" s="666"/>
      <c r="Z299" s="666"/>
      <c r="AA299" s="666"/>
      <c r="AB299" s="667"/>
      <c r="AC299" s="668" t="e">
        <f>VLOOKUP(B299,'F-GD-07 Completo'!$B:$AA,11,0)</f>
        <v>#N/A</v>
      </c>
      <c r="AD299" s="669"/>
      <c r="AE299" s="669"/>
      <c r="AF299" s="669"/>
      <c r="AG299" s="670" t="e">
        <f>VLOOKUP(B299,'F-GD-07 Completo'!$B:$AA,12,0)</f>
        <v>#N/A</v>
      </c>
      <c r="AH299" s="670"/>
      <c r="AI299" s="671"/>
      <c r="AJ299" s="672" t="e">
        <f>IF(VLOOKUP(B299,'F-GD-07 Completo'!$B:$AA,13,0)="Carpeta física",CONCATENATE(VLOOKUP(B299,'F-GD-07 Completo'!$B:$AE,14,0)," de ",VLOOKUP(B299,'F-GD-07 Completo'!$B:$AE,15,0))," ")</f>
        <v>#N/A</v>
      </c>
      <c r="AK299" s="673"/>
      <c r="AL299" s="674" t="e">
        <f>IF(VLOOKUP(B299,'F-GD-07 Completo'!$B:$AA,13,0)="Tomo (documentos empastados)",CONCATENATE(VLOOKUP(B299,'F-GD-07 Completo'!$B:$AE,15,0)," de ",VLOOKUP(B299,'F-GD-07 Completo'!$B:$AE,16,0))," ")</f>
        <v>#N/A</v>
      </c>
      <c r="AM299" s="675"/>
      <c r="AN299" s="672" t="e">
        <f>IF(VLOOKUP(B299,'F-GD-07 Completo'!$B:$AA,13,0)="Otro",CONCATENATE(VLOOKUP(B299,'F-GD-07 Completo'!$B:$AE,15,0)," de ",VLOOKUP(B299,'F-GD-07 Completo'!$B:$AE,16,0))," ")</f>
        <v>#N/A</v>
      </c>
      <c r="AO299" s="673"/>
      <c r="AP299" s="69" t="e">
        <f>VLOOKUP(B299,'F-GD-07 Completo'!$B:$AE,29,0)</f>
        <v>#N/A</v>
      </c>
      <c r="AQ299" s="676" t="e">
        <f>VLOOKUP(B299,'F-GD-07 Completo'!$B:$AA,21,0)</f>
        <v>#N/A</v>
      </c>
      <c r="AR299" s="677"/>
      <c r="AS299" s="185" t="e">
        <f>VLOOKUP(B299,'F-GD-07 Completo'!$B:$AA,18,0)</f>
        <v>#N/A</v>
      </c>
      <c r="AT299" s="185" t="e">
        <f>VLOOKUP(B299,'F-GD-07 Completo'!$B:$AA,19,0)</f>
        <v>#N/A</v>
      </c>
      <c r="AU299" s="185" t="e">
        <f>VLOOKUP(B299,'F-GD-07 Completo'!$B:$AA,20,0)</f>
        <v>#N/A</v>
      </c>
      <c r="AV299" s="661" t="e">
        <f>VLOOKUP(B299,'F-GD-07 Completo'!$B:$AA,22,0)</f>
        <v>#N/A</v>
      </c>
      <c r="AW299" s="662"/>
      <c r="AX299" s="70" t="e">
        <f>IF(VLOOKUP(B299,'F-GD-07 Completo'!$B:$AA,23,0)="PU","X"," ")</f>
        <v>#N/A</v>
      </c>
      <c r="AY299" s="70" t="e">
        <f>IF(VLOOKUP(B299,'F-GD-07 Completo'!$B:$AA,23,0)="PC","X"," ")</f>
        <v>#N/A</v>
      </c>
      <c r="AZ299" s="70" t="e">
        <f>IF(VLOOKUP(B299,'F-GD-07 Completo'!$B:$AA,23,0)="PR","X"," ")</f>
        <v>#N/A</v>
      </c>
      <c r="BA299" s="71" t="e">
        <f>VLOOKUP(B299,'F-GD-07 Completo'!$B:$AA,24,0)</f>
        <v>#N/A</v>
      </c>
      <c r="BB299" s="663" t="e">
        <f>VLOOKUP(B299,'F-GD-07 Completo'!$B:$AA,25,0)</f>
        <v>#N/A</v>
      </c>
      <c r="BC299" s="664"/>
      <c r="BD299" s="664"/>
      <c r="BE299" s="664"/>
      <c r="BF299" s="664"/>
      <c r="BG299" s="664"/>
      <c r="BH299" s="664"/>
      <c r="BI299" s="664"/>
      <c r="BJ299" s="664"/>
      <c r="BK299" s="664"/>
      <c r="BL299" s="664"/>
      <c r="BM299" s="664"/>
      <c r="BN299" s="664"/>
      <c r="BO299" s="665"/>
      <c r="BP299" s="72"/>
      <c r="BQ299" s="73"/>
      <c r="BR299" s="209"/>
    </row>
    <row r="300" spans="1:70" s="210" customFormat="1" ht="16.5" customHeight="1" x14ac:dyDescent="0.2">
      <c r="A300" s="208"/>
      <c r="B300" s="68">
        <v>279</v>
      </c>
      <c r="C300" s="661" t="e">
        <f>CONCATENATE(VLOOKUP(B300,'F-GD-07 Completo'!$B:$AA,6,0),".",VLOOKUP(B300,'F-GD-07 Completo'!$B:$AA,8,0))</f>
        <v>#N/A</v>
      </c>
      <c r="D300" s="661"/>
      <c r="E300" s="661"/>
      <c r="F300" s="666" t="e">
        <f>CONCATENATE(VLOOKUP(B300,'F-GD-07 Completo'!$B:$AA,7,0),".",VLOOKUP(B300,'F-GD-07 Completo'!$B:$AA,9,0))</f>
        <v>#N/A</v>
      </c>
      <c r="G300" s="666"/>
      <c r="H300" s="666"/>
      <c r="I300" s="666"/>
      <c r="J300" s="666"/>
      <c r="K300" s="666"/>
      <c r="L300" s="666"/>
      <c r="M300" s="666"/>
      <c r="N300" s="666"/>
      <c r="O300" s="666"/>
      <c r="P300" s="666"/>
      <c r="Q300" s="666"/>
      <c r="R300" s="666"/>
      <c r="S300" s="666"/>
      <c r="T300" s="666"/>
      <c r="U300" s="666" t="e">
        <f>CONCATENATE(VLOOKUP(B300,'F-GD-07 Completo'!$B:$AA,8,0)," - ",VLOOKUP(B300,'F-GD-07 Completo'!$B:$W,10,0))</f>
        <v>#N/A</v>
      </c>
      <c r="V300" s="666"/>
      <c r="W300" s="666"/>
      <c r="X300" s="666"/>
      <c r="Y300" s="666"/>
      <c r="Z300" s="666"/>
      <c r="AA300" s="666"/>
      <c r="AB300" s="667"/>
      <c r="AC300" s="668" t="e">
        <f>VLOOKUP(B300,'F-GD-07 Completo'!$B:$AA,11,0)</f>
        <v>#N/A</v>
      </c>
      <c r="AD300" s="669"/>
      <c r="AE300" s="669"/>
      <c r="AF300" s="669"/>
      <c r="AG300" s="670" t="e">
        <f>VLOOKUP(B300,'F-GD-07 Completo'!$B:$AA,12,0)</f>
        <v>#N/A</v>
      </c>
      <c r="AH300" s="670"/>
      <c r="AI300" s="671"/>
      <c r="AJ300" s="672" t="e">
        <f>IF(VLOOKUP(B300,'F-GD-07 Completo'!$B:$AA,13,0)="Carpeta física",CONCATENATE(VLOOKUP(B300,'F-GD-07 Completo'!$B:$AE,14,0)," de ",VLOOKUP(B300,'F-GD-07 Completo'!$B:$AE,15,0))," ")</f>
        <v>#N/A</v>
      </c>
      <c r="AK300" s="673"/>
      <c r="AL300" s="674" t="e">
        <f>IF(VLOOKUP(B300,'F-GD-07 Completo'!$B:$AA,13,0)="Tomo (documentos empastados)",CONCATENATE(VLOOKUP(B300,'F-GD-07 Completo'!$B:$AE,15,0)," de ",VLOOKUP(B300,'F-GD-07 Completo'!$B:$AE,16,0))," ")</f>
        <v>#N/A</v>
      </c>
      <c r="AM300" s="675"/>
      <c r="AN300" s="672" t="e">
        <f>IF(VLOOKUP(B300,'F-GD-07 Completo'!$B:$AA,13,0)="Otro",CONCATENATE(VLOOKUP(B300,'F-GD-07 Completo'!$B:$AE,15,0)," de ",VLOOKUP(B300,'F-GD-07 Completo'!$B:$AE,16,0))," ")</f>
        <v>#N/A</v>
      </c>
      <c r="AO300" s="673"/>
      <c r="AP300" s="69" t="e">
        <f>VLOOKUP(B300,'F-GD-07 Completo'!$B:$AE,29,0)</f>
        <v>#N/A</v>
      </c>
      <c r="AQ300" s="676" t="e">
        <f>VLOOKUP(B300,'F-GD-07 Completo'!$B:$AA,21,0)</f>
        <v>#N/A</v>
      </c>
      <c r="AR300" s="677"/>
      <c r="AS300" s="185" t="e">
        <f>VLOOKUP(B300,'F-GD-07 Completo'!$B:$AA,18,0)</f>
        <v>#N/A</v>
      </c>
      <c r="AT300" s="185" t="e">
        <f>VLOOKUP(B300,'F-GD-07 Completo'!$B:$AA,19,0)</f>
        <v>#N/A</v>
      </c>
      <c r="AU300" s="185" t="e">
        <f>VLOOKUP(B300,'F-GD-07 Completo'!$B:$AA,20,0)</f>
        <v>#N/A</v>
      </c>
      <c r="AV300" s="661" t="e">
        <f>VLOOKUP(B300,'F-GD-07 Completo'!$B:$AA,22,0)</f>
        <v>#N/A</v>
      </c>
      <c r="AW300" s="662"/>
      <c r="AX300" s="70" t="e">
        <f>IF(VLOOKUP(B300,'F-GD-07 Completo'!$B:$AA,23,0)="PU","X"," ")</f>
        <v>#N/A</v>
      </c>
      <c r="AY300" s="70" t="e">
        <f>IF(VLOOKUP(B300,'F-GD-07 Completo'!$B:$AA,23,0)="PC","X"," ")</f>
        <v>#N/A</v>
      </c>
      <c r="AZ300" s="70" t="e">
        <f>IF(VLOOKUP(B300,'F-GD-07 Completo'!$B:$AA,23,0)="PR","X"," ")</f>
        <v>#N/A</v>
      </c>
      <c r="BA300" s="71" t="e">
        <f>VLOOKUP(B300,'F-GD-07 Completo'!$B:$AA,24,0)</f>
        <v>#N/A</v>
      </c>
      <c r="BB300" s="663" t="e">
        <f>VLOOKUP(B300,'F-GD-07 Completo'!$B:$AA,25,0)</f>
        <v>#N/A</v>
      </c>
      <c r="BC300" s="664"/>
      <c r="BD300" s="664"/>
      <c r="BE300" s="664"/>
      <c r="BF300" s="664"/>
      <c r="BG300" s="664"/>
      <c r="BH300" s="664"/>
      <c r="BI300" s="664"/>
      <c r="BJ300" s="664"/>
      <c r="BK300" s="664"/>
      <c r="BL300" s="664"/>
      <c r="BM300" s="664"/>
      <c r="BN300" s="664"/>
      <c r="BO300" s="665"/>
      <c r="BP300" s="72"/>
      <c r="BQ300" s="73"/>
      <c r="BR300" s="209"/>
    </row>
    <row r="301" spans="1:70" s="210" customFormat="1" ht="16.5" customHeight="1" x14ac:dyDescent="0.2">
      <c r="A301" s="208"/>
      <c r="B301" s="68">
        <v>280</v>
      </c>
      <c r="C301" s="661" t="e">
        <f>CONCATENATE(VLOOKUP(B301,'F-GD-07 Completo'!$B:$AA,6,0),".",VLOOKUP(B301,'F-GD-07 Completo'!$B:$AA,8,0))</f>
        <v>#N/A</v>
      </c>
      <c r="D301" s="661"/>
      <c r="E301" s="661"/>
      <c r="F301" s="666" t="e">
        <f>CONCATENATE(VLOOKUP(B301,'F-GD-07 Completo'!$B:$AA,7,0),".",VLOOKUP(B301,'F-GD-07 Completo'!$B:$AA,9,0))</f>
        <v>#N/A</v>
      </c>
      <c r="G301" s="666"/>
      <c r="H301" s="666"/>
      <c r="I301" s="666"/>
      <c r="J301" s="666"/>
      <c r="K301" s="666"/>
      <c r="L301" s="666"/>
      <c r="M301" s="666"/>
      <c r="N301" s="666"/>
      <c r="O301" s="666"/>
      <c r="P301" s="666"/>
      <c r="Q301" s="666"/>
      <c r="R301" s="666"/>
      <c r="S301" s="666"/>
      <c r="T301" s="666"/>
      <c r="U301" s="666" t="e">
        <f>CONCATENATE(VLOOKUP(B301,'F-GD-07 Completo'!$B:$AA,8,0)," - ",VLOOKUP(B301,'F-GD-07 Completo'!$B:$W,10,0))</f>
        <v>#N/A</v>
      </c>
      <c r="V301" s="666"/>
      <c r="W301" s="666"/>
      <c r="X301" s="666"/>
      <c r="Y301" s="666"/>
      <c r="Z301" s="666"/>
      <c r="AA301" s="666"/>
      <c r="AB301" s="667"/>
      <c r="AC301" s="668" t="e">
        <f>VLOOKUP(B301,'F-GD-07 Completo'!$B:$AA,11,0)</f>
        <v>#N/A</v>
      </c>
      <c r="AD301" s="669"/>
      <c r="AE301" s="669"/>
      <c r="AF301" s="669"/>
      <c r="AG301" s="670" t="e">
        <f>VLOOKUP(B301,'F-GD-07 Completo'!$B:$AA,12,0)</f>
        <v>#N/A</v>
      </c>
      <c r="AH301" s="670"/>
      <c r="AI301" s="671"/>
      <c r="AJ301" s="672" t="e">
        <f>IF(VLOOKUP(B301,'F-GD-07 Completo'!$B:$AA,13,0)="Carpeta física",CONCATENATE(VLOOKUP(B301,'F-GD-07 Completo'!$B:$AE,14,0)," de ",VLOOKUP(B301,'F-GD-07 Completo'!$B:$AE,15,0))," ")</f>
        <v>#N/A</v>
      </c>
      <c r="AK301" s="673"/>
      <c r="AL301" s="674" t="e">
        <f>IF(VLOOKUP(B301,'F-GD-07 Completo'!$B:$AA,13,0)="Tomo (documentos empastados)",CONCATENATE(VLOOKUP(B301,'F-GD-07 Completo'!$B:$AE,15,0)," de ",VLOOKUP(B301,'F-GD-07 Completo'!$B:$AE,16,0))," ")</f>
        <v>#N/A</v>
      </c>
      <c r="AM301" s="675"/>
      <c r="AN301" s="672" t="e">
        <f>IF(VLOOKUP(B301,'F-GD-07 Completo'!$B:$AA,13,0)="Otro",CONCATENATE(VLOOKUP(B301,'F-GD-07 Completo'!$B:$AE,15,0)," de ",VLOOKUP(B301,'F-GD-07 Completo'!$B:$AE,16,0))," ")</f>
        <v>#N/A</v>
      </c>
      <c r="AO301" s="673"/>
      <c r="AP301" s="69" t="e">
        <f>VLOOKUP(B301,'F-GD-07 Completo'!$B:$AE,29,0)</f>
        <v>#N/A</v>
      </c>
      <c r="AQ301" s="676" t="e">
        <f>VLOOKUP(B301,'F-GD-07 Completo'!$B:$AA,21,0)</f>
        <v>#N/A</v>
      </c>
      <c r="AR301" s="677"/>
      <c r="AS301" s="185" t="e">
        <f>VLOOKUP(B301,'F-GD-07 Completo'!$B:$AA,18,0)</f>
        <v>#N/A</v>
      </c>
      <c r="AT301" s="185" t="e">
        <f>VLOOKUP(B301,'F-GD-07 Completo'!$B:$AA,19,0)</f>
        <v>#N/A</v>
      </c>
      <c r="AU301" s="185" t="e">
        <f>VLOOKUP(B301,'F-GD-07 Completo'!$B:$AA,20,0)</f>
        <v>#N/A</v>
      </c>
      <c r="AV301" s="661" t="e">
        <f>VLOOKUP(B301,'F-GD-07 Completo'!$B:$AA,22,0)</f>
        <v>#N/A</v>
      </c>
      <c r="AW301" s="662"/>
      <c r="AX301" s="70" t="e">
        <f>IF(VLOOKUP(B301,'F-GD-07 Completo'!$B:$AA,23,0)="PU","X"," ")</f>
        <v>#N/A</v>
      </c>
      <c r="AY301" s="70" t="e">
        <f>IF(VLOOKUP(B301,'F-GD-07 Completo'!$B:$AA,23,0)="PC","X"," ")</f>
        <v>#N/A</v>
      </c>
      <c r="AZ301" s="70" t="e">
        <f>IF(VLOOKUP(B301,'F-GD-07 Completo'!$B:$AA,23,0)="PR","X"," ")</f>
        <v>#N/A</v>
      </c>
      <c r="BA301" s="71" t="e">
        <f>VLOOKUP(B301,'F-GD-07 Completo'!$B:$AA,24,0)</f>
        <v>#N/A</v>
      </c>
      <c r="BB301" s="663" t="e">
        <f>VLOOKUP(B301,'F-GD-07 Completo'!$B:$AA,25,0)</f>
        <v>#N/A</v>
      </c>
      <c r="BC301" s="664"/>
      <c r="BD301" s="664"/>
      <c r="BE301" s="664"/>
      <c r="BF301" s="664"/>
      <c r="BG301" s="664"/>
      <c r="BH301" s="664"/>
      <c r="BI301" s="664"/>
      <c r="BJ301" s="664"/>
      <c r="BK301" s="664"/>
      <c r="BL301" s="664"/>
      <c r="BM301" s="664"/>
      <c r="BN301" s="664"/>
      <c r="BO301" s="665"/>
      <c r="BP301" s="72"/>
      <c r="BQ301" s="73"/>
      <c r="BR301" s="209"/>
    </row>
    <row r="302" spans="1:70" s="210" customFormat="1" ht="16.5" customHeight="1" x14ac:dyDescent="0.2">
      <c r="A302" s="208"/>
      <c r="B302" s="68">
        <v>281</v>
      </c>
      <c r="C302" s="661" t="e">
        <f>CONCATENATE(VLOOKUP(B302,'F-GD-07 Completo'!$B:$AA,6,0),".",VLOOKUP(B302,'F-GD-07 Completo'!$B:$AA,8,0))</f>
        <v>#N/A</v>
      </c>
      <c r="D302" s="661"/>
      <c r="E302" s="661"/>
      <c r="F302" s="666" t="e">
        <f>CONCATENATE(VLOOKUP(B302,'F-GD-07 Completo'!$B:$AA,7,0),".",VLOOKUP(B302,'F-GD-07 Completo'!$B:$AA,9,0))</f>
        <v>#N/A</v>
      </c>
      <c r="G302" s="666"/>
      <c r="H302" s="666"/>
      <c r="I302" s="666"/>
      <c r="J302" s="666"/>
      <c r="K302" s="666"/>
      <c r="L302" s="666"/>
      <c r="M302" s="666"/>
      <c r="N302" s="666"/>
      <c r="O302" s="666"/>
      <c r="P302" s="666"/>
      <c r="Q302" s="666"/>
      <c r="R302" s="666"/>
      <c r="S302" s="666"/>
      <c r="T302" s="666"/>
      <c r="U302" s="666" t="e">
        <f>CONCATENATE(VLOOKUP(B302,'F-GD-07 Completo'!$B:$AA,8,0)," - ",VLOOKUP(B302,'F-GD-07 Completo'!$B:$W,10,0))</f>
        <v>#N/A</v>
      </c>
      <c r="V302" s="666"/>
      <c r="W302" s="666"/>
      <c r="X302" s="666"/>
      <c r="Y302" s="666"/>
      <c r="Z302" s="666"/>
      <c r="AA302" s="666"/>
      <c r="AB302" s="667"/>
      <c r="AC302" s="668" t="e">
        <f>VLOOKUP(B302,'F-GD-07 Completo'!$B:$AA,11,0)</f>
        <v>#N/A</v>
      </c>
      <c r="AD302" s="669"/>
      <c r="AE302" s="669"/>
      <c r="AF302" s="669"/>
      <c r="AG302" s="670" t="e">
        <f>VLOOKUP(B302,'F-GD-07 Completo'!$B:$AA,12,0)</f>
        <v>#N/A</v>
      </c>
      <c r="AH302" s="670"/>
      <c r="AI302" s="671"/>
      <c r="AJ302" s="672" t="e">
        <f>IF(VLOOKUP(B302,'F-GD-07 Completo'!$B:$AA,13,0)="Carpeta física",CONCATENATE(VLOOKUP(B302,'F-GD-07 Completo'!$B:$AE,14,0)," de ",VLOOKUP(B302,'F-GD-07 Completo'!$B:$AE,15,0))," ")</f>
        <v>#N/A</v>
      </c>
      <c r="AK302" s="673"/>
      <c r="AL302" s="674" t="e">
        <f>IF(VLOOKUP(B302,'F-GD-07 Completo'!$B:$AA,13,0)="Tomo (documentos empastados)",CONCATENATE(VLOOKUP(B302,'F-GD-07 Completo'!$B:$AE,15,0)," de ",VLOOKUP(B302,'F-GD-07 Completo'!$B:$AE,16,0))," ")</f>
        <v>#N/A</v>
      </c>
      <c r="AM302" s="675"/>
      <c r="AN302" s="672" t="e">
        <f>IF(VLOOKUP(B302,'F-GD-07 Completo'!$B:$AA,13,0)="Otro",CONCATENATE(VLOOKUP(B302,'F-GD-07 Completo'!$B:$AE,15,0)," de ",VLOOKUP(B302,'F-GD-07 Completo'!$B:$AE,16,0))," ")</f>
        <v>#N/A</v>
      </c>
      <c r="AO302" s="673"/>
      <c r="AP302" s="69" t="e">
        <f>VLOOKUP(B302,'F-GD-07 Completo'!$B:$AE,29,0)</f>
        <v>#N/A</v>
      </c>
      <c r="AQ302" s="676" t="e">
        <f>VLOOKUP(B302,'F-GD-07 Completo'!$B:$AA,21,0)</f>
        <v>#N/A</v>
      </c>
      <c r="AR302" s="677"/>
      <c r="AS302" s="185" t="e">
        <f>VLOOKUP(B302,'F-GD-07 Completo'!$B:$AA,18,0)</f>
        <v>#N/A</v>
      </c>
      <c r="AT302" s="185" t="e">
        <f>VLOOKUP(B302,'F-GD-07 Completo'!$B:$AA,19,0)</f>
        <v>#N/A</v>
      </c>
      <c r="AU302" s="185" t="e">
        <f>VLOOKUP(B302,'F-GD-07 Completo'!$B:$AA,20,0)</f>
        <v>#N/A</v>
      </c>
      <c r="AV302" s="661" t="e">
        <f>VLOOKUP(B302,'F-GD-07 Completo'!$B:$AA,22,0)</f>
        <v>#N/A</v>
      </c>
      <c r="AW302" s="662"/>
      <c r="AX302" s="70" t="e">
        <f>IF(VLOOKUP(B302,'F-GD-07 Completo'!$B:$AA,23,0)="PU","X"," ")</f>
        <v>#N/A</v>
      </c>
      <c r="AY302" s="70" t="e">
        <f>IF(VLOOKUP(B302,'F-GD-07 Completo'!$B:$AA,23,0)="PC","X"," ")</f>
        <v>#N/A</v>
      </c>
      <c r="AZ302" s="70" t="e">
        <f>IF(VLOOKUP(B302,'F-GD-07 Completo'!$B:$AA,23,0)="PR","X"," ")</f>
        <v>#N/A</v>
      </c>
      <c r="BA302" s="71" t="e">
        <f>VLOOKUP(B302,'F-GD-07 Completo'!$B:$AA,24,0)</f>
        <v>#N/A</v>
      </c>
      <c r="BB302" s="663" t="e">
        <f>VLOOKUP(B302,'F-GD-07 Completo'!$B:$AA,25,0)</f>
        <v>#N/A</v>
      </c>
      <c r="BC302" s="664"/>
      <c r="BD302" s="664"/>
      <c r="BE302" s="664"/>
      <c r="BF302" s="664"/>
      <c r="BG302" s="664"/>
      <c r="BH302" s="664"/>
      <c r="BI302" s="664"/>
      <c r="BJ302" s="664"/>
      <c r="BK302" s="664"/>
      <c r="BL302" s="664"/>
      <c r="BM302" s="664"/>
      <c r="BN302" s="664"/>
      <c r="BO302" s="665"/>
      <c r="BP302" s="72"/>
      <c r="BQ302" s="73"/>
      <c r="BR302" s="209"/>
    </row>
    <row r="303" spans="1:70" s="210" customFormat="1" ht="16.5" customHeight="1" x14ac:dyDescent="0.2">
      <c r="A303" s="208"/>
      <c r="B303" s="68">
        <v>282</v>
      </c>
      <c r="C303" s="661" t="e">
        <f>CONCATENATE(VLOOKUP(B303,'F-GD-07 Completo'!$B:$AA,6,0),".",VLOOKUP(B303,'F-GD-07 Completo'!$B:$AA,8,0))</f>
        <v>#N/A</v>
      </c>
      <c r="D303" s="661"/>
      <c r="E303" s="661"/>
      <c r="F303" s="666" t="e">
        <f>CONCATENATE(VLOOKUP(B303,'F-GD-07 Completo'!$B:$AA,7,0),".",VLOOKUP(B303,'F-GD-07 Completo'!$B:$AA,9,0))</f>
        <v>#N/A</v>
      </c>
      <c r="G303" s="666"/>
      <c r="H303" s="666"/>
      <c r="I303" s="666"/>
      <c r="J303" s="666"/>
      <c r="K303" s="666"/>
      <c r="L303" s="666"/>
      <c r="M303" s="666"/>
      <c r="N303" s="666"/>
      <c r="O303" s="666"/>
      <c r="P303" s="666"/>
      <c r="Q303" s="666"/>
      <c r="R303" s="666"/>
      <c r="S303" s="666"/>
      <c r="T303" s="666"/>
      <c r="U303" s="666" t="e">
        <f>CONCATENATE(VLOOKUP(B303,'F-GD-07 Completo'!$B:$AA,8,0)," - ",VLOOKUP(B303,'F-GD-07 Completo'!$B:$W,10,0))</f>
        <v>#N/A</v>
      </c>
      <c r="V303" s="666"/>
      <c r="W303" s="666"/>
      <c r="X303" s="666"/>
      <c r="Y303" s="666"/>
      <c r="Z303" s="666"/>
      <c r="AA303" s="666"/>
      <c r="AB303" s="667"/>
      <c r="AC303" s="668" t="e">
        <f>VLOOKUP(B303,'F-GD-07 Completo'!$B:$AA,11,0)</f>
        <v>#N/A</v>
      </c>
      <c r="AD303" s="669"/>
      <c r="AE303" s="669"/>
      <c r="AF303" s="669"/>
      <c r="AG303" s="670" t="e">
        <f>VLOOKUP(B303,'F-GD-07 Completo'!$B:$AA,12,0)</f>
        <v>#N/A</v>
      </c>
      <c r="AH303" s="670"/>
      <c r="AI303" s="671"/>
      <c r="AJ303" s="672" t="e">
        <f>IF(VLOOKUP(B303,'F-GD-07 Completo'!$B:$AA,13,0)="Carpeta física",CONCATENATE(VLOOKUP(B303,'F-GD-07 Completo'!$B:$AE,14,0)," de ",VLOOKUP(B303,'F-GD-07 Completo'!$B:$AE,15,0))," ")</f>
        <v>#N/A</v>
      </c>
      <c r="AK303" s="673"/>
      <c r="AL303" s="674" t="e">
        <f>IF(VLOOKUP(B303,'F-GD-07 Completo'!$B:$AA,13,0)="Tomo (documentos empastados)",CONCATENATE(VLOOKUP(B303,'F-GD-07 Completo'!$B:$AE,15,0)," de ",VLOOKUP(B303,'F-GD-07 Completo'!$B:$AE,16,0))," ")</f>
        <v>#N/A</v>
      </c>
      <c r="AM303" s="675"/>
      <c r="AN303" s="672" t="e">
        <f>IF(VLOOKUP(B303,'F-GD-07 Completo'!$B:$AA,13,0)="Otro",CONCATENATE(VLOOKUP(B303,'F-GD-07 Completo'!$B:$AE,15,0)," de ",VLOOKUP(B303,'F-GD-07 Completo'!$B:$AE,16,0))," ")</f>
        <v>#N/A</v>
      </c>
      <c r="AO303" s="673"/>
      <c r="AP303" s="69" t="e">
        <f>VLOOKUP(B303,'F-GD-07 Completo'!$B:$AE,29,0)</f>
        <v>#N/A</v>
      </c>
      <c r="AQ303" s="676" t="e">
        <f>VLOOKUP(B303,'F-GD-07 Completo'!$B:$AA,21,0)</f>
        <v>#N/A</v>
      </c>
      <c r="AR303" s="677"/>
      <c r="AS303" s="185" t="e">
        <f>VLOOKUP(B303,'F-GD-07 Completo'!$B:$AA,18,0)</f>
        <v>#N/A</v>
      </c>
      <c r="AT303" s="185" t="e">
        <f>VLOOKUP(B303,'F-GD-07 Completo'!$B:$AA,19,0)</f>
        <v>#N/A</v>
      </c>
      <c r="AU303" s="185" t="e">
        <f>VLOOKUP(B303,'F-GD-07 Completo'!$B:$AA,20,0)</f>
        <v>#N/A</v>
      </c>
      <c r="AV303" s="661" t="e">
        <f>VLOOKUP(B303,'F-GD-07 Completo'!$B:$AA,22,0)</f>
        <v>#N/A</v>
      </c>
      <c r="AW303" s="662"/>
      <c r="AX303" s="70" t="e">
        <f>IF(VLOOKUP(B303,'F-GD-07 Completo'!$B:$AA,23,0)="PU","X"," ")</f>
        <v>#N/A</v>
      </c>
      <c r="AY303" s="70" t="e">
        <f>IF(VLOOKUP(B303,'F-GD-07 Completo'!$B:$AA,23,0)="PC","X"," ")</f>
        <v>#N/A</v>
      </c>
      <c r="AZ303" s="70" t="e">
        <f>IF(VLOOKUP(B303,'F-GD-07 Completo'!$B:$AA,23,0)="PR","X"," ")</f>
        <v>#N/A</v>
      </c>
      <c r="BA303" s="71" t="e">
        <f>VLOOKUP(B303,'F-GD-07 Completo'!$B:$AA,24,0)</f>
        <v>#N/A</v>
      </c>
      <c r="BB303" s="663" t="e">
        <f>VLOOKUP(B303,'F-GD-07 Completo'!$B:$AA,25,0)</f>
        <v>#N/A</v>
      </c>
      <c r="BC303" s="664"/>
      <c r="BD303" s="664"/>
      <c r="BE303" s="664"/>
      <c r="BF303" s="664"/>
      <c r="BG303" s="664"/>
      <c r="BH303" s="664"/>
      <c r="BI303" s="664"/>
      <c r="BJ303" s="664"/>
      <c r="BK303" s="664"/>
      <c r="BL303" s="664"/>
      <c r="BM303" s="664"/>
      <c r="BN303" s="664"/>
      <c r="BO303" s="665"/>
      <c r="BP303" s="72"/>
      <c r="BQ303" s="73"/>
      <c r="BR303" s="209"/>
    </row>
    <row r="304" spans="1:70" s="210" customFormat="1" ht="16.5" customHeight="1" x14ac:dyDescent="0.2">
      <c r="A304" s="208"/>
      <c r="B304" s="68">
        <v>283</v>
      </c>
      <c r="C304" s="661" t="e">
        <f>CONCATENATE(VLOOKUP(B304,'F-GD-07 Completo'!$B:$AA,6,0),".",VLOOKUP(B304,'F-GD-07 Completo'!$B:$AA,8,0))</f>
        <v>#N/A</v>
      </c>
      <c r="D304" s="661"/>
      <c r="E304" s="661"/>
      <c r="F304" s="666" t="e">
        <f>CONCATENATE(VLOOKUP(B304,'F-GD-07 Completo'!$B:$AA,7,0),".",VLOOKUP(B304,'F-GD-07 Completo'!$B:$AA,9,0))</f>
        <v>#N/A</v>
      </c>
      <c r="G304" s="666"/>
      <c r="H304" s="666"/>
      <c r="I304" s="666"/>
      <c r="J304" s="666"/>
      <c r="K304" s="666"/>
      <c r="L304" s="666"/>
      <c r="M304" s="666"/>
      <c r="N304" s="666"/>
      <c r="O304" s="666"/>
      <c r="P304" s="666"/>
      <c r="Q304" s="666"/>
      <c r="R304" s="666"/>
      <c r="S304" s="666"/>
      <c r="T304" s="666"/>
      <c r="U304" s="666" t="e">
        <f>CONCATENATE(VLOOKUP(B304,'F-GD-07 Completo'!$B:$AA,8,0)," - ",VLOOKUP(B304,'F-GD-07 Completo'!$B:$W,10,0))</f>
        <v>#N/A</v>
      </c>
      <c r="V304" s="666"/>
      <c r="W304" s="666"/>
      <c r="X304" s="666"/>
      <c r="Y304" s="666"/>
      <c r="Z304" s="666"/>
      <c r="AA304" s="666"/>
      <c r="AB304" s="667"/>
      <c r="AC304" s="668" t="e">
        <f>VLOOKUP(B304,'F-GD-07 Completo'!$B:$AA,11,0)</f>
        <v>#N/A</v>
      </c>
      <c r="AD304" s="669"/>
      <c r="AE304" s="669"/>
      <c r="AF304" s="669"/>
      <c r="AG304" s="670" t="e">
        <f>VLOOKUP(B304,'F-GD-07 Completo'!$B:$AA,12,0)</f>
        <v>#N/A</v>
      </c>
      <c r="AH304" s="670"/>
      <c r="AI304" s="671"/>
      <c r="AJ304" s="672" t="e">
        <f>IF(VLOOKUP(B304,'F-GD-07 Completo'!$B:$AA,13,0)="Carpeta física",CONCATENATE(VLOOKUP(B304,'F-GD-07 Completo'!$B:$AE,14,0)," de ",VLOOKUP(B304,'F-GD-07 Completo'!$B:$AE,15,0))," ")</f>
        <v>#N/A</v>
      </c>
      <c r="AK304" s="673"/>
      <c r="AL304" s="674" t="e">
        <f>IF(VLOOKUP(B304,'F-GD-07 Completo'!$B:$AA,13,0)="Tomo (documentos empastados)",CONCATENATE(VLOOKUP(B304,'F-GD-07 Completo'!$B:$AE,15,0)," de ",VLOOKUP(B304,'F-GD-07 Completo'!$B:$AE,16,0))," ")</f>
        <v>#N/A</v>
      </c>
      <c r="AM304" s="675"/>
      <c r="AN304" s="672" t="e">
        <f>IF(VLOOKUP(B304,'F-GD-07 Completo'!$B:$AA,13,0)="Otro",CONCATENATE(VLOOKUP(B304,'F-GD-07 Completo'!$B:$AE,15,0)," de ",VLOOKUP(B304,'F-GD-07 Completo'!$B:$AE,16,0))," ")</f>
        <v>#N/A</v>
      </c>
      <c r="AO304" s="673"/>
      <c r="AP304" s="69" t="e">
        <f>VLOOKUP(B304,'F-GD-07 Completo'!$B:$AE,29,0)</f>
        <v>#N/A</v>
      </c>
      <c r="AQ304" s="676" t="e">
        <f>VLOOKUP(B304,'F-GD-07 Completo'!$B:$AA,21,0)</f>
        <v>#N/A</v>
      </c>
      <c r="AR304" s="677"/>
      <c r="AS304" s="185" t="e">
        <f>VLOOKUP(B304,'F-GD-07 Completo'!$B:$AA,18,0)</f>
        <v>#N/A</v>
      </c>
      <c r="AT304" s="185" t="e">
        <f>VLOOKUP(B304,'F-GD-07 Completo'!$B:$AA,19,0)</f>
        <v>#N/A</v>
      </c>
      <c r="AU304" s="185" t="e">
        <f>VLOOKUP(B304,'F-GD-07 Completo'!$B:$AA,20,0)</f>
        <v>#N/A</v>
      </c>
      <c r="AV304" s="661" t="e">
        <f>VLOOKUP(B304,'F-GD-07 Completo'!$B:$AA,22,0)</f>
        <v>#N/A</v>
      </c>
      <c r="AW304" s="662"/>
      <c r="AX304" s="70" t="e">
        <f>IF(VLOOKUP(B304,'F-GD-07 Completo'!$B:$AA,23,0)="PU","X"," ")</f>
        <v>#N/A</v>
      </c>
      <c r="AY304" s="70" t="e">
        <f>IF(VLOOKUP(B304,'F-GD-07 Completo'!$B:$AA,23,0)="PC","X"," ")</f>
        <v>#N/A</v>
      </c>
      <c r="AZ304" s="70" t="e">
        <f>IF(VLOOKUP(B304,'F-GD-07 Completo'!$B:$AA,23,0)="PR","X"," ")</f>
        <v>#N/A</v>
      </c>
      <c r="BA304" s="71" t="e">
        <f>VLOOKUP(B304,'F-GD-07 Completo'!$B:$AA,24,0)</f>
        <v>#N/A</v>
      </c>
      <c r="BB304" s="663" t="e">
        <f>VLOOKUP(B304,'F-GD-07 Completo'!$B:$AA,25,0)</f>
        <v>#N/A</v>
      </c>
      <c r="BC304" s="664"/>
      <c r="BD304" s="664"/>
      <c r="BE304" s="664"/>
      <c r="BF304" s="664"/>
      <c r="BG304" s="664"/>
      <c r="BH304" s="664"/>
      <c r="BI304" s="664"/>
      <c r="BJ304" s="664"/>
      <c r="BK304" s="664"/>
      <c r="BL304" s="664"/>
      <c r="BM304" s="664"/>
      <c r="BN304" s="664"/>
      <c r="BO304" s="665"/>
      <c r="BP304" s="72"/>
      <c r="BQ304" s="73"/>
      <c r="BR304" s="209"/>
    </row>
    <row r="305" spans="1:70" s="210" customFormat="1" ht="16.5" customHeight="1" x14ac:dyDescent="0.2">
      <c r="A305" s="208"/>
      <c r="B305" s="68">
        <v>284</v>
      </c>
      <c r="C305" s="661" t="e">
        <f>CONCATENATE(VLOOKUP(B305,'F-GD-07 Completo'!$B:$AA,6,0),".",VLOOKUP(B305,'F-GD-07 Completo'!$B:$AA,8,0))</f>
        <v>#N/A</v>
      </c>
      <c r="D305" s="661"/>
      <c r="E305" s="661"/>
      <c r="F305" s="666" t="e">
        <f>CONCATENATE(VLOOKUP(B305,'F-GD-07 Completo'!$B:$AA,7,0),".",VLOOKUP(B305,'F-GD-07 Completo'!$B:$AA,9,0))</f>
        <v>#N/A</v>
      </c>
      <c r="G305" s="666"/>
      <c r="H305" s="666"/>
      <c r="I305" s="666"/>
      <c r="J305" s="666"/>
      <c r="K305" s="666"/>
      <c r="L305" s="666"/>
      <c r="M305" s="666"/>
      <c r="N305" s="666"/>
      <c r="O305" s="666"/>
      <c r="P305" s="666"/>
      <c r="Q305" s="666"/>
      <c r="R305" s="666"/>
      <c r="S305" s="666"/>
      <c r="T305" s="666"/>
      <c r="U305" s="666" t="e">
        <f>CONCATENATE(VLOOKUP(B305,'F-GD-07 Completo'!$B:$AA,8,0)," - ",VLOOKUP(B305,'F-GD-07 Completo'!$B:$W,10,0))</f>
        <v>#N/A</v>
      </c>
      <c r="V305" s="666"/>
      <c r="W305" s="666"/>
      <c r="X305" s="666"/>
      <c r="Y305" s="666"/>
      <c r="Z305" s="666"/>
      <c r="AA305" s="666"/>
      <c r="AB305" s="667"/>
      <c r="AC305" s="668" t="e">
        <f>VLOOKUP(B305,'F-GD-07 Completo'!$B:$AA,11,0)</f>
        <v>#N/A</v>
      </c>
      <c r="AD305" s="669"/>
      <c r="AE305" s="669"/>
      <c r="AF305" s="669"/>
      <c r="AG305" s="670" t="e">
        <f>VLOOKUP(B305,'F-GD-07 Completo'!$B:$AA,12,0)</f>
        <v>#N/A</v>
      </c>
      <c r="AH305" s="670"/>
      <c r="AI305" s="671"/>
      <c r="AJ305" s="672" t="e">
        <f>IF(VLOOKUP(B305,'F-GD-07 Completo'!$B:$AA,13,0)="Carpeta física",CONCATENATE(VLOOKUP(B305,'F-GD-07 Completo'!$B:$AE,14,0)," de ",VLOOKUP(B305,'F-GD-07 Completo'!$B:$AE,15,0))," ")</f>
        <v>#N/A</v>
      </c>
      <c r="AK305" s="673"/>
      <c r="AL305" s="674" t="e">
        <f>IF(VLOOKUP(B305,'F-GD-07 Completo'!$B:$AA,13,0)="Tomo (documentos empastados)",CONCATENATE(VLOOKUP(B305,'F-GD-07 Completo'!$B:$AE,15,0)," de ",VLOOKUP(B305,'F-GD-07 Completo'!$B:$AE,16,0))," ")</f>
        <v>#N/A</v>
      </c>
      <c r="AM305" s="675"/>
      <c r="AN305" s="672" t="e">
        <f>IF(VLOOKUP(B305,'F-GD-07 Completo'!$B:$AA,13,0)="Otro",CONCATENATE(VLOOKUP(B305,'F-GD-07 Completo'!$B:$AE,15,0)," de ",VLOOKUP(B305,'F-GD-07 Completo'!$B:$AE,16,0))," ")</f>
        <v>#N/A</v>
      </c>
      <c r="AO305" s="673"/>
      <c r="AP305" s="69" t="e">
        <f>VLOOKUP(B305,'F-GD-07 Completo'!$B:$AE,29,0)</f>
        <v>#N/A</v>
      </c>
      <c r="AQ305" s="676" t="e">
        <f>VLOOKUP(B305,'F-GD-07 Completo'!$B:$AA,21,0)</f>
        <v>#N/A</v>
      </c>
      <c r="AR305" s="677"/>
      <c r="AS305" s="185" t="e">
        <f>VLOOKUP(B305,'F-GD-07 Completo'!$B:$AA,18,0)</f>
        <v>#N/A</v>
      </c>
      <c r="AT305" s="185" t="e">
        <f>VLOOKUP(B305,'F-GD-07 Completo'!$B:$AA,19,0)</f>
        <v>#N/A</v>
      </c>
      <c r="AU305" s="185" t="e">
        <f>VLOOKUP(B305,'F-GD-07 Completo'!$B:$AA,20,0)</f>
        <v>#N/A</v>
      </c>
      <c r="AV305" s="661" t="e">
        <f>VLOOKUP(B305,'F-GD-07 Completo'!$B:$AA,22,0)</f>
        <v>#N/A</v>
      </c>
      <c r="AW305" s="662"/>
      <c r="AX305" s="70" t="e">
        <f>IF(VLOOKUP(B305,'F-GD-07 Completo'!$B:$AA,23,0)="PU","X"," ")</f>
        <v>#N/A</v>
      </c>
      <c r="AY305" s="70" t="e">
        <f>IF(VLOOKUP(B305,'F-GD-07 Completo'!$B:$AA,23,0)="PC","X"," ")</f>
        <v>#N/A</v>
      </c>
      <c r="AZ305" s="70" t="e">
        <f>IF(VLOOKUP(B305,'F-GD-07 Completo'!$B:$AA,23,0)="PR","X"," ")</f>
        <v>#N/A</v>
      </c>
      <c r="BA305" s="71" t="e">
        <f>VLOOKUP(B305,'F-GD-07 Completo'!$B:$AA,24,0)</f>
        <v>#N/A</v>
      </c>
      <c r="BB305" s="663" t="e">
        <f>VLOOKUP(B305,'F-GD-07 Completo'!$B:$AA,25,0)</f>
        <v>#N/A</v>
      </c>
      <c r="BC305" s="664"/>
      <c r="BD305" s="664"/>
      <c r="BE305" s="664"/>
      <c r="BF305" s="664"/>
      <c r="BG305" s="664"/>
      <c r="BH305" s="664"/>
      <c r="BI305" s="664"/>
      <c r="BJ305" s="664"/>
      <c r="BK305" s="664"/>
      <c r="BL305" s="664"/>
      <c r="BM305" s="664"/>
      <c r="BN305" s="664"/>
      <c r="BO305" s="665"/>
      <c r="BP305" s="72"/>
      <c r="BQ305" s="73"/>
      <c r="BR305" s="209"/>
    </row>
    <row r="306" spans="1:70" s="210" customFormat="1" ht="16.5" customHeight="1" x14ac:dyDescent="0.2">
      <c r="A306" s="208"/>
      <c r="B306" s="68">
        <v>285</v>
      </c>
      <c r="C306" s="661" t="e">
        <f>CONCATENATE(VLOOKUP(B306,'F-GD-07 Completo'!$B:$AA,6,0),".",VLOOKUP(B306,'F-GD-07 Completo'!$B:$AA,8,0))</f>
        <v>#N/A</v>
      </c>
      <c r="D306" s="661"/>
      <c r="E306" s="661"/>
      <c r="F306" s="666" t="e">
        <f>CONCATENATE(VLOOKUP(B306,'F-GD-07 Completo'!$B:$AA,7,0),".",VLOOKUP(B306,'F-GD-07 Completo'!$B:$AA,9,0))</f>
        <v>#N/A</v>
      </c>
      <c r="G306" s="666"/>
      <c r="H306" s="666"/>
      <c r="I306" s="666"/>
      <c r="J306" s="666"/>
      <c r="K306" s="666"/>
      <c r="L306" s="666"/>
      <c r="M306" s="666"/>
      <c r="N306" s="666"/>
      <c r="O306" s="666"/>
      <c r="P306" s="666"/>
      <c r="Q306" s="666"/>
      <c r="R306" s="666"/>
      <c r="S306" s="666"/>
      <c r="T306" s="666"/>
      <c r="U306" s="666" t="e">
        <f>CONCATENATE(VLOOKUP(B306,'F-GD-07 Completo'!$B:$AA,8,0)," - ",VLOOKUP(B306,'F-GD-07 Completo'!$B:$W,10,0))</f>
        <v>#N/A</v>
      </c>
      <c r="V306" s="666"/>
      <c r="W306" s="666"/>
      <c r="X306" s="666"/>
      <c r="Y306" s="666"/>
      <c r="Z306" s="666"/>
      <c r="AA306" s="666"/>
      <c r="AB306" s="667"/>
      <c r="AC306" s="668" t="e">
        <f>VLOOKUP(B306,'F-GD-07 Completo'!$B:$AA,11,0)</f>
        <v>#N/A</v>
      </c>
      <c r="AD306" s="669"/>
      <c r="AE306" s="669"/>
      <c r="AF306" s="669"/>
      <c r="AG306" s="670" t="e">
        <f>VLOOKUP(B306,'F-GD-07 Completo'!$B:$AA,12,0)</f>
        <v>#N/A</v>
      </c>
      <c r="AH306" s="670"/>
      <c r="AI306" s="671"/>
      <c r="AJ306" s="672" t="e">
        <f>IF(VLOOKUP(B306,'F-GD-07 Completo'!$B:$AA,13,0)="Carpeta física",CONCATENATE(VLOOKUP(B306,'F-GD-07 Completo'!$B:$AE,14,0)," de ",VLOOKUP(B306,'F-GD-07 Completo'!$B:$AE,15,0))," ")</f>
        <v>#N/A</v>
      </c>
      <c r="AK306" s="673"/>
      <c r="AL306" s="674" t="e">
        <f>IF(VLOOKUP(B306,'F-GD-07 Completo'!$B:$AA,13,0)="Tomo (documentos empastados)",CONCATENATE(VLOOKUP(B306,'F-GD-07 Completo'!$B:$AE,15,0)," de ",VLOOKUP(B306,'F-GD-07 Completo'!$B:$AE,16,0))," ")</f>
        <v>#N/A</v>
      </c>
      <c r="AM306" s="675"/>
      <c r="AN306" s="672" t="e">
        <f>IF(VLOOKUP(B306,'F-GD-07 Completo'!$B:$AA,13,0)="Otro",CONCATENATE(VLOOKUP(B306,'F-GD-07 Completo'!$B:$AE,15,0)," de ",VLOOKUP(B306,'F-GD-07 Completo'!$B:$AE,16,0))," ")</f>
        <v>#N/A</v>
      </c>
      <c r="AO306" s="673"/>
      <c r="AP306" s="69" t="e">
        <f>VLOOKUP(B306,'F-GD-07 Completo'!$B:$AE,29,0)</f>
        <v>#N/A</v>
      </c>
      <c r="AQ306" s="676" t="e">
        <f>VLOOKUP(B306,'F-GD-07 Completo'!$B:$AA,21,0)</f>
        <v>#N/A</v>
      </c>
      <c r="AR306" s="677"/>
      <c r="AS306" s="185" t="e">
        <f>VLOOKUP(B306,'F-GD-07 Completo'!$B:$AA,18,0)</f>
        <v>#N/A</v>
      </c>
      <c r="AT306" s="185" t="e">
        <f>VLOOKUP(B306,'F-GD-07 Completo'!$B:$AA,19,0)</f>
        <v>#N/A</v>
      </c>
      <c r="AU306" s="185" t="e">
        <f>VLOOKUP(B306,'F-GD-07 Completo'!$B:$AA,20,0)</f>
        <v>#N/A</v>
      </c>
      <c r="AV306" s="661" t="e">
        <f>VLOOKUP(B306,'F-GD-07 Completo'!$B:$AA,22,0)</f>
        <v>#N/A</v>
      </c>
      <c r="AW306" s="662"/>
      <c r="AX306" s="70" t="e">
        <f>IF(VLOOKUP(B306,'F-GD-07 Completo'!$B:$AA,23,0)="PU","X"," ")</f>
        <v>#N/A</v>
      </c>
      <c r="AY306" s="70" t="e">
        <f>IF(VLOOKUP(B306,'F-GD-07 Completo'!$B:$AA,23,0)="PC","X"," ")</f>
        <v>#N/A</v>
      </c>
      <c r="AZ306" s="70" t="e">
        <f>IF(VLOOKUP(B306,'F-GD-07 Completo'!$B:$AA,23,0)="PR","X"," ")</f>
        <v>#N/A</v>
      </c>
      <c r="BA306" s="71" t="e">
        <f>VLOOKUP(B306,'F-GD-07 Completo'!$B:$AA,24,0)</f>
        <v>#N/A</v>
      </c>
      <c r="BB306" s="663" t="e">
        <f>VLOOKUP(B306,'F-GD-07 Completo'!$B:$AA,25,0)</f>
        <v>#N/A</v>
      </c>
      <c r="BC306" s="664"/>
      <c r="BD306" s="664"/>
      <c r="BE306" s="664"/>
      <c r="BF306" s="664"/>
      <c r="BG306" s="664"/>
      <c r="BH306" s="664"/>
      <c r="BI306" s="664"/>
      <c r="BJ306" s="664"/>
      <c r="BK306" s="664"/>
      <c r="BL306" s="664"/>
      <c r="BM306" s="664"/>
      <c r="BN306" s="664"/>
      <c r="BO306" s="665"/>
      <c r="BP306" s="72"/>
      <c r="BQ306" s="73"/>
      <c r="BR306" s="209"/>
    </row>
    <row r="307" spans="1:70" s="210" customFormat="1" ht="16.5" customHeight="1" x14ac:dyDescent="0.2">
      <c r="A307" s="208"/>
      <c r="B307" s="68">
        <v>286</v>
      </c>
      <c r="C307" s="661" t="e">
        <f>CONCATENATE(VLOOKUP(B307,'F-GD-07 Completo'!$B:$AA,6,0),".",VLOOKUP(B307,'F-GD-07 Completo'!$B:$AA,8,0))</f>
        <v>#N/A</v>
      </c>
      <c r="D307" s="661"/>
      <c r="E307" s="661"/>
      <c r="F307" s="666" t="e">
        <f>CONCATENATE(VLOOKUP(B307,'F-GD-07 Completo'!$B:$AA,7,0),".",VLOOKUP(B307,'F-GD-07 Completo'!$B:$AA,9,0))</f>
        <v>#N/A</v>
      </c>
      <c r="G307" s="666"/>
      <c r="H307" s="666"/>
      <c r="I307" s="666"/>
      <c r="J307" s="666"/>
      <c r="K307" s="666"/>
      <c r="L307" s="666"/>
      <c r="M307" s="666"/>
      <c r="N307" s="666"/>
      <c r="O307" s="666"/>
      <c r="P307" s="666"/>
      <c r="Q307" s="666"/>
      <c r="R307" s="666"/>
      <c r="S307" s="666"/>
      <c r="T307" s="666"/>
      <c r="U307" s="666" t="e">
        <f>CONCATENATE(VLOOKUP(B307,'F-GD-07 Completo'!$B:$AA,8,0)," - ",VLOOKUP(B307,'F-GD-07 Completo'!$B:$W,10,0))</f>
        <v>#N/A</v>
      </c>
      <c r="V307" s="666"/>
      <c r="W307" s="666"/>
      <c r="X307" s="666"/>
      <c r="Y307" s="666"/>
      <c r="Z307" s="666"/>
      <c r="AA307" s="666"/>
      <c r="AB307" s="667"/>
      <c r="AC307" s="668" t="e">
        <f>VLOOKUP(B307,'F-GD-07 Completo'!$B:$AA,11,0)</f>
        <v>#N/A</v>
      </c>
      <c r="AD307" s="669"/>
      <c r="AE307" s="669"/>
      <c r="AF307" s="669"/>
      <c r="AG307" s="670" t="e">
        <f>VLOOKUP(B307,'F-GD-07 Completo'!$B:$AA,12,0)</f>
        <v>#N/A</v>
      </c>
      <c r="AH307" s="670"/>
      <c r="AI307" s="671"/>
      <c r="AJ307" s="672" t="e">
        <f>IF(VLOOKUP(B307,'F-GD-07 Completo'!$B:$AA,13,0)="Carpeta física",CONCATENATE(VLOOKUP(B307,'F-GD-07 Completo'!$B:$AE,14,0)," de ",VLOOKUP(B307,'F-GD-07 Completo'!$B:$AE,15,0))," ")</f>
        <v>#N/A</v>
      </c>
      <c r="AK307" s="673"/>
      <c r="AL307" s="674" t="e">
        <f>IF(VLOOKUP(B307,'F-GD-07 Completo'!$B:$AA,13,0)="Tomo (documentos empastados)",CONCATENATE(VLOOKUP(B307,'F-GD-07 Completo'!$B:$AE,15,0)," de ",VLOOKUP(B307,'F-GD-07 Completo'!$B:$AE,16,0))," ")</f>
        <v>#N/A</v>
      </c>
      <c r="AM307" s="675"/>
      <c r="AN307" s="672" t="e">
        <f>IF(VLOOKUP(B307,'F-GD-07 Completo'!$B:$AA,13,0)="Otro",CONCATENATE(VLOOKUP(B307,'F-GD-07 Completo'!$B:$AE,15,0)," de ",VLOOKUP(B307,'F-GD-07 Completo'!$B:$AE,16,0))," ")</f>
        <v>#N/A</v>
      </c>
      <c r="AO307" s="673"/>
      <c r="AP307" s="69" t="e">
        <f>VLOOKUP(B307,'F-GD-07 Completo'!$B:$AE,29,0)</f>
        <v>#N/A</v>
      </c>
      <c r="AQ307" s="676" t="e">
        <f>VLOOKUP(B307,'F-GD-07 Completo'!$B:$AA,21,0)</f>
        <v>#N/A</v>
      </c>
      <c r="AR307" s="677"/>
      <c r="AS307" s="185" t="e">
        <f>VLOOKUP(B307,'F-GD-07 Completo'!$B:$AA,18,0)</f>
        <v>#N/A</v>
      </c>
      <c r="AT307" s="185" t="e">
        <f>VLOOKUP(B307,'F-GD-07 Completo'!$B:$AA,19,0)</f>
        <v>#N/A</v>
      </c>
      <c r="AU307" s="185" t="e">
        <f>VLOOKUP(B307,'F-GD-07 Completo'!$B:$AA,20,0)</f>
        <v>#N/A</v>
      </c>
      <c r="AV307" s="661" t="e">
        <f>VLOOKUP(B307,'F-GD-07 Completo'!$B:$AA,22,0)</f>
        <v>#N/A</v>
      </c>
      <c r="AW307" s="662"/>
      <c r="AX307" s="70" t="e">
        <f>IF(VLOOKUP(B307,'F-GD-07 Completo'!$B:$AA,23,0)="PU","X"," ")</f>
        <v>#N/A</v>
      </c>
      <c r="AY307" s="70" t="e">
        <f>IF(VLOOKUP(B307,'F-GD-07 Completo'!$B:$AA,23,0)="PC","X"," ")</f>
        <v>#N/A</v>
      </c>
      <c r="AZ307" s="70" t="e">
        <f>IF(VLOOKUP(B307,'F-GD-07 Completo'!$B:$AA,23,0)="PR","X"," ")</f>
        <v>#N/A</v>
      </c>
      <c r="BA307" s="71" t="e">
        <f>VLOOKUP(B307,'F-GD-07 Completo'!$B:$AA,24,0)</f>
        <v>#N/A</v>
      </c>
      <c r="BB307" s="663" t="e">
        <f>VLOOKUP(B307,'F-GD-07 Completo'!$B:$AA,25,0)</f>
        <v>#N/A</v>
      </c>
      <c r="BC307" s="664"/>
      <c r="BD307" s="664"/>
      <c r="BE307" s="664"/>
      <c r="BF307" s="664"/>
      <c r="BG307" s="664"/>
      <c r="BH307" s="664"/>
      <c r="BI307" s="664"/>
      <c r="BJ307" s="664"/>
      <c r="BK307" s="664"/>
      <c r="BL307" s="664"/>
      <c r="BM307" s="664"/>
      <c r="BN307" s="664"/>
      <c r="BO307" s="665"/>
      <c r="BP307" s="72"/>
      <c r="BQ307" s="73"/>
      <c r="BR307" s="209"/>
    </row>
    <row r="308" spans="1:70" s="210" customFormat="1" ht="16.5" customHeight="1" x14ac:dyDescent="0.2">
      <c r="A308" s="208"/>
      <c r="B308" s="68">
        <v>287</v>
      </c>
      <c r="C308" s="661" t="e">
        <f>CONCATENATE(VLOOKUP(B308,'F-GD-07 Completo'!$B:$AA,6,0),".",VLOOKUP(B308,'F-GD-07 Completo'!$B:$AA,8,0))</f>
        <v>#N/A</v>
      </c>
      <c r="D308" s="661"/>
      <c r="E308" s="661"/>
      <c r="F308" s="666" t="e">
        <f>CONCATENATE(VLOOKUP(B308,'F-GD-07 Completo'!$B:$AA,7,0),".",VLOOKUP(B308,'F-GD-07 Completo'!$B:$AA,9,0))</f>
        <v>#N/A</v>
      </c>
      <c r="G308" s="666"/>
      <c r="H308" s="666"/>
      <c r="I308" s="666"/>
      <c r="J308" s="666"/>
      <c r="K308" s="666"/>
      <c r="L308" s="666"/>
      <c r="M308" s="666"/>
      <c r="N308" s="666"/>
      <c r="O308" s="666"/>
      <c r="P308" s="666"/>
      <c r="Q308" s="666"/>
      <c r="R308" s="666"/>
      <c r="S308" s="666"/>
      <c r="T308" s="666"/>
      <c r="U308" s="666" t="e">
        <f>CONCATENATE(VLOOKUP(B308,'F-GD-07 Completo'!$B:$AA,8,0)," - ",VLOOKUP(B308,'F-GD-07 Completo'!$B:$W,10,0))</f>
        <v>#N/A</v>
      </c>
      <c r="V308" s="666"/>
      <c r="W308" s="666"/>
      <c r="X308" s="666"/>
      <c r="Y308" s="666"/>
      <c r="Z308" s="666"/>
      <c r="AA308" s="666"/>
      <c r="AB308" s="667"/>
      <c r="AC308" s="668" t="e">
        <f>VLOOKUP(B308,'F-GD-07 Completo'!$B:$AA,11,0)</f>
        <v>#N/A</v>
      </c>
      <c r="AD308" s="669"/>
      <c r="AE308" s="669"/>
      <c r="AF308" s="669"/>
      <c r="AG308" s="670" t="e">
        <f>VLOOKUP(B308,'F-GD-07 Completo'!$B:$AA,12,0)</f>
        <v>#N/A</v>
      </c>
      <c r="AH308" s="670"/>
      <c r="AI308" s="671"/>
      <c r="AJ308" s="672" t="e">
        <f>IF(VLOOKUP(B308,'F-GD-07 Completo'!$B:$AA,13,0)="Carpeta física",CONCATENATE(VLOOKUP(B308,'F-GD-07 Completo'!$B:$AE,14,0)," de ",VLOOKUP(B308,'F-GD-07 Completo'!$B:$AE,15,0))," ")</f>
        <v>#N/A</v>
      </c>
      <c r="AK308" s="673"/>
      <c r="AL308" s="674" t="e">
        <f>IF(VLOOKUP(B308,'F-GD-07 Completo'!$B:$AA,13,0)="Tomo (documentos empastados)",CONCATENATE(VLOOKUP(B308,'F-GD-07 Completo'!$B:$AE,15,0)," de ",VLOOKUP(B308,'F-GD-07 Completo'!$B:$AE,16,0))," ")</f>
        <v>#N/A</v>
      </c>
      <c r="AM308" s="675"/>
      <c r="AN308" s="672" t="e">
        <f>IF(VLOOKUP(B308,'F-GD-07 Completo'!$B:$AA,13,0)="Otro",CONCATENATE(VLOOKUP(B308,'F-GD-07 Completo'!$B:$AE,15,0)," de ",VLOOKUP(B308,'F-GD-07 Completo'!$B:$AE,16,0))," ")</f>
        <v>#N/A</v>
      </c>
      <c r="AO308" s="673"/>
      <c r="AP308" s="69" t="e">
        <f>VLOOKUP(B308,'F-GD-07 Completo'!$B:$AE,29,0)</f>
        <v>#N/A</v>
      </c>
      <c r="AQ308" s="676" t="e">
        <f>VLOOKUP(B308,'F-GD-07 Completo'!$B:$AA,21,0)</f>
        <v>#N/A</v>
      </c>
      <c r="AR308" s="677"/>
      <c r="AS308" s="185" t="e">
        <f>VLOOKUP(B308,'F-GD-07 Completo'!$B:$AA,18,0)</f>
        <v>#N/A</v>
      </c>
      <c r="AT308" s="185" t="e">
        <f>VLOOKUP(B308,'F-GD-07 Completo'!$B:$AA,19,0)</f>
        <v>#N/A</v>
      </c>
      <c r="AU308" s="185" t="e">
        <f>VLOOKUP(B308,'F-GD-07 Completo'!$B:$AA,20,0)</f>
        <v>#N/A</v>
      </c>
      <c r="AV308" s="661" t="e">
        <f>VLOOKUP(B308,'F-GD-07 Completo'!$B:$AA,22,0)</f>
        <v>#N/A</v>
      </c>
      <c r="AW308" s="662"/>
      <c r="AX308" s="70" t="e">
        <f>IF(VLOOKUP(B308,'F-GD-07 Completo'!$B:$AA,23,0)="PU","X"," ")</f>
        <v>#N/A</v>
      </c>
      <c r="AY308" s="70" t="e">
        <f>IF(VLOOKUP(B308,'F-GD-07 Completo'!$B:$AA,23,0)="PC","X"," ")</f>
        <v>#N/A</v>
      </c>
      <c r="AZ308" s="70" t="e">
        <f>IF(VLOOKUP(B308,'F-GD-07 Completo'!$B:$AA,23,0)="PR","X"," ")</f>
        <v>#N/A</v>
      </c>
      <c r="BA308" s="71" t="e">
        <f>VLOOKUP(B308,'F-GD-07 Completo'!$B:$AA,24,0)</f>
        <v>#N/A</v>
      </c>
      <c r="BB308" s="663" t="e">
        <f>VLOOKUP(B308,'F-GD-07 Completo'!$B:$AA,25,0)</f>
        <v>#N/A</v>
      </c>
      <c r="BC308" s="664"/>
      <c r="BD308" s="664"/>
      <c r="BE308" s="664"/>
      <c r="BF308" s="664"/>
      <c r="BG308" s="664"/>
      <c r="BH308" s="664"/>
      <c r="BI308" s="664"/>
      <c r="BJ308" s="664"/>
      <c r="BK308" s="664"/>
      <c r="BL308" s="664"/>
      <c r="BM308" s="664"/>
      <c r="BN308" s="664"/>
      <c r="BO308" s="665"/>
      <c r="BP308" s="72"/>
      <c r="BQ308" s="73"/>
      <c r="BR308" s="209"/>
    </row>
    <row r="309" spans="1:70" s="210" customFormat="1" ht="16.5" customHeight="1" x14ac:dyDescent="0.2">
      <c r="A309" s="208"/>
      <c r="B309" s="68">
        <v>288</v>
      </c>
      <c r="C309" s="661" t="e">
        <f>CONCATENATE(VLOOKUP(B309,'F-GD-07 Completo'!$B:$AA,6,0),".",VLOOKUP(B309,'F-GD-07 Completo'!$B:$AA,8,0))</f>
        <v>#N/A</v>
      </c>
      <c r="D309" s="661"/>
      <c r="E309" s="661"/>
      <c r="F309" s="666" t="e">
        <f>CONCATENATE(VLOOKUP(B309,'F-GD-07 Completo'!$B:$AA,7,0),".",VLOOKUP(B309,'F-GD-07 Completo'!$B:$AA,9,0))</f>
        <v>#N/A</v>
      </c>
      <c r="G309" s="666"/>
      <c r="H309" s="666"/>
      <c r="I309" s="666"/>
      <c r="J309" s="666"/>
      <c r="K309" s="666"/>
      <c r="L309" s="666"/>
      <c r="M309" s="666"/>
      <c r="N309" s="666"/>
      <c r="O309" s="666"/>
      <c r="P309" s="666"/>
      <c r="Q309" s="666"/>
      <c r="R309" s="666"/>
      <c r="S309" s="666"/>
      <c r="T309" s="666"/>
      <c r="U309" s="666" t="e">
        <f>CONCATENATE(VLOOKUP(B309,'F-GD-07 Completo'!$B:$AA,8,0)," - ",VLOOKUP(B309,'F-GD-07 Completo'!$B:$W,10,0))</f>
        <v>#N/A</v>
      </c>
      <c r="V309" s="666"/>
      <c r="W309" s="666"/>
      <c r="X309" s="666"/>
      <c r="Y309" s="666"/>
      <c r="Z309" s="666"/>
      <c r="AA309" s="666"/>
      <c r="AB309" s="667"/>
      <c r="AC309" s="668" t="e">
        <f>VLOOKUP(B309,'F-GD-07 Completo'!$B:$AA,11,0)</f>
        <v>#N/A</v>
      </c>
      <c r="AD309" s="669"/>
      <c r="AE309" s="669"/>
      <c r="AF309" s="669"/>
      <c r="AG309" s="670" t="e">
        <f>VLOOKUP(B309,'F-GD-07 Completo'!$B:$AA,12,0)</f>
        <v>#N/A</v>
      </c>
      <c r="AH309" s="670"/>
      <c r="AI309" s="671"/>
      <c r="AJ309" s="672" t="e">
        <f>IF(VLOOKUP(B309,'F-GD-07 Completo'!$B:$AA,13,0)="Carpeta física",CONCATENATE(VLOOKUP(B309,'F-GD-07 Completo'!$B:$AE,14,0)," de ",VLOOKUP(B309,'F-GD-07 Completo'!$B:$AE,15,0))," ")</f>
        <v>#N/A</v>
      </c>
      <c r="AK309" s="673"/>
      <c r="AL309" s="674" t="e">
        <f>IF(VLOOKUP(B309,'F-GD-07 Completo'!$B:$AA,13,0)="Tomo (documentos empastados)",CONCATENATE(VLOOKUP(B309,'F-GD-07 Completo'!$B:$AE,15,0)," de ",VLOOKUP(B309,'F-GD-07 Completo'!$B:$AE,16,0))," ")</f>
        <v>#N/A</v>
      </c>
      <c r="AM309" s="675"/>
      <c r="AN309" s="672" t="e">
        <f>IF(VLOOKUP(B309,'F-GD-07 Completo'!$B:$AA,13,0)="Otro",CONCATENATE(VLOOKUP(B309,'F-GD-07 Completo'!$B:$AE,15,0)," de ",VLOOKUP(B309,'F-GD-07 Completo'!$B:$AE,16,0))," ")</f>
        <v>#N/A</v>
      </c>
      <c r="AO309" s="673"/>
      <c r="AP309" s="69" t="e">
        <f>VLOOKUP(B309,'F-GD-07 Completo'!$B:$AE,29,0)</f>
        <v>#N/A</v>
      </c>
      <c r="AQ309" s="676" t="e">
        <f>VLOOKUP(B309,'F-GD-07 Completo'!$B:$AA,21,0)</f>
        <v>#N/A</v>
      </c>
      <c r="AR309" s="677"/>
      <c r="AS309" s="185" t="e">
        <f>VLOOKUP(B309,'F-GD-07 Completo'!$B:$AA,18,0)</f>
        <v>#N/A</v>
      </c>
      <c r="AT309" s="185" t="e">
        <f>VLOOKUP(B309,'F-GD-07 Completo'!$B:$AA,19,0)</f>
        <v>#N/A</v>
      </c>
      <c r="AU309" s="185" t="e">
        <f>VLOOKUP(B309,'F-GD-07 Completo'!$B:$AA,20,0)</f>
        <v>#N/A</v>
      </c>
      <c r="AV309" s="661" t="e">
        <f>VLOOKUP(B309,'F-GD-07 Completo'!$B:$AA,22,0)</f>
        <v>#N/A</v>
      </c>
      <c r="AW309" s="662"/>
      <c r="AX309" s="70" t="e">
        <f>IF(VLOOKUP(B309,'F-GD-07 Completo'!$B:$AA,23,0)="PU","X"," ")</f>
        <v>#N/A</v>
      </c>
      <c r="AY309" s="70" t="e">
        <f>IF(VLOOKUP(B309,'F-GD-07 Completo'!$B:$AA,23,0)="PC","X"," ")</f>
        <v>#N/A</v>
      </c>
      <c r="AZ309" s="70" t="e">
        <f>IF(VLOOKUP(B309,'F-GD-07 Completo'!$B:$AA,23,0)="PR","X"," ")</f>
        <v>#N/A</v>
      </c>
      <c r="BA309" s="71" t="e">
        <f>VLOOKUP(B309,'F-GD-07 Completo'!$B:$AA,24,0)</f>
        <v>#N/A</v>
      </c>
      <c r="BB309" s="663" t="e">
        <f>VLOOKUP(B309,'F-GD-07 Completo'!$B:$AA,25,0)</f>
        <v>#N/A</v>
      </c>
      <c r="BC309" s="664"/>
      <c r="BD309" s="664"/>
      <c r="BE309" s="664"/>
      <c r="BF309" s="664"/>
      <c r="BG309" s="664"/>
      <c r="BH309" s="664"/>
      <c r="BI309" s="664"/>
      <c r="BJ309" s="664"/>
      <c r="BK309" s="664"/>
      <c r="BL309" s="664"/>
      <c r="BM309" s="664"/>
      <c r="BN309" s="664"/>
      <c r="BO309" s="665"/>
      <c r="BP309" s="72"/>
      <c r="BQ309" s="73"/>
      <c r="BR309" s="209"/>
    </row>
    <row r="310" spans="1:70" s="210" customFormat="1" ht="16.5" customHeight="1" x14ac:dyDescent="0.2">
      <c r="A310" s="208"/>
      <c r="B310" s="68">
        <v>289</v>
      </c>
      <c r="C310" s="661" t="e">
        <f>CONCATENATE(VLOOKUP(B310,'F-GD-07 Completo'!$B:$AA,6,0),".",VLOOKUP(B310,'F-GD-07 Completo'!$B:$AA,8,0))</f>
        <v>#N/A</v>
      </c>
      <c r="D310" s="661"/>
      <c r="E310" s="661"/>
      <c r="F310" s="666" t="e">
        <f>CONCATENATE(VLOOKUP(B310,'F-GD-07 Completo'!$B:$AA,7,0),".",VLOOKUP(B310,'F-GD-07 Completo'!$B:$AA,9,0))</f>
        <v>#N/A</v>
      </c>
      <c r="G310" s="666"/>
      <c r="H310" s="666"/>
      <c r="I310" s="666"/>
      <c r="J310" s="666"/>
      <c r="K310" s="666"/>
      <c r="L310" s="666"/>
      <c r="M310" s="666"/>
      <c r="N310" s="666"/>
      <c r="O310" s="666"/>
      <c r="P310" s="666"/>
      <c r="Q310" s="666"/>
      <c r="R310" s="666"/>
      <c r="S310" s="666"/>
      <c r="T310" s="666"/>
      <c r="U310" s="666" t="e">
        <f>CONCATENATE(VLOOKUP(B310,'F-GD-07 Completo'!$B:$AA,8,0)," - ",VLOOKUP(B310,'F-GD-07 Completo'!$B:$W,10,0))</f>
        <v>#N/A</v>
      </c>
      <c r="V310" s="666"/>
      <c r="W310" s="666"/>
      <c r="X310" s="666"/>
      <c r="Y310" s="666"/>
      <c r="Z310" s="666"/>
      <c r="AA310" s="666"/>
      <c r="AB310" s="667"/>
      <c r="AC310" s="668" t="e">
        <f>VLOOKUP(B310,'F-GD-07 Completo'!$B:$AA,11,0)</f>
        <v>#N/A</v>
      </c>
      <c r="AD310" s="669"/>
      <c r="AE310" s="669"/>
      <c r="AF310" s="669"/>
      <c r="AG310" s="670" t="e">
        <f>VLOOKUP(B310,'F-GD-07 Completo'!$B:$AA,12,0)</f>
        <v>#N/A</v>
      </c>
      <c r="AH310" s="670"/>
      <c r="AI310" s="671"/>
      <c r="AJ310" s="672" t="e">
        <f>IF(VLOOKUP(B310,'F-GD-07 Completo'!$B:$AA,13,0)="Carpeta física",CONCATENATE(VLOOKUP(B310,'F-GD-07 Completo'!$B:$AE,14,0)," de ",VLOOKUP(B310,'F-GD-07 Completo'!$B:$AE,15,0))," ")</f>
        <v>#N/A</v>
      </c>
      <c r="AK310" s="673"/>
      <c r="AL310" s="674" t="e">
        <f>IF(VLOOKUP(B310,'F-GD-07 Completo'!$B:$AA,13,0)="Tomo (documentos empastados)",CONCATENATE(VLOOKUP(B310,'F-GD-07 Completo'!$B:$AE,15,0)," de ",VLOOKUP(B310,'F-GD-07 Completo'!$B:$AE,16,0))," ")</f>
        <v>#N/A</v>
      </c>
      <c r="AM310" s="675"/>
      <c r="AN310" s="672" t="e">
        <f>IF(VLOOKUP(B310,'F-GD-07 Completo'!$B:$AA,13,0)="Otro",CONCATENATE(VLOOKUP(B310,'F-GD-07 Completo'!$B:$AE,15,0)," de ",VLOOKUP(B310,'F-GD-07 Completo'!$B:$AE,16,0))," ")</f>
        <v>#N/A</v>
      </c>
      <c r="AO310" s="673"/>
      <c r="AP310" s="69" t="e">
        <f>VLOOKUP(B310,'F-GD-07 Completo'!$B:$AE,29,0)</f>
        <v>#N/A</v>
      </c>
      <c r="AQ310" s="676" t="e">
        <f>VLOOKUP(B310,'F-GD-07 Completo'!$B:$AA,21,0)</f>
        <v>#N/A</v>
      </c>
      <c r="AR310" s="677"/>
      <c r="AS310" s="185" t="e">
        <f>VLOOKUP(B310,'F-GD-07 Completo'!$B:$AA,18,0)</f>
        <v>#N/A</v>
      </c>
      <c r="AT310" s="185" t="e">
        <f>VLOOKUP(B310,'F-GD-07 Completo'!$B:$AA,19,0)</f>
        <v>#N/A</v>
      </c>
      <c r="AU310" s="185" t="e">
        <f>VLOOKUP(B310,'F-GD-07 Completo'!$B:$AA,20,0)</f>
        <v>#N/A</v>
      </c>
      <c r="AV310" s="661" t="e">
        <f>VLOOKUP(B310,'F-GD-07 Completo'!$B:$AA,22,0)</f>
        <v>#N/A</v>
      </c>
      <c r="AW310" s="662"/>
      <c r="AX310" s="70" t="e">
        <f>IF(VLOOKUP(B310,'F-GD-07 Completo'!$B:$AA,23,0)="PU","X"," ")</f>
        <v>#N/A</v>
      </c>
      <c r="AY310" s="70" t="e">
        <f>IF(VLOOKUP(B310,'F-GD-07 Completo'!$B:$AA,23,0)="PC","X"," ")</f>
        <v>#N/A</v>
      </c>
      <c r="AZ310" s="70" t="e">
        <f>IF(VLOOKUP(B310,'F-GD-07 Completo'!$B:$AA,23,0)="PR","X"," ")</f>
        <v>#N/A</v>
      </c>
      <c r="BA310" s="71" t="e">
        <f>VLOOKUP(B310,'F-GD-07 Completo'!$B:$AA,24,0)</f>
        <v>#N/A</v>
      </c>
      <c r="BB310" s="663" t="e">
        <f>VLOOKUP(B310,'F-GD-07 Completo'!$B:$AA,25,0)</f>
        <v>#N/A</v>
      </c>
      <c r="BC310" s="664"/>
      <c r="BD310" s="664"/>
      <c r="BE310" s="664"/>
      <c r="BF310" s="664"/>
      <c r="BG310" s="664"/>
      <c r="BH310" s="664"/>
      <c r="BI310" s="664"/>
      <c r="BJ310" s="664"/>
      <c r="BK310" s="664"/>
      <c r="BL310" s="664"/>
      <c r="BM310" s="664"/>
      <c r="BN310" s="664"/>
      <c r="BO310" s="665"/>
      <c r="BP310" s="72"/>
      <c r="BQ310" s="73"/>
      <c r="BR310" s="209"/>
    </row>
    <row r="311" spans="1:70" s="210" customFormat="1" ht="16.5" customHeight="1" x14ac:dyDescent="0.2">
      <c r="A311" s="208"/>
      <c r="B311" s="68">
        <v>290</v>
      </c>
      <c r="C311" s="661" t="e">
        <f>CONCATENATE(VLOOKUP(B311,'F-GD-07 Completo'!$B:$AA,6,0),".",VLOOKUP(B311,'F-GD-07 Completo'!$B:$AA,8,0))</f>
        <v>#N/A</v>
      </c>
      <c r="D311" s="661"/>
      <c r="E311" s="661"/>
      <c r="F311" s="666" t="e">
        <f>CONCATENATE(VLOOKUP(B311,'F-GD-07 Completo'!$B:$AA,7,0),".",VLOOKUP(B311,'F-GD-07 Completo'!$B:$AA,9,0))</f>
        <v>#N/A</v>
      </c>
      <c r="G311" s="666"/>
      <c r="H311" s="666"/>
      <c r="I311" s="666"/>
      <c r="J311" s="666"/>
      <c r="K311" s="666"/>
      <c r="L311" s="666"/>
      <c r="M311" s="666"/>
      <c r="N311" s="666"/>
      <c r="O311" s="666"/>
      <c r="P311" s="666"/>
      <c r="Q311" s="666"/>
      <c r="R311" s="666"/>
      <c r="S311" s="666"/>
      <c r="T311" s="666"/>
      <c r="U311" s="666" t="e">
        <f>CONCATENATE(VLOOKUP(B311,'F-GD-07 Completo'!$B:$AA,8,0)," - ",VLOOKUP(B311,'F-GD-07 Completo'!$B:$W,10,0))</f>
        <v>#N/A</v>
      </c>
      <c r="V311" s="666"/>
      <c r="W311" s="666"/>
      <c r="X311" s="666"/>
      <c r="Y311" s="666"/>
      <c r="Z311" s="666"/>
      <c r="AA311" s="666"/>
      <c r="AB311" s="667"/>
      <c r="AC311" s="668" t="e">
        <f>VLOOKUP(B311,'F-GD-07 Completo'!$B:$AA,11,0)</f>
        <v>#N/A</v>
      </c>
      <c r="AD311" s="669"/>
      <c r="AE311" s="669"/>
      <c r="AF311" s="669"/>
      <c r="AG311" s="670" t="e">
        <f>VLOOKUP(B311,'F-GD-07 Completo'!$B:$AA,12,0)</f>
        <v>#N/A</v>
      </c>
      <c r="AH311" s="670"/>
      <c r="AI311" s="671"/>
      <c r="AJ311" s="672" t="e">
        <f>IF(VLOOKUP(B311,'F-GD-07 Completo'!$B:$AA,13,0)="Carpeta física",CONCATENATE(VLOOKUP(B311,'F-GD-07 Completo'!$B:$AE,14,0)," de ",VLOOKUP(B311,'F-GD-07 Completo'!$B:$AE,15,0))," ")</f>
        <v>#N/A</v>
      </c>
      <c r="AK311" s="673"/>
      <c r="AL311" s="674" t="e">
        <f>IF(VLOOKUP(B311,'F-GD-07 Completo'!$B:$AA,13,0)="Tomo (documentos empastados)",CONCATENATE(VLOOKUP(B311,'F-GD-07 Completo'!$B:$AE,15,0)," de ",VLOOKUP(B311,'F-GD-07 Completo'!$B:$AE,16,0))," ")</f>
        <v>#N/A</v>
      </c>
      <c r="AM311" s="675"/>
      <c r="AN311" s="672" t="e">
        <f>IF(VLOOKUP(B311,'F-GD-07 Completo'!$B:$AA,13,0)="Otro",CONCATENATE(VLOOKUP(B311,'F-GD-07 Completo'!$B:$AE,15,0)," de ",VLOOKUP(B311,'F-GD-07 Completo'!$B:$AE,16,0))," ")</f>
        <v>#N/A</v>
      </c>
      <c r="AO311" s="673"/>
      <c r="AP311" s="69" t="e">
        <f>VLOOKUP(B311,'F-GD-07 Completo'!$B:$AE,29,0)</f>
        <v>#N/A</v>
      </c>
      <c r="AQ311" s="676" t="e">
        <f>VLOOKUP(B311,'F-GD-07 Completo'!$B:$AA,21,0)</f>
        <v>#N/A</v>
      </c>
      <c r="AR311" s="677"/>
      <c r="AS311" s="185" t="e">
        <f>VLOOKUP(B311,'F-GD-07 Completo'!$B:$AA,18,0)</f>
        <v>#N/A</v>
      </c>
      <c r="AT311" s="185" t="e">
        <f>VLOOKUP(B311,'F-GD-07 Completo'!$B:$AA,19,0)</f>
        <v>#N/A</v>
      </c>
      <c r="AU311" s="185" t="e">
        <f>VLOOKUP(B311,'F-GD-07 Completo'!$B:$AA,20,0)</f>
        <v>#N/A</v>
      </c>
      <c r="AV311" s="661" t="e">
        <f>VLOOKUP(B311,'F-GD-07 Completo'!$B:$AA,22,0)</f>
        <v>#N/A</v>
      </c>
      <c r="AW311" s="662"/>
      <c r="AX311" s="70" t="e">
        <f>IF(VLOOKUP(B311,'F-GD-07 Completo'!$B:$AA,23,0)="PU","X"," ")</f>
        <v>#N/A</v>
      </c>
      <c r="AY311" s="70" t="e">
        <f>IF(VLOOKUP(B311,'F-GD-07 Completo'!$B:$AA,23,0)="PC","X"," ")</f>
        <v>#N/A</v>
      </c>
      <c r="AZ311" s="70" t="e">
        <f>IF(VLOOKUP(B311,'F-GD-07 Completo'!$B:$AA,23,0)="PR","X"," ")</f>
        <v>#N/A</v>
      </c>
      <c r="BA311" s="71" t="e">
        <f>VLOOKUP(B311,'F-GD-07 Completo'!$B:$AA,24,0)</f>
        <v>#N/A</v>
      </c>
      <c r="BB311" s="663" t="e">
        <f>VLOOKUP(B311,'F-GD-07 Completo'!$B:$AA,25,0)</f>
        <v>#N/A</v>
      </c>
      <c r="BC311" s="664"/>
      <c r="BD311" s="664"/>
      <c r="BE311" s="664"/>
      <c r="BF311" s="664"/>
      <c r="BG311" s="664"/>
      <c r="BH311" s="664"/>
      <c r="BI311" s="664"/>
      <c r="BJ311" s="664"/>
      <c r="BK311" s="664"/>
      <c r="BL311" s="664"/>
      <c r="BM311" s="664"/>
      <c r="BN311" s="664"/>
      <c r="BO311" s="665"/>
      <c r="BP311" s="72"/>
      <c r="BQ311" s="73"/>
      <c r="BR311" s="209"/>
    </row>
    <row r="312" spans="1:70" s="210" customFormat="1" ht="16.5" customHeight="1" x14ac:dyDescent="0.2">
      <c r="A312" s="208"/>
      <c r="B312" s="68">
        <v>291</v>
      </c>
      <c r="C312" s="661" t="e">
        <f>CONCATENATE(VLOOKUP(B312,'F-GD-07 Completo'!$B:$AA,6,0),".",VLOOKUP(B312,'F-GD-07 Completo'!$B:$AA,8,0))</f>
        <v>#N/A</v>
      </c>
      <c r="D312" s="661"/>
      <c r="E312" s="661"/>
      <c r="F312" s="666" t="e">
        <f>CONCATENATE(VLOOKUP(B312,'F-GD-07 Completo'!$B:$AA,7,0),".",VLOOKUP(B312,'F-GD-07 Completo'!$B:$AA,9,0))</f>
        <v>#N/A</v>
      </c>
      <c r="G312" s="666"/>
      <c r="H312" s="666"/>
      <c r="I312" s="666"/>
      <c r="J312" s="666"/>
      <c r="K312" s="666"/>
      <c r="L312" s="666"/>
      <c r="M312" s="666"/>
      <c r="N312" s="666"/>
      <c r="O312" s="666"/>
      <c r="P312" s="666"/>
      <c r="Q312" s="666"/>
      <c r="R312" s="666"/>
      <c r="S312" s="666"/>
      <c r="T312" s="666"/>
      <c r="U312" s="666" t="e">
        <f>CONCATENATE(VLOOKUP(B312,'F-GD-07 Completo'!$B:$AA,8,0)," - ",VLOOKUP(B312,'F-GD-07 Completo'!$B:$W,10,0))</f>
        <v>#N/A</v>
      </c>
      <c r="V312" s="666"/>
      <c r="W312" s="666"/>
      <c r="X312" s="666"/>
      <c r="Y312" s="666"/>
      <c r="Z312" s="666"/>
      <c r="AA312" s="666"/>
      <c r="AB312" s="667"/>
      <c r="AC312" s="668" t="e">
        <f>VLOOKUP(B312,'F-GD-07 Completo'!$B:$AA,11,0)</f>
        <v>#N/A</v>
      </c>
      <c r="AD312" s="669"/>
      <c r="AE312" s="669"/>
      <c r="AF312" s="669"/>
      <c r="AG312" s="670" t="e">
        <f>VLOOKUP(B312,'F-GD-07 Completo'!$B:$AA,12,0)</f>
        <v>#N/A</v>
      </c>
      <c r="AH312" s="670"/>
      <c r="AI312" s="671"/>
      <c r="AJ312" s="672" t="e">
        <f>IF(VLOOKUP(B312,'F-GD-07 Completo'!$B:$AA,13,0)="Carpeta física",CONCATENATE(VLOOKUP(B312,'F-GD-07 Completo'!$B:$AE,14,0)," de ",VLOOKUP(B312,'F-GD-07 Completo'!$B:$AE,15,0))," ")</f>
        <v>#N/A</v>
      </c>
      <c r="AK312" s="673"/>
      <c r="AL312" s="674" t="e">
        <f>IF(VLOOKUP(B312,'F-GD-07 Completo'!$B:$AA,13,0)="Tomo (documentos empastados)",CONCATENATE(VLOOKUP(B312,'F-GD-07 Completo'!$B:$AE,15,0)," de ",VLOOKUP(B312,'F-GD-07 Completo'!$B:$AE,16,0))," ")</f>
        <v>#N/A</v>
      </c>
      <c r="AM312" s="675"/>
      <c r="AN312" s="672" t="e">
        <f>IF(VLOOKUP(B312,'F-GD-07 Completo'!$B:$AA,13,0)="Otro",CONCATENATE(VLOOKUP(B312,'F-GD-07 Completo'!$B:$AE,15,0)," de ",VLOOKUP(B312,'F-GD-07 Completo'!$B:$AE,16,0))," ")</f>
        <v>#N/A</v>
      </c>
      <c r="AO312" s="673"/>
      <c r="AP312" s="69" t="e">
        <f>VLOOKUP(B312,'F-GD-07 Completo'!$B:$AE,29,0)</f>
        <v>#N/A</v>
      </c>
      <c r="AQ312" s="676" t="e">
        <f>VLOOKUP(B312,'F-GD-07 Completo'!$B:$AA,21,0)</f>
        <v>#N/A</v>
      </c>
      <c r="AR312" s="677"/>
      <c r="AS312" s="185" t="e">
        <f>VLOOKUP(B312,'F-GD-07 Completo'!$B:$AA,18,0)</f>
        <v>#N/A</v>
      </c>
      <c r="AT312" s="185" t="e">
        <f>VLOOKUP(B312,'F-GD-07 Completo'!$B:$AA,19,0)</f>
        <v>#N/A</v>
      </c>
      <c r="AU312" s="185" t="e">
        <f>VLOOKUP(B312,'F-GD-07 Completo'!$B:$AA,20,0)</f>
        <v>#N/A</v>
      </c>
      <c r="AV312" s="661" t="e">
        <f>VLOOKUP(B312,'F-GD-07 Completo'!$B:$AA,22,0)</f>
        <v>#N/A</v>
      </c>
      <c r="AW312" s="662"/>
      <c r="AX312" s="70" t="e">
        <f>IF(VLOOKUP(B312,'F-GD-07 Completo'!$B:$AA,23,0)="PU","X"," ")</f>
        <v>#N/A</v>
      </c>
      <c r="AY312" s="70" t="e">
        <f>IF(VLOOKUP(B312,'F-GD-07 Completo'!$B:$AA,23,0)="PC","X"," ")</f>
        <v>#N/A</v>
      </c>
      <c r="AZ312" s="70" t="e">
        <f>IF(VLOOKUP(B312,'F-GD-07 Completo'!$B:$AA,23,0)="PR","X"," ")</f>
        <v>#N/A</v>
      </c>
      <c r="BA312" s="71" t="e">
        <f>VLOOKUP(B312,'F-GD-07 Completo'!$B:$AA,24,0)</f>
        <v>#N/A</v>
      </c>
      <c r="BB312" s="663" t="e">
        <f>VLOOKUP(B312,'F-GD-07 Completo'!$B:$AA,25,0)</f>
        <v>#N/A</v>
      </c>
      <c r="BC312" s="664"/>
      <c r="BD312" s="664"/>
      <c r="BE312" s="664"/>
      <c r="BF312" s="664"/>
      <c r="BG312" s="664"/>
      <c r="BH312" s="664"/>
      <c r="BI312" s="664"/>
      <c r="BJ312" s="664"/>
      <c r="BK312" s="664"/>
      <c r="BL312" s="664"/>
      <c r="BM312" s="664"/>
      <c r="BN312" s="664"/>
      <c r="BO312" s="665"/>
      <c r="BP312" s="72"/>
      <c r="BQ312" s="73"/>
      <c r="BR312" s="209"/>
    </row>
    <row r="313" spans="1:70" s="210" customFormat="1" ht="16.5" customHeight="1" x14ac:dyDescent="0.2">
      <c r="A313" s="208"/>
      <c r="B313" s="68">
        <v>292</v>
      </c>
      <c r="C313" s="661" t="e">
        <f>CONCATENATE(VLOOKUP(B313,'F-GD-07 Completo'!$B:$AA,6,0),".",VLOOKUP(B313,'F-GD-07 Completo'!$B:$AA,8,0))</f>
        <v>#N/A</v>
      </c>
      <c r="D313" s="661"/>
      <c r="E313" s="661"/>
      <c r="F313" s="666" t="e">
        <f>CONCATENATE(VLOOKUP(B313,'F-GD-07 Completo'!$B:$AA,7,0),".",VLOOKUP(B313,'F-GD-07 Completo'!$B:$AA,9,0))</f>
        <v>#N/A</v>
      </c>
      <c r="G313" s="666"/>
      <c r="H313" s="666"/>
      <c r="I313" s="666"/>
      <c r="J313" s="666"/>
      <c r="K313" s="666"/>
      <c r="L313" s="666"/>
      <c r="M313" s="666"/>
      <c r="N313" s="666"/>
      <c r="O313" s="666"/>
      <c r="P313" s="666"/>
      <c r="Q313" s="666"/>
      <c r="R313" s="666"/>
      <c r="S313" s="666"/>
      <c r="T313" s="666"/>
      <c r="U313" s="666" t="e">
        <f>CONCATENATE(VLOOKUP(B313,'F-GD-07 Completo'!$B:$AA,8,0)," - ",VLOOKUP(B313,'F-GD-07 Completo'!$B:$W,10,0))</f>
        <v>#N/A</v>
      </c>
      <c r="V313" s="666"/>
      <c r="W313" s="666"/>
      <c r="X313" s="666"/>
      <c r="Y313" s="666"/>
      <c r="Z313" s="666"/>
      <c r="AA313" s="666"/>
      <c r="AB313" s="667"/>
      <c r="AC313" s="668" t="e">
        <f>VLOOKUP(B313,'F-GD-07 Completo'!$B:$AA,11,0)</f>
        <v>#N/A</v>
      </c>
      <c r="AD313" s="669"/>
      <c r="AE313" s="669"/>
      <c r="AF313" s="669"/>
      <c r="AG313" s="670" t="e">
        <f>VLOOKUP(B313,'F-GD-07 Completo'!$B:$AA,12,0)</f>
        <v>#N/A</v>
      </c>
      <c r="AH313" s="670"/>
      <c r="AI313" s="671"/>
      <c r="AJ313" s="672" t="e">
        <f>IF(VLOOKUP(B313,'F-GD-07 Completo'!$B:$AA,13,0)="Carpeta física",CONCATENATE(VLOOKUP(B313,'F-GD-07 Completo'!$B:$AE,14,0)," de ",VLOOKUP(B313,'F-GD-07 Completo'!$B:$AE,15,0))," ")</f>
        <v>#N/A</v>
      </c>
      <c r="AK313" s="673"/>
      <c r="AL313" s="674" t="e">
        <f>IF(VLOOKUP(B313,'F-GD-07 Completo'!$B:$AA,13,0)="Tomo (documentos empastados)",CONCATENATE(VLOOKUP(B313,'F-GD-07 Completo'!$B:$AE,15,0)," de ",VLOOKUP(B313,'F-GD-07 Completo'!$B:$AE,16,0))," ")</f>
        <v>#N/A</v>
      </c>
      <c r="AM313" s="675"/>
      <c r="AN313" s="672" t="e">
        <f>IF(VLOOKUP(B313,'F-GD-07 Completo'!$B:$AA,13,0)="Otro",CONCATENATE(VLOOKUP(B313,'F-GD-07 Completo'!$B:$AE,15,0)," de ",VLOOKUP(B313,'F-GD-07 Completo'!$B:$AE,16,0))," ")</f>
        <v>#N/A</v>
      </c>
      <c r="AO313" s="673"/>
      <c r="AP313" s="69" t="e">
        <f>VLOOKUP(B313,'F-GD-07 Completo'!$B:$AE,29,0)</f>
        <v>#N/A</v>
      </c>
      <c r="AQ313" s="676" t="e">
        <f>VLOOKUP(B313,'F-GD-07 Completo'!$B:$AA,21,0)</f>
        <v>#N/A</v>
      </c>
      <c r="AR313" s="677"/>
      <c r="AS313" s="185" t="e">
        <f>VLOOKUP(B313,'F-GD-07 Completo'!$B:$AA,18,0)</f>
        <v>#N/A</v>
      </c>
      <c r="AT313" s="185" t="e">
        <f>VLOOKUP(B313,'F-GD-07 Completo'!$B:$AA,19,0)</f>
        <v>#N/A</v>
      </c>
      <c r="AU313" s="185" t="e">
        <f>VLOOKUP(B313,'F-GD-07 Completo'!$B:$AA,20,0)</f>
        <v>#N/A</v>
      </c>
      <c r="AV313" s="661" t="e">
        <f>VLOOKUP(B313,'F-GD-07 Completo'!$B:$AA,22,0)</f>
        <v>#N/A</v>
      </c>
      <c r="AW313" s="662"/>
      <c r="AX313" s="70" t="e">
        <f>IF(VLOOKUP(B313,'F-GD-07 Completo'!$B:$AA,23,0)="PU","X"," ")</f>
        <v>#N/A</v>
      </c>
      <c r="AY313" s="70" t="e">
        <f>IF(VLOOKUP(B313,'F-GD-07 Completo'!$B:$AA,23,0)="PC","X"," ")</f>
        <v>#N/A</v>
      </c>
      <c r="AZ313" s="70" t="e">
        <f>IF(VLOOKUP(B313,'F-GD-07 Completo'!$B:$AA,23,0)="PR","X"," ")</f>
        <v>#N/A</v>
      </c>
      <c r="BA313" s="71" t="e">
        <f>VLOOKUP(B313,'F-GD-07 Completo'!$B:$AA,24,0)</f>
        <v>#N/A</v>
      </c>
      <c r="BB313" s="663" t="e">
        <f>VLOOKUP(B313,'F-GD-07 Completo'!$B:$AA,25,0)</f>
        <v>#N/A</v>
      </c>
      <c r="BC313" s="664"/>
      <c r="BD313" s="664"/>
      <c r="BE313" s="664"/>
      <c r="BF313" s="664"/>
      <c r="BG313" s="664"/>
      <c r="BH313" s="664"/>
      <c r="BI313" s="664"/>
      <c r="BJ313" s="664"/>
      <c r="BK313" s="664"/>
      <c r="BL313" s="664"/>
      <c r="BM313" s="664"/>
      <c r="BN313" s="664"/>
      <c r="BO313" s="665"/>
      <c r="BP313" s="72"/>
      <c r="BQ313" s="73"/>
      <c r="BR313" s="209"/>
    </row>
    <row r="314" spans="1:70" s="210" customFormat="1" ht="16.5" customHeight="1" x14ac:dyDescent="0.2">
      <c r="A314" s="208"/>
      <c r="B314" s="68">
        <v>293</v>
      </c>
      <c r="C314" s="661" t="e">
        <f>CONCATENATE(VLOOKUP(B314,'F-GD-07 Completo'!$B:$AA,6,0),".",VLOOKUP(B314,'F-GD-07 Completo'!$B:$AA,8,0))</f>
        <v>#N/A</v>
      </c>
      <c r="D314" s="661"/>
      <c r="E314" s="661"/>
      <c r="F314" s="666" t="e">
        <f>CONCATENATE(VLOOKUP(B314,'F-GD-07 Completo'!$B:$AA,7,0),".",VLOOKUP(B314,'F-GD-07 Completo'!$B:$AA,9,0))</f>
        <v>#N/A</v>
      </c>
      <c r="G314" s="666"/>
      <c r="H314" s="666"/>
      <c r="I314" s="666"/>
      <c r="J314" s="666"/>
      <c r="K314" s="666"/>
      <c r="L314" s="666"/>
      <c r="M314" s="666"/>
      <c r="N314" s="666"/>
      <c r="O314" s="666"/>
      <c r="P314" s="666"/>
      <c r="Q314" s="666"/>
      <c r="R314" s="666"/>
      <c r="S314" s="666"/>
      <c r="T314" s="666"/>
      <c r="U314" s="666" t="e">
        <f>CONCATENATE(VLOOKUP(B314,'F-GD-07 Completo'!$B:$AA,8,0)," - ",VLOOKUP(B314,'F-GD-07 Completo'!$B:$W,10,0))</f>
        <v>#N/A</v>
      </c>
      <c r="V314" s="666"/>
      <c r="W314" s="666"/>
      <c r="X314" s="666"/>
      <c r="Y314" s="666"/>
      <c r="Z314" s="666"/>
      <c r="AA314" s="666"/>
      <c r="AB314" s="667"/>
      <c r="AC314" s="668" t="e">
        <f>VLOOKUP(B314,'F-GD-07 Completo'!$B:$AA,11,0)</f>
        <v>#N/A</v>
      </c>
      <c r="AD314" s="669"/>
      <c r="AE314" s="669"/>
      <c r="AF314" s="669"/>
      <c r="AG314" s="670" t="e">
        <f>VLOOKUP(B314,'F-GD-07 Completo'!$B:$AA,12,0)</f>
        <v>#N/A</v>
      </c>
      <c r="AH314" s="670"/>
      <c r="AI314" s="671"/>
      <c r="AJ314" s="672" t="e">
        <f>IF(VLOOKUP(B314,'F-GD-07 Completo'!$B:$AA,13,0)="Carpeta física",CONCATENATE(VLOOKUP(B314,'F-GD-07 Completo'!$B:$AE,14,0)," de ",VLOOKUP(B314,'F-GD-07 Completo'!$B:$AE,15,0))," ")</f>
        <v>#N/A</v>
      </c>
      <c r="AK314" s="673"/>
      <c r="AL314" s="674" t="e">
        <f>IF(VLOOKUP(B314,'F-GD-07 Completo'!$B:$AA,13,0)="Tomo (documentos empastados)",CONCATENATE(VLOOKUP(B314,'F-GD-07 Completo'!$B:$AE,15,0)," de ",VLOOKUP(B314,'F-GD-07 Completo'!$B:$AE,16,0))," ")</f>
        <v>#N/A</v>
      </c>
      <c r="AM314" s="675"/>
      <c r="AN314" s="672" t="e">
        <f>IF(VLOOKUP(B314,'F-GD-07 Completo'!$B:$AA,13,0)="Otro",CONCATENATE(VLOOKUP(B314,'F-GD-07 Completo'!$B:$AE,15,0)," de ",VLOOKUP(B314,'F-GD-07 Completo'!$B:$AE,16,0))," ")</f>
        <v>#N/A</v>
      </c>
      <c r="AO314" s="673"/>
      <c r="AP314" s="69" t="e">
        <f>VLOOKUP(B314,'F-GD-07 Completo'!$B:$AE,29,0)</f>
        <v>#N/A</v>
      </c>
      <c r="AQ314" s="676" t="e">
        <f>VLOOKUP(B314,'F-GD-07 Completo'!$B:$AA,21,0)</f>
        <v>#N/A</v>
      </c>
      <c r="AR314" s="677"/>
      <c r="AS314" s="185" t="e">
        <f>VLOOKUP(B314,'F-GD-07 Completo'!$B:$AA,18,0)</f>
        <v>#N/A</v>
      </c>
      <c r="AT314" s="185" t="e">
        <f>VLOOKUP(B314,'F-GD-07 Completo'!$B:$AA,19,0)</f>
        <v>#N/A</v>
      </c>
      <c r="AU314" s="185" t="e">
        <f>VLOOKUP(B314,'F-GD-07 Completo'!$B:$AA,20,0)</f>
        <v>#N/A</v>
      </c>
      <c r="AV314" s="661" t="e">
        <f>VLOOKUP(B314,'F-GD-07 Completo'!$B:$AA,22,0)</f>
        <v>#N/A</v>
      </c>
      <c r="AW314" s="662"/>
      <c r="AX314" s="70" t="e">
        <f>IF(VLOOKUP(B314,'F-GD-07 Completo'!$B:$AA,23,0)="PU","X"," ")</f>
        <v>#N/A</v>
      </c>
      <c r="AY314" s="70" t="e">
        <f>IF(VLOOKUP(B314,'F-GD-07 Completo'!$B:$AA,23,0)="PC","X"," ")</f>
        <v>#N/A</v>
      </c>
      <c r="AZ314" s="70" t="e">
        <f>IF(VLOOKUP(B314,'F-GD-07 Completo'!$B:$AA,23,0)="PR","X"," ")</f>
        <v>#N/A</v>
      </c>
      <c r="BA314" s="71" t="e">
        <f>VLOOKUP(B314,'F-GD-07 Completo'!$B:$AA,24,0)</f>
        <v>#N/A</v>
      </c>
      <c r="BB314" s="663" t="e">
        <f>VLOOKUP(B314,'F-GD-07 Completo'!$B:$AA,25,0)</f>
        <v>#N/A</v>
      </c>
      <c r="BC314" s="664"/>
      <c r="BD314" s="664"/>
      <c r="BE314" s="664"/>
      <c r="BF314" s="664"/>
      <c r="BG314" s="664"/>
      <c r="BH314" s="664"/>
      <c r="BI314" s="664"/>
      <c r="BJ314" s="664"/>
      <c r="BK314" s="664"/>
      <c r="BL314" s="664"/>
      <c r="BM314" s="664"/>
      <c r="BN314" s="664"/>
      <c r="BO314" s="665"/>
      <c r="BP314" s="72"/>
      <c r="BQ314" s="73"/>
      <c r="BR314" s="209"/>
    </row>
    <row r="315" spans="1:70" s="210" customFormat="1" ht="16.5" customHeight="1" x14ac:dyDescent="0.2">
      <c r="A315" s="208"/>
      <c r="B315" s="68">
        <v>294</v>
      </c>
      <c r="C315" s="661" t="e">
        <f>CONCATENATE(VLOOKUP(B315,'F-GD-07 Completo'!$B:$AA,6,0),".",VLOOKUP(B315,'F-GD-07 Completo'!$B:$AA,8,0))</f>
        <v>#N/A</v>
      </c>
      <c r="D315" s="661"/>
      <c r="E315" s="661"/>
      <c r="F315" s="666" t="e">
        <f>CONCATENATE(VLOOKUP(B315,'F-GD-07 Completo'!$B:$AA,7,0),".",VLOOKUP(B315,'F-GD-07 Completo'!$B:$AA,9,0))</f>
        <v>#N/A</v>
      </c>
      <c r="G315" s="666"/>
      <c r="H315" s="666"/>
      <c r="I315" s="666"/>
      <c r="J315" s="666"/>
      <c r="K315" s="666"/>
      <c r="L315" s="666"/>
      <c r="M315" s="666"/>
      <c r="N315" s="666"/>
      <c r="O315" s="666"/>
      <c r="P315" s="666"/>
      <c r="Q315" s="666"/>
      <c r="R315" s="666"/>
      <c r="S315" s="666"/>
      <c r="T315" s="666"/>
      <c r="U315" s="666" t="e">
        <f>CONCATENATE(VLOOKUP(B315,'F-GD-07 Completo'!$B:$AA,8,0)," - ",VLOOKUP(B315,'F-GD-07 Completo'!$B:$W,10,0))</f>
        <v>#N/A</v>
      </c>
      <c r="V315" s="666"/>
      <c r="W315" s="666"/>
      <c r="X315" s="666"/>
      <c r="Y315" s="666"/>
      <c r="Z315" s="666"/>
      <c r="AA315" s="666"/>
      <c r="AB315" s="667"/>
      <c r="AC315" s="668" t="e">
        <f>VLOOKUP(B315,'F-GD-07 Completo'!$B:$AA,11,0)</f>
        <v>#N/A</v>
      </c>
      <c r="AD315" s="669"/>
      <c r="AE315" s="669"/>
      <c r="AF315" s="669"/>
      <c r="AG315" s="670" t="e">
        <f>VLOOKUP(B315,'F-GD-07 Completo'!$B:$AA,12,0)</f>
        <v>#N/A</v>
      </c>
      <c r="AH315" s="670"/>
      <c r="AI315" s="671"/>
      <c r="AJ315" s="672" t="e">
        <f>IF(VLOOKUP(B315,'F-GD-07 Completo'!$B:$AA,13,0)="Carpeta física",CONCATENATE(VLOOKUP(B315,'F-GD-07 Completo'!$B:$AE,14,0)," de ",VLOOKUP(B315,'F-GD-07 Completo'!$B:$AE,15,0))," ")</f>
        <v>#N/A</v>
      </c>
      <c r="AK315" s="673"/>
      <c r="AL315" s="674" t="e">
        <f>IF(VLOOKUP(B315,'F-GD-07 Completo'!$B:$AA,13,0)="Tomo (documentos empastados)",CONCATENATE(VLOOKUP(B315,'F-GD-07 Completo'!$B:$AE,15,0)," de ",VLOOKUP(B315,'F-GD-07 Completo'!$B:$AE,16,0))," ")</f>
        <v>#N/A</v>
      </c>
      <c r="AM315" s="675"/>
      <c r="AN315" s="672" t="e">
        <f>IF(VLOOKUP(B315,'F-GD-07 Completo'!$B:$AA,13,0)="Otro",CONCATENATE(VLOOKUP(B315,'F-GD-07 Completo'!$B:$AE,15,0)," de ",VLOOKUP(B315,'F-GD-07 Completo'!$B:$AE,16,0))," ")</f>
        <v>#N/A</v>
      </c>
      <c r="AO315" s="673"/>
      <c r="AP315" s="69" t="e">
        <f>VLOOKUP(B315,'F-GD-07 Completo'!$B:$AE,29,0)</f>
        <v>#N/A</v>
      </c>
      <c r="AQ315" s="676" t="e">
        <f>VLOOKUP(B315,'F-GD-07 Completo'!$B:$AA,21,0)</f>
        <v>#N/A</v>
      </c>
      <c r="AR315" s="677"/>
      <c r="AS315" s="185" t="e">
        <f>VLOOKUP(B315,'F-GD-07 Completo'!$B:$AA,18,0)</f>
        <v>#N/A</v>
      </c>
      <c r="AT315" s="185" t="e">
        <f>VLOOKUP(B315,'F-GD-07 Completo'!$B:$AA,19,0)</f>
        <v>#N/A</v>
      </c>
      <c r="AU315" s="185" t="e">
        <f>VLOOKUP(B315,'F-GD-07 Completo'!$B:$AA,20,0)</f>
        <v>#N/A</v>
      </c>
      <c r="AV315" s="661" t="e">
        <f>VLOOKUP(B315,'F-GD-07 Completo'!$B:$AA,22,0)</f>
        <v>#N/A</v>
      </c>
      <c r="AW315" s="662"/>
      <c r="AX315" s="70" t="e">
        <f>IF(VLOOKUP(B315,'F-GD-07 Completo'!$B:$AA,23,0)="PU","X"," ")</f>
        <v>#N/A</v>
      </c>
      <c r="AY315" s="70" t="e">
        <f>IF(VLOOKUP(B315,'F-GD-07 Completo'!$B:$AA,23,0)="PC","X"," ")</f>
        <v>#N/A</v>
      </c>
      <c r="AZ315" s="70" t="e">
        <f>IF(VLOOKUP(B315,'F-GD-07 Completo'!$B:$AA,23,0)="PR","X"," ")</f>
        <v>#N/A</v>
      </c>
      <c r="BA315" s="71" t="e">
        <f>VLOOKUP(B315,'F-GD-07 Completo'!$B:$AA,24,0)</f>
        <v>#N/A</v>
      </c>
      <c r="BB315" s="663" t="e">
        <f>VLOOKUP(B315,'F-GD-07 Completo'!$B:$AA,25,0)</f>
        <v>#N/A</v>
      </c>
      <c r="BC315" s="664"/>
      <c r="BD315" s="664"/>
      <c r="BE315" s="664"/>
      <c r="BF315" s="664"/>
      <c r="BG315" s="664"/>
      <c r="BH315" s="664"/>
      <c r="BI315" s="664"/>
      <c r="BJ315" s="664"/>
      <c r="BK315" s="664"/>
      <c r="BL315" s="664"/>
      <c r="BM315" s="664"/>
      <c r="BN315" s="664"/>
      <c r="BO315" s="665"/>
      <c r="BP315" s="72"/>
      <c r="BQ315" s="73"/>
      <c r="BR315" s="209"/>
    </row>
    <row r="316" spans="1:70" s="210" customFormat="1" ht="16.5" customHeight="1" x14ac:dyDescent="0.2">
      <c r="A316" s="208"/>
      <c r="B316" s="68">
        <v>295</v>
      </c>
      <c r="C316" s="661" t="e">
        <f>CONCATENATE(VLOOKUP(B316,'F-GD-07 Completo'!$B:$AA,6,0),".",VLOOKUP(B316,'F-GD-07 Completo'!$B:$AA,8,0))</f>
        <v>#N/A</v>
      </c>
      <c r="D316" s="661"/>
      <c r="E316" s="661"/>
      <c r="F316" s="666" t="e">
        <f>CONCATENATE(VLOOKUP(B316,'F-GD-07 Completo'!$B:$AA,7,0),".",VLOOKUP(B316,'F-GD-07 Completo'!$B:$AA,9,0))</f>
        <v>#N/A</v>
      </c>
      <c r="G316" s="666"/>
      <c r="H316" s="666"/>
      <c r="I316" s="666"/>
      <c r="J316" s="666"/>
      <c r="K316" s="666"/>
      <c r="L316" s="666"/>
      <c r="M316" s="666"/>
      <c r="N316" s="666"/>
      <c r="O316" s="666"/>
      <c r="P316" s="666"/>
      <c r="Q316" s="666"/>
      <c r="R316" s="666"/>
      <c r="S316" s="666"/>
      <c r="T316" s="666"/>
      <c r="U316" s="666" t="e">
        <f>CONCATENATE(VLOOKUP(B316,'F-GD-07 Completo'!$B:$AA,8,0)," - ",VLOOKUP(B316,'F-GD-07 Completo'!$B:$W,10,0))</f>
        <v>#N/A</v>
      </c>
      <c r="V316" s="666"/>
      <c r="W316" s="666"/>
      <c r="X316" s="666"/>
      <c r="Y316" s="666"/>
      <c r="Z316" s="666"/>
      <c r="AA316" s="666"/>
      <c r="AB316" s="667"/>
      <c r="AC316" s="668" t="e">
        <f>VLOOKUP(B316,'F-GD-07 Completo'!$B:$AA,11,0)</f>
        <v>#N/A</v>
      </c>
      <c r="AD316" s="669"/>
      <c r="AE316" s="669"/>
      <c r="AF316" s="669"/>
      <c r="AG316" s="670" t="e">
        <f>VLOOKUP(B316,'F-GD-07 Completo'!$B:$AA,12,0)</f>
        <v>#N/A</v>
      </c>
      <c r="AH316" s="670"/>
      <c r="AI316" s="671"/>
      <c r="AJ316" s="672" t="e">
        <f>IF(VLOOKUP(B316,'F-GD-07 Completo'!$B:$AA,13,0)="Carpeta física",CONCATENATE(VLOOKUP(B316,'F-GD-07 Completo'!$B:$AE,14,0)," de ",VLOOKUP(B316,'F-GD-07 Completo'!$B:$AE,15,0))," ")</f>
        <v>#N/A</v>
      </c>
      <c r="AK316" s="673"/>
      <c r="AL316" s="674" t="e">
        <f>IF(VLOOKUP(B316,'F-GD-07 Completo'!$B:$AA,13,0)="Tomo (documentos empastados)",CONCATENATE(VLOOKUP(B316,'F-GD-07 Completo'!$B:$AE,15,0)," de ",VLOOKUP(B316,'F-GD-07 Completo'!$B:$AE,16,0))," ")</f>
        <v>#N/A</v>
      </c>
      <c r="AM316" s="675"/>
      <c r="AN316" s="672" t="e">
        <f>IF(VLOOKUP(B316,'F-GD-07 Completo'!$B:$AA,13,0)="Otro",CONCATENATE(VLOOKUP(B316,'F-GD-07 Completo'!$B:$AE,15,0)," de ",VLOOKUP(B316,'F-GD-07 Completo'!$B:$AE,16,0))," ")</f>
        <v>#N/A</v>
      </c>
      <c r="AO316" s="673"/>
      <c r="AP316" s="69" t="e">
        <f>VLOOKUP(B316,'F-GD-07 Completo'!$B:$AE,29,0)</f>
        <v>#N/A</v>
      </c>
      <c r="AQ316" s="676" t="e">
        <f>VLOOKUP(B316,'F-GD-07 Completo'!$B:$AA,21,0)</f>
        <v>#N/A</v>
      </c>
      <c r="AR316" s="677"/>
      <c r="AS316" s="185" t="e">
        <f>VLOOKUP(B316,'F-GD-07 Completo'!$B:$AA,18,0)</f>
        <v>#N/A</v>
      </c>
      <c r="AT316" s="185" t="e">
        <f>VLOOKUP(B316,'F-GD-07 Completo'!$B:$AA,19,0)</f>
        <v>#N/A</v>
      </c>
      <c r="AU316" s="185" t="e">
        <f>VLOOKUP(B316,'F-GD-07 Completo'!$B:$AA,20,0)</f>
        <v>#N/A</v>
      </c>
      <c r="AV316" s="661" t="e">
        <f>VLOOKUP(B316,'F-GD-07 Completo'!$B:$AA,22,0)</f>
        <v>#N/A</v>
      </c>
      <c r="AW316" s="662"/>
      <c r="AX316" s="70" t="e">
        <f>IF(VLOOKUP(B316,'F-GD-07 Completo'!$B:$AA,23,0)="PU","X"," ")</f>
        <v>#N/A</v>
      </c>
      <c r="AY316" s="70" t="e">
        <f>IF(VLOOKUP(B316,'F-GD-07 Completo'!$B:$AA,23,0)="PC","X"," ")</f>
        <v>#N/A</v>
      </c>
      <c r="AZ316" s="70" t="e">
        <f>IF(VLOOKUP(B316,'F-GD-07 Completo'!$B:$AA,23,0)="PR","X"," ")</f>
        <v>#N/A</v>
      </c>
      <c r="BA316" s="71" t="e">
        <f>VLOOKUP(B316,'F-GD-07 Completo'!$B:$AA,24,0)</f>
        <v>#N/A</v>
      </c>
      <c r="BB316" s="663" t="e">
        <f>VLOOKUP(B316,'F-GD-07 Completo'!$B:$AA,25,0)</f>
        <v>#N/A</v>
      </c>
      <c r="BC316" s="664"/>
      <c r="BD316" s="664"/>
      <c r="BE316" s="664"/>
      <c r="BF316" s="664"/>
      <c r="BG316" s="664"/>
      <c r="BH316" s="664"/>
      <c r="BI316" s="664"/>
      <c r="BJ316" s="664"/>
      <c r="BK316" s="664"/>
      <c r="BL316" s="664"/>
      <c r="BM316" s="664"/>
      <c r="BN316" s="664"/>
      <c r="BO316" s="665"/>
      <c r="BP316" s="72"/>
      <c r="BQ316" s="73"/>
      <c r="BR316" s="209"/>
    </row>
    <row r="317" spans="1:70" s="210" customFormat="1" ht="16.5" customHeight="1" x14ac:dyDescent="0.2">
      <c r="A317" s="208"/>
      <c r="B317" s="68">
        <v>296</v>
      </c>
      <c r="C317" s="661" t="e">
        <f>CONCATENATE(VLOOKUP(B317,'F-GD-07 Completo'!$B:$AA,6,0),".",VLOOKUP(B317,'F-GD-07 Completo'!$B:$AA,8,0))</f>
        <v>#N/A</v>
      </c>
      <c r="D317" s="661"/>
      <c r="E317" s="661"/>
      <c r="F317" s="666" t="e">
        <f>CONCATENATE(VLOOKUP(B317,'F-GD-07 Completo'!$B:$AA,7,0),".",VLOOKUP(B317,'F-GD-07 Completo'!$B:$AA,9,0))</f>
        <v>#N/A</v>
      </c>
      <c r="G317" s="666"/>
      <c r="H317" s="666"/>
      <c r="I317" s="666"/>
      <c r="J317" s="666"/>
      <c r="K317" s="666"/>
      <c r="L317" s="666"/>
      <c r="M317" s="666"/>
      <c r="N317" s="666"/>
      <c r="O317" s="666"/>
      <c r="P317" s="666"/>
      <c r="Q317" s="666"/>
      <c r="R317" s="666"/>
      <c r="S317" s="666"/>
      <c r="T317" s="666"/>
      <c r="U317" s="666" t="e">
        <f>CONCATENATE(VLOOKUP(B317,'F-GD-07 Completo'!$B:$AA,8,0)," - ",VLOOKUP(B317,'F-GD-07 Completo'!$B:$W,10,0))</f>
        <v>#N/A</v>
      </c>
      <c r="V317" s="666"/>
      <c r="W317" s="666"/>
      <c r="X317" s="666"/>
      <c r="Y317" s="666"/>
      <c r="Z317" s="666"/>
      <c r="AA317" s="666"/>
      <c r="AB317" s="667"/>
      <c r="AC317" s="668" t="e">
        <f>VLOOKUP(B317,'F-GD-07 Completo'!$B:$AA,11,0)</f>
        <v>#N/A</v>
      </c>
      <c r="AD317" s="669"/>
      <c r="AE317" s="669"/>
      <c r="AF317" s="669"/>
      <c r="AG317" s="670" t="e">
        <f>VLOOKUP(B317,'F-GD-07 Completo'!$B:$AA,12,0)</f>
        <v>#N/A</v>
      </c>
      <c r="AH317" s="670"/>
      <c r="AI317" s="671"/>
      <c r="AJ317" s="672" t="e">
        <f>IF(VLOOKUP(B317,'F-GD-07 Completo'!$B:$AA,13,0)="Carpeta física",CONCATENATE(VLOOKUP(B317,'F-GD-07 Completo'!$B:$AE,14,0)," de ",VLOOKUP(B317,'F-GD-07 Completo'!$B:$AE,15,0))," ")</f>
        <v>#N/A</v>
      </c>
      <c r="AK317" s="673"/>
      <c r="AL317" s="674" t="e">
        <f>IF(VLOOKUP(B317,'F-GD-07 Completo'!$B:$AA,13,0)="Tomo (documentos empastados)",CONCATENATE(VLOOKUP(B317,'F-GD-07 Completo'!$B:$AE,15,0)," de ",VLOOKUP(B317,'F-GD-07 Completo'!$B:$AE,16,0))," ")</f>
        <v>#N/A</v>
      </c>
      <c r="AM317" s="675"/>
      <c r="AN317" s="672" t="e">
        <f>IF(VLOOKUP(B317,'F-GD-07 Completo'!$B:$AA,13,0)="Otro",CONCATENATE(VLOOKUP(B317,'F-GD-07 Completo'!$B:$AE,15,0)," de ",VLOOKUP(B317,'F-GD-07 Completo'!$B:$AE,16,0))," ")</f>
        <v>#N/A</v>
      </c>
      <c r="AO317" s="673"/>
      <c r="AP317" s="69" t="e">
        <f>VLOOKUP(B317,'F-GD-07 Completo'!$B:$AE,29,0)</f>
        <v>#N/A</v>
      </c>
      <c r="AQ317" s="676" t="e">
        <f>VLOOKUP(B317,'F-GD-07 Completo'!$B:$AA,21,0)</f>
        <v>#N/A</v>
      </c>
      <c r="AR317" s="677"/>
      <c r="AS317" s="185" t="e">
        <f>VLOOKUP(B317,'F-GD-07 Completo'!$B:$AA,18,0)</f>
        <v>#N/A</v>
      </c>
      <c r="AT317" s="185" t="e">
        <f>VLOOKUP(B317,'F-GD-07 Completo'!$B:$AA,19,0)</f>
        <v>#N/A</v>
      </c>
      <c r="AU317" s="185" t="e">
        <f>VLOOKUP(B317,'F-GD-07 Completo'!$B:$AA,20,0)</f>
        <v>#N/A</v>
      </c>
      <c r="AV317" s="661" t="e">
        <f>VLOOKUP(B317,'F-GD-07 Completo'!$B:$AA,22,0)</f>
        <v>#N/A</v>
      </c>
      <c r="AW317" s="662"/>
      <c r="AX317" s="70" t="e">
        <f>IF(VLOOKUP(B317,'F-GD-07 Completo'!$B:$AA,23,0)="PU","X"," ")</f>
        <v>#N/A</v>
      </c>
      <c r="AY317" s="70" t="e">
        <f>IF(VLOOKUP(B317,'F-GD-07 Completo'!$B:$AA,23,0)="PC","X"," ")</f>
        <v>#N/A</v>
      </c>
      <c r="AZ317" s="70" t="e">
        <f>IF(VLOOKUP(B317,'F-GD-07 Completo'!$B:$AA,23,0)="PR","X"," ")</f>
        <v>#N/A</v>
      </c>
      <c r="BA317" s="71" t="e">
        <f>VLOOKUP(B317,'F-GD-07 Completo'!$B:$AA,24,0)</f>
        <v>#N/A</v>
      </c>
      <c r="BB317" s="663" t="e">
        <f>VLOOKUP(B317,'F-GD-07 Completo'!$B:$AA,25,0)</f>
        <v>#N/A</v>
      </c>
      <c r="BC317" s="664"/>
      <c r="BD317" s="664"/>
      <c r="BE317" s="664"/>
      <c r="BF317" s="664"/>
      <c r="BG317" s="664"/>
      <c r="BH317" s="664"/>
      <c r="BI317" s="664"/>
      <c r="BJ317" s="664"/>
      <c r="BK317" s="664"/>
      <c r="BL317" s="664"/>
      <c r="BM317" s="664"/>
      <c r="BN317" s="664"/>
      <c r="BO317" s="665"/>
      <c r="BP317" s="72"/>
      <c r="BQ317" s="73"/>
      <c r="BR317" s="209"/>
    </row>
    <row r="318" spans="1:70" s="210" customFormat="1" ht="16.5" customHeight="1" x14ac:dyDescent="0.2">
      <c r="A318" s="208"/>
      <c r="B318" s="68">
        <v>297</v>
      </c>
      <c r="C318" s="661" t="e">
        <f>CONCATENATE(VLOOKUP(B318,'F-GD-07 Completo'!$B:$AA,6,0),".",VLOOKUP(B318,'F-GD-07 Completo'!$B:$AA,8,0))</f>
        <v>#N/A</v>
      </c>
      <c r="D318" s="661"/>
      <c r="E318" s="661"/>
      <c r="F318" s="666" t="e">
        <f>CONCATENATE(VLOOKUP(B318,'F-GD-07 Completo'!$B:$AA,7,0),".",VLOOKUP(B318,'F-GD-07 Completo'!$B:$AA,9,0))</f>
        <v>#N/A</v>
      </c>
      <c r="G318" s="666"/>
      <c r="H318" s="666"/>
      <c r="I318" s="666"/>
      <c r="J318" s="666"/>
      <c r="K318" s="666"/>
      <c r="L318" s="666"/>
      <c r="M318" s="666"/>
      <c r="N318" s="666"/>
      <c r="O318" s="666"/>
      <c r="P318" s="666"/>
      <c r="Q318" s="666"/>
      <c r="R318" s="666"/>
      <c r="S318" s="666"/>
      <c r="T318" s="666"/>
      <c r="U318" s="666" t="e">
        <f>CONCATENATE(VLOOKUP(B318,'F-GD-07 Completo'!$B:$AA,8,0)," - ",VLOOKUP(B318,'F-GD-07 Completo'!$B:$W,10,0))</f>
        <v>#N/A</v>
      </c>
      <c r="V318" s="666"/>
      <c r="W318" s="666"/>
      <c r="X318" s="666"/>
      <c r="Y318" s="666"/>
      <c r="Z318" s="666"/>
      <c r="AA318" s="666"/>
      <c r="AB318" s="667"/>
      <c r="AC318" s="668" t="e">
        <f>VLOOKUP(B318,'F-GD-07 Completo'!$B:$AA,11,0)</f>
        <v>#N/A</v>
      </c>
      <c r="AD318" s="669"/>
      <c r="AE318" s="669"/>
      <c r="AF318" s="669"/>
      <c r="AG318" s="670" t="e">
        <f>VLOOKUP(B318,'F-GD-07 Completo'!$B:$AA,12,0)</f>
        <v>#N/A</v>
      </c>
      <c r="AH318" s="670"/>
      <c r="AI318" s="671"/>
      <c r="AJ318" s="672" t="e">
        <f>IF(VLOOKUP(B318,'F-GD-07 Completo'!$B:$AA,13,0)="Carpeta física",CONCATENATE(VLOOKUP(B318,'F-GD-07 Completo'!$B:$AE,14,0)," de ",VLOOKUP(B318,'F-GD-07 Completo'!$B:$AE,15,0))," ")</f>
        <v>#N/A</v>
      </c>
      <c r="AK318" s="673"/>
      <c r="AL318" s="674" t="e">
        <f>IF(VLOOKUP(B318,'F-GD-07 Completo'!$B:$AA,13,0)="Tomo (documentos empastados)",CONCATENATE(VLOOKUP(B318,'F-GD-07 Completo'!$B:$AE,15,0)," de ",VLOOKUP(B318,'F-GD-07 Completo'!$B:$AE,16,0))," ")</f>
        <v>#N/A</v>
      </c>
      <c r="AM318" s="675"/>
      <c r="AN318" s="672" t="e">
        <f>IF(VLOOKUP(B318,'F-GD-07 Completo'!$B:$AA,13,0)="Otro",CONCATENATE(VLOOKUP(B318,'F-GD-07 Completo'!$B:$AE,15,0)," de ",VLOOKUP(B318,'F-GD-07 Completo'!$B:$AE,16,0))," ")</f>
        <v>#N/A</v>
      </c>
      <c r="AO318" s="673"/>
      <c r="AP318" s="69" t="e">
        <f>VLOOKUP(B318,'F-GD-07 Completo'!$B:$AE,29,0)</f>
        <v>#N/A</v>
      </c>
      <c r="AQ318" s="676" t="e">
        <f>VLOOKUP(B318,'F-GD-07 Completo'!$B:$AA,21,0)</f>
        <v>#N/A</v>
      </c>
      <c r="AR318" s="677"/>
      <c r="AS318" s="185" t="e">
        <f>VLOOKUP(B318,'F-GD-07 Completo'!$B:$AA,18,0)</f>
        <v>#N/A</v>
      </c>
      <c r="AT318" s="185" t="e">
        <f>VLOOKUP(B318,'F-GD-07 Completo'!$B:$AA,19,0)</f>
        <v>#N/A</v>
      </c>
      <c r="AU318" s="185" t="e">
        <f>VLOOKUP(B318,'F-GD-07 Completo'!$B:$AA,20,0)</f>
        <v>#N/A</v>
      </c>
      <c r="AV318" s="661" t="e">
        <f>VLOOKUP(B318,'F-GD-07 Completo'!$B:$AA,22,0)</f>
        <v>#N/A</v>
      </c>
      <c r="AW318" s="662"/>
      <c r="AX318" s="70" t="e">
        <f>IF(VLOOKUP(B318,'F-GD-07 Completo'!$B:$AA,23,0)="PU","X"," ")</f>
        <v>#N/A</v>
      </c>
      <c r="AY318" s="70" t="e">
        <f>IF(VLOOKUP(B318,'F-GD-07 Completo'!$B:$AA,23,0)="PC","X"," ")</f>
        <v>#N/A</v>
      </c>
      <c r="AZ318" s="70" t="e">
        <f>IF(VLOOKUP(B318,'F-GD-07 Completo'!$B:$AA,23,0)="PR","X"," ")</f>
        <v>#N/A</v>
      </c>
      <c r="BA318" s="71" t="e">
        <f>VLOOKUP(B318,'F-GD-07 Completo'!$B:$AA,24,0)</f>
        <v>#N/A</v>
      </c>
      <c r="BB318" s="663" t="e">
        <f>VLOOKUP(B318,'F-GD-07 Completo'!$B:$AA,25,0)</f>
        <v>#N/A</v>
      </c>
      <c r="BC318" s="664"/>
      <c r="BD318" s="664"/>
      <c r="BE318" s="664"/>
      <c r="BF318" s="664"/>
      <c r="BG318" s="664"/>
      <c r="BH318" s="664"/>
      <c r="BI318" s="664"/>
      <c r="BJ318" s="664"/>
      <c r="BK318" s="664"/>
      <c r="BL318" s="664"/>
      <c r="BM318" s="664"/>
      <c r="BN318" s="664"/>
      <c r="BO318" s="665"/>
      <c r="BP318" s="72"/>
      <c r="BQ318" s="73"/>
      <c r="BR318" s="209"/>
    </row>
    <row r="319" spans="1:70" s="210" customFormat="1" ht="16.5" customHeight="1" x14ac:dyDescent="0.2">
      <c r="A319" s="208"/>
      <c r="B319" s="68">
        <v>298</v>
      </c>
      <c r="C319" s="661" t="e">
        <f>CONCATENATE(VLOOKUP(B319,'F-GD-07 Completo'!$B:$AA,6,0),".",VLOOKUP(B319,'F-GD-07 Completo'!$B:$AA,8,0))</f>
        <v>#N/A</v>
      </c>
      <c r="D319" s="661"/>
      <c r="E319" s="661"/>
      <c r="F319" s="666" t="e">
        <f>CONCATENATE(VLOOKUP(B319,'F-GD-07 Completo'!$B:$AA,7,0),".",VLOOKUP(B319,'F-GD-07 Completo'!$B:$AA,9,0))</f>
        <v>#N/A</v>
      </c>
      <c r="G319" s="666"/>
      <c r="H319" s="666"/>
      <c r="I319" s="666"/>
      <c r="J319" s="666"/>
      <c r="K319" s="666"/>
      <c r="L319" s="666"/>
      <c r="M319" s="666"/>
      <c r="N319" s="666"/>
      <c r="O319" s="666"/>
      <c r="P319" s="666"/>
      <c r="Q319" s="666"/>
      <c r="R319" s="666"/>
      <c r="S319" s="666"/>
      <c r="T319" s="666"/>
      <c r="U319" s="666" t="e">
        <f>CONCATENATE(VLOOKUP(B319,'F-GD-07 Completo'!$B:$AA,8,0)," - ",VLOOKUP(B319,'F-GD-07 Completo'!$B:$W,10,0))</f>
        <v>#N/A</v>
      </c>
      <c r="V319" s="666"/>
      <c r="W319" s="666"/>
      <c r="X319" s="666"/>
      <c r="Y319" s="666"/>
      <c r="Z319" s="666"/>
      <c r="AA319" s="666"/>
      <c r="AB319" s="667"/>
      <c r="AC319" s="668" t="e">
        <f>VLOOKUP(B319,'F-GD-07 Completo'!$B:$AA,11,0)</f>
        <v>#N/A</v>
      </c>
      <c r="AD319" s="669"/>
      <c r="AE319" s="669"/>
      <c r="AF319" s="669"/>
      <c r="AG319" s="670" t="e">
        <f>VLOOKUP(B319,'F-GD-07 Completo'!$B:$AA,12,0)</f>
        <v>#N/A</v>
      </c>
      <c r="AH319" s="670"/>
      <c r="AI319" s="671"/>
      <c r="AJ319" s="672" t="e">
        <f>IF(VLOOKUP(B319,'F-GD-07 Completo'!$B:$AA,13,0)="Carpeta física",CONCATENATE(VLOOKUP(B319,'F-GD-07 Completo'!$B:$AE,14,0)," de ",VLOOKUP(B319,'F-GD-07 Completo'!$B:$AE,15,0))," ")</f>
        <v>#N/A</v>
      </c>
      <c r="AK319" s="673"/>
      <c r="AL319" s="674" t="e">
        <f>IF(VLOOKUP(B319,'F-GD-07 Completo'!$B:$AA,13,0)="Tomo (documentos empastados)",CONCATENATE(VLOOKUP(B319,'F-GD-07 Completo'!$B:$AE,15,0)," de ",VLOOKUP(B319,'F-GD-07 Completo'!$B:$AE,16,0))," ")</f>
        <v>#N/A</v>
      </c>
      <c r="AM319" s="675"/>
      <c r="AN319" s="672" t="e">
        <f>IF(VLOOKUP(B319,'F-GD-07 Completo'!$B:$AA,13,0)="Otro",CONCATENATE(VLOOKUP(B319,'F-GD-07 Completo'!$B:$AE,15,0)," de ",VLOOKUP(B319,'F-GD-07 Completo'!$B:$AE,16,0))," ")</f>
        <v>#N/A</v>
      </c>
      <c r="AO319" s="673"/>
      <c r="AP319" s="69" t="e">
        <f>VLOOKUP(B319,'F-GD-07 Completo'!$B:$AE,29,0)</f>
        <v>#N/A</v>
      </c>
      <c r="AQ319" s="676" t="e">
        <f>VLOOKUP(B319,'F-GD-07 Completo'!$B:$AA,21,0)</f>
        <v>#N/A</v>
      </c>
      <c r="AR319" s="677"/>
      <c r="AS319" s="185" t="e">
        <f>VLOOKUP(B319,'F-GD-07 Completo'!$B:$AA,18,0)</f>
        <v>#N/A</v>
      </c>
      <c r="AT319" s="185" t="e">
        <f>VLOOKUP(B319,'F-GD-07 Completo'!$B:$AA,19,0)</f>
        <v>#N/A</v>
      </c>
      <c r="AU319" s="185" t="e">
        <f>VLOOKUP(B319,'F-GD-07 Completo'!$B:$AA,20,0)</f>
        <v>#N/A</v>
      </c>
      <c r="AV319" s="661" t="e">
        <f>VLOOKUP(B319,'F-GD-07 Completo'!$B:$AA,22,0)</f>
        <v>#N/A</v>
      </c>
      <c r="AW319" s="662"/>
      <c r="AX319" s="70" t="e">
        <f>IF(VLOOKUP(B319,'F-GD-07 Completo'!$B:$AA,23,0)="PU","X"," ")</f>
        <v>#N/A</v>
      </c>
      <c r="AY319" s="70" t="e">
        <f>IF(VLOOKUP(B319,'F-GD-07 Completo'!$B:$AA,23,0)="PC","X"," ")</f>
        <v>#N/A</v>
      </c>
      <c r="AZ319" s="70" t="e">
        <f>IF(VLOOKUP(B319,'F-GD-07 Completo'!$B:$AA,23,0)="PR","X"," ")</f>
        <v>#N/A</v>
      </c>
      <c r="BA319" s="71" t="e">
        <f>VLOOKUP(B319,'F-GD-07 Completo'!$B:$AA,24,0)</f>
        <v>#N/A</v>
      </c>
      <c r="BB319" s="663" t="e">
        <f>VLOOKUP(B319,'F-GD-07 Completo'!$B:$AA,25,0)</f>
        <v>#N/A</v>
      </c>
      <c r="BC319" s="664"/>
      <c r="BD319" s="664"/>
      <c r="BE319" s="664"/>
      <c r="BF319" s="664"/>
      <c r="BG319" s="664"/>
      <c r="BH319" s="664"/>
      <c r="BI319" s="664"/>
      <c r="BJ319" s="664"/>
      <c r="BK319" s="664"/>
      <c r="BL319" s="664"/>
      <c r="BM319" s="664"/>
      <c r="BN319" s="664"/>
      <c r="BO319" s="665"/>
      <c r="BP319" s="72"/>
      <c r="BQ319" s="73"/>
      <c r="BR319" s="209"/>
    </row>
    <row r="320" spans="1:70" s="210" customFormat="1" ht="16.5" customHeight="1" x14ac:dyDescent="0.2">
      <c r="A320" s="208"/>
      <c r="B320" s="68">
        <v>299</v>
      </c>
      <c r="C320" s="661" t="e">
        <f>CONCATENATE(VLOOKUP(B320,'F-GD-07 Completo'!$B:$AA,6,0),".",VLOOKUP(B320,'F-GD-07 Completo'!$B:$AA,8,0))</f>
        <v>#N/A</v>
      </c>
      <c r="D320" s="661"/>
      <c r="E320" s="661"/>
      <c r="F320" s="666" t="e">
        <f>CONCATENATE(VLOOKUP(B320,'F-GD-07 Completo'!$B:$AA,7,0),".",VLOOKUP(B320,'F-GD-07 Completo'!$B:$AA,9,0))</f>
        <v>#N/A</v>
      </c>
      <c r="G320" s="666"/>
      <c r="H320" s="666"/>
      <c r="I320" s="666"/>
      <c r="J320" s="666"/>
      <c r="K320" s="666"/>
      <c r="L320" s="666"/>
      <c r="M320" s="666"/>
      <c r="N320" s="666"/>
      <c r="O320" s="666"/>
      <c r="P320" s="666"/>
      <c r="Q320" s="666"/>
      <c r="R320" s="666"/>
      <c r="S320" s="666"/>
      <c r="T320" s="666"/>
      <c r="U320" s="666" t="e">
        <f>CONCATENATE(VLOOKUP(B320,'F-GD-07 Completo'!$B:$AA,8,0)," - ",VLOOKUP(B320,'F-GD-07 Completo'!$B:$W,10,0))</f>
        <v>#N/A</v>
      </c>
      <c r="V320" s="666"/>
      <c r="W320" s="666"/>
      <c r="X320" s="666"/>
      <c r="Y320" s="666"/>
      <c r="Z320" s="666"/>
      <c r="AA320" s="666"/>
      <c r="AB320" s="667"/>
      <c r="AC320" s="668" t="e">
        <f>VLOOKUP(B320,'F-GD-07 Completo'!$B:$AA,11,0)</f>
        <v>#N/A</v>
      </c>
      <c r="AD320" s="669"/>
      <c r="AE320" s="669"/>
      <c r="AF320" s="669"/>
      <c r="AG320" s="670" t="e">
        <f>VLOOKUP(B320,'F-GD-07 Completo'!$B:$AA,12,0)</f>
        <v>#N/A</v>
      </c>
      <c r="AH320" s="670"/>
      <c r="AI320" s="671"/>
      <c r="AJ320" s="672" t="e">
        <f>IF(VLOOKUP(B320,'F-GD-07 Completo'!$B:$AA,13,0)="Carpeta física",CONCATENATE(VLOOKUP(B320,'F-GD-07 Completo'!$B:$AE,14,0)," de ",VLOOKUP(B320,'F-GD-07 Completo'!$B:$AE,15,0))," ")</f>
        <v>#N/A</v>
      </c>
      <c r="AK320" s="673"/>
      <c r="AL320" s="674" t="e">
        <f>IF(VLOOKUP(B320,'F-GD-07 Completo'!$B:$AA,13,0)="Tomo (documentos empastados)",CONCATENATE(VLOOKUP(B320,'F-GD-07 Completo'!$B:$AE,15,0)," de ",VLOOKUP(B320,'F-GD-07 Completo'!$B:$AE,16,0))," ")</f>
        <v>#N/A</v>
      </c>
      <c r="AM320" s="675"/>
      <c r="AN320" s="672" t="e">
        <f>IF(VLOOKUP(B320,'F-GD-07 Completo'!$B:$AA,13,0)="Otro",CONCATENATE(VLOOKUP(B320,'F-GD-07 Completo'!$B:$AE,15,0)," de ",VLOOKUP(B320,'F-GD-07 Completo'!$B:$AE,16,0))," ")</f>
        <v>#N/A</v>
      </c>
      <c r="AO320" s="673"/>
      <c r="AP320" s="69" t="e">
        <f>VLOOKUP(B320,'F-GD-07 Completo'!$B:$AE,29,0)</f>
        <v>#N/A</v>
      </c>
      <c r="AQ320" s="676" t="e">
        <f>VLOOKUP(B320,'F-GD-07 Completo'!$B:$AA,21,0)</f>
        <v>#N/A</v>
      </c>
      <c r="AR320" s="677"/>
      <c r="AS320" s="185" t="e">
        <f>VLOOKUP(B320,'F-GD-07 Completo'!$B:$AA,18,0)</f>
        <v>#N/A</v>
      </c>
      <c r="AT320" s="185" t="e">
        <f>VLOOKUP(B320,'F-GD-07 Completo'!$B:$AA,19,0)</f>
        <v>#N/A</v>
      </c>
      <c r="AU320" s="185" t="e">
        <f>VLOOKUP(B320,'F-GD-07 Completo'!$B:$AA,20,0)</f>
        <v>#N/A</v>
      </c>
      <c r="AV320" s="661" t="e">
        <f>VLOOKUP(B320,'F-GD-07 Completo'!$B:$AA,22,0)</f>
        <v>#N/A</v>
      </c>
      <c r="AW320" s="662"/>
      <c r="AX320" s="70" t="e">
        <f>IF(VLOOKUP(B320,'F-GD-07 Completo'!$B:$AA,23,0)="PU","X"," ")</f>
        <v>#N/A</v>
      </c>
      <c r="AY320" s="70" t="e">
        <f>IF(VLOOKUP(B320,'F-GD-07 Completo'!$B:$AA,23,0)="PC","X"," ")</f>
        <v>#N/A</v>
      </c>
      <c r="AZ320" s="70" t="e">
        <f>IF(VLOOKUP(B320,'F-GD-07 Completo'!$B:$AA,23,0)="PR","X"," ")</f>
        <v>#N/A</v>
      </c>
      <c r="BA320" s="71" t="e">
        <f>VLOOKUP(B320,'F-GD-07 Completo'!$B:$AA,24,0)</f>
        <v>#N/A</v>
      </c>
      <c r="BB320" s="663" t="e">
        <f>VLOOKUP(B320,'F-GD-07 Completo'!$B:$AA,25,0)</f>
        <v>#N/A</v>
      </c>
      <c r="BC320" s="664"/>
      <c r="BD320" s="664"/>
      <c r="BE320" s="664"/>
      <c r="BF320" s="664"/>
      <c r="BG320" s="664"/>
      <c r="BH320" s="664"/>
      <c r="BI320" s="664"/>
      <c r="BJ320" s="664"/>
      <c r="BK320" s="664"/>
      <c r="BL320" s="664"/>
      <c r="BM320" s="664"/>
      <c r="BN320" s="664"/>
      <c r="BO320" s="665"/>
      <c r="BP320" s="72"/>
      <c r="BQ320" s="73"/>
      <c r="BR320" s="209"/>
    </row>
    <row r="321" spans="1:70" s="210" customFormat="1" ht="16.5" customHeight="1" x14ac:dyDescent="0.2">
      <c r="A321" s="208"/>
      <c r="B321" s="68">
        <v>300</v>
      </c>
      <c r="C321" s="661" t="e">
        <f>CONCATENATE(VLOOKUP(B321,'F-GD-07 Completo'!$B:$AA,6,0),".",VLOOKUP(B321,'F-GD-07 Completo'!$B:$AA,8,0))</f>
        <v>#N/A</v>
      </c>
      <c r="D321" s="661"/>
      <c r="E321" s="661"/>
      <c r="F321" s="666" t="e">
        <f>CONCATENATE(VLOOKUP(B321,'F-GD-07 Completo'!$B:$AA,7,0),".",VLOOKUP(B321,'F-GD-07 Completo'!$B:$AA,9,0))</f>
        <v>#N/A</v>
      </c>
      <c r="G321" s="666"/>
      <c r="H321" s="666"/>
      <c r="I321" s="666"/>
      <c r="J321" s="666"/>
      <c r="K321" s="666"/>
      <c r="L321" s="666"/>
      <c r="M321" s="666"/>
      <c r="N321" s="666"/>
      <c r="O321" s="666"/>
      <c r="P321" s="666"/>
      <c r="Q321" s="666"/>
      <c r="R321" s="666"/>
      <c r="S321" s="666"/>
      <c r="T321" s="666"/>
      <c r="U321" s="666" t="e">
        <f>CONCATENATE(VLOOKUP(B321,'F-GD-07 Completo'!$B:$AA,8,0)," - ",VLOOKUP(B321,'F-GD-07 Completo'!$B:$W,10,0))</f>
        <v>#N/A</v>
      </c>
      <c r="V321" s="666"/>
      <c r="W321" s="666"/>
      <c r="X321" s="666"/>
      <c r="Y321" s="666"/>
      <c r="Z321" s="666"/>
      <c r="AA321" s="666"/>
      <c r="AB321" s="667"/>
      <c r="AC321" s="668" t="e">
        <f>VLOOKUP(B321,'F-GD-07 Completo'!$B:$AA,11,0)</f>
        <v>#N/A</v>
      </c>
      <c r="AD321" s="669"/>
      <c r="AE321" s="669"/>
      <c r="AF321" s="669"/>
      <c r="AG321" s="670" t="e">
        <f>VLOOKUP(B321,'F-GD-07 Completo'!$B:$AA,12,0)</f>
        <v>#N/A</v>
      </c>
      <c r="AH321" s="670"/>
      <c r="AI321" s="671"/>
      <c r="AJ321" s="672" t="e">
        <f>IF(VLOOKUP(B321,'F-GD-07 Completo'!$B:$AA,13,0)="Carpeta física",CONCATENATE(VLOOKUP(B321,'F-GD-07 Completo'!$B:$AE,14,0)," de ",VLOOKUP(B321,'F-GD-07 Completo'!$B:$AE,15,0))," ")</f>
        <v>#N/A</v>
      </c>
      <c r="AK321" s="673"/>
      <c r="AL321" s="674" t="e">
        <f>IF(VLOOKUP(B321,'F-GD-07 Completo'!$B:$AA,13,0)="Tomo (documentos empastados)",CONCATENATE(VLOOKUP(B321,'F-GD-07 Completo'!$B:$AE,15,0)," de ",VLOOKUP(B321,'F-GD-07 Completo'!$B:$AE,16,0))," ")</f>
        <v>#N/A</v>
      </c>
      <c r="AM321" s="675"/>
      <c r="AN321" s="672" t="e">
        <f>IF(VLOOKUP(B321,'F-GD-07 Completo'!$B:$AA,13,0)="Otro",CONCATENATE(VLOOKUP(B321,'F-GD-07 Completo'!$B:$AE,15,0)," de ",VLOOKUP(B321,'F-GD-07 Completo'!$B:$AE,16,0))," ")</f>
        <v>#N/A</v>
      </c>
      <c r="AO321" s="673"/>
      <c r="AP321" s="69" t="e">
        <f>VLOOKUP(B321,'F-GD-07 Completo'!$B:$AE,29,0)</f>
        <v>#N/A</v>
      </c>
      <c r="AQ321" s="676" t="e">
        <f>VLOOKUP(B321,'F-GD-07 Completo'!$B:$AA,21,0)</f>
        <v>#N/A</v>
      </c>
      <c r="AR321" s="677"/>
      <c r="AS321" s="185" t="e">
        <f>VLOOKUP(B321,'F-GD-07 Completo'!$B:$AA,18,0)</f>
        <v>#N/A</v>
      </c>
      <c r="AT321" s="185" t="e">
        <f>VLOOKUP(B321,'F-GD-07 Completo'!$B:$AA,19,0)</f>
        <v>#N/A</v>
      </c>
      <c r="AU321" s="185" t="e">
        <f>VLOOKUP(B321,'F-GD-07 Completo'!$B:$AA,20,0)</f>
        <v>#N/A</v>
      </c>
      <c r="AV321" s="661" t="e">
        <f>VLOOKUP(B321,'F-GD-07 Completo'!$B:$AA,22,0)</f>
        <v>#N/A</v>
      </c>
      <c r="AW321" s="662"/>
      <c r="AX321" s="70" t="e">
        <f>IF(VLOOKUP(B321,'F-GD-07 Completo'!$B:$AA,23,0)="PU","X"," ")</f>
        <v>#N/A</v>
      </c>
      <c r="AY321" s="70" t="e">
        <f>IF(VLOOKUP(B321,'F-GD-07 Completo'!$B:$AA,23,0)="PC","X"," ")</f>
        <v>#N/A</v>
      </c>
      <c r="AZ321" s="70" t="e">
        <f>IF(VLOOKUP(B321,'F-GD-07 Completo'!$B:$AA,23,0)="PR","X"," ")</f>
        <v>#N/A</v>
      </c>
      <c r="BA321" s="71" t="e">
        <f>VLOOKUP(B321,'F-GD-07 Completo'!$B:$AA,24,0)</f>
        <v>#N/A</v>
      </c>
      <c r="BB321" s="663" t="e">
        <f>VLOOKUP(B321,'F-GD-07 Completo'!$B:$AA,25,0)</f>
        <v>#N/A</v>
      </c>
      <c r="BC321" s="664"/>
      <c r="BD321" s="664"/>
      <c r="BE321" s="664"/>
      <c r="BF321" s="664"/>
      <c r="BG321" s="664"/>
      <c r="BH321" s="664"/>
      <c r="BI321" s="664"/>
      <c r="BJ321" s="664"/>
      <c r="BK321" s="664"/>
      <c r="BL321" s="664"/>
      <c r="BM321" s="664"/>
      <c r="BN321" s="664"/>
      <c r="BO321" s="665"/>
      <c r="BP321" s="72"/>
      <c r="BQ321" s="73"/>
      <c r="BR321" s="209"/>
    </row>
    <row r="322" spans="1:70" s="210" customFormat="1" ht="16.5" customHeight="1" x14ac:dyDescent="0.2">
      <c r="A322" s="208"/>
      <c r="B322" s="68">
        <v>301</v>
      </c>
      <c r="C322" s="661" t="e">
        <f>CONCATENATE(VLOOKUP(B322,'F-GD-07 Completo'!$B:$AA,6,0),".",VLOOKUP(B322,'F-GD-07 Completo'!$B:$AA,8,0))</f>
        <v>#N/A</v>
      </c>
      <c r="D322" s="661"/>
      <c r="E322" s="661"/>
      <c r="F322" s="666" t="e">
        <f>CONCATENATE(VLOOKUP(B322,'F-GD-07 Completo'!$B:$AA,7,0),".",VLOOKUP(B322,'F-GD-07 Completo'!$B:$AA,9,0))</f>
        <v>#N/A</v>
      </c>
      <c r="G322" s="666"/>
      <c r="H322" s="666"/>
      <c r="I322" s="666"/>
      <c r="J322" s="666"/>
      <c r="K322" s="666"/>
      <c r="L322" s="666"/>
      <c r="M322" s="666"/>
      <c r="N322" s="666"/>
      <c r="O322" s="666"/>
      <c r="P322" s="666"/>
      <c r="Q322" s="666"/>
      <c r="R322" s="666"/>
      <c r="S322" s="666"/>
      <c r="T322" s="666"/>
      <c r="U322" s="666" t="e">
        <f>CONCATENATE(VLOOKUP(B322,'F-GD-07 Completo'!$B:$AA,8,0)," - ",VLOOKUP(B322,'F-GD-07 Completo'!$B:$W,10,0))</f>
        <v>#N/A</v>
      </c>
      <c r="V322" s="666"/>
      <c r="W322" s="666"/>
      <c r="X322" s="666"/>
      <c r="Y322" s="666"/>
      <c r="Z322" s="666"/>
      <c r="AA322" s="666"/>
      <c r="AB322" s="667"/>
      <c r="AC322" s="668" t="e">
        <f>VLOOKUP(B322,'F-GD-07 Completo'!$B:$AA,11,0)</f>
        <v>#N/A</v>
      </c>
      <c r="AD322" s="669"/>
      <c r="AE322" s="669"/>
      <c r="AF322" s="669"/>
      <c r="AG322" s="670" t="e">
        <f>VLOOKUP(B322,'F-GD-07 Completo'!$B:$AA,12,0)</f>
        <v>#N/A</v>
      </c>
      <c r="AH322" s="670"/>
      <c r="AI322" s="671"/>
      <c r="AJ322" s="672" t="e">
        <f>IF(VLOOKUP(B322,'F-GD-07 Completo'!$B:$AA,13,0)="Carpeta física",CONCATENATE(VLOOKUP(B322,'F-GD-07 Completo'!$B:$AE,14,0)," de ",VLOOKUP(B322,'F-GD-07 Completo'!$B:$AE,15,0))," ")</f>
        <v>#N/A</v>
      </c>
      <c r="AK322" s="673"/>
      <c r="AL322" s="674" t="e">
        <f>IF(VLOOKUP(B322,'F-GD-07 Completo'!$B:$AA,13,0)="Tomo (documentos empastados)",CONCATENATE(VLOOKUP(B322,'F-GD-07 Completo'!$B:$AE,15,0)," de ",VLOOKUP(B322,'F-GD-07 Completo'!$B:$AE,16,0))," ")</f>
        <v>#N/A</v>
      </c>
      <c r="AM322" s="675"/>
      <c r="AN322" s="672" t="e">
        <f>IF(VLOOKUP(B322,'F-GD-07 Completo'!$B:$AA,13,0)="Otro",CONCATENATE(VLOOKUP(B322,'F-GD-07 Completo'!$B:$AE,15,0)," de ",VLOOKUP(B322,'F-GD-07 Completo'!$B:$AE,16,0))," ")</f>
        <v>#N/A</v>
      </c>
      <c r="AO322" s="673"/>
      <c r="AP322" s="69" t="e">
        <f>VLOOKUP(B322,'F-GD-07 Completo'!$B:$AE,29,0)</f>
        <v>#N/A</v>
      </c>
      <c r="AQ322" s="676" t="e">
        <f>VLOOKUP(B322,'F-GD-07 Completo'!$B:$AA,21,0)</f>
        <v>#N/A</v>
      </c>
      <c r="AR322" s="677"/>
      <c r="AS322" s="213" t="e">
        <f>VLOOKUP(B322,'F-GD-07 Completo'!$B:$AA,18,0)</f>
        <v>#N/A</v>
      </c>
      <c r="AT322" s="213" t="e">
        <f>VLOOKUP(B322,'F-GD-07 Completo'!$B:$AA,19,0)</f>
        <v>#N/A</v>
      </c>
      <c r="AU322" s="213" t="e">
        <f>VLOOKUP(B322,'F-GD-07 Completo'!$B:$AA,20,0)</f>
        <v>#N/A</v>
      </c>
      <c r="AV322" s="661" t="e">
        <f>VLOOKUP(B322,'F-GD-07 Completo'!$B:$AA,22,0)</f>
        <v>#N/A</v>
      </c>
      <c r="AW322" s="662"/>
      <c r="AX322" s="70" t="e">
        <f>IF(VLOOKUP(B322,'F-GD-07 Completo'!$B:$AA,23,0)="PU","X"," ")</f>
        <v>#N/A</v>
      </c>
      <c r="AY322" s="70" t="e">
        <f>IF(VLOOKUP(B322,'F-GD-07 Completo'!$B:$AA,23,0)="PC","X"," ")</f>
        <v>#N/A</v>
      </c>
      <c r="AZ322" s="70" t="e">
        <f>IF(VLOOKUP(B322,'F-GD-07 Completo'!$B:$AA,23,0)="PR","X"," ")</f>
        <v>#N/A</v>
      </c>
      <c r="BA322" s="71" t="e">
        <f>VLOOKUP(B322,'F-GD-07 Completo'!$B:$AA,24,0)</f>
        <v>#N/A</v>
      </c>
      <c r="BB322" s="663" t="e">
        <f>VLOOKUP(B322,'F-GD-07 Completo'!$B:$AA,25,0)</f>
        <v>#N/A</v>
      </c>
      <c r="BC322" s="664"/>
      <c r="BD322" s="664"/>
      <c r="BE322" s="664"/>
      <c r="BF322" s="664"/>
      <c r="BG322" s="664"/>
      <c r="BH322" s="664"/>
      <c r="BI322" s="664"/>
      <c r="BJ322" s="664"/>
      <c r="BK322" s="664"/>
      <c r="BL322" s="664"/>
      <c r="BM322" s="664"/>
      <c r="BN322" s="664"/>
      <c r="BO322" s="665"/>
      <c r="BP322" s="72"/>
      <c r="BQ322" s="73"/>
      <c r="BR322" s="209"/>
    </row>
    <row r="323" spans="1:70" s="210" customFormat="1" ht="16.5" customHeight="1" x14ac:dyDescent="0.2">
      <c r="A323" s="208"/>
      <c r="B323" s="68">
        <v>302</v>
      </c>
      <c r="C323" s="661" t="e">
        <f>CONCATENATE(VLOOKUP(B323,'F-GD-07 Completo'!$B:$AA,6,0),".",VLOOKUP(B323,'F-GD-07 Completo'!$B:$AA,8,0))</f>
        <v>#N/A</v>
      </c>
      <c r="D323" s="661"/>
      <c r="E323" s="661"/>
      <c r="F323" s="666" t="e">
        <f>CONCATENATE(VLOOKUP(B323,'F-GD-07 Completo'!$B:$AA,7,0),".",VLOOKUP(B323,'F-GD-07 Completo'!$B:$AA,9,0))</f>
        <v>#N/A</v>
      </c>
      <c r="G323" s="666"/>
      <c r="H323" s="666"/>
      <c r="I323" s="666"/>
      <c r="J323" s="666"/>
      <c r="K323" s="666"/>
      <c r="L323" s="666"/>
      <c r="M323" s="666"/>
      <c r="N323" s="666"/>
      <c r="O323" s="666"/>
      <c r="P323" s="666"/>
      <c r="Q323" s="666"/>
      <c r="R323" s="666"/>
      <c r="S323" s="666"/>
      <c r="T323" s="666"/>
      <c r="U323" s="666" t="e">
        <f>CONCATENATE(VLOOKUP(B323,'F-GD-07 Completo'!$B:$AA,8,0)," - ",VLOOKUP(B323,'F-GD-07 Completo'!$B:$W,10,0))</f>
        <v>#N/A</v>
      </c>
      <c r="V323" s="666"/>
      <c r="W323" s="666"/>
      <c r="X323" s="666"/>
      <c r="Y323" s="666"/>
      <c r="Z323" s="666"/>
      <c r="AA323" s="666"/>
      <c r="AB323" s="667"/>
      <c r="AC323" s="668" t="e">
        <f>VLOOKUP(B323,'F-GD-07 Completo'!$B:$AA,11,0)</f>
        <v>#N/A</v>
      </c>
      <c r="AD323" s="669"/>
      <c r="AE323" s="669"/>
      <c r="AF323" s="669"/>
      <c r="AG323" s="670" t="e">
        <f>VLOOKUP(B323,'F-GD-07 Completo'!$B:$AA,12,0)</f>
        <v>#N/A</v>
      </c>
      <c r="AH323" s="670"/>
      <c r="AI323" s="671"/>
      <c r="AJ323" s="672" t="e">
        <f>IF(VLOOKUP(B323,'F-GD-07 Completo'!$B:$AA,13,0)="Carpeta física",CONCATENATE(VLOOKUP(B323,'F-GD-07 Completo'!$B:$AE,14,0)," de ",VLOOKUP(B323,'F-GD-07 Completo'!$B:$AE,15,0))," ")</f>
        <v>#N/A</v>
      </c>
      <c r="AK323" s="673"/>
      <c r="AL323" s="674" t="e">
        <f>IF(VLOOKUP(B323,'F-GD-07 Completo'!$B:$AA,13,0)="Tomo (documentos empastados)",CONCATENATE(VLOOKUP(B323,'F-GD-07 Completo'!$B:$AE,15,0)," de ",VLOOKUP(B323,'F-GD-07 Completo'!$B:$AE,16,0))," ")</f>
        <v>#N/A</v>
      </c>
      <c r="AM323" s="675"/>
      <c r="AN323" s="672" t="e">
        <f>IF(VLOOKUP(B323,'F-GD-07 Completo'!$B:$AA,13,0)="Otro",CONCATENATE(VLOOKUP(B323,'F-GD-07 Completo'!$B:$AE,15,0)," de ",VLOOKUP(B323,'F-GD-07 Completo'!$B:$AE,16,0))," ")</f>
        <v>#N/A</v>
      </c>
      <c r="AO323" s="673"/>
      <c r="AP323" s="69" t="e">
        <f>VLOOKUP(B323,'F-GD-07 Completo'!$B:$AE,29,0)</f>
        <v>#N/A</v>
      </c>
      <c r="AQ323" s="676" t="e">
        <f>VLOOKUP(B323,'F-GD-07 Completo'!$B:$AA,21,0)</f>
        <v>#N/A</v>
      </c>
      <c r="AR323" s="677"/>
      <c r="AS323" s="213" t="e">
        <f>VLOOKUP(B323,'F-GD-07 Completo'!$B:$AA,18,0)</f>
        <v>#N/A</v>
      </c>
      <c r="AT323" s="213" t="e">
        <f>VLOOKUP(B323,'F-GD-07 Completo'!$B:$AA,19,0)</f>
        <v>#N/A</v>
      </c>
      <c r="AU323" s="213" t="e">
        <f>VLOOKUP(B323,'F-GD-07 Completo'!$B:$AA,20,0)</f>
        <v>#N/A</v>
      </c>
      <c r="AV323" s="661" t="e">
        <f>VLOOKUP(B323,'F-GD-07 Completo'!$B:$AA,22,0)</f>
        <v>#N/A</v>
      </c>
      <c r="AW323" s="662"/>
      <c r="AX323" s="70" t="e">
        <f>IF(VLOOKUP(B323,'F-GD-07 Completo'!$B:$AA,23,0)="PU","X"," ")</f>
        <v>#N/A</v>
      </c>
      <c r="AY323" s="70" t="e">
        <f>IF(VLOOKUP(B323,'F-GD-07 Completo'!$B:$AA,23,0)="PC","X"," ")</f>
        <v>#N/A</v>
      </c>
      <c r="AZ323" s="70" t="e">
        <f>IF(VLOOKUP(B323,'F-GD-07 Completo'!$B:$AA,23,0)="PR","X"," ")</f>
        <v>#N/A</v>
      </c>
      <c r="BA323" s="71" t="e">
        <f>VLOOKUP(B323,'F-GD-07 Completo'!$B:$AA,24,0)</f>
        <v>#N/A</v>
      </c>
      <c r="BB323" s="663" t="e">
        <f>VLOOKUP(B323,'F-GD-07 Completo'!$B:$AA,25,0)</f>
        <v>#N/A</v>
      </c>
      <c r="BC323" s="664"/>
      <c r="BD323" s="664"/>
      <c r="BE323" s="664"/>
      <c r="BF323" s="664"/>
      <c r="BG323" s="664"/>
      <c r="BH323" s="664"/>
      <c r="BI323" s="664"/>
      <c r="BJ323" s="664"/>
      <c r="BK323" s="664"/>
      <c r="BL323" s="664"/>
      <c r="BM323" s="664"/>
      <c r="BN323" s="664"/>
      <c r="BO323" s="665"/>
      <c r="BP323" s="72"/>
      <c r="BQ323" s="73"/>
      <c r="BR323" s="209"/>
    </row>
    <row r="324" spans="1:70" s="210" customFormat="1" ht="16.5" customHeight="1" x14ac:dyDescent="0.2">
      <c r="A324" s="208"/>
      <c r="B324" s="68">
        <v>303</v>
      </c>
      <c r="C324" s="661" t="e">
        <f>CONCATENATE(VLOOKUP(B324,'F-GD-07 Completo'!$B:$AA,6,0),".",VLOOKUP(B324,'F-GD-07 Completo'!$B:$AA,8,0))</f>
        <v>#N/A</v>
      </c>
      <c r="D324" s="661"/>
      <c r="E324" s="661"/>
      <c r="F324" s="666" t="e">
        <f>CONCATENATE(VLOOKUP(B324,'F-GD-07 Completo'!$B:$AA,7,0),".",VLOOKUP(B324,'F-GD-07 Completo'!$B:$AA,9,0))</f>
        <v>#N/A</v>
      </c>
      <c r="G324" s="666"/>
      <c r="H324" s="666"/>
      <c r="I324" s="666"/>
      <c r="J324" s="666"/>
      <c r="K324" s="666"/>
      <c r="L324" s="666"/>
      <c r="M324" s="666"/>
      <c r="N324" s="666"/>
      <c r="O324" s="666"/>
      <c r="P324" s="666"/>
      <c r="Q324" s="666"/>
      <c r="R324" s="666"/>
      <c r="S324" s="666"/>
      <c r="T324" s="666"/>
      <c r="U324" s="666" t="e">
        <f>CONCATENATE(VLOOKUP(B324,'F-GD-07 Completo'!$B:$AA,8,0)," - ",VLOOKUP(B324,'F-GD-07 Completo'!$B:$W,10,0))</f>
        <v>#N/A</v>
      </c>
      <c r="V324" s="666"/>
      <c r="W324" s="666"/>
      <c r="X324" s="666"/>
      <c r="Y324" s="666"/>
      <c r="Z324" s="666"/>
      <c r="AA324" s="666"/>
      <c r="AB324" s="667"/>
      <c r="AC324" s="668" t="e">
        <f>VLOOKUP(B324,'F-GD-07 Completo'!$B:$AA,11,0)</f>
        <v>#N/A</v>
      </c>
      <c r="AD324" s="669"/>
      <c r="AE324" s="669"/>
      <c r="AF324" s="669"/>
      <c r="AG324" s="670" t="e">
        <f>VLOOKUP(B324,'F-GD-07 Completo'!$B:$AA,12,0)</f>
        <v>#N/A</v>
      </c>
      <c r="AH324" s="670"/>
      <c r="AI324" s="671"/>
      <c r="AJ324" s="672" t="e">
        <f>IF(VLOOKUP(B324,'F-GD-07 Completo'!$B:$AA,13,0)="Carpeta física",CONCATENATE(VLOOKUP(B324,'F-GD-07 Completo'!$B:$AE,14,0)," de ",VLOOKUP(B324,'F-GD-07 Completo'!$B:$AE,15,0))," ")</f>
        <v>#N/A</v>
      </c>
      <c r="AK324" s="673"/>
      <c r="AL324" s="674" t="e">
        <f>IF(VLOOKUP(B324,'F-GD-07 Completo'!$B:$AA,13,0)="Tomo (documentos empastados)",CONCATENATE(VLOOKUP(B324,'F-GD-07 Completo'!$B:$AE,15,0)," de ",VLOOKUP(B324,'F-GD-07 Completo'!$B:$AE,16,0))," ")</f>
        <v>#N/A</v>
      </c>
      <c r="AM324" s="675"/>
      <c r="AN324" s="672" t="e">
        <f>IF(VLOOKUP(B324,'F-GD-07 Completo'!$B:$AA,13,0)="Otro",CONCATENATE(VLOOKUP(B324,'F-GD-07 Completo'!$B:$AE,15,0)," de ",VLOOKUP(B324,'F-GD-07 Completo'!$B:$AE,16,0))," ")</f>
        <v>#N/A</v>
      </c>
      <c r="AO324" s="673"/>
      <c r="AP324" s="69" t="e">
        <f>VLOOKUP(B324,'F-GD-07 Completo'!$B:$AE,29,0)</f>
        <v>#N/A</v>
      </c>
      <c r="AQ324" s="676" t="e">
        <f>VLOOKUP(B324,'F-GD-07 Completo'!$B:$AA,21,0)</f>
        <v>#N/A</v>
      </c>
      <c r="AR324" s="677"/>
      <c r="AS324" s="213" t="e">
        <f>VLOOKUP(B324,'F-GD-07 Completo'!$B:$AA,18,0)</f>
        <v>#N/A</v>
      </c>
      <c r="AT324" s="213" t="e">
        <f>VLOOKUP(B324,'F-GD-07 Completo'!$B:$AA,19,0)</f>
        <v>#N/A</v>
      </c>
      <c r="AU324" s="213" t="e">
        <f>VLOOKUP(B324,'F-GD-07 Completo'!$B:$AA,20,0)</f>
        <v>#N/A</v>
      </c>
      <c r="AV324" s="661" t="e">
        <f>VLOOKUP(B324,'F-GD-07 Completo'!$B:$AA,22,0)</f>
        <v>#N/A</v>
      </c>
      <c r="AW324" s="662"/>
      <c r="AX324" s="70" t="e">
        <f>IF(VLOOKUP(B324,'F-GD-07 Completo'!$B:$AA,23,0)="PU","X"," ")</f>
        <v>#N/A</v>
      </c>
      <c r="AY324" s="70" t="e">
        <f>IF(VLOOKUP(B324,'F-GD-07 Completo'!$B:$AA,23,0)="PC","X"," ")</f>
        <v>#N/A</v>
      </c>
      <c r="AZ324" s="70" t="e">
        <f>IF(VLOOKUP(B324,'F-GD-07 Completo'!$B:$AA,23,0)="PR","X"," ")</f>
        <v>#N/A</v>
      </c>
      <c r="BA324" s="71" t="e">
        <f>VLOOKUP(B324,'F-GD-07 Completo'!$B:$AA,24,0)</f>
        <v>#N/A</v>
      </c>
      <c r="BB324" s="663" t="e">
        <f>VLOOKUP(B324,'F-GD-07 Completo'!$B:$AA,25,0)</f>
        <v>#N/A</v>
      </c>
      <c r="BC324" s="664"/>
      <c r="BD324" s="664"/>
      <c r="BE324" s="664"/>
      <c r="BF324" s="664"/>
      <c r="BG324" s="664"/>
      <c r="BH324" s="664"/>
      <c r="BI324" s="664"/>
      <c r="BJ324" s="664"/>
      <c r="BK324" s="664"/>
      <c r="BL324" s="664"/>
      <c r="BM324" s="664"/>
      <c r="BN324" s="664"/>
      <c r="BO324" s="665"/>
      <c r="BP324" s="72"/>
      <c r="BQ324" s="73"/>
      <c r="BR324" s="209"/>
    </row>
    <row r="325" spans="1:70" s="210" customFormat="1" ht="16.5" customHeight="1" x14ac:dyDescent="0.2">
      <c r="A325" s="208"/>
      <c r="B325" s="68">
        <v>304</v>
      </c>
      <c r="C325" s="661" t="e">
        <f>CONCATENATE(VLOOKUP(B325,'F-GD-07 Completo'!$B:$AA,6,0),".",VLOOKUP(B325,'F-GD-07 Completo'!$B:$AA,8,0))</f>
        <v>#N/A</v>
      </c>
      <c r="D325" s="661"/>
      <c r="E325" s="661"/>
      <c r="F325" s="666" t="e">
        <f>CONCATENATE(VLOOKUP(B325,'F-GD-07 Completo'!$B:$AA,7,0),".",VLOOKUP(B325,'F-GD-07 Completo'!$B:$AA,9,0))</f>
        <v>#N/A</v>
      </c>
      <c r="G325" s="666"/>
      <c r="H325" s="666"/>
      <c r="I325" s="666"/>
      <c r="J325" s="666"/>
      <c r="K325" s="666"/>
      <c r="L325" s="666"/>
      <c r="M325" s="666"/>
      <c r="N325" s="666"/>
      <c r="O325" s="666"/>
      <c r="P325" s="666"/>
      <c r="Q325" s="666"/>
      <c r="R325" s="666"/>
      <c r="S325" s="666"/>
      <c r="T325" s="666"/>
      <c r="U325" s="666" t="e">
        <f>CONCATENATE(VLOOKUP(B325,'F-GD-07 Completo'!$B:$AA,8,0)," - ",VLOOKUP(B325,'F-GD-07 Completo'!$B:$W,10,0))</f>
        <v>#N/A</v>
      </c>
      <c r="V325" s="666"/>
      <c r="W325" s="666"/>
      <c r="X325" s="666"/>
      <c r="Y325" s="666"/>
      <c r="Z325" s="666"/>
      <c r="AA325" s="666"/>
      <c r="AB325" s="667"/>
      <c r="AC325" s="668" t="e">
        <f>VLOOKUP(B325,'F-GD-07 Completo'!$B:$AA,11,0)</f>
        <v>#N/A</v>
      </c>
      <c r="AD325" s="669"/>
      <c r="AE325" s="669"/>
      <c r="AF325" s="669"/>
      <c r="AG325" s="670" t="e">
        <f>VLOOKUP(B325,'F-GD-07 Completo'!$B:$AA,12,0)</f>
        <v>#N/A</v>
      </c>
      <c r="AH325" s="670"/>
      <c r="AI325" s="671"/>
      <c r="AJ325" s="672" t="e">
        <f>IF(VLOOKUP(B325,'F-GD-07 Completo'!$B:$AA,13,0)="Carpeta física",CONCATENATE(VLOOKUP(B325,'F-GD-07 Completo'!$B:$AE,14,0)," de ",VLOOKUP(B325,'F-GD-07 Completo'!$B:$AE,15,0))," ")</f>
        <v>#N/A</v>
      </c>
      <c r="AK325" s="673"/>
      <c r="AL325" s="674" t="e">
        <f>IF(VLOOKUP(B325,'F-GD-07 Completo'!$B:$AA,13,0)="Tomo (documentos empastados)",CONCATENATE(VLOOKUP(B325,'F-GD-07 Completo'!$B:$AE,15,0)," de ",VLOOKUP(B325,'F-GD-07 Completo'!$B:$AE,16,0))," ")</f>
        <v>#N/A</v>
      </c>
      <c r="AM325" s="675"/>
      <c r="AN325" s="672" t="e">
        <f>IF(VLOOKUP(B325,'F-GD-07 Completo'!$B:$AA,13,0)="Otro",CONCATENATE(VLOOKUP(B325,'F-GD-07 Completo'!$B:$AE,15,0)," de ",VLOOKUP(B325,'F-GD-07 Completo'!$B:$AE,16,0))," ")</f>
        <v>#N/A</v>
      </c>
      <c r="AO325" s="673"/>
      <c r="AP325" s="69" t="e">
        <f>VLOOKUP(B325,'F-GD-07 Completo'!$B:$AE,29,0)</f>
        <v>#N/A</v>
      </c>
      <c r="AQ325" s="676" t="e">
        <f>VLOOKUP(B325,'F-GD-07 Completo'!$B:$AA,21,0)</f>
        <v>#N/A</v>
      </c>
      <c r="AR325" s="677"/>
      <c r="AS325" s="213" t="e">
        <f>VLOOKUP(B325,'F-GD-07 Completo'!$B:$AA,18,0)</f>
        <v>#N/A</v>
      </c>
      <c r="AT325" s="213" t="e">
        <f>VLOOKUP(B325,'F-GD-07 Completo'!$B:$AA,19,0)</f>
        <v>#N/A</v>
      </c>
      <c r="AU325" s="213" t="e">
        <f>VLOOKUP(B325,'F-GD-07 Completo'!$B:$AA,20,0)</f>
        <v>#N/A</v>
      </c>
      <c r="AV325" s="661" t="e">
        <f>VLOOKUP(B325,'F-GD-07 Completo'!$B:$AA,22,0)</f>
        <v>#N/A</v>
      </c>
      <c r="AW325" s="662"/>
      <c r="AX325" s="70" t="e">
        <f>IF(VLOOKUP(B325,'F-GD-07 Completo'!$B:$AA,23,0)="PU","X"," ")</f>
        <v>#N/A</v>
      </c>
      <c r="AY325" s="70" t="e">
        <f>IF(VLOOKUP(B325,'F-GD-07 Completo'!$B:$AA,23,0)="PC","X"," ")</f>
        <v>#N/A</v>
      </c>
      <c r="AZ325" s="70" t="e">
        <f>IF(VLOOKUP(B325,'F-GD-07 Completo'!$B:$AA,23,0)="PR","X"," ")</f>
        <v>#N/A</v>
      </c>
      <c r="BA325" s="71" t="e">
        <f>VLOOKUP(B325,'F-GD-07 Completo'!$B:$AA,24,0)</f>
        <v>#N/A</v>
      </c>
      <c r="BB325" s="663" t="e">
        <f>VLOOKUP(B325,'F-GD-07 Completo'!$B:$AA,25,0)</f>
        <v>#N/A</v>
      </c>
      <c r="BC325" s="664"/>
      <c r="BD325" s="664"/>
      <c r="BE325" s="664"/>
      <c r="BF325" s="664"/>
      <c r="BG325" s="664"/>
      <c r="BH325" s="664"/>
      <c r="BI325" s="664"/>
      <c r="BJ325" s="664"/>
      <c r="BK325" s="664"/>
      <c r="BL325" s="664"/>
      <c r="BM325" s="664"/>
      <c r="BN325" s="664"/>
      <c r="BO325" s="665"/>
      <c r="BP325" s="72"/>
      <c r="BQ325" s="73"/>
      <c r="BR325" s="209"/>
    </row>
    <row r="326" spans="1:70" s="210" customFormat="1" ht="16.5" customHeight="1" x14ac:dyDescent="0.2">
      <c r="A326" s="208"/>
      <c r="B326" s="68">
        <v>305</v>
      </c>
      <c r="C326" s="661" t="e">
        <f>CONCATENATE(VLOOKUP(B326,'F-GD-07 Completo'!$B:$AA,6,0),".",VLOOKUP(B326,'F-GD-07 Completo'!$B:$AA,8,0))</f>
        <v>#N/A</v>
      </c>
      <c r="D326" s="661"/>
      <c r="E326" s="661"/>
      <c r="F326" s="666" t="e">
        <f>CONCATENATE(VLOOKUP(B326,'F-GD-07 Completo'!$B:$AA,7,0),".",VLOOKUP(B326,'F-GD-07 Completo'!$B:$AA,9,0))</f>
        <v>#N/A</v>
      </c>
      <c r="G326" s="666"/>
      <c r="H326" s="666"/>
      <c r="I326" s="666"/>
      <c r="J326" s="666"/>
      <c r="K326" s="666"/>
      <c r="L326" s="666"/>
      <c r="M326" s="666"/>
      <c r="N326" s="666"/>
      <c r="O326" s="666"/>
      <c r="P326" s="666"/>
      <c r="Q326" s="666"/>
      <c r="R326" s="666"/>
      <c r="S326" s="666"/>
      <c r="T326" s="666"/>
      <c r="U326" s="666" t="e">
        <f>CONCATENATE(VLOOKUP(B326,'F-GD-07 Completo'!$B:$AA,8,0)," - ",VLOOKUP(B326,'F-GD-07 Completo'!$B:$W,10,0))</f>
        <v>#N/A</v>
      </c>
      <c r="V326" s="666"/>
      <c r="W326" s="666"/>
      <c r="X326" s="666"/>
      <c r="Y326" s="666"/>
      <c r="Z326" s="666"/>
      <c r="AA326" s="666"/>
      <c r="AB326" s="667"/>
      <c r="AC326" s="668" t="e">
        <f>VLOOKUP(B326,'F-GD-07 Completo'!$B:$AA,11,0)</f>
        <v>#N/A</v>
      </c>
      <c r="AD326" s="669"/>
      <c r="AE326" s="669"/>
      <c r="AF326" s="669"/>
      <c r="AG326" s="670" t="e">
        <f>VLOOKUP(B326,'F-GD-07 Completo'!$B:$AA,12,0)</f>
        <v>#N/A</v>
      </c>
      <c r="AH326" s="670"/>
      <c r="AI326" s="671"/>
      <c r="AJ326" s="672" t="e">
        <f>IF(VLOOKUP(B326,'F-GD-07 Completo'!$B:$AA,13,0)="Carpeta física",CONCATENATE(VLOOKUP(B326,'F-GD-07 Completo'!$B:$AE,14,0)," de ",VLOOKUP(B326,'F-GD-07 Completo'!$B:$AE,15,0))," ")</f>
        <v>#N/A</v>
      </c>
      <c r="AK326" s="673"/>
      <c r="AL326" s="674" t="e">
        <f>IF(VLOOKUP(B326,'F-GD-07 Completo'!$B:$AA,13,0)="Tomo (documentos empastados)",CONCATENATE(VLOOKUP(B326,'F-GD-07 Completo'!$B:$AE,15,0)," de ",VLOOKUP(B326,'F-GD-07 Completo'!$B:$AE,16,0))," ")</f>
        <v>#N/A</v>
      </c>
      <c r="AM326" s="675"/>
      <c r="AN326" s="672" t="e">
        <f>IF(VLOOKUP(B326,'F-GD-07 Completo'!$B:$AA,13,0)="Otro",CONCATENATE(VLOOKUP(B326,'F-GD-07 Completo'!$B:$AE,15,0)," de ",VLOOKUP(B326,'F-GD-07 Completo'!$B:$AE,16,0))," ")</f>
        <v>#N/A</v>
      </c>
      <c r="AO326" s="673"/>
      <c r="AP326" s="69" t="e">
        <f>VLOOKUP(B326,'F-GD-07 Completo'!$B:$AE,29,0)</f>
        <v>#N/A</v>
      </c>
      <c r="AQ326" s="676" t="e">
        <f>VLOOKUP(B326,'F-GD-07 Completo'!$B:$AA,21,0)</f>
        <v>#N/A</v>
      </c>
      <c r="AR326" s="677"/>
      <c r="AS326" s="213" t="e">
        <f>VLOOKUP(B326,'F-GD-07 Completo'!$B:$AA,18,0)</f>
        <v>#N/A</v>
      </c>
      <c r="AT326" s="213" t="e">
        <f>VLOOKUP(B326,'F-GD-07 Completo'!$B:$AA,19,0)</f>
        <v>#N/A</v>
      </c>
      <c r="AU326" s="213" t="e">
        <f>VLOOKUP(B326,'F-GD-07 Completo'!$B:$AA,20,0)</f>
        <v>#N/A</v>
      </c>
      <c r="AV326" s="661" t="e">
        <f>VLOOKUP(B326,'F-GD-07 Completo'!$B:$AA,22,0)</f>
        <v>#N/A</v>
      </c>
      <c r="AW326" s="662"/>
      <c r="AX326" s="70" t="e">
        <f>IF(VLOOKUP(B326,'F-GD-07 Completo'!$B:$AA,23,0)="PU","X"," ")</f>
        <v>#N/A</v>
      </c>
      <c r="AY326" s="70" t="e">
        <f>IF(VLOOKUP(B326,'F-GD-07 Completo'!$B:$AA,23,0)="PC","X"," ")</f>
        <v>#N/A</v>
      </c>
      <c r="AZ326" s="70" t="e">
        <f>IF(VLOOKUP(B326,'F-GD-07 Completo'!$B:$AA,23,0)="PR","X"," ")</f>
        <v>#N/A</v>
      </c>
      <c r="BA326" s="71" t="e">
        <f>VLOOKUP(B326,'F-GD-07 Completo'!$B:$AA,24,0)</f>
        <v>#N/A</v>
      </c>
      <c r="BB326" s="663" t="e">
        <f>VLOOKUP(B326,'F-GD-07 Completo'!$B:$AA,25,0)</f>
        <v>#N/A</v>
      </c>
      <c r="BC326" s="664"/>
      <c r="BD326" s="664"/>
      <c r="BE326" s="664"/>
      <c r="BF326" s="664"/>
      <c r="BG326" s="664"/>
      <c r="BH326" s="664"/>
      <c r="BI326" s="664"/>
      <c r="BJ326" s="664"/>
      <c r="BK326" s="664"/>
      <c r="BL326" s="664"/>
      <c r="BM326" s="664"/>
      <c r="BN326" s="664"/>
      <c r="BO326" s="665"/>
      <c r="BP326" s="72"/>
      <c r="BQ326" s="73"/>
      <c r="BR326" s="209"/>
    </row>
    <row r="327" spans="1:70" s="210" customFormat="1" ht="16.5" customHeight="1" x14ac:dyDescent="0.2">
      <c r="A327" s="208"/>
      <c r="B327" s="68">
        <v>306</v>
      </c>
      <c r="C327" s="661" t="e">
        <f>CONCATENATE(VLOOKUP(B327,'F-GD-07 Completo'!$B:$AA,6,0),".",VLOOKUP(B327,'F-GD-07 Completo'!$B:$AA,8,0))</f>
        <v>#N/A</v>
      </c>
      <c r="D327" s="661"/>
      <c r="E327" s="661"/>
      <c r="F327" s="666" t="e">
        <f>CONCATENATE(VLOOKUP(B327,'F-GD-07 Completo'!$B:$AA,7,0),".",VLOOKUP(B327,'F-GD-07 Completo'!$B:$AA,9,0))</f>
        <v>#N/A</v>
      </c>
      <c r="G327" s="666"/>
      <c r="H327" s="666"/>
      <c r="I327" s="666"/>
      <c r="J327" s="666"/>
      <c r="K327" s="666"/>
      <c r="L327" s="666"/>
      <c r="M327" s="666"/>
      <c r="N327" s="666"/>
      <c r="O327" s="666"/>
      <c r="P327" s="666"/>
      <c r="Q327" s="666"/>
      <c r="R327" s="666"/>
      <c r="S327" s="666"/>
      <c r="T327" s="666"/>
      <c r="U327" s="666" t="e">
        <f>CONCATENATE(VLOOKUP(B327,'F-GD-07 Completo'!$B:$AA,8,0)," - ",VLOOKUP(B327,'F-GD-07 Completo'!$B:$W,10,0))</f>
        <v>#N/A</v>
      </c>
      <c r="V327" s="666"/>
      <c r="W327" s="666"/>
      <c r="X327" s="666"/>
      <c r="Y327" s="666"/>
      <c r="Z327" s="666"/>
      <c r="AA327" s="666"/>
      <c r="AB327" s="667"/>
      <c r="AC327" s="668" t="e">
        <f>VLOOKUP(B327,'F-GD-07 Completo'!$B:$AA,11,0)</f>
        <v>#N/A</v>
      </c>
      <c r="AD327" s="669"/>
      <c r="AE327" s="669"/>
      <c r="AF327" s="669"/>
      <c r="AG327" s="670" t="e">
        <f>VLOOKUP(B327,'F-GD-07 Completo'!$B:$AA,12,0)</f>
        <v>#N/A</v>
      </c>
      <c r="AH327" s="670"/>
      <c r="AI327" s="671"/>
      <c r="AJ327" s="672" t="e">
        <f>IF(VLOOKUP(B327,'F-GD-07 Completo'!$B:$AA,13,0)="Carpeta física",CONCATENATE(VLOOKUP(B327,'F-GD-07 Completo'!$B:$AE,14,0)," de ",VLOOKUP(B327,'F-GD-07 Completo'!$B:$AE,15,0))," ")</f>
        <v>#N/A</v>
      </c>
      <c r="AK327" s="673"/>
      <c r="AL327" s="674" t="e">
        <f>IF(VLOOKUP(B327,'F-GD-07 Completo'!$B:$AA,13,0)="Tomo (documentos empastados)",CONCATENATE(VLOOKUP(B327,'F-GD-07 Completo'!$B:$AE,15,0)," de ",VLOOKUP(B327,'F-GD-07 Completo'!$B:$AE,16,0))," ")</f>
        <v>#N/A</v>
      </c>
      <c r="AM327" s="675"/>
      <c r="AN327" s="672" t="e">
        <f>IF(VLOOKUP(B327,'F-GD-07 Completo'!$B:$AA,13,0)="Otro",CONCATENATE(VLOOKUP(B327,'F-GD-07 Completo'!$B:$AE,15,0)," de ",VLOOKUP(B327,'F-GD-07 Completo'!$B:$AE,16,0))," ")</f>
        <v>#N/A</v>
      </c>
      <c r="AO327" s="673"/>
      <c r="AP327" s="69" t="e">
        <f>VLOOKUP(B327,'F-GD-07 Completo'!$B:$AE,29,0)</f>
        <v>#N/A</v>
      </c>
      <c r="AQ327" s="676" t="e">
        <f>VLOOKUP(B327,'F-GD-07 Completo'!$B:$AA,21,0)</f>
        <v>#N/A</v>
      </c>
      <c r="AR327" s="677"/>
      <c r="AS327" s="213" t="e">
        <f>VLOOKUP(B327,'F-GD-07 Completo'!$B:$AA,18,0)</f>
        <v>#N/A</v>
      </c>
      <c r="AT327" s="213" t="e">
        <f>VLOOKUP(B327,'F-GD-07 Completo'!$B:$AA,19,0)</f>
        <v>#N/A</v>
      </c>
      <c r="AU327" s="213" t="e">
        <f>VLOOKUP(B327,'F-GD-07 Completo'!$B:$AA,20,0)</f>
        <v>#N/A</v>
      </c>
      <c r="AV327" s="661" t="e">
        <f>VLOOKUP(B327,'F-GD-07 Completo'!$B:$AA,22,0)</f>
        <v>#N/A</v>
      </c>
      <c r="AW327" s="662"/>
      <c r="AX327" s="70" t="e">
        <f>IF(VLOOKUP(B327,'F-GD-07 Completo'!$B:$AA,23,0)="PU","X"," ")</f>
        <v>#N/A</v>
      </c>
      <c r="AY327" s="70" t="e">
        <f>IF(VLOOKUP(B327,'F-GD-07 Completo'!$B:$AA,23,0)="PC","X"," ")</f>
        <v>#N/A</v>
      </c>
      <c r="AZ327" s="70" t="e">
        <f>IF(VLOOKUP(B327,'F-GD-07 Completo'!$B:$AA,23,0)="PR","X"," ")</f>
        <v>#N/A</v>
      </c>
      <c r="BA327" s="71" t="e">
        <f>VLOOKUP(B327,'F-GD-07 Completo'!$B:$AA,24,0)</f>
        <v>#N/A</v>
      </c>
      <c r="BB327" s="663" t="e">
        <f>VLOOKUP(B327,'F-GD-07 Completo'!$B:$AA,25,0)</f>
        <v>#N/A</v>
      </c>
      <c r="BC327" s="664"/>
      <c r="BD327" s="664"/>
      <c r="BE327" s="664"/>
      <c r="BF327" s="664"/>
      <c r="BG327" s="664"/>
      <c r="BH327" s="664"/>
      <c r="BI327" s="664"/>
      <c r="BJ327" s="664"/>
      <c r="BK327" s="664"/>
      <c r="BL327" s="664"/>
      <c r="BM327" s="664"/>
      <c r="BN327" s="664"/>
      <c r="BO327" s="665"/>
      <c r="BP327" s="72"/>
      <c r="BQ327" s="73"/>
      <c r="BR327" s="209"/>
    </row>
    <row r="328" spans="1:70" s="210" customFormat="1" ht="16.5" customHeight="1" x14ac:dyDescent="0.2">
      <c r="A328" s="208"/>
      <c r="B328" s="68">
        <v>307</v>
      </c>
      <c r="C328" s="661" t="e">
        <f>CONCATENATE(VLOOKUP(B328,'F-GD-07 Completo'!$B:$AA,6,0),".",VLOOKUP(B328,'F-GD-07 Completo'!$B:$AA,8,0))</f>
        <v>#N/A</v>
      </c>
      <c r="D328" s="661"/>
      <c r="E328" s="661"/>
      <c r="F328" s="666" t="e">
        <f>CONCATENATE(VLOOKUP(B328,'F-GD-07 Completo'!$B:$AA,7,0),".",VLOOKUP(B328,'F-GD-07 Completo'!$B:$AA,9,0))</f>
        <v>#N/A</v>
      </c>
      <c r="G328" s="666"/>
      <c r="H328" s="666"/>
      <c r="I328" s="666"/>
      <c r="J328" s="666"/>
      <c r="K328" s="666"/>
      <c r="L328" s="666"/>
      <c r="M328" s="666"/>
      <c r="N328" s="666"/>
      <c r="O328" s="666"/>
      <c r="P328" s="666"/>
      <c r="Q328" s="666"/>
      <c r="R328" s="666"/>
      <c r="S328" s="666"/>
      <c r="T328" s="666"/>
      <c r="U328" s="666" t="e">
        <f>CONCATENATE(VLOOKUP(B328,'F-GD-07 Completo'!$B:$AA,8,0)," - ",VLOOKUP(B328,'F-GD-07 Completo'!$B:$W,10,0))</f>
        <v>#N/A</v>
      </c>
      <c r="V328" s="666"/>
      <c r="W328" s="666"/>
      <c r="X328" s="666"/>
      <c r="Y328" s="666"/>
      <c r="Z328" s="666"/>
      <c r="AA328" s="666"/>
      <c r="AB328" s="667"/>
      <c r="AC328" s="668" t="e">
        <f>VLOOKUP(B328,'F-GD-07 Completo'!$B:$AA,11,0)</f>
        <v>#N/A</v>
      </c>
      <c r="AD328" s="669"/>
      <c r="AE328" s="669"/>
      <c r="AF328" s="669"/>
      <c r="AG328" s="670" t="e">
        <f>VLOOKUP(B328,'F-GD-07 Completo'!$B:$AA,12,0)</f>
        <v>#N/A</v>
      </c>
      <c r="AH328" s="670"/>
      <c r="AI328" s="671"/>
      <c r="AJ328" s="672" t="e">
        <f>IF(VLOOKUP(B328,'F-GD-07 Completo'!$B:$AA,13,0)="Carpeta física",CONCATENATE(VLOOKUP(B328,'F-GD-07 Completo'!$B:$AE,14,0)," de ",VLOOKUP(B328,'F-GD-07 Completo'!$B:$AE,15,0))," ")</f>
        <v>#N/A</v>
      </c>
      <c r="AK328" s="673"/>
      <c r="AL328" s="674" t="e">
        <f>IF(VLOOKUP(B328,'F-GD-07 Completo'!$B:$AA,13,0)="Tomo (documentos empastados)",CONCATENATE(VLOOKUP(B328,'F-GD-07 Completo'!$B:$AE,15,0)," de ",VLOOKUP(B328,'F-GD-07 Completo'!$B:$AE,16,0))," ")</f>
        <v>#N/A</v>
      </c>
      <c r="AM328" s="675"/>
      <c r="AN328" s="672" t="e">
        <f>IF(VLOOKUP(B328,'F-GD-07 Completo'!$B:$AA,13,0)="Otro",CONCATENATE(VLOOKUP(B328,'F-GD-07 Completo'!$B:$AE,15,0)," de ",VLOOKUP(B328,'F-GD-07 Completo'!$B:$AE,16,0))," ")</f>
        <v>#N/A</v>
      </c>
      <c r="AO328" s="673"/>
      <c r="AP328" s="69" t="e">
        <f>VLOOKUP(B328,'F-GD-07 Completo'!$B:$AE,29,0)</f>
        <v>#N/A</v>
      </c>
      <c r="AQ328" s="676" t="e">
        <f>VLOOKUP(B328,'F-GD-07 Completo'!$B:$AA,21,0)</f>
        <v>#N/A</v>
      </c>
      <c r="AR328" s="677"/>
      <c r="AS328" s="213" t="e">
        <f>VLOOKUP(B328,'F-GD-07 Completo'!$B:$AA,18,0)</f>
        <v>#N/A</v>
      </c>
      <c r="AT328" s="213" t="e">
        <f>VLOOKUP(B328,'F-GD-07 Completo'!$B:$AA,19,0)</f>
        <v>#N/A</v>
      </c>
      <c r="AU328" s="213" t="e">
        <f>VLOOKUP(B328,'F-GD-07 Completo'!$B:$AA,20,0)</f>
        <v>#N/A</v>
      </c>
      <c r="AV328" s="661" t="e">
        <f>VLOOKUP(B328,'F-GD-07 Completo'!$B:$AA,22,0)</f>
        <v>#N/A</v>
      </c>
      <c r="AW328" s="662"/>
      <c r="AX328" s="70" t="e">
        <f>IF(VLOOKUP(B328,'F-GD-07 Completo'!$B:$AA,23,0)="PU","X"," ")</f>
        <v>#N/A</v>
      </c>
      <c r="AY328" s="70" t="e">
        <f>IF(VLOOKUP(B328,'F-GD-07 Completo'!$B:$AA,23,0)="PC","X"," ")</f>
        <v>#N/A</v>
      </c>
      <c r="AZ328" s="70" t="e">
        <f>IF(VLOOKUP(B328,'F-GD-07 Completo'!$B:$AA,23,0)="PR","X"," ")</f>
        <v>#N/A</v>
      </c>
      <c r="BA328" s="71" t="e">
        <f>VLOOKUP(B328,'F-GD-07 Completo'!$B:$AA,24,0)</f>
        <v>#N/A</v>
      </c>
      <c r="BB328" s="663" t="e">
        <f>VLOOKUP(B328,'F-GD-07 Completo'!$B:$AA,25,0)</f>
        <v>#N/A</v>
      </c>
      <c r="BC328" s="664"/>
      <c r="BD328" s="664"/>
      <c r="BE328" s="664"/>
      <c r="BF328" s="664"/>
      <c r="BG328" s="664"/>
      <c r="BH328" s="664"/>
      <c r="BI328" s="664"/>
      <c r="BJ328" s="664"/>
      <c r="BK328" s="664"/>
      <c r="BL328" s="664"/>
      <c r="BM328" s="664"/>
      <c r="BN328" s="664"/>
      <c r="BO328" s="665"/>
      <c r="BP328" s="72"/>
      <c r="BQ328" s="73"/>
      <c r="BR328" s="209"/>
    </row>
    <row r="329" spans="1:70" s="210" customFormat="1" ht="16.5" customHeight="1" x14ac:dyDescent="0.2">
      <c r="A329" s="208"/>
      <c r="B329" s="68">
        <v>308</v>
      </c>
      <c r="C329" s="661" t="e">
        <f>CONCATENATE(VLOOKUP(B329,'F-GD-07 Completo'!$B:$AA,6,0),".",VLOOKUP(B329,'F-GD-07 Completo'!$B:$AA,8,0))</f>
        <v>#N/A</v>
      </c>
      <c r="D329" s="661"/>
      <c r="E329" s="661"/>
      <c r="F329" s="666" t="e">
        <f>CONCATENATE(VLOOKUP(B329,'F-GD-07 Completo'!$B:$AA,7,0),".",VLOOKUP(B329,'F-GD-07 Completo'!$B:$AA,9,0))</f>
        <v>#N/A</v>
      </c>
      <c r="G329" s="666"/>
      <c r="H329" s="666"/>
      <c r="I329" s="666"/>
      <c r="J329" s="666"/>
      <c r="K329" s="666"/>
      <c r="L329" s="666"/>
      <c r="M329" s="666"/>
      <c r="N329" s="666"/>
      <c r="O329" s="666"/>
      <c r="P329" s="666"/>
      <c r="Q329" s="666"/>
      <c r="R329" s="666"/>
      <c r="S329" s="666"/>
      <c r="T329" s="666"/>
      <c r="U329" s="666" t="e">
        <f>CONCATENATE(VLOOKUP(B329,'F-GD-07 Completo'!$B:$AA,8,0)," - ",VLOOKUP(B329,'F-GD-07 Completo'!$B:$W,10,0))</f>
        <v>#N/A</v>
      </c>
      <c r="V329" s="666"/>
      <c r="W329" s="666"/>
      <c r="X329" s="666"/>
      <c r="Y329" s="666"/>
      <c r="Z329" s="666"/>
      <c r="AA329" s="666"/>
      <c r="AB329" s="667"/>
      <c r="AC329" s="668" t="e">
        <f>VLOOKUP(B329,'F-GD-07 Completo'!$B:$AA,11,0)</f>
        <v>#N/A</v>
      </c>
      <c r="AD329" s="669"/>
      <c r="AE329" s="669"/>
      <c r="AF329" s="669"/>
      <c r="AG329" s="670" t="e">
        <f>VLOOKUP(B329,'F-GD-07 Completo'!$B:$AA,12,0)</f>
        <v>#N/A</v>
      </c>
      <c r="AH329" s="670"/>
      <c r="AI329" s="671"/>
      <c r="AJ329" s="672" t="e">
        <f>IF(VLOOKUP(B329,'F-GD-07 Completo'!$B:$AA,13,0)="Carpeta física",CONCATENATE(VLOOKUP(B329,'F-GD-07 Completo'!$B:$AE,14,0)," de ",VLOOKUP(B329,'F-GD-07 Completo'!$B:$AE,15,0))," ")</f>
        <v>#N/A</v>
      </c>
      <c r="AK329" s="673"/>
      <c r="AL329" s="674" t="e">
        <f>IF(VLOOKUP(B329,'F-GD-07 Completo'!$B:$AA,13,0)="Tomo (documentos empastados)",CONCATENATE(VLOOKUP(B329,'F-GD-07 Completo'!$B:$AE,15,0)," de ",VLOOKUP(B329,'F-GD-07 Completo'!$B:$AE,16,0))," ")</f>
        <v>#N/A</v>
      </c>
      <c r="AM329" s="675"/>
      <c r="AN329" s="672" t="e">
        <f>IF(VLOOKUP(B329,'F-GD-07 Completo'!$B:$AA,13,0)="Otro",CONCATENATE(VLOOKUP(B329,'F-GD-07 Completo'!$B:$AE,15,0)," de ",VLOOKUP(B329,'F-GD-07 Completo'!$B:$AE,16,0))," ")</f>
        <v>#N/A</v>
      </c>
      <c r="AO329" s="673"/>
      <c r="AP329" s="69" t="e">
        <f>VLOOKUP(B329,'F-GD-07 Completo'!$B:$AE,29,0)</f>
        <v>#N/A</v>
      </c>
      <c r="AQ329" s="676" t="e">
        <f>VLOOKUP(B329,'F-GD-07 Completo'!$B:$AA,21,0)</f>
        <v>#N/A</v>
      </c>
      <c r="AR329" s="677"/>
      <c r="AS329" s="213" t="e">
        <f>VLOOKUP(B329,'F-GD-07 Completo'!$B:$AA,18,0)</f>
        <v>#N/A</v>
      </c>
      <c r="AT329" s="213" t="e">
        <f>VLOOKUP(B329,'F-GD-07 Completo'!$B:$AA,19,0)</f>
        <v>#N/A</v>
      </c>
      <c r="AU329" s="213" t="e">
        <f>VLOOKUP(B329,'F-GD-07 Completo'!$B:$AA,20,0)</f>
        <v>#N/A</v>
      </c>
      <c r="AV329" s="661" t="e">
        <f>VLOOKUP(B329,'F-GD-07 Completo'!$B:$AA,22,0)</f>
        <v>#N/A</v>
      </c>
      <c r="AW329" s="662"/>
      <c r="AX329" s="70" t="e">
        <f>IF(VLOOKUP(B329,'F-GD-07 Completo'!$B:$AA,23,0)="PU","X"," ")</f>
        <v>#N/A</v>
      </c>
      <c r="AY329" s="70" t="e">
        <f>IF(VLOOKUP(B329,'F-GD-07 Completo'!$B:$AA,23,0)="PC","X"," ")</f>
        <v>#N/A</v>
      </c>
      <c r="AZ329" s="70" t="e">
        <f>IF(VLOOKUP(B329,'F-GD-07 Completo'!$B:$AA,23,0)="PR","X"," ")</f>
        <v>#N/A</v>
      </c>
      <c r="BA329" s="71" t="e">
        <f>VLOOKUP(B329,'F-GD-07 Completo'!$B:$AA,24,0)</f>
        <v>#N/A</v>
      </c>
      <c r="BB329" s="663" t="e">
        <f>VLOOKUP(B329,'F-GD-07 Completo'!$B:$AA,25,0)</f>
        <v>#N/A</v>
      </c>
      <c r="BC329" s="664"/>
      <c r="BD329" s="664"/>
      <c r="BE329" s="664"/>
      <c r="BF329" s="664"/>
      <c r="BG329" s="664"/>
      <c r="BH329" s="664"/>
      <c r="BI329" s="664"/>
      <c r="BJ329" s="664"/>
      <c r="BK329" s="664"/>
      <c r="BL329" s="664"/>
      <c r="BM329" s="664"/>
      <c r="BN329" s="664"/>
      <c r="BO329" s="665"/>
      <c r="BP329" s="72"/>
      <c r="BQ329" s="73"/>
      <c r="BR329" s="209"/>
    </row>
    <row r="330" spans="1:70" s="210" customFormat="1" ht="16.5" customHeight="1" x14ac:dyDescent="0.2">
      <c r="A330" s="208"/>
      <c r="B330" s="68">
        <v>309</v>
      </c>
      <c r="C330" s="661" t="e">
        <f>CONCATENATE(VLOOKUP(B330,'F-GD-07 Completo'!$B:$AA,6,0),".",VLOOKUP(B330,'F-GD-07 Completo'!$B:$AA,8,0))</f>
        <v>#N/A</v>
      </c>
      <c r="D330" s="661"/>
      <c r="E330" s="661"/>
      <c r="F330" s="666" t="e">
        <f>CONCATENATE(VLOOKUP(B330,'F-GD-07 Completo'!$B:$AA,7,0),".",VLOOKUP(B330,'F-GD-07 Completo'!$B:$AA,9,0))</f>
        <v>#N/A</v>
      </c>
      <c r="G330" s="666"/>
      <c r="H330" s="666"/>
      <c r="I330" s="666"/>
      <c r="J330" s="666"/>
      <c r="K330" s="666"/>
      <c r="L330" s="666"/>
      <c r="M330" s="666"/>
      <c r="N330" s="666"/>
      <c r="O330" s="666"/>
      <c r="P330" s="666"/>
      <c r="Q330" s="666"/>
      <c r="R330" s="666"/>
      <c r="S330" s="666"/>
      <c r="T330" s="666"/>
      <c r="U330" s="666" t="e">
        <f>CONCATENATE(VLOOKUP(B330,'F-GD-07 Completo'!$B:$AA,8,0)," - ",VLOOKUP(B330,'F-GD-07 Completo'!$B:$W,10,0))</f>
        <v>#N/A</v>
      </c>
      <c r="V330" s="666"/>
      <c r="W330" s="666"/>
      <c r="X330" s="666"/>
      <c r="Y330" s="666"/>
      <c r="Z330" s="666"/>
      <c r="AA330" s="666"/>
      <c r="AB330" s="667"/>
      <c r="AC330" s="668" t="e">
        <f>VLOOKUP(B330,'F-GD-07 Completo'!$B:$AA,11,0)</f>
        <v>#N/A</v>
      </c>
      <c r="AD330" s="669"/>
      <c r="AE330" s="669"/>
      <c r="AF330" s="669"/>
      <c r="AG330" s="670" t="e">
        <f>VLOOKUP(B330,'F-GD-07 Completo'!$B:$AA,12,0)</f>
        <v>#N/A</v>
      </c>
      <c r="AH330" s="670"/>
      <c r="AI330" s="671"/>
      <c r="AJ330" s="672" t="e">
        <f>IF(VLOOKUP(B330,'F-GD-07 Completo'!$B:$AA,13,0)="Carpeta física",CONCATENATE(VLOOKUP(B330,'F-GD-07 Completo'!$B:$AE,14,0)," de ",VLOOKUP(B330,'F-GD-07 Completo'!$B:$AE,15,0))," ")</f>
        <v>#N/A</v>
      </c>
      <c r="AK330" s="673"/>
      <c r="AL330" s="674" t="e">
        <f>IF(VLOOKUP(B330,'F-GD-07 Completo'!$B:$AA,13,0)="Tomo (documentos empastados)",CONCATENATE(VLOOKUP(B330,'F-GD-07 Completo'!$B:$AE,15,0)," de ",VLOOKUP(B330,'F-GD-07 Completo'!$B:$AE,16,0))," ")</f>
        <v>#N/A</v>
      </c>
      <c r="AM330" s="675"/>
      <c r="AN330" s="672" t="e">
        <f>IF(VLOOKUP(B330,'F-GD-07 Completo'!$B:$AA,13,0)="Otro",CONCATENATE(VLOOKUP(B330,'F-GD-07 Completo'!$B:$AE,15,0)," de ",VLOOKUP(B330,'F-GD-07 Completo'!$B:$AE,16,0))," ")</f>
        <v>#N/A</v>
      </c>
      <c r="AO330" s="673"/>
      <c r="AP330" s="69" t="e">
        <f>VLOOKUP(B330,'F-GD-07 Completo'!$B:$AE,29,0)</f>
        <v>#N/A</v>
      </c>
      <c r="AQ330" s="676" t="e">
        <f>VLOOKUP(B330,'F-GD-07 Completo'!$B:$AA,21,0)</f>
        <v>#N/A</v>
      </c>
      <c r="AR330" s="677"/>
      <c r="AS330" s="213" t="e">
        <f>VLOOKUP(B330,'F-GD-07 Completo'!$B:$AA,18,0)</f>
        <v>#N/A</v>
      </c>
      <c r="AT330" s="213" t="e">
        <f>VLOOKUP(B330,'F-GD-07 Completo'!$B:$AA,19,0)</f>
        <v>#N/A</v>
      </c>
      <c r="AU330" s="213" t="e">
        <f>VLOOKUP(B330,'F-GD-07 Completo'!$B:$AA,20,0)</f>
        <v>#N/A</v>
      </c>
      <c r="AV330" s="661" t="e">
        <f>VLOOKUP(B330,'F-GD-07 Completo'!$B:$AA,22,0)</f>
        <v>#N/A</v>
      </c>
      <c r="AW330" s="662"/>
      <c r="AX330" s="70" t="e">
        <f>IF(VLOOKUP(B330,'F-GD-07 Completo'!$B:$AA,23,0)="PU","X"," ")</f>
        <v>#N/A</v>
      </c>
      <c r="AY330" s="70" t="e">
        <f>IF(VLOOKUP(B330,'F-GD-07 Completo'!$B:$AA,23,0)="PC","X"," ")</f>
        <v>#N/A</v>
      </c>
      <c r="AZ330" s="70" t="e">
        <f>IF(VLOOKUP(B330,'F-GD-07 Completo'!$B:$AA,23,0)="PR","X"," ")</f>
        <v>#N/A</v>
      </c>
      <c r="BA330" s="71" t="e">
        <f>VLOOKUP(B330,'F-GD-07 Completo'!$B:$AA,24,0)</f>
        <v>#N/A</v>
      </c>
      <c r="BB330" s="663" t="e">
        <f>VLOOKUP(B330,'F-GD-07 Completo'!$B:$AA,25,0)</f>
        <v>#N/A</v>
      </c>
      <c r="BC330" s="664"/>
      <c r="BD330" s="664"/>
      <c r="BE330" s="664"/>
      <c r="BF330" s="664"/>
      <c r="BG330" s="664"/>
      <c r="BH330" s="664"/>
      <c r="BI330" s="664"/>
      <c r="BJ330" s="664"/>
      <c r="BK330" s="664"/>
      <c r="BL330" s="664"/>
      <c r="BM330" s="664"/>
      <c r="BN330" s="664"/>
      <c r="BO330" s="665"/>
      <c r="BP330" s="72"/>
      <c r="BQ330" s="73"/>
      <c r="BR330" s="209"/>
    </row>
    <row r="331" spans="1:70" s="210" customFormat="1" ht="16.5" customHeight="1" x14ac:dyDescent="0.2">
      <c r="A331" s="208"/>
      <c r="B331" s="68">
        <v>310</v>
      </c>
      <c r="C331" s="661" t="e">
        <f>CONCATENATE(VLOOKUP(B331,'F-GD-07 Completo'!$B:$AA,6,0),".",VLOOKUP(B331,'F-GD-07 Completo'!$B:$AA,8,0))</f>
        <v>#N/A</v>
      </c>
      <c r="D331" s="661"/>
      <c r="E331" s="661"/>
      <c r="F331" s="666" t="e">
        <f>CONCATENATE(VLOOKUP(B331,'F-GD-07 Completo'!$B:$AA,7,0),".",VLOOKUP(B331,'F-GD-07 Completo'!$B:$AA,9,0))</f>
        <v>#N/A</v>
      </c>
      <c r="G331" s="666"/>
      <c r="H331" s="666"/>
      <c r="I331" s="666"/>
      <c r="J331" s="666"/>
      <c r="K331" s="666"/>
      <c r="L331" s="666"/>
      <c r="M331" s="666"/>
      <c r="N331" s="666"/>
      <c r="O331" s="666"/>
      <c r="P331" s="666"/>
      <c r="Q331" s="666"/>
      <c r="R331" s="666"/>
      <c r="S331" s="666"/>
      <c r="T331" s="666"/>
      <c r="U331" s="666" t="e">
        <f>CONCATENATE(VLOOKUP(B331,'F-GD-07 Completo'!$B:$AA,8,0)," - ",VLOOKUP(B331,'F-GD-07 Completo'!$B:$W,10,0))</f>
        <v>#N/A</v>
      </c>
      <c r="V331" s="666"/>
      <c r="W331" s="666"/>
      <c r="X331" s="666"/>
      <c r="Y331" s="666"/>
      <c r="Z331" s="666"/>
      <c r="AA331" s="666"/>
      <c r="AB331" s="667"/>
      <c r="AC331" s="668" t="e">
        <f>VLOOKUP(B331,'F-GD-07 Completo'!$B:$AA,11,0)</f>
        <v>#N/A</v>
      </c>
      <c r="AD331" s="669"/>
      <c r="AE331" s="669"/>
      <c r="AF331" s="669"/>
      <c r="AG331" s="670" t="e">
        <f>VLOOKUP(B331,'F-GD-07 Completo'!$B:$AA,12,0)</f>
        <v>#N/A</v>
      </c>
      <c r="AH331" s="670"/>
      <c r="AI331" s="671"/>
      <c r="AJ331" s="672" t="e">
        <f>IF(VLOOKUP(B331,'F-GD-07 Completo'!$B:$AA,13,0)="Carpeta física",CONCATENATE(VLOOKUP(B331,'F-GD-07 Completo'!$B:$AE,14,0)," de ",VLOOKUP(B331,'F-GD-07 Completo'!$B:$AE,15,0))," ")</f>
        <v>#N/A</v>
      </c>
      <c r="AK331" s="673"/>
      <c r="AL331" s="674" t="e">
        <f>IF(VLOOKUP(B331,'F-GD-07 Completo'!$B:$AA,13,0)="Tomo (documentos empastados)",CONCATENATE(VLOOKUP(B331,'F-GD-07 Completo'!$B:$AE,15,0)," de ",VLOOKUP(B331,'F-GD-07 Completo'!$B:$AE,16,0))," ")</f>
        <v>#N/A</v>
      </c>
      <c r="AM331" s="675"/>
      <c r="AN331" s="672" t="e">
        <f>IF(VLOOKUP(B331,'F-GD-07 Completo'!$B:$AA,13,0)="Otro",CONCATENATE(VLOOKUP(B331,'F-GD-07 Completo'!$B:$AE,15,0)," de ",VLOOKUP(B331,'F-GD-07 Completo'!$B:$AE,16,0))," ")</f>
        <v>#N/A</v>
      </c>
      <c r="AO331" s="673"/>
      <c r="AP331" s="69" t="e">
        <f>VLOOKUP(B331,'F-GD-07 Completo'!$B:$AE,29,0)</f>
        <v>#N/A</v>
      </c>
      <c r="AQ331" s="676" t="e">
        <f>VLOOKUP(B331,'F-GD-07 Completo'!$B:$AA,21,0)</f>
        <v>#N/A</v>
      </c>
      <c r="AR331" s="677"/>
      <c r="AS331" s="213" t="e">
        <f>VLOOKUP(B331,'F-GD-07 Completo'!$B:$AA,18,0)</f>
        <v>#N/A</v>
      </c>
      <c r="AT331" s="213" t="e">
        <f>VLOOKUP(B331,'F-GD-07 Completo'!$B:$AA,19,0)</f>
        <v>#N/A</v>
      </c>
      <c r="AU331" s="213" t="e">
        <f>VLOOKUP(B331,'F-GD-07 Completo'!$B:$AA,20,0)</f>
        <v>#N/A</v>
      </c>
      <c r="AV331" s="661" t="e">
        <f>VLOOKUP(B331,'F-GD-07 Completo'!$B:$AA,22,0)</f>
        <v>#N/A</v>
      </c>
      <c r="AW331" s="662"/>
      <c r="AX331" s="70" t="e">
        <f>IF(VLOOKUP(B331,'F-GD-07 Completo'!$B:$AA,23,0)="PU","X"," ")</f>
        <v>#N/A</v>
      </c>
      <c r="AY331" s="70" t="e">
        <f>IF(VLOOKUP(B331,'F-GD-07 Completo'!$B:$AA,23,0)="PC","X"," ")</f>
        <v>#N/A</v>
      </c>
      <c r="AZ331" s="70" t="e">
        <f>IF(VLOOKUP(B331,'F-GD-07 Completo'!$B:$AA,23,0)="PR","X"," ")</f>
        <v>#N/A</v>
      </c>
      <c r="BA331" s="71" t="e">
        <f>VLOOKUP(B331,'F-GD-07 Completo'!$B:$AA,24,0)</f>
        <v>#N/A</v>
      </c>
      <c r="BB331" s="663" t="e">
        <f>VLOOKUP(B331,'F-GD-07 Completo'!$B:$AA,25,0)</f>
        <v>#N/A</v>
      </c>
      <c r="BC331" s="664"/>
      <c r="BD331" s="664"/>
      <c r="BE331" s="664"/>
      <c r="BF331" s="664"/>
      <c r="BG331" s="664"/>
      <c r="BH331" s="664"/>
      <c r="BI331" s="664"/>
      <c r="BJ331" s="664"/>
      <c r="BK331" s="664"/>
      <c r="BL331" s="664"/>
      <c r="BM331" s="664"/>
      <c r="BN331" s="664"/>
      <c r="BO331" s="665"/>
      <c r="BP331" s="72"/>
      <c r="BQ331" s="73"/>
      <c r="BR331" s="209"/>
    </row>
    <row r="332" spans="1:70" s="210" customFormat="1" ht="16.5" customHeight="1" x14ac:dyDescent="0.2">
      <c r="A332" s="208"/>
      <c r="B332" s="68">
        <v>311</v>
      </c>
      <c r="C332" s="661" t="e">
        <f>CONCATENATE(VLOOKUP(B332,'F-GD-07 Completo'!$B:$AA,6,0),".",VLOOKUP(B332,'F-GD-07 Completo'!$B:$AA,8,0))</f>
        <v>#N/A</v>
      </c>
      <c r="D332" s="661"/>
      <c r="E332" s="661"/>
      <c r="F332" s="666" t="e">
        <f>CONCATENATE(VLOOKUP(B332,'F-GD-07 Completo'!$B:$AA,7,0),".",VLOOKUP(B332,'F-GD-07 Completo'!$B:$AA,9,0))</f>
        <v>#N/A</v>
      </c>
      <c r="G332" s="666"/>
      <c r="H332" s="666"/>
      <c r="I332" s="666"/>
      <c r="J332" s="666"/>
      <c r="K332" s="666"/>
      <c r="L332" s="666"/>
      <c r="M332" s="666"/>
      <c r="N332" s="666"/>
      <c r="O332" s="666"/>
      <c r="P332" s="666"/>
      <c r="Q332" s="666"/>
      <c r="R332" s="666"/>
      <c r="S332" s="666"/>
      <c r="T332" s="666"/>
      <c r="U332" s="666" t="e">
        <f>CONCATENATE(VLOOKUP(B332,'F-GD-07 Completo'!$B:$AA,8,0)," - ",VLOOKUP(B332,'F-GD-07 Completo'!$B:$W,10,0))</f>
        <v>#N/A</v>
      </c>
      <c r="V332" s="666"/>
      <c r="W332" s="666"/>
      <c r="X332" s="666"/>
      <c r="Y332" s="666"/>
      <c r="Z332" s="666"/>
      <c r="AA332" s="666"/>
      <c r="AB332" s="667"/>
      <c r="AC332" s="668" t="e">
        <f>VLOOKUP(B332,'F-GD-07 Completo'!$B:$AA,11,0)</f>
        <v>#N/A</v>
      </c>
      <c r="AD332" s="669"/>
      <c r="AE332" s="669"/>
      <c r="AF332" s="669"/>
      <c r="AG332" s="670" t="e">
        <f>VLOOKUP(B332,'F-GD-07 Completo'!$B:$AA,12,0)</f>
        <v>#N/A</v>
      </c>
      <c r="AH332" s="670"/>
      <c r="AI332" s="671"/>
      <c r="AJ332" s="672" t="e">
        <f>IF(VLOOKUP(B332,'F-GD-07 Completo'!$B:$AA,13,0)="Carpeta física",CONCATENATE(VLOOKUP(B332,'F-GD-07 Completo'!$B:$AE,14,0)," de ",VLOOKUP(B332,'F-GD-07 Completo'!$B:$AE,15,0))," ")</f>
        <v>#N/A</v>
      </c>
      <c r="AK332" s="673"/>
      <c r="AL332" s="674" t="e">
        <f>IF(VLOOKUP(B332,'F-GD-07 Completo'!$B:$AA,13,0)="Tomo (documentos empastados)",CONCATENATE(VLOOKUP(B332,'F-GD-07 Completo'!$B:$AE,15,0)," de ",VLOOKUP(B332,'F-GD-07 Completo'!$B:$AE,16,0))," ")</f>
        <v>#N/A</v>
      </c>
      <c r="AM332" s="675"/>
      <c r="AN332" s="672" t="e">
        <f>IF(VLOOKUP(B332,'F-GD-07 Completo'!$B:$AA,13,0)="Otro",CONCATENATE(VLOOKUP(B332,'F-GD-07 Completo'!$B:$AE,15,0)," de ",VLOOKUP(B332,'F-GD-07 Completo'!$B:$AE,16,0))," ")</f>
        <v>#N/A</v>
      </c>
      <c r="AO332" s="673"/>
      <c r="AP332" s="69" t="e">
        <f>VLOOKUP(B332,'F-GD-07 Completo'!$B:$AE,29,0)</f>
        <v>#N/A</v>
      </c>
      <c r="AQ332" s="676" t="e">
        <f>VLOOKUP(B332,'F-GD-07 Completo'!$B:$AA,21,0)</f>
        <v>#N/A</v>
      </c>
      <c r="AR332" s="677"/>
      <c r="AS332" s="213" t="e">
        <f>VLOOKUP(B332,'F-GD-07 Completo'!$B:$AA,18,0)</f>
        <v>#N/A</v>
      </c>
      <c r="AT332" s="213" t="e">
        <f>VLOOKUP(B332,'F-GD-07 Completo'!$B:$AA,19,0)</f>
        <v>#N/A</v>
      </c>
      <c r="AU332" s="213" t="e">
        <f>VLOOKUP(B332,'F-GD-07 Completo'!$B:$AA,20,0)</f>
        <v>#N/A</v>
      </c>
      <c r="AV332" s="661" t="e">
        <f>VLOOKUP(B332,'F-GD-07 Completo'!$B:$AA,22,0)</f>
        <v>#N/A</v>
      </c>
      <c r="AW332" s="662"/>
      <c r="AX332" s="70" t="e">
        <f>IF(VLOOKUP(B332,'F-GD-07 Completo'!$B:$AA,23,0)="PU","X"," ")</f>
        <v>#N/A</v>
      </c>
      <c r="AY332" s="70" t="e">
        <f>IF(VLOOKUP(B332,'F-GD-07 Completo'!$B:$AA,23,0)="PC","X"," ")</f>
        <v>#N/A</v>
      </c>
      <c r="AZ332" s="70" t="e">
        <f>IF(VLOOKUP(B332,'F-GD-07 Completo'!$B:$AA,23,0)="PR","X"," ")</f>
        <v>#N/A</v>
      </c>
      <c r="BA332" s="71" t="e">
        <f>VLOOKUP(B332,'F-GD-07 Completo'!$B:$AA,24,0)</f>
        <v>#N/A</v>
      </c>
      <c r="BB332" s="663" t="e">
        <f>VLOOKUP(B332,'F-GD-07 Completo'!$B:$AA,25,0)</f>
        <v>#N/A</v>
      </c>
      <c r="BC332" s="664"/>
      <c r="BD332" s="664"/>
      <c r="BE332" s="664"/>
      <c r="BF332" s="664"/>
      <c r="BG332" s="664"/>
      <c r="BH332" s="664"/>
      <c r="BI332" s="664"/>
      <c r="BJ332" s="664"/>
      <c r="BK332" s="664"/>
      <c r="BL332" s="664"/>
      <c r="BM332" s="664"/>
      <c r="BN332" s="664"/>
      <c r="BO332" s="665"/>
      <c r="BP332" s="72"/>
      <c r="BQ332" s="73"/>
      <c r="BR332" s="209"/>
    </row>
    <row r="333" spans="1:70" s="210" customFormat="1" ht="16.5" customHeight="1" x14ac:dyDescent="0.2">
      <c r="A333" s="208"/>
      <c r="B333" s="68">
        <v>312</v>
      </c>
      <c r="C333" s="661" t="e">
        <f>CONCATENATE(VLOOKUP(B333,'F-GD-07 Completo'!$B:$AA,6,0),".",VLOOKUP(B333,'F-GD-07 Completo'!$B:$AA,8,0))</f>
        <v>#N/A</v>
      </c>
      <c r="D333" s="661"/>
      <c r="E333" s="661"/>
      <c r="F333" s="666" t="e">
        <f>CONCATENATE(VLOOKUP(B333,'F-GD-07 Completo'!$B:$AA,7,0),".",VLOOKUP(B333,'F-GD-07 Completo'!$B:$AA,9,0))</f>
        <v>#N/A</v>
      </c>
      <c r="G333" s="666"/>
      <c r="H333" s="666"/>
      <c r="I333" s="666"/>
      <c r="J333" s="666"/>
      <c r="K333" s="666"/>
      <c r="L333" s="666"/>
      <c r="M333" s="666"/>
      <c r="N333" s="666"/>
      <c r="O333" s="666"/>
      <c r="P333" s="666"/>
      <c r="Q333" s="666"/>
      <c r="R333" s="666"/>
      <c r="S333" s="666"/>
      <c r="T333" s="666"/>
      <c r="U333" s="666" t="e">
        <f>CONCATENATE(VLOOKUP(B333,'F-GD-07 Completo'!$B:$AA,8,0)," - ",VLOOKUP(B333,'F-GD-07 Completo'!$B:$W,10,0))</f>
        <v>#N/A</v>
      </c>
      <c r="V333" s="666"/>
      <c r="W333" s="666"/>
      <c r="X333" s="666"/>
      <c r="Y333" s="666"/>
      <c r="Z333" s="666"/>
      <c r="AA333" s="666"/>
      <c r="AB333" s="667"/>
      <c r="AC333" s="668" t="e">
        <f>VLOOKUP(B333,'F-GD-07 Completo'!$B:$AA,11,0)</f>
        <v>#N/A</v>
      </c>
      <c r="AD333" s="669"/>
      <c r="AE333" s="669"/>
      <c r="AF333" s="669"/>
      <c r="AG333" s="670" t="e">
        <f>VLOOKUP(B333,'F-GD-07 Completo'!$B:$AA,12,0)</f>
        <v>#N/A</v>
      </c>
      <c r="AH333" s="670"/>
      <c r="AI333" s="671"/>
      <c r="AJ333" s="672" t="e">
        <f>IF(VLOOKUP(B333,'F-GD-07 Completo'!$B:$AA,13,0)="Carpeta física",CONCATENATE(VLOOKUP(B333,'F-GD-07 Completo'!$B:$AE,14,0)," de ",VLOOKUP(B333,'F-GD-07 Completo'!$B:$AE,15,0))," ")</f>
        <v>#N/A</v>
      </c>
      <c r="AK333" s="673"/>
      <c r="AL333" s="674" t="e">
        <f>IF(VLOOKUP(B333,'F-GD-07 Completo'!$B:$AA,13,0)="Tomo (documentos empastados)",CONCATENATE(VLOOKUP(B333,'F-GD-07 Completo'!$B:$AE,15,0)," de ",VLOOKUP(B333,'F-GD-07 Completo'!$B:$AE,16,0))," ")</f>
        <v>#N/A</v>
      </c>
      <c r="AM333" s="675"/>
      <c r="AN333" s="672" t="e">
        <f>IF(VLOOKUP(B333,'F-GD-07 Completo'!$B:$AA,13,0)="Otro",CONCATENATE(VLOOKUP(B333,'F-GD-07 Completo'!$B:$AE,15,0)," de ",VLOOKUP(B333,'F-GD-07 Completo'!$B:$AE,16,0))," ")</f>
        <v>#N/A</v>
      </c>
      <c r="AO333" s="673"/>
      <c r="AP333" s="69" t="e">
        <f>VLOOKUP(B333,'F-GD-07 Completo'!$B:$AE,29,0)</f>
        <v>#N/A</v>
      </c>
      <c r="AQ333" s="676" t="e">
        <f>VLOOKUP(B333,'F-GD-07 Completo'!$B:$AA,21,0)</f>
        <v>#N/A</v>
      </c>
      <c r="AR333" s="677"/>
      <c r="AS333" s="213" t="e">
        <f>VLOOKUP(B333,'F-GD-07 Completo'!$B:$AA,18,0)</f>
        <v>#N/A</v>
      </c>
      <c r="AT333" s="213" t="e">
        <f>VLOOKUP(B333,'F-GD-07 Completo'!$B:$AA,19,0)</f>
        <v>#N/A</v>
      </c>
      <c r="AU333" s="213" t="e">
        <f>VLOOKUP(B333,'F-GD-07 Completo'!$B:$AA,20,0)</f>
        <v>#N/A</v>
      </c>
      <c r="AV333" s="661" t="e">
        <f>VLOOKUP(B333,'F-GD-07 Completo'!$B:$AA,22,0)</f>
        <v>#N/A</v>
      </c>
      <c r="AW333" s="662"/>
      <c r="AX333" s="70" t="e">
        <f>IF(VLOOKUP(B333,'F-GD-07 Completo'!$B:$AA,23,0)="PU","X"," ")</f>
        <v>#N/A</v>
      </c>
      <c r="AY333" s="70" t="e">
        <f>IF(VLOOKUP(B333,'F-GD-07 Completo'!$B:$AA,23,0)="PC","X"," ")</f>
        <v>#N/A</v>
      </c>
      <c r="AZ333" s="70" t="e">
        <f>IF(VLOOKUP(B333,'F-GD-07 Completo'!$B:$AA,23,0)="PR","X"," ")</f>
        <v>#N/A</v>
      </c>
      <c r="BA333" s="71" t="e">
        <f>VLOOKUP(B333,'F-GD-07 Completo'!$B:$AA,24,0)</f>
        <v>#N/A</v>
      </c>
      <c r="BB333" s="663" t="e">
        <f>VLOOKUP(B333,'F-GD-07 Completo'!$B:$AA,25,0)</f>
        <v>#N/A</v>
      </c>
      <c r="BC333" s="664"/>
      <c r="BD333" s="664"/>
      <c r="BE333" s="664"/>
      <c r="BF333" s="664"/>
      <c r="BG333" s="664"/>
      <c r="BH333" s="664"/>
      <c r="BI333" s="664"/>
      <c r="BJ333" s="664"/>
      <c r="BK333" s="664"/>
      <c r="BL333" s="664"/>
      <c r="BM333" s="664"/>
      <c r="BN333" s="664"/>
      <c r="BO333" s="665"/>
      <c r="BP333" s="72"/>
      <c r="BQ333" s="73"/>
      <c r="BR333" s="209"/>
    </row>
    <row r="334" spans="1:70" s="210" customFormat="1" ht="16.5" customHeight="1" x14ac:dyDescent="0.2">
      <c r="A334" s="208"/>
      <c r="B334" s="68">
        <v>313</v>
      </c>
      <c r="C334" s="661" t="e">
        <f>CONCATENATE(VLOOKUP(B334,'F-GD-07 Completo'!$B:$AA,6,0),".",VLOOKUP(B334,'F-GD-07 Completo'!$B:$AA,8,0))</f>
        <v>#N/A</v>
      </c>
      <c r="D334" s="661"/>
      <c r="E334" s="661"/>
      <c r="F334" s="666" t="e">
        <f>CONCATENATE(VLOOKUP(B334,'F-GD-07 Completo'!$B:$AA,7,0),".",VLOOKUP(B334,'F-GD-07 Completo'!$B:$AA,9,0))</f>
        <v>#N/A</v>
      </c>
      <c r="G334" s="666"/>
      <c r="H334" s="666"/>
      <c r="I334" s="666"/>
      <c r="J334" s="666"/>
      <c r="K334" s="666"/>
      <c r="L334" s="666"/>
      <c r="M334" s="666"/>
      <c r="N334" s="666"/>
      <c r="O334" s="666"/>
      <c r="P334" s="666"/>
      <c r="Q334" s="666"/>
      <c r="R334" s="666"/>
      <c r="S334" s="666"/>
      <c r="T334" s="666"/>
      <c r="U334" s="666" t="e">
        <f>CONCATENATE(VLOOKUP(B334,'F-GD-07 Completo'!$B:$AA,8,0)," - ",VLOOKUP(B334,'F-GD-07 Completo'!$B:$W,10,0))</f>
        <v>#N/A</v>
      </c>
      <c r="V334" s="666"/>
      <c r="W334" s="666"/>
      <c r="X334" s="666"/>
      <c r="Y334" s="666"/>
      <c r="Z334" s="666"/>
      <c r="AA334" s="666"/>
      <c r="AB334" s="667"/>
      <c r="AC334" s="668" t="e">
        <f>VLOOKUP(B334,'F-GD-07 Completo'!$B:$AA,11,0)</f>
        <v>#N/A</v>
      </c>
      <c r="AD334" s="669"/>
      <c r="AE334" s="669"/>
      <c r="AF334" s="669"/>
      <c r="AG334" s="670" t="e">
        <f>VLOOKUP(B334,'F-GD-07 Completo'!$B:$AA,12,0)</f>
        <v>#N/A</v>
      </c>
      <c r="AH334" s="670"/>
      <c r="AI334" s="671"/>
      <c r="AJ334" s="672" t="e">
        <f>IF(VLOOKUP(B334,'F-GD-07 Completo'!$B:$AA,13,0)="Carpeta física",CONCATENATE(VLOOKUP(B334,'F-GD-07 Completo'!$B:$AE,14,0)," de ",VLOOKUP(B334,'F-GD-07 Completo'!$B:$AE,15,0))," ")</f>
        <v>#N/A</v>
      </c>
      <c r="AK334" s="673"/>
      <c r="AL334" s="674" t="e">
        <f>IF(VLOOKUP(B334,'F-GD-07 Completo'!$B:$AA,13,0)="Tomo (documentos empastados)",CONCATENATE(VLOOKUP(B334,'F-GD-07 Completo'!$B:$AE,15,0)," de ",VLOOKUP(B334,'F-GD-07 Completo'!$B:$AE,16,0))," ")</f>
        <v>#N/A</v>
      </c>
      <c r="AM334" s="675"/>
      <c r="AN334" s="672" t="e">
        <f>IF(VLOOKUP(B334,'F-GD-07 Completo'!$B:$AA,13,0)="Otro",CONCATENATE(VLOOKUP(B334,'F-GD-07 Completo'!$B:$AE,15,0)," de ",VLOOKUP(B334,'F-GD-07 Completo'!$B:$AE,16,0))," ")</f>
        <v>#N/A</v>
      </c>
      <c r="AO334" s="673"/>
      <c r="AP334" s="69" t="e">
        <f>VLOOKUP(B334,'F-GD-07 Completo'!$B:$AE,29,0)</f>
        <v>#N/A</v>
      </c>
      <c r="AQ334" s="676" t="e">
        <f>VLOOKUP(B334,'F-GD-07 Completo'!$B:$AA,21,0)</f>
        <v>#N/A</v>
      </c>
      <c r="AR334" s="677"/>
      <c r="AS334" s="213" t="e">
        <f>VLOOKUP(B334,'F-GD-07 Completo'!$B:$AA,18,0)</f>
        <v>#N/A</v>
      </c>
      <c r="AT334" s="213" t="e">
        <f>VLOOKUP(B334,'F-GD-07 Completo'!$B:$AA,19,0)</f>
        <v>#N/A</v>
      </c>
      <c r="AU334" s="213" t="e">
        <f>VLOOKUP(B334,'F-GD-07 Completo'!$B:$AA,20,0)</f>
        <v>#N/A</v>
      </c>
      <c r="AV334" s="661" t="e">
        <f>VLOOKUP(B334,'F-GD-07 Completo'!$B:$AA,22,0)</f>
        <v>#N/A</v>
      </c>
      <c r="AW334" s="662"/>
      <c r="AX334" s="70" t="e">
        <f>IF(VLOOKUP(B334,'F-GD-07 Completo'!$B:$AA,23,0)="PU","X"," ")</f>
        <v>#N/A</v>
      </c>
      <c r="AY334" s="70" t="e">
        <f>IF(VLOOKUP(B334,'F-GD-07 Completo'!$B:$AA,23,0)="PC","X"," ")</f>
        <v>#N/A</v>
      </c>
      <c r="AZ334" s="70" t="e">
        <f>IF(VLOOKUP(B334,'F-GD-07 Completo'!$B:$AA,23,0)="PR","X"," ")</f>
        <v>#N/A</v>
      </c>
      <c r="BA334" s="71" t="e">
        <f>VLOOKUP(B334,'F-GD-07 Completo'!$B:$AA,24,0)</f>
        <v>#N/A</v>
      </c>
      <c r="BB334" s="663" t="e">
        <f>VLOOKUP(B334,'F-GD-07 Completo'!$B:$AA,25,0)</f>
        <v>#N/A</v>
      </c>
      <c r="BC334" s="664"/>
      <c r="BD334" s="664"/>
      <c r="BE334" s="664"/>
      <c r="BF334" s="664"/>
      <c r="BG334" s="664"/>
      <c r="BH334" s="664"/>
      <c r="BI334" s="664"/>
      <c r="BJ334" s="664"/>
      <c r="BK334" s="664"/>
      <c r="BL334" s="664"/>
      <c r="BM334" s="664"/>
      <c r="BN334" s="664"/>
      <c r="BO334" s="665"/>
      <c r="BP334" s="72"/>
      <c r="BQ334" s="73"/>
      <c r="BR334" s="209"/>
    </row>
    <row r="335" spans="1:70" s="210" customFormat="1" ht="16.5" customHeight="1" x14ac:dyDescent="0.2">
      <c r="A335" s="208"/>
      <c r="B335" s="68">
        <v>314</v>
      </c>
      <c r="C335" s="661" t="e">
        <f>CONCATENATE(VLOOKUP(B335,'F-GD-07 Completo'!$B:$AA,6,0),".",VLOOKUP(B335,'F-GD-07 Completo'!$B:$AA,8,0))</f>
        <v>#N/A</v>
      </c>
      <c r="D335" s="661"/>
      <c r="E335" s="661"/>
      <c r="F335" s="666" t="e">
        <f>CONCATENATE(VLOOKUP(B335,'F-GD-07 Completo'!$B:$AA,7,0),".",VLOOKUP(B335,'F-GD-07 Completo'!$B:$AA,9,0))</f>
        <v>#N/A</v>
      </c>
      <c r="G335" s="666"/>
      <c r="H335" s="666"/>
      <c r="I335" s="666"/>
      <c r="J335" s="666"/>
      <c r="K335" s="666"/>
      <c r="L335" s="666"/>
      <c r="M335" s="666"/>
      <c r="N335" s="666"/>
      <c r="O335" s="666"/>
      <c r="P335" s="666"/>
      <c r="Q335" s="666"/>
      <c r="R335" s="666"/>
      <c r="S335" s="666"/>
      <c r="T335" s="666"/>
      <c r="U335" s="666" t="e">
        <f>CONCATENATE(VLOOKUP(B335,'F-GD-07 Completo'!$B:$AA,8,0)," - ",VLOOKUP(B335,'F-GD-07 Completo'!$B:$W,10,0))</f>
        <v>#N/A</v>
      </c>
      <c r="V335" s="666"/>
      <c r="W335" s="666"/>
      <c r="X335" s="666"/>
      <c r="Y335" s="666"/>
      <c r="Z335" s="666"/>
      <c r="AA335" s="666"/>
      <c r="AB335" s="667"/>
      <c r="AC335" s="668" t="e">
        <f>VLOOKUP(B335,'F-GD-07 Completo'!$B:$AA,11,0)</f>
        <v>#N/A</v>
      </c>
      <c r="AD335" s="669"/>
      <c r="AE335" s="669"/>
      <c r="AF335" s="669"/>
      <c r="AG335" s="670" t="e">
        <f>VLOOKUP(B335,'F-GD-07 Completo'!$B:$AA,12,0)</f>
        <v>#N/A</v>
      </c>
      <c r="AH335" s="670"/>
      <c r="AI335" s="671"/>
      <c r="AJ335" s="672" t="e">
        <f>IF(VLOOKUP(B335,'F-GD-07 Completo'!$B:$AA,13,0)="Carpeta física",CONCATENATE(VLOOKUP(B335,'F-GD-07 Completo'!$B:$AE,14,0)," de ",VLOOKUP(B335,'F-GD-07 Completo'!$B:$AE,15,0))," ")</f>
        <v>#N/A</v>
      </c>
      <c r="AK335" s="673"/>
      <c r="AL335" s="674" t="e">
        <f>IF(VLOOKUP(B335,'F-GD-07 Completo'!$B:$AA,13,0)="Tomo (documentos empastados)",CONCATENATE(VLOOKUP(B335,'F-GD-07 Completo'!$B:$AE,15,0)," de ",VLOOKUP(B335,'F-GD-07 Completo'!$B:$AE,16,0))," ")</f>
        <v>#N/A</v>
      </c>
      <c r="AM335" s="675"/>
      <c r="AN335" s="672" t="e">
        <f>IF(VLOOKUP(B335,'F-GD-07 Completo'!$B:$AA,13,0)="Otro",CONCATENATE(VLOOKUP(B335,'F-GD-07 Completo'!$B:$AE,15,0)," de ",VLOOKUP(B335,'F-GD-07 Completo'!$B:$AE,16,0))," ")</f>
        <v>#N/A</v>
      </c>
      <c r="AO335" s="673"/>
      <c r="AP335" s="69" t="e">
        <f>VLOOKUP(B335,'F-GD-07 Completo'!$B:$AE,29,0)</f>
        <v>#N/A</v>
      </c>
      <c r="AQ335" s="676" t="e">
        <f>VLOOKUP(B335,'F-GD-07 Completo'!$B:$AA,21,0)</f>
        <v>#N/A</v>
      </c>
      <c r="AR335" s="677"/>
      <c r="AS335" s="213" t="e">
        <f>VLOOKUP(B335,'F-GD-07 Completo'!$B:$AA,18,0)</f>
        <v>#N/A</v>
      </c>
      <c r="AT335" s="213" t="e">
        <f>VLOOKUP(B335,'F-GD-07 Completo'!$B:$AA,19,0)</f>
        <v>#N/A</v>
      </c>
      <c r="AU335" s="213" t="e">
        <f>VLOOKUP(B335,'F-GD-07 Completo'!$B:$AA,20,0)</f>
        <v>#N/A</v>
      </c>
      <c r="AV335" s="661" t="e">
        <f>VLOOKUP(B335,'F-GD-07 Completo'!$B:$AA,22,0)</f>
        <v>#N/A</v>
      </c>
      <c r="AW335" s="662"/>
      <c r="AX335" s="70" t="e">
        <f>IF(VLOOKUP(B335,'F-GD-07 Completo'!$B:$AA,23,0)="PU","X"," ")</f>
        <v>#N/A</v>
      </c>
      <c r="AY335" s="70" t="e">
        <f>IF(VLOOKUP(B335,'F-GD-07 Completo'!$B:$AA,23,0)="PC","X"," ")</f>
        <v>#N/A</v>
      </c>
      <c r="AZ335" s="70" t="e">
        <f>IF(VLOOKUP(B335,'F-GD-07 Completo'!$B:$AA,23,0)="PR","X"," ")</f>
        <v>#N/A</v>
      </c>
      <c r="BA335" s="71" t="e">
        <f>VLOOKUP(B335,'F-GD-07 Completo'!$B:$AA,24,0)</f>
        <v>#N/A</v>
      </c>
      <c r="BB335" s="663" t="e">
        <f>VLOOKUP(B335,'F-GD-07 Completo'!$B:$AA,25,0)</f>
        <v>#N/A</v>
      </c>
      <c r="BC335" s="664"/>
      <c r="BD335" s="664"/>
      <c r="BE335" s="664"/>
      <c r="BF335" s="664"/>
      <c r="BG335" s="664"/>
      <c r="BH335" s="664"/>
      <c r="BI335" s="664"/>
      <c r="BJ335" s="664"/>
      <c r="BK335" s="664"/>
      <c r="BL335" s="664"/>
      <c r="BM335" s="664"/>
      <c r="BN335" s="664"/>
      <c r="BO335" s="665"/>
      <c r="BP335" s="72"/>
      <c r="BQ335" s="73"/>
      <c r="BR335" s="209"/>
    </row>
    <row r="336" spans="1:70" s="210" customFormat="1" ht="16.5" customHeight="1" x14ac:dyDescent="0.2">
      <c r="A336" s="208"/>
      <c r="B336" s="68">
        <v>315</v>
      </c>
      <c r="C336" s="661" t="e">
        <f>CONCATENATE(VLOOKUP(B336,'F-GD-07 Completo'!$B:$AA,6,0),".",VLOOKUP(B336,'F-GD-07 Completo'!$B:$AA,8,0))</f>
        <v>#N/A</v>
      </c>
      <c r="D336" s="661"/>
      <c r="E336" s="661"/>
      <c r="F336" s="666" t="e">
        <f>CONCATENATE(VLOOKUP(B336,'F-GD-07 Completo'!$B:$AA,7,0),".",VLOOKUP(B336,'F-GD-07 Completo'!$B:$AA,9,0))</f>
        <v>#N/A</v>
      </c>
      <c r="G336" s="666"/>
      <c r="H336" s="666"/>
      <c r="I336" s="666"/>
      <c r="J336" s="666"/>
      <c r="K336" s="666"/>
      <c r="L336" s="666"/>
      <c r="M336" s="666"/>
      <c r="N336" s="666"/>
      <c r="O336" s="666"/>
      <c r="P336" s="666"/>
      <c r="Q336" s="666"/>
      <c r="R336" s="666"/>
      <c r="S336" s="666"/>
      <c r="T336" s="666"/>
      <c r="U336" s="666" t="e">
        <f>CONCATENATE(VLOOKUP(B336,'F-GD-07 Completo'!$B:$AA,8,0)," - ",VLOOKUP(B336,'F-GD-07 Completo'!$B:$W,10,0))</f>
        <v>#N/A</v>
      </c>
      <c r="V336" s="666"/>
      <c r="W336" s="666"/>
      <c r="X336" s="666"/>
      <c r="Y336" s="666"/>
      <c r="Z336" s="666"/>
      <c r="AA336" s="666"/>
      <c r="AB336" s="667"/>
      <c r="AC336" s="668" t="e">
        <f>VLOOKUP(B336,'F-GD-07 Completo'!$B:$AA,11,0)</f>
        <v>#N/A</v>
      </c>
      <c r="AD336" s="669"/>
      <c r="AE336" s="669"/>
      <c r="AF336" s="669"/>
      <c r="AG336" s="670" t="e">
        <f>VLOOKUP(B336,'F-GD-07 Completo'!$B:$AA,12,0)</f>
        <v>#N/A</v>
      </c>
      <c r="AH336" s="670"/>
      <c r="AI336" s="671"/>
      <c r="AJ336" s="672" t="e">
        <f>IF(VLOOKUP(B336,'F-GD-07 Completo'!$B:$AA,13,0)="Carpeta física",CONCATENATE(VLOOKUP(B336,'F-GD-07 Completo'!$B:$AE,14,0)," de ",VLOOKUP(B336,'F-GD-07 Completo'!$B:$AE,15,0))," ")</f>
        <v>#N/A</v>
      </c>
      <c r="AK336" s="673"/>
      <c r="AL336" s="674" t="e">
        <f>IF(VLOOKUP(B336,'F-GD-07 Completo'!$B:$AA,13,0)="Tomo (documentos empastados)",CONCATENATE(VLOOKUP(B336,'F-GD-07 Completo'!$B:$AE,15,0)," de ",VLOOKUP(B336,'F-GD-07 Completo'!$B:$AE,16,0))," ")</f>
        <v>#N/A</v>
      </c>
      <c r="AM336" s="675"/>
      <c r="AN336" s="672" t="e">
        <f>IF(VLOOKUP(B336,'F-GD-07 Completo'!$B:$AA,13,0)="Otro",CONCATENATE(VLOOKUP(B336,'F-GD-07 Completo'!$B:$AE,15,0)," de ",VLOOKUP(B336,'F-GD-07 Completo'!$B:$AE,16,0))," ")</f>
        <v>#N/A</v>
      </c>
      <c r="AO336" s="673"/>
      <c r="AP336" s="69" t="e">
        <f>VLOOKUP(B336,'F-GD-07 Completo'!$B:$AE,29,0)</f>
        <v>#N/A</v>
      </c>
      <c r="AQ336" s="676" t="e">
        <f>VLOOKUP(B336,'F-GD-07 Completo'!$B:$AA,21,0)</f>
        <v>#N/A</v>
      </c>
      <c r="AR336" s="677"/>
      <c r="AS336" s="213" t="e">
        <f>VLOOKUP(B336,'F-GD-07 Completo'!$B:$AA,18,0)</f>
        <v>#N/A</v>
      </c>
      <c r="AT336" s="213" t="e">
        <f>VLOOKUP(B336,'F-GD-07 Completo'!$B:$AA,19,0)</f>
        <v>#N/A</v>
      </c>
      <c r="AU336" s="213" t="e">
        <f>VLOOKUP(B336,'F-GD-07 Completo'!$B:$AA,20,0)</f>
        <v>#N/A</v>
      </c>
      <c r="AV336" s="661" t="e">
        <f>VLOOKUP(B336,'F-GD-07 Completo'!$B:$AA,22,0)</f>
        <v>#N/A</v>
      </c>
      <c r="AW336" s="662"/>
      <c r="AX336" s="70" t="e">
        <f>IF(VLOOKUP(B336,'F-GD-07 Completo'!$B:$AA,23,0)="PU","X"," ")</f>
        <v>#N/A</v>
      </c>
      <c r="AY336" s="70" t="e">
        <f>IF(VLOOKUP(B336,'F-GD-07 Completo'!$B:$AA,23,0)="PC","X"," ")</f>
        <v>#N/A</v>
      </c>
      <c r="AZ336" s="70" t="e">
        <f>IF(VLOOKUP(B336,'F-GD-07 Completo'!$B:$AA,23,0)="PR","X"," ")</f>
        <v>#N/A</v>
      </c>
      <c r="BA336" s="71" t="e">
        <f>VLOOKUP(B336,'F-GD-07 Completo'!$B:$AA,24,0)</f>
        <v>#N/A</v>
      </c>
      <c r="BB336" s="663" t="e">
        <f>VLOOKUP(B336,'F-GD-07 Completo'!$B:$AA,25,0)</f>
        <v>#N/A</v>
      </c>
      <c r="BC336" s="664"/>
      <c r="BD336" s="664"/>
      <c r="BE336" s="664"/>
      <c r="BF336" s="664"/>
      <c r="BG336" s="664"/>
      <c r="BH336" s="664"/>
      <c r="BI336" s="664"/>
      <c r="BJ336" s="664"/>
      <c r="BK336" s="664"/>
      <c r="BL336" s="664"/>
      <c r="BM336" s="664"/>
      <c r="BN336" s="664"/>
      <c r="BO336" s="665"/>
      <c r="BP336" s="72"/>
      <c r="BQ336" s="73"/>
      <c r="BR336" s="209"/>
    </row>
    <row r="337" spans="1:70" s="210" customFormat="1" ht="16.5" customHeight="1" x14ac:dyDescent="0.2">
      <c r="A337" s="208"/>
      <c r="B337" s="68">
        <v>316</v>
      </c>
      <c r="C337" s="661" t="e">
        <f>CONCATENATE(VLOOKUP(B337,'F-GD-07 Completo'!$B:$AA,6,0),".",VLOOKUP(B337,'F-GD-07 Completo'!$B:$AA,8,0))</f>
        <v>#N/A</v>
      </c>
      <c r="D337" s="661"/>
      <c r="E337" s="661"/>
      <c r="F337" s="666" t="e">
        <f>CONCATENATE(VLOOKUP(B337,'F-GD-07 Completo'!$B:$AA,7,0),".",VLOOKUP(B337,'F-GD-07 Completo'!$B:$AA,9,0))</f>
        <v>#N/A</v>
      </c>
      <c r="G337" s="666"/>
      <c r="H337" s="666"/>
      <c r="I337" s="666"/>
      <c r="J337" s="666"/>
      <c r="K337" s="666"/>
      <c r="L337" s="666"/>
      <c r="M337" s="666"/>
      <c r="N337" s="666"/>
      <c r="O337" s="666"/>
      <c r="P337" s="666"/>
      <c r="Q337" s="666"/>
      <c r="R337" s="666"/>
      <c r="S337" s="666"/>
      <c r="T337" s="666"/>
      <c r="U337" s="666" t="e">
        <f>CONCATENATE(VLOOKUP(B337,'F-GD-07 Completo'!$B:$AA,8,0)," - ",VLOOKUP(B337,'F-GD-07 Completo'!$B:$W,10,0))</f>
        <v>#N/A</v>
      </c>
      <c r="V337" s="666"/>
      <c r="W337" s="666"/>
      <c r="X337" s="666"/>
      <c r="Y337" s="666"/>
      <c r="Z337" s="666"/>
      <c r="AA337" s="666"/>
      <c r="AB337" s="667"/>
      <c r="AC337" s="668" t="e">
        <f>VLOOKUP(B337,'F-GD-07 Completo'!$B:$AA,11,0)</f>
        <v>#N/A</v>
      </c>
      <c r="AD337" s="669"/>
      <c r="AE337" s="669"/>
      <c r="AF337" s="669"/>
      <c r="AG337" s="670" t="e">
        <f>VLOOKUP(B337,'F-GD-07 Completo'!$B:$AA,12,0)</f>
        <v>#N/A</v>
      </c>
      <c r="AH337" s="670"/>
      <c r="AI337" s="671"/>
      <c r="AJ337" s="672" t="e">
        <f>IF(VLOOKUP(B337,'F-GD-07 Completo'!$B:$AA,13,0)="Carpeta física",CONCATENATE(VLOOKUP(B337,'F-GD-07 Completo'!$B:$AE,14,0)," de ",VLOOKUP(B337,'F-GD-07 Completo'!$B:$AE,15,0))," ")</f>
        <v>#N/A</v>
      </c>
      <c r="AK337" s="673"/>
      <c r="AL337" s="674" t="e">
        <f>IF(VLOOKUP(B337,'F-GD-07 Completo'!$B:$AA,13,0)="Tomo (documentos empastados)",CONCATENATE(VLOOKUP(B337,'F-GD-07 Completo'!$B:$AE,15,0)," de ",VLOOKUP(B337,'F-GD-07 Completo'!$B:$AE,16,0))," ")</f>
        <v>#N/A</v>
      </c>
      <c r="AM337" s="675"/>
      <c r="AN337" s="672" t="e">
        <f>IF(VLOOKUP(B337,'F-GD-07 Completo'!$B:$AA,13,0)="Otro",CONCATENATE(VLOOKUP(B337,'F-GD-07 Completo'!$B:$AE,15,0)," de ",VLOOKUP(B337,'F-GD-07 Completo'!$B:$AE,16,0))," ")</f>
        <v>#N/A</v>
      </c>
      <c r="AO337" s="673"/>
      <c r="AP337" s="69" t="e">
        <f>VLOOKUP(B337,'F-GD-07 Completo'!$B:$AE,29,0)</f>
        <v>#N/A</v>
      </c>
      <c r="AQ337" s="676" t="e">
        <f>VLOOKUP(B337,'F-GD-07 Completo'!$B:$AA,21,0)</f>
        <v>#N/A</v>
      </c>
      <c r="AR337" s="677"/>
      <c r="AS337" s="213" t="e">
        <f>VLOOKUP(B337,'F-GD-07 Completo'!$B:$AA,18,0)</f>
        <v>#N/A</v>
      </c>
      <c r="AT337" s="213" t="e">
        <f>VLOOKUP(B337,'F-GD-07 Completo'!$B:$AA,19,0)</f>
        <v>#N/A</v>
      </c>
      <c r="AU337" s="213" t="e">
        <f>VLOOKUP(B337,'F-GD-07 Completo'!$B:$AA,20,0)</f>
        <v>#N/A</v>
      </c>
      <c r="AV337" s="661" t="e">
        <f>VLOOKUP(B337,'F-GD-07 Completo'!$B:$AA,22,0)</f>
        <v>#N/A</v>
      </c>
      <c r="AW337" s="662"/>
      <c r="AX337" s="70" t="e">
        <f>IF(VLOOKUP(B337,'F-GD-07 Completo'!$B:$AA,23,0)="PU","X"," ")</f>
        <v>#N/A</v>
      </c>
      <c r="AY337" s="70" t="e">
        <f>IF(VLOOKUP(B337,'F-GD-07 Completo'!$B:$AA,23,0)="PC","X"," ")</f>
        <v>#N/A</v>
      </c>
      <c r="AZ337" s="70" t="e">
        <f>IF(VLOOKUP(B337,'F-GD-07 Completo'!$B:$AA,23,0)="PR","X"," ")</f>
        <v>#N/A</v>
      </c>
      <c r="BA337" s="71" t="e">
        <f>VLOOKUP(B337,'F-GD-07 Completo'!$B:$AA,24,0)</f>
        <v>#N/A</v>
      </c>
      <c r="BB337" s="663" t="e">
        <f>VLOOKUP(B337,'F-GD-07 Completo'!$B:$AA,25,0)</f>
        <v>#N/A</v>
      </c>
      <c r="BC337" s="664"/>
      <c r="BD337" s="664"/>
      <c r="BE337" s="664"/>
      <c r="BF337" s="664"/>
      <c r="BG337" s="664"/>
      <c r="BH337" s="664"/>
      <c r="BI337" s="664"/>
      <c r="BJ337" s="664"/>
      <c r="BK337" s="664"/>
      <c r="BL337" s="664"/>
      <c r="BM337" s="664"/>
      <c r="BN337" s="664"/>
      <c r="BO337" s="665"/>
      <c r="BP337" s="72"/>
      <c r="BQ337" s="73"/>
      <c r="BR337" s="209"/>
    </row>
    <row r="338" spans="1:70" s="210" customFormat="1" ht="16.5" customHeight="1" x14ac:dyDescent="0.2">
      <c r="A338" s="208"/>
      <c r="B338" s="68">
        <v>317</v>
      </c>
      <c r="C338" s="661" t="e">
        <f>CONCATENATE(VLOOKUP(B338,'F-GD-07 Completo'!$B:$AA,6,0),".",VLOOKUP(B338,'F-GD-07 Completo'!$B:$AA,8,0))</f>
        <v>#N/A</v>
      </c>
      <c r="D338" s="661"/>
      <c r="E338" s="661"/>
      <c r="F338" s="666" t="e">
        <f>CONCATENATE(VLOOKUP(B338,'F-GD-07 Completo'!$B:$AA,7,0),".",VLOOKUP(B338,'F-GD-07 Completo'!$B:$AA,9,0))</f>
        <v>#N/A</v>
      </c>
      <c r="G338" s="666"/>
      <c r="H338" s="666"/>
      <c r="I338" s="666"/>
      <c r="J338" s="666"/>
      <c r="K338" s="666"/>
      <c r="L338" s="666"/>
      <c r="M338" s="666"/>
      <c r="N338" s="666"/>
      <c r="O338" s="666"/>
      <c r="P338" s="666"/>
      <c r="Q338" s="666"/>
      <c r="R338" s="666"/>
      <c r="S338" s="666"/>
      <c r="T338" s="666"/>
      <c r="U338" s="666" t="e">
        <f>CONCATENATE(VLOOKUP(B338,'F-GD-07 Completo'!$B:$AA,8,0)," - ",VLOOKUP(B338,'F-GD-07 Completo'!$B:$W,10,0))</f>
        <v>#N/A</v>
      </c>
      <c r="V338" s="666"/>
      <c r="W338" s="666"/>
      <c r="X338" s="666"/>
      <c r="Y338" s="666"/>
      <c r="Z338" s="666"/>
      <c r="AA338" s="666"/>
      <c r="AB338" s="667"/>
      <c r="AC338" s="668" t="e">
        <f>VLOOKUP(B338,'F-GD-07 Completo'!$B:$AA,11,0)</f>
        <v>#N/A</v>
      </c>
      <c r="AD338" s="669"/>
      <c r="AE338" s="669"/>
      <c r="AF338" s="669"/>
      <c r="AG338" s="670" t="e">
        <f>VLOOKUP(B338,'F-GD-07 Completo'!$B:$AA,12,0)</f>
        <v>#N/A</v>
      </c>
      <c r="AH338" s="670"/>
      <c r="AI338" s="671"/>
      <c r="AJ338" s="672" t="e">
        <f>IF(VLOOKUP(B338,'F-GD-07 Completo'!$B:$AA,13,0)="Carpeta física",CONCATENATE(VLOOKUP(B338,'F-GD-07 Completo'!$B:$AE,14,0)," de ",VLOOKUP(B338,'F-GD-07 Completo'!$B:$AE,15,0))," ")</f>
        <v>#N/A</v>
      </c>
      <c r="AK338" s="673"/>
      <c r="AL338" s="674" t="e">
        <f>IF(VLOOKUP(B338,'F-GD-07 Completo'!$B:$AA,13,0)="Tomo (documentos empastados)",CONCATENATE(VLOOKUP(B338,'F-GD-07 Completo'!$B:$AE,15,0)," de ",VLOOKUP(B338,'F-GD-07 Completo'!$B:$AE,16,0))," ")</f>
        <v>#N/A</v>
      </c>
      <c r="AM338" s="675"/>
      <c r="AN338" s="672" t="e">
        <f>IF(VLOOKUP(B338,'F-GD-07 Completo'!$B:$AA,13,0)="Otro",CONCATENATE(VLOOKUP(B338,'F-GD-07 Completo'!$B:$AE,15,0)," de ",VLOOKUP(B338,'F-GD-07 Completo'!$B:$AE,16,0))," ")</f>
        <v>#N/A</v>
      </c>
      <c r="AO338" s="673"/>
      <c r="AP338" s="69" t="e">
        <f>VLOOKUP(B338,'F-GD-07 Completo'!$B:$AE,29,0)</f>
        <v>#N/A</v>
      </c>
      <c r="AQ338" s="676" t="e">
        <f>VLOOKUP(B338,'F-GD-07 Completo'!$B:$AA,21,0)</f>
        <v>#N/A</v>
      </c>
      <c r="AR338" s="677"/>
      <c r="AS338" s="213" t="e">
        <f>VLOOKUP(B338,'F-GD-07 Completo'!$B:$AA,18,0)</f>
        <v>#N/A</v>
      </c>
      <c r="AT338" s="213" t="e">
        <f>VLOOKUP(B338,'F-GD-07 Completo'!$B:$AA,19,0)</f>
        <v>#N/A</v>
      </c>
      <c r="AU338" s="213" t="e">
        <f>VLOOKUP(B338,'F-GD-07 Completo'!$B:$AA,20,0)</f>
        <v>#N/A</v>
      </c>
      <c r="AV338" s="661" t="e">
        <f>VLOOKUP(B338,'F-GD-07 Completo'!$B:$AA,22,0)</f>
        <v>#N/A</v>
      </c>
      <c r="AW338" s="662"/>
      <c r="AX338" s="70" t="e">
        <f>IF(VLOOKUP(B338,'F-GD-07 Completo'!$B:$AA,23,0)="PU","X"," ")</f>
        <v>#N/A</v>
      </c>
      <c r="AY338" s="70" t="e">
        <f>IF(VLOOKUP(B338,'F-GD-07 Completo'!$B:$AA,23,0)="PC","X"," ")</f>
        <v>#N/A</v>
      </c>
      <c r="AZ338" s="70" t="e">
        <f>IF(VLOOKUP(B338,'F-GD-07 Completo'!$B:$AA,23,0)="PR","X"," ")</f>
        <v>#N/A</v>
      </c>
      <c r="BA338" s="71" t="e">
        <f>VLOOKUP(B338,'F-GD-07 Completo'!$B:$AA,24,0)</f>
        <v>#N/A</v>
      </c>
      <c r="BB338" s="663" t="e">
        <f>VLOOKUP(B338,'F-GD-07 Completo'!$B:$AA,25,0)</f>
        <v>#N/A</v>
      </c>
      <c r="BC338" s="664"/>
      <c r="BD338" s="664"/>
      <c r="BE338" s="664"/>
      <c r="BF338" s="664"/>
      <c r="BG338" s="664"/>
      <c r="BH338" s="664"/>
      <c r="BI338" s="664"/>
      <c r="BJ338" s="664"/>
      <c r="BK338" s="664"/>
      <c r="BL338" s="664"/>
      <c r="BM338" s="664"/>
      <c r="BN338" s="664"/>
      <c r="BO338" s="665"/>
      <c r="BP338" s="72"/>
      <c r="BQ338" s="73"/>
      <c r="BR338" s="209"/>
    </row>
    <row r="339" spans="1:70" s="210" customFormat="1" ht="16.5" customHeight="1" x14ac:dyDescent="0.2">
      <c r="A339" s="208"/>
      <c r="B339" s="68">
        <v>318</v>
      </c>
      <c r="C339" s="661" t="e">
        <f>CONCATENATE(VLOOKUP(B339,'F-GD-07 Completo'!$B:$AA,6,0),".",VLOOKUP(B339,'F-GD-07 Completo'!$B:$AA,8,0))</f>
        <v>#N/A</v>
      </c>
      <c r="D339" s="661"/>
      <c r="E339" s="661"/>
      <c r="F339" s="666" t="e">
        <f>CONCATENATE(VLOOKUP(B339,'F-GD-07 Completo'!$B:$AA,7,0),".",VLOOKUP(B339,'F-GD-07 Completo'!$B:$AA,9,0))</f>
        <v>#N/A</v>
      </c>
      <c r="G339" s="666"/>
      <c r="H339" s="666"/>
      <c r="I339" s="666"/>
      <c r="J339" s="666"/>
      <c r="K339" s="666"/>
      <c r="L339" s="666"/>
      <c r="M339" s="666"/>
      <c r="N339" s="666"/>
      <c r="O339" s="666"/>
      <c r="P339" s="666"/>
      <c r="Q339" s="666"/>
      <c r="R339" s="666"/>
      <c r="S339" s="666"/>
      <c r="T339" s="666"/>
      <c r="U339" s="666" t="e">
        <f>CONCATENATE(VLOOKUP(B339,'F-GD-07 Completo'!$B:$AA,8,0)," - ",VLOOKUP(B339,'F-GD-07 Completo'!$B:$W,10,0))</f>
        <v>#N/A</v>
      </c>
      <c r="V339" s="666"/>
      <c r="W339" s="666"/>
      <c r="X339" s="666"/>
      <c r="Y339" s="666"/>
      <c r="Z339" s="666"/>
      <c r="AA339" s="666"/>
      <c r="AB339" s="667"/>
      <c r="AC339" s="668" t="e">
        <f>VLOOKUP(B339,'F-GD-07 Completo'!$B:$AA,11,0)</f>
        <v>#N/A</v>
      </c>
      <c r="AD339" s="669"/>
      <c r="AE339" s="669"/>
      <c r="AF339" s="669"/>
      <c r="AG339" s="670" t="e">
        <f>VLOOKUP(B339,'F-GD-07 Completo'!$B:$AA,12,0)</f>
        <v>#N/A</v>
      </c>
      <c r="AH339" s="670"/>
      <c r="AI339" s="671"/>
      <c r="AJ339" s="672" t="e">
        <f>IF(VLOOKUP(B339,'F-GD-07 Completo'!$B:$AA,13,0)="Carpeta física",CONCATENATE(VLOOKUP(B339,'F-GD-07 Completo'!$B:$AE,14,0)," de ",VLOOKUP(B339,'F-GD-07 Completo'!$B:$AE,15,0))," ")</f>
        <v>#N/A</v>
      </c>
      <c r="AK339" s="673"/>
      <c r="AL339" s="674" t="e">
        <f>IF(VLOOKUP(B339,'F-GD-07 Completo'!$B:$AA,13,0)="Tomo (documentos empastados)",CONCATENATE(VLOOKUP(B339,'F-GD-07 Completo'!$B:$AE,15,0)," de ",VLOOKUP(B339,'F-GD-07 Completo'!$B:$AE,16,0))," ")</f>
        <v>#N/A</v>
      </c>
      <c r="AM339" s="675"/>
      <c r="AN339" s="672" t="e">
        <f>IF(VLOOKUP(B339,'F-GD-07 Completo'!$B:$AA,13,0)="Otro",CONCATENATE(VLOOKUP(B339,'F-GD-07 Completo'!$B:$AE,15,0)," de ",VLOOKUP(B339,'F-GD-07 Completo'!$B:$AE,16,0))," ")</f>
        <v>#N/A</v>
      </c>
      <c r="AO339" s="673"/>
      <c r="AP339" s="69" t="e">
        <f>VLOOKUP(B339,'F-GD-07 Completo'!$B:$AE,29,0)</f>
        <v>#N/A</v>
      </c>
      <c r="AQ339" s="676" t="e">
        <f>VLOOKUP(B339,'F-GD-07 Completo'!$B:$AA,21,0)</f>
        <v>#N/A</v>
      </c>
      <c r="AR339" s="677"/>
      <c r="AS339" s="213" t="e">
        <f>VLOOKUP(B339,'F-GD-07 Completo'!$B:$AA,18,0)</f>
        <v>#N/A</v>
      </c>
      <c r="AT339" s="213" t="e">
        <f>VLOOKUP(B339,'F-GD-07 Completo'!$B:$AA,19,0)</f>
        <v>#N/A</v>
      </c>
      <c r="AU339" s="213" t="e">
        <f>VLOOKUP(B339,'F-GD-07 Completo'!$B:$AA,20,0)</f>
        <v>#N/A</v>
      </c>
      <c r="AV339" s="661" t="e">
        <f>VLOOKUP(B339,'F-GD-07 Completo'!$B:$AA,22,0)</f>
        <v>#N/A</v>
      </c>
      <c r="AW339" s="662"/>
      <c r="AX339" s="70" t="e">
        <f>IF(VLOOKUP(B339,'F-GD-07 Completo'!$B:$AA,23,0)="PU","X"," ")</f>
        <v>#N/A</v>
      </c>
      <c r="AY339" s="70" t="e">
        <f>IF(VLOOKUP(B339,'F-GD-07 Completo'!$B:$AA,23,0)="PC","X"," ")</f>
        <v>#N/A</v>
      </c>
      <c r="AZ339" s="70" t="e">
        <f>IF(VLOOKUP(B339,'F-GD-07 Completo'!$B:$AA,23,0)="PR","X"," ")</f>
        <v>#N/A</v>
      </c>
      <c r="BA339" s="71" t="e">
        <f>VLOOKUP(B339,'F-GD-07 Completo'!$B:$AA,24,0)</f>
        <v>#N/A</v>
      </c>
      <c r="BB339" s="663" t="e">
        <f>VLOOKUP(B339,'F-GD-07 Completo'!$B:$AA,25,0)</f>
        <v>#N/A</v>
      </c>
      <c r="BC339" s="664"/>
      <c r="BD339" s="664"/>
      <c r="BE339" s="664"/>
      <c r="BF339" s="664"/>
      <c r="BG339" s="664"/>
      <c r="BH339" s="664"/>
      <c r="BI339" s="664"/>
      <c r="BJ339" s="664"/>
      <c r="BK339" s="664"/>
      <c r="BL339" s="664"/>
      <c r="BM339" s="664"/>
      <c r="BN339" s="664"/>
      <c r="BO339" s="665"/>
      <c r="BP339" s="72"/>
      <c r="BQ339" s="73"/>
      <c r="BR339" s="209"/>
    </row>
    <row r="340" spans="1:70" s="210" customFormat="1" ht="16.5" customHeight="1" x14ac:dyDescent="0.2">
      <c r="A340" s="208"/>
      <c r="B340" s="68">
        <v>319</v>
      </c>
      <c r="C340" s="661" t="e">
        <f>CONCATENATE(VLOOKUP(B340,'F-GD-07 Completo'!$B:$AA,6,0),".",VLOOKUP(B340,'F-GD-07 Completo'!$B:$AA,8,0))</f>
        <v>#N/A</v>
      </c>
      <c r="D340" s="661"/>
      <c r="E340" s="661"/>
      <c r="F340" s="666" t="e">
        <f>CONCATENATE(VLOOKUP(B340,'F-GD-07 Completo'!$B:$AA,7,0),".",VLOOKUP(B340,'F-GD-07 Completo'!$B:$AA,9,0))</f>
        <v>#N/A</v>
      </c>
      <c r="G340" s="666"/>
      <c r="H340" s="666"/>
      <c r="I340" s="666"/>
      <c r="J340" s="666"/>
      <c r="K340" s="666"/>
      <c r="L340" s="666"/>
      <c r="M340" s="666"/>
      <c r="N340" s="666"/>
      <c r="O340" s="666"/>
      <c r="P340" s="666"/>
      <c r="Q340" s="666"/>
      <c r="R340" s="666"/>
      <c r="S340" s="666"/>
      <c r="T340" s="666"/>
      <c r="U340" s="666" t="e">
        <f>CONCATENATE(VLOOKUP(B340,'F-GD-07 Completo'!$B:$AA,8,0)," - ",VLOOKUP(B340,'F-GD-07 Completo'!$B:$W,10,0))</f>
        <v>#N/A</v>
      </c>
      <c r="V340" s="666"/>
      <c r="W340" s="666"/>
      <c r="X340" s="666"/>
      <c r="Y340" s="666"/>
      <c r="Z340" s="666"/>
      <c r="AA340" s="666"/>
      <c r="AB340" s="667"/>
      <c r="AC340" s="668" t="e">
        <f>VLOOKUP(B340,'F-GD-07 Completo'!$B:$AA,11,0)</f>
        <v>#N/A</v>
      </c>
      <c r="AD340" s="669"/>
      <c r="AE340" s="669"/>
      <c r="AF340" s="669"/>
      <c r="AG340" s="670" t="e">
        <f>VLOOKUP(B340,'F-GD-07 Completo'!$B:$AA,12,0)</f>
        <v>#N/A</v>
      </c>
      <c r="AH340" s="670"/>
      <c r="AI340" s="671"/>
      <c r="AJ340" s="672" t="e">
        <f>IF(VLOOKUP(B340,'F-GD-07 Completo'!$B:$AA,13,0)="Carpeta física",CONCATENATE(VLOOKUP(B340,'F-GD-07 Completo'!$B:$AE,14,0)," de ",VLOOKUP(B340,'F-GD-07 Completo'!$B:$AE,15,0))," ")</f>
        <v>#N/A</v>
      </c>
      <c r="AK340" s="673"/>
      <c r="AL340" s="674" t="e">
        <f>IF(VLOOKUP(B340,'F-GD-07 Completo'!$B:$AA,13,0)="Tomo (documentos empastados)",CONCATENATE(VLOOKUP(B340,'F-GD-07 Completo'!$B:$AE,15,0)," de ",VLOOKUP(B340,'F-GD-07 Completo'!$B:$AE,16,0))," ")</f>
        <v>#N/A</v>
      </c>
      <c r="AM340" s="675"/>
      <c r="AN340" s="672" t="e">
        <f>IF(VLOOKUP(B340,'F-GD-07 Completo'!$B:$AA,13,0)="Otro",CONCATENATE(VLOOKUP(B340,'F-GD-07 Completo'!$B:$AE,15,0)," de ",VLOOKUP(B340,'F-GD-07 Completo'!$B:$AE,16,0))," ")</f>
        <v>#N/A</v>
      </c>
      <c r="AO340" s="673"/>
      <c r="AP340" s="69" t="e">
        <f>VLOOKUP(B340,'F-GD-07 Completo'!$B:$AE,29,0)</f>
        <v>#N/A</v>
      </c>
      <c r="AQ340" s="676" t="e">
        <f>VLOOKUP(B340,'F-GD-07 Completo'!$B:$AA,21,0)</f>
        <v>#N/A</v>
      </c>
      <c r="AR340" s="677"/>
      <c r="AS340" s="213" t="e">
        <f>VLOOKUP(B340,'F-GD-07 Completo'!$B:$AA,18,0)</f>
        <v>#N/A</v>
      </c>
      <c r="AT340" s="213" t="e">
        <f>VLOOKUP(B340,'F-GD-07 Completo'!$B:$AA,19,0)</f>
        <v>#N/A</v>
      </c>
      <c r="AU340" s="213" t="e">
        <f>VLOOKUP(B340,'F-GD-07 Completo'!$B:$AA,20,0)</f>
        <v>#N/A</v>
      </c>
      <c r="AV340" s="661" t="e">
        <f>VLOOKUP(B340,'F-GD-07 Completo'!$B:$AA,22,0)</f>
        <v>#N/A</v>
      </c>
      <c r="AW340" s="662"/>
      <c r="AX340" s="70" t="e">
        <f>IF(VLOOKUP(B340,'F-GD-07 Completo'!$B:$AA,23,0)="PU","X"," ")</f>
        <v>#N/A</v>
      </c>
      <c r="AY340" s="70" t="e">
        <f>IF(VLOOKUP(B340,'F-GD-07 Completo'!$B:$AA,23,0)="PC","X"," ")</f>
        <v>#N/A</v>
      </c>
      <c r="AZ340" s="70" t="e">
        <f>IF(VLOOKUP(B340,'F-GD-07 Completo'!$B:$AA,23,0)="PR","X"," ")</f>
        <v>#N/A</v>
      </c>
      <c r="BA340" s="71" t="e">
        <f>VLOOKUP(B340,'F-GD-07 Completo'!$B:$AA,24,0)</f>
        <v>#N/A</v>
      </c>
      <c r="BB340" s="663" t="e">
        <f>VLOOKUP(B340,'F-GD-07 Completo'!$B:$AA,25,0)</f>
        <v>#N/A</v>
      </c>
      <c r="BC340" s="664"/>
      <c r="BD340" s="664"/>
      <c r="BE340" s="664"/>
      <c r="BF340" s="664"/>
      <c r="BG340" s="664"/>
      <c r="BH340" s="664"/>
      <c r="BI340" s="664"/>
      <c r="BJ340" s="664"/>
      <c r="BK340" s="664"/>
      <c r="BL340" s="664"/>
      <c r="BM340" s="664"/>
      <c r="BN340" s="664"/>
      <c r="BO340" s="665"/>
      <c r="BP340" s="72"/>
      <c r="BQ340" s="73"/>
      <c r="BR340" s="209"/>
    </row>
    <row r="341" spans="1:70" s="210" customFormat="1" ht="16.5" customHeight="1" x14ac:dyDescent="0.2">
      <c r="A341" s="208"/>
      <c r="B341" s="68">
        <v>320</v>
      </c>
      <c r="C341" s="661" t="e">
        <f>CONCATENATE(VLOOKUP(B341,'F-GD-07 Completo'!$B:$AA,6,0),".",VLOOKUP(B341,'F-GD-07 Completo'!$B:$AA,8,0))</f>
        <v>#N/A</v>
      </c>
      <c r="D341" s="661"/>
      <c r="E341" s="661"/>
      <c r="F341" s="666" t="e">
        <f>CONCATENATE(VLOOKUP(B341,'F-GD-07 Completo'!$B:$AA,7,0),".",VLOOKUP(B341,'F-GD-07 Completo'!$B:$AA,9,0))</f>
        <v>#N/A</v>
      </c>
      <c r="G341" s="666"/>
      <c r="H341" s="666"/>
      <c r="I341" s="666"/>
      <c r="J341" s="666"/>
      <c r="K341" s="666"/>
      <c r="L341" s="666"/>
      <c r="M341" s="666"/>
      <c r="N341" s="666"/>
      <c r="O341" s="666"/>
      <c r="P341" s="666"/>
      <c r="Q341" s="666"/>
      <c r="R341" s="666"/>
      <c r="S341" s="666"/>
      <c r="T341" s="666"/>
      <c r="U341" s="666" t="e">
        <f>CONCATENATE(VLOOKUP(B341,'F-GD-07 Completo'!$B:$AA,8,0)," - ",VLOOKUP(B341,'F-GD-07 Completo'!$B:$W,10,0))</f>
        <v>#N/A</v>
      </c>
      <c r="V341" s="666"/>
      <c r="W341" s="666"/>
      <c r="X341" s="666"/>
      <c r="Y341" s="666"/>
      <c r="Z341" s="666"/>
      <c r="AA341" s="666"/>
      <c r="AB341" s="667"/>
      <c r="AC341" s="668" t="e">
        <f>VLOOKUP(B341,'F-GD-07 Completo'!$B:$AA,11,0)</f>
        <v>#N/A</v>
      </c>
      <c r="AD341" s="669"/>
      <c r="AE341" s="669"/>
      <c r="AF341" s="669"/>
      <c r="AG341" s="670" t="e">
        <f>VLOOKUP(B341,'F-GD-07 Completo'!$B:$AA,12,0)</f>
        <v>#N/A</v>
      </c>
      <c r="AH341" s="670"/>
      <c r="AI341" s="671"/>
      <c r="AJ341" s="672" t="e">
        <f>IF(VLOOKUP(B341,'F-GD-07 Completo'!$B:$AA,13,0)="Carpeta física",CONCATENATE(VLOOKUP(B341,'F-GD-07 Completo'!$B:$AE,14,0)," de ",VLOOKUP(B341,'F-GD-07 Completo'!$B:$AE,15,0))," ")</f>
        <v>#N/A</v>
      </c>
      <c r="AK341" s="673"/>
      <c r="AL341" s="674" t="e">
        <f>IF(VLOOKUP(B341,'F-GD-07 Completo'!$B:$AA,13,0)="Tomo (documentos empastados)",CONCATENATE(VLOOKUP(B341,'F-GD-07 Completo'!$B:$AE,15,0)," de ",VLOOKUP(B341,'F-GD-07 Completo'!$B:$AE,16,0))," ")</f>
        <v>#N/A</v>
      </c>
      <c r="AM341" s="675"/>
      <c r="AN341" s="672" t="e">
        <f>IF(VLOOKUP(B341,'F-GD-07 Completo'!$B:$AA,13,0)="Otro",CONCATENATE(VLOOKUP(B341,'F-GD-07 Completo'!$B:$AE,15,0)," de ",VLOOKUP(B341,'F-GD-07 Completo'!$B:$AE,16,0))," ")</f>
        <v>#N/A</v>
      </c>
      <c r="AO341" s="673"/>
      <c r="AP341" s="69" t="e">
        <f>VLOOKUP(B341,'F-GD-07 Completo'!$B:$AE,29,0)</f>
        <v>#N/A</v>
      </c>
      <c r="AQ341" s="676" t="e">
        <f>VLOOKUP(B341,'F-GD-07 Completo'!$B:$AA,21,0)</f>
        <v>#N/A</v>
      </c>
      <c r="AR341" s="677"/>
      <c r="AS341" s="213" t="e">
        <f>VLOOKUP(B341,'F-GD-07 Completo'!$B:$AA,18,0)</f>
        <v>#N/A</v>
      </c>
      <c r="AT341" s="213" t="e">
        <f>VLOOKUP(B341,'F-GD-07 Completo'!$B:$AA,19,0)</f>
        <v>#N/A</v>
      </c>
      <c r="AU341" s="213" t="e">
        <f>VLOOKUP(B341,'F-GD-07 Completo'!$B:$AA,20,0)</f>
        <v>#N/A</v>
      </c>
      <c r="AV341" s="661" t="e">
        <f>VLOOKUP(B341,'F-GD-07 Completo'!$B:$AA,22,0)</f>
        <v>#N/A</v>
      </c>
      <c r="AW341" s="662"/>
      <c r="AX341" s="70" t="e">
        <f>IF(VLOOKUP(B341,'F-GD-07 Completo'!$B:$AA,23,0)="PU","X"," ")</f>
        <v>#N/A</v>
      </c>
      <c r="AY341" s="70" t="e">
        <f>IF(VLOOKUP(B341,'F-GD-07 Completo'!$B:$AA,23,0)="PC","X"," ")</f>
        <v>#N/A</v>
      </c>
      <c r="AZ341" s="70" t="e">
        <f>IF(VLOOKUP(B341,'F-GD-07 Completo'!$B:$AA,23,0)="PR","X"," ")</f>
        <v>#N/A</v>
      </c>
      <c r="BA341" s="71" t="e">
        <f>VLOOKUP(B341,'F-GD-07 Completo'!$B:$AA,24,0)</f>
        <v>#N/A</v>
      </c>
      <c r="BB341" s="663" t="e">
        <f>VLOOKUP(B341,'F-GD-07 Completo'!$B:$AA,25,0)</f>
        <v>#N/A</v>
      </c>
      <c r="BC341" s="664"/>
      <c r="BD341" s="664"/>
      <c r="BE341" s="664"/>
      <c r="BF341" s="664"/>
      <c r="BG341" s="664"/>
      <c r="BH341" s="664"/>
      <c r="BI341" s="664"/>
      <c r="BJ341" s="664"/>
      <c r="BK341" s="664"/>
      <c r="BL341" s="664"/>
      <c r="BM341" s="664"/>
      <c r="BN341" s="664"/>
      <c r="BO341" s="665"/>
      <c r="BP341" s="72"/>
      <c r="BQ341" s="73"/>
      <c r="BR341" s="209"/>
    </row>
    <row r="342" spans="1:70" s="210" customFormat="1" ht="16.5" customHeight="1" x14ac:dyDescent="0.2">
      <c r="A342" s="208"/>
      <c r="B342" s="68">
        <v>321</v>
      </c>
      <c r="C342" s="661" t="e">
        <f>CONCATENATE(VLOOKUP(B342,'F-GD-07 Completo'!$B:$AA,6,0),".",VLOOKUP(B342,'F-GD-07 Completo'!$B:$AA,8,0))</f>
        <v>#N/A</v>
      </c>
      <c r="D342" s="661"/>
      <c r="E342" s="661"/>
      <c r="F342" s="666" t="e">
        <f>CONCATENATE(VLOOKUP(B342,'F-GD-07 Completo'!$B:$AA,7,0),".",VLOOKUP(B342,'F-GD-07 Completo'!$B:$AA,9,0))</f>
        <v>#N/A</v>
      </c>
      <c r="G342" s="666"/>
      <c r="H342" s="666"/>
      <c r="I342" s="666"/>
      <c r="J342" s="666"/>
      <c r="K342" s="666"/>
      <c r="L342" s="666"/>
      <c r="M342" s="666"/>
      <c r="N342" s="666"/>
      <c r="O342" s="666"/>
      <c r="P342" s="666"/>
      <c r="Q342" s="666"/>
      <c r="R342" s="666"/>
      <c r="S342" s="666"/>
      <c r="T342" s="666"/>
      <c r="U342" s="666" t="e">
        <f>CONCATENATE(VLOOKUP(B342,'F-GD-07 Completo'!$B:$AA,8,0)," - ",VLOOKUP(B342,'F-GD-07 Completo'!$B:$W,10,0))</f>
        <v>#N/A</v>
      </c>
      <c r="V342" s="666"/>
      <c r="W342" s="666"/>
      <c r="X342" s="666"/>
      <c r="Y342" s="666"/>
      <c r="Z342" s="666"/>
      <c r="AA342" s="666"/>
      <c r="AB342" s="667"/>
      <c r="AC342" s="668" t="e">
        <f>VLOOKUP(B342,'F-GD-07 Completo'!$B:$AA,11,0)</f>
        <v>#N/A</v>
      </c>
      <c r="AD342" s="669"/>
      <c r="AE342" s="669"/>
      <c r="AF342" s="669"/>
      <c r="AG342" s="670" t="e">
        <f>VLOOKUP(B342,'F-GD-07 Completo'!$B:$AA,12,0)</f>
        <v>#N/A</v>
      </c>
      <c r="AH342" s="670"/>
      <c r="AI342" s="671"/>
      <c r="AJ342" s="672" t="e">
        <f>IF(VLOOKUP(B342,'F-GD-07 Completo'!$B:$AA,13,0)="Carpeta física",CONCATENATE(VLOOKUP(B342,'F-GD-07 Completo'!$B:$AE,14,0)," de ",VLOOKUP(B342,'F-GD-07 Completo'!$B:$AE,15,0))," ")</f>
        <v>#N/A</v>
      </c>
      <c r="AK342" s="673"/>
      <c r="AL342" s="674" t="e">
        <f>IF(VLOOKUP(B342,'F-GD-07 Completo'!$B:$AA,13,0)="Tomo (documentos empastados)",CONCATENATE(VLOOKUP(B342,'F-GD-07 Completo'!$B:$AE,15,0)," de ",VLOOKUP(B342,'F-GD-07 Completo'!$B:$AE,16,0))," ")</f>
        <v>#N/A</v>
      </c>
      <c r="AM342" s="675"/>
      <c r="AN342" s="672" t="e">
        <f>IF(VLOOKUP(B342,'F-GD-07 Completo'!$B:$AA,13,0)="Otro",CONCATENATE(VLOOKUP(B342,'F-GD-07 Completo'!$B:$AE,15,0)," de ",VLOOKUP(B342,'F-GD-07 Completo'!$B:$AE,16,0))," ")</f>
        <v>#N/A</v>
      </c>
      <c r="AO342" s="673"/>
      <c r="AP342" s="69" t="e">
        <f>VLOOKUP(B342,'F-GD-07 Completo'!$B:$AE,29,0)</f>
        <v>#N/A</v>
      </c>
      <c r="AQ342" s="676" t="e">
        <f>VLOOKUP(B342,'F-GD-07 Completo'!$B:$AA,21,0)</f>
        <v>#N/A</v>
      </c>
      <c r="AR342" s="677"/>
      <c r="AS342" s="213" t="e">
        <f>VLOOKUP(B342,'F-GD-07 Completo'!$B:$AA,18,0)</f>
        <v>#N/A</v>
      </c>
      <c r="AT342" s="213" t="e">
        <f>VLOOKUP(B342,'F-GD-07 Completo'!$B:$AA,19,0)</f>
        <v>#N/A</v>
      </c>
      <c r="AU342" s="213" t="e">
        <f>VLOOKUP(B342,'F-GD-07 Completo'!$B:$AA,20,0)</f>
        <v>#N/A</v>
      </c>
      <c r="AV342" s="661" t="e">
        <f>VLOOKUP(B342,'F-GD-07 Completo'!$B:$AA,22,0)</f>
        <v>#N/A</v>
      </c>
      <c r="AW342" s="662"/>
      <c r="AX342" s="70" t="e">
        <f>IF(VLOOKUP(B342,'F-GD-07 Completo'!$B:$AA,23,0)="PU","X"," ")</f>
        <v>#N/A</v>
      </c>
      <c r="AY342" s="70" t="e">
        <f>IF(VLOOKUP(B342,'F-GD-07 Completo'!$B:$AA,23,0)="PC","X"," ")</f>
        <v>#N/A</v>
      </c>
      <c r="AZ342" s="70" t="e">
        <f>IF(VLOOKUP(B342,'F-GD-07 Completo'!$B:$AA,23,0)="PR","X"," ")</f>
        <v>#N/A</v>
      </c>
      <c r="BA342" s="71" t="e">
        <f>VLOOKUP(B342,'F-GD-07 Completo'!$B:$AA,24,0)</f>
        <v>#N/A</v>
      </c>
      <c r="BB342" s="663" t="e">
        <f>VLOOKUP(B342,'F-GD-07 Completo'!$B:$AA,25,0)</f>
        <v>#N/A</v>
      </c>
      <c r="BC342" s="664"/>
      <c r="BD342" s="664"/>
      <c r="BE342" s="664"/>
      <c r="BF342" s="664"/>
      <c r="BG342" s="664"/>
      <c r="BH342" s="664"/>
      <c r="BI342" s="664"/>
      <c r="BJ342" s="664"/>
      <c r="BK342" s="664"/>
      <c r="BL342" s="664"/>
      <c r="BM342" s="664"/>
      <c r="BN342" s="664"/>
      <c r="BO342" s="665"/>
      <c r="BP342" s="72"/>
      <c r="BQ342" s="73"/>
      <c r="BR342" s="209"/>
    </row>
    <row r="343" spans="1:70" s="210" customFormat="1" ht="16.5" customHeight="1" x14ac:dyDescent="0.2">
      <c r="A343" s="208"/>
      <c r="B343" s="68">
        <v>322</v>
      </c>
      <c r="C343" s="661" t="e">
        <f>CONCATENATE(VLOOKUP(B343,'F-GD-07 Completo'!$B:$AA,6,0),".",VLOOKUP(B343,'F-GD-07 Completo'!$B:$AA,8,0))</f>
        <v>#N/A</v>
      </c>
      <c r="D343" s="661"/>
      <c r="E343" s="661"/>
      <c r="F343" s="666" t="e">
        <f>CONCATENATE(VLOOKUP(B343,'F-GD-07 Completo'!$B:$AA,7,0),".",VLOOKUP(B343,'F-GD-07 Completo'!$B:$AA,9,0))</f>
        <v>#N/A</v>
      </c>
      <c r="G343" s="666"/>
      <c r="H343" s="666"/>
      <c r="I343" s="666"/>
      <c r="J343" s="666"/>
      <c r="K343" s="666"/>
      <c r="L343" s="666"/>
      <c r="M343" s="666"/>
      <c r="N343" s="666"/>
      <c r="O343" s="666"/>
      <c r="P343" s="666"/>
      <c r="Q343" s="666"/>
      <c r="R343" s="666"/>
      <c r="S343" s="666"/>
      <c r="T343" s="666"/>
      <c r="U343" s="666" t="e">
        <f>CONCATENATE(VLOOKUP(B343,'F-GD-07 Completo'!$B:$AA,8,0)," - ",VLOOKUP(B343,'F-GD-07 Completo'!$B:$W,10,0))</f>
        <v>#N/A</v>
      </c>
      <c r="V343" s="666"/>
      <c r="W343" s="666"/>
      <c r="X343" s="666"/>
      <c r="Y343" s="666"/>
      <c r="Z343" s="666"/>
      <c r="AA343" s="666"/>
      <c r="AB343" s="667"/>
      <c r="AC343" s="668" t="e">
        <f>VLOOKUP(B343,'F-GD-07 Completo'!$B:$AA,11,0)</f>
        <v>#N/A</v>
      </c>
      <c r="AD343" s="669"/>
      <c r="AE343" s="669"/>
      <c r="AF343" s="669"/>
      <c r="AG343" s="670" t="e">
        <f>VLOOKUP(B343,'F-GD-07 Completo'!$B:$AA,12,0)</f>
        <v>#N/A</v>
      </c>
      <c r="AH343" s="670"/>
      <c r="AI343" s="671"/>
      <c r="AJ343" s="672" t="e">
        <f>IF(VLOOKUP(B343,'F-GD-07 Completo'!$B:$AA,13,0)="Carpeta física",CONCATENATE(VLOOKUP(B343,'F-GD-07 Completo'!$B:$AE,14,0)," de ",VLOOKUP(B343,'F-GD-07 Completo'!$B:$AE,15,0))," ")</f>
        <v>#N/A</v>
      </c>
      <c r="AK343" s="673"/>
      <c r="AL343" s="674" t="e">
        <f>IF(VLOOKUP(B343,'F-GD-07 Completo'!$B:$AA,13,0)="Tomo (documentos empastados)",CONCATENATE(VLOOKUP(B343,'F-GD-07 Completo'!$B:$AE,15,0)," de ",VLOOKUP(B343,'F-GD-07 Completo'!$B:$AE,16,0))," ")</f>
        <v>#N/A</v>
      </c>
      <c r="AM343" s="675"/>
      <c r="AN343" s="672" t="e">
        <f>IF(VLOOKUP(B343,'F-GD-07 Completo'!$B:$AA,13,0)="Otro",CONCATENATE(VLOOKUP(B343,'F-GD-07 Completo'!$B:$AE,15,0)," de ",VLOOKUP(B343,'F-GD-07 Completo'!$B:$AE,16,0))," ")</f>
        <v>#N/A</v>
      </c>
      <c r="AO343" s="673"/>
      <c r="AP343" s="69" t="e">
        <f>VLOOKUP(B343,'F-GD-07 Completo'!$B:$AE,29,0)</f>
        <v>#N/A</v>
      </c>
      <c r="AQ343" s="676" t="e">
        <f>VLOOKUP(B343,'F-GD-07 Completo'!$B:$AA,21,0)</f>
        <v>#N/A</v>
      </c>
      <c r="AR343" s="677"/>
      <c r="AS343" s="213" t="e">
        <f>VLOOKUP(B343,'F-GD-07 Completo'!$B:$AA,18,0)</f>
        <v>#N/A</v>
      </c>
      <c r="AT343" s="213" t="e">
        <f>VLOOKUP(B343,'F-GD-07 Completo'!$B:$AA,19,0)</f>
        <v>#N/A</v>
      </c>
      <c r="AU343" s="213" t="e">
        <f>VLOOKUP(B343,'F-GD-07 Completo'!$B:$AA,20,0)</f>
        <v>#N/A</v>
      </c>
      <c r="AV343" s="661" t="e">
        <f>VLOOKUP(B343,'F-GD-07 Completo'!$B:$AA,22,0)</f>
        <v>#N/A</v>
      </c>
      <c r="AW343" s="662"/>
      <c r="AX343" s="70" t="e">
        <f>IF(VLOOKUP(B343,'F-GD-07 Completo'!$B:$AA,23,0)="PU","X"," ")</f>
        <v>#N/A</v>
      </c>
      <c r="AY343" s="70" t="e">
        <f>IF(VLOOKUP(B343,'F-GD-07 Completo'!$B:$AA,23,0)="PC","X"," ")</f>
        <v>#N/A</v>
      </c>
      <c r="AZ343" s="70" t="e">
        <f>IF(VLOOKUP(B343,'F-GD-07 Completo'!$B:$AA,23,0)="PR","X"," ")</f>
        <v>#N/A</v>
      </c>
      <c r="BA343" s="71" t="e">
        <f>VLOOKUP(B343,'F-GD-07 Completo'!$B:$AA,24,0)</f>
        <v>#N/A</v>
      </c>
      <c r="BB343" s="663" t="e">
        <f>VLOOKUP(B343,'F-GD-07 Completo'!$B:$AA,25,0)</f>
        <v>#N/A</v>
      </c>
      <c r="BC343" s="664"/>
      <c r="BD343" s="664"/>
      <c r="BE343" s="664"/>
      <c r="BF343" s="664"/>
      <c r="BG343" s="664"/>
      <c r="BH343" s="664"/>
      <c r="BI343" s="664"/>
      <c r="BJ343" s="664"/>
      <c r="BK343" s="664"/>
      <c r="BL343" s="664"/>
      <c r="BM343" s="664"/>
      <c r="BN343" s="664"/>
      <c r="BO343" s="665"/>
      <c r="BP343" s="72"/>
      <c r="BQ343" s="73"/>
      <c r="BR343" s="209"/>
    </row>
    <row r="344" spans="1:70" s="210" customFormat="1" ht="16.5" customHeight="1" x14ac:dyDescent="0.2">
      <c r="A344" s="208"/>
      <c r="B344" s="68">
        <v>323</v>
      </c>
      <c r="C344" s="661" t="e">
        <f>CONCATENATE(VLOOKUP(B344,'F-GD-07 Completo'!$B:$AA,6,0),".",VLOOKUP(B344,'F-GD-07 Completo'!$B:$AA,8,0))</f>
        <v>#N/A</v>
      </c>
      <c r="D344" s="661"/>
      <c r="E344" s="661"/>
      <c r="F344" s="666" t="e">
        <f>CONCATENATE(VLOOKUP(B344,'F-GD-07 Completo'!$B:$AA,7,0),".",VLOOKUP(B344,'F-GD-07 Completo'!$B:$AA,9,0))</f>
        <v>#N/A</v>
      </c>
      <c r="G344" s="666"/>
      <c r="H344" s="666"/>
      <c r="I344" s="666"/>
      <c r="J344" s="666"/>
      <c r="K344" s="666"/>
      <c r="L344" s="666"/>
      <c r="M344" s="666"/>
      <c r="N344" s="666"/>
      <c r="O344" s="666"/>
      <c r="P344" s="666"/>
      <c r="Q344" s="666"/>
      <c r="R344" s="666"/>
      <c r="S344" s="666"/>
      <c r="T344" s="666"/>
      <c r="U344" s="666" t="e">
        <f>CONCATENATE(VLOOKUP(B344,'F-GD-07 Completo'!$B:$AA,8,0)," - ",VLOOKUP(B344,'F-GD-07 Completo'!$B:$W,10,0))</f>
        <v>#N/A</v>
      </c>
      <c r="V344" s="666"/>
      <c r="W344" s="666"/>
      <c r="X344" s="666"/>
      <c r="Y344" s="666"/>
      <c r="Z344" s="666"/>
      <c r="AA344" s="666"/>
      <c r="AB344" s="667"/>
      <c r="AC344" s="668" t="e">
        <f>VLOOKUP(B344,'F-GD-07 Completo'!$B:$AA,11,0)</f>
        <v>#N/A</v>
      </c>
      <c r="AD344" s="669"/>
      <c r="AE344" s="669"/>
      <c r="AF344" s="669"/>
      <c r="AG344" s="670" t="e">
        <f>VLOOKUP(B344,'F-GD-07 Completo'!$B:$AA,12,0)</f>
        <v>#N/A</v>
      </c>
      <c r="AH344" s="670"/>
      <c r="AI344" s="671"/>
      <c r="AJ344" s="672" t="e">
        <f>IF(VLOOKUP(B344,'F-GD-07 Completo'!$B:$AA,13,0)="Carpeta física",CONCATENATE(VLOOKUP(B344,'F-GD-07 Completo'!$B:$AE,14,0)," de ",VLOOKUP(B344,'F-GD-07 Completo'!$B:$AE,15,0))," ")</f>
        <v>#N/A</v>
      </c>
      <c r="AK344" s="673"/>
      <c r="AL344" s="674" t="e">
        <f>IF(VLOOKUP(B344,'F-GD-07 Completo'!$B:$AA,13,0)="Tomo (documentos empastados)",CONCATENATE(VLOOKUP(B344,'F-GD-07 Completo'!$B:$AE,15,0)," de ",VLOOKUP(B344,'F-GD-07 Completo'!$B:$AE,16,0))," ")</f>
        <v>#N/A</v>
      </c>
      <c r="AM344" s="675"/>
      <c r="AN344" s="672" t="e">
        <f>IF(VLOOKUP(B344,'F-GD-07 Completo'!$B:$AA,13,0)="Otro",CONCATENATE(VLOOKUP(B344,'F-GD-07 Completo'!$B:$AE,15,0)," de ",VLOOKUP(B344,'F-GD-07 Completo'!$B:$AE,16,0))," ")</f>
        <v>#N/A</v>
      </c>
      <c r="AO344" s="673"/>
      <c r="AP344" s="69" t="e">
        <f>VLOOKUP(B344,'F-GD-07 Completo'!$B:$AE,29,0)</f>
        <v>#N/A</v>
      </c>
      <c r="AQ344" s="676" t="e">
        <f>VLOOKUP(B344,'F-GD-07 Completo'!$B:$AA,21,0)</f>
        <v>#N/A</v>
      </c>
      <c r="AR344" s="677"/>
      <c r="AS344" s="213" t="e">
        <f>VLOOKUP(B344,'F-GD-07 Completo'!$B:$AA,18,0)</f>
        <v>#N/A</v>
      </c>
      <c r="AT344" s="213" t="e">
        <f>VLOOKUP(B344,'F-GD-07 Completo'!$B:$AA,19,0)</f>
        <v>#N/A</v>
      </c>
      <c r="AU344" s="213" t="e">
        <f>VLOOKUP(B344,'F-GD-07 Completo'!$B:$AA,20,0)</f>
        <v>#N/A</v>
      </c>
      <c r="AV344" s="661" t="e">
        <f>VLOOKUP(B344,'F-GD-07 Completo'!$B:$AA,22,0)</f>
        <v>#N/A</v>
      </c>
      <c r="AW344" s="662"/>
      <c r="AX344" s="70" t="e">
        <f>IF(VLOOKUP(B344,'F-GD-07 Completo'!$B:$AA,23,0)="PU","X"," ")</f>
        <v>#N/A</v>
      </c>
      <c r="AY344" s="70" t="e">
        <f>IF(VLOOKUP(B344,'F-GD-07 Completo'!$B:$AA,23,0)="PC","X"," ")</f>
        <v>#N/A</v>
      </c>
      <c r="AZ344" s="70" t="e">
        <f>IF(VLOOKUP(B344,'F-GD-07 Completo'!$B:$AA,23,0)="PR","X"," ")</f>
        <v>#N/A</v>
      </c>
      <c r="BA344" s="71" t="e">
        <f>VLOOKUP(B344,'F-GD-07 Completo'!$B:$AA,24,0)</f>
        <v>#N/A</v>
      </c>
      <c r="BB344" s="663" t="e">
        <f>VLOOKUP(B344,'F-GD-07 Completo'!$B:$AA,25,0)</f>
        <v>#N/A</v>
      </c>
      <c r="BC344" s="664"/>
      <c r="BD344" s="664"/>
      <c r="BE344" s="664"/>
      <c r="BF344" s="664"/>
      <c r="BG344" s="664"/>
      <c r="BH344" s="664"/>
      <c r="BI344" s="664"/>
      <c r="BJ344" s="664"/>
      <c r="BK344" s="664"/>
      <c r="BL344" s="664"/>
      <c r="BM344" s="664"/>
      <c r="BN344" s="664"/>
      <c r="BO344" s="665"/>
      <c r="BP344" s="72"/>
      <c r="BQ344" s="73"/>
      <c r="BR344" s="209"/>
    </row>
    <row r="345" spans="1:70" s="210" customFormat="1" ht="16.5" customHeight="1" x14ac:dyDescent="0.2">
      <c r="A345" s="208"/>
      <c r="B345" s="68">
        <v>324</v>
      </c>
      <c r="C345" s="661" t="e">
        <f>CONCATENATE(VLOOKUP(B345,'F-GD-07 Completo'!$B:$AA,6,0),".",VLOOKUP(B345,'F-GD-07 Completo'!$B:$AA,8,0))</f>
        <v>#N/A</v>
      </c>
      <c r="D345" s="661"/>
      <c r="E345" s="661"/>
      <c r="F345" s="666" t="e">
        <f>CONCATENATE(VLOOKUP(B345,'F-GD-07 Completo'!$B:$AA,7,0),".",VLOOKUP(B345,'F-GD-07 Completo'!$B:$AA,9,0))</f>
        <v>#N/A</v>
      </c>
      <c r="G345" s="666"/>
      <c r="H345" s="666"/>
      <c r="I345" s="666"/>
      <c r="J345" s="666"/>
      <c r="K345" s="666"/>
      <c r="L345" s="666"/>
      <c r="M345" s="666"/>
      <c r="N345" s="666"/>
      <c r="O345" s="666"/>
      <c r="P345" s="666"/>
      <c r="Q345" s="666"/>
      <c r="R345" s="666"/>
      <c r="S345" s="666"/>
      <c r="T345" s="666"/>
      <c r="U345" s="666" t="e">
        <f>CONCATENATE(VLOOKUP(B345,'F-GD-07 Completo'!$B:$AA,8,0)," - ",VLOOKUP(B345,'F-GD-07 Completo'!$B:$W,10,0))</f>
        <v>#N/A</v>
      </c>
      <c r="V345" s="666"/>
      <c r="W345" s="666"/>
      <c r="X345" s="666"/>
      <c r="Y345" s="666"/>
      <c r="Z345" s="666"/>
      <c r="AA345" s="666"/>
      <c r="AB345" s="667"/>
      <c r="AC345" s="668" t="e">
        <f>VLOOKUP(B345,'F-GD-07 Completo'!$B:$AA,11,0)</f>
        <v>#N/A</v>
      </c>
      <c r="AD345" s="669"/>
      <c r="AE345" s="669"/>
      <c r="AF345" s="669"/>
      <c r="AG345" s="670" t="e">
        <f>VLOOKUP(B345,'F-GD-07 Completo'!$B:$AA,12,0)</f>
        <v>#N/A</v>
      </c>
      <c r="AH345" s="670"/>
      <c r="AI345" s="671"/>
      <c r="AJ345" s="672" t="e">
        <f>IF(VLOOKUP(B345,'F-GD-07 Completo'!$B:$AA,13,0)="Carpeta física",CONCATENATE(VLOOKUP(B345,'F-GD-07 Completo'!$B:$AE,14,0)," de ",VLOOKUP(B345,'F-GD-07 Completo'!$B:$AE,15,0))," ")</f>
        <v>#N/A</v>
      </c>
      <c r="AK345" s="673"/>
      <c r="AL345" s="674" t="e">
        <f>IF(VLOOKUP(B345,'F-GD-07 Completo'!$B:$AA,13,0)="Tomo (documentos empastados)",CONCATENATE(VLOOKUP(B345,'F-GD-07 Completo'!$B:$AE,15,0)," de ",VLOOKUP(B345,'F-GD-07 Completo'!$B:$AE,16,0))," ")</f>
        <v>#N/A</v>
      </c>
      <c r="AM345" s="675"/>
      <c r="AN345" s="672" t="e">
        <f>IF(VLOOKUP(B345,'F-GD-07 Completo'!$B:$AA,13,0)="Otro",CONCATENATE(VLOOKUP(B345,'F-GD-07 Completo'!$B:$AE,15,0)," de ",VLOOKUP(B345,'F-GD-07 Completo'!$B:$AE,16,0))," ")</f>
        <v>#N/A</v>
      </c>
      <c r="AO345" s="673"/>
      <c r="AP345" s="69" t="e">
        <f>VLOOKUP(B345,'F-GD-07 Completo'!$B:$AE,29,0)</f>
        <v>#N/A</v>
      </c>
      <c r="AQ345" s="676" t="e">
        <f>VLOOKUP(B345,'F-GD-07 Completo'!$B:$AA,21,0)</f>
        <v>#N/A</v>
      </c>
      <c r="AR345" s="677"/>
      <c r="AS345" s="213" t="e">
        <f>VLOOKUP(B345,'F-GD-07 Completo'!$B:$AA,18,0)</f>
        <v>#N/A</v>
      </c>
      <c r="AT345" s="213" t="e">
        <f>VLOOKUP(B345,'F-GD-07 Completo'!$B:$AA,19,0)</f>
        <v>#N/A</v>
      </c>
      <c r="AU345" s="213" t="e">
        <f>VLOOKUP(B345,'F-GD-07 Completo'!$B:$AA,20,0)</f>
        <v>#N/A</v>
      </c>
      <c r="AV345" s="661" t="e">
        <f>VLOOKUP(B345,'F-GD-07 Completo'!$B:$AA,22,0)</f>
        <v>#N/A</v>
      </c>
      <c r="AW345" s="662"/>
      <c r="AX345" s="70" t="e">
        <f>IF(VLOOKUP(B345,'F-GD-07 Completo'!$B:$AA,23,0)="PU","X"," ")</f>
        <v>#N/A</v>
      </c>
      <c r="AY345" s="70" t="e">
        <f>IF(VLOOKUP(B345,'F-GD-07 Completo'!$B:$AA,23,0)="PC","X"," ")</f>
        <v>#N/A</v>
      </c>
      <c r="AZ345" s="70" t="e">
        <f>IF(VLOOKUP(B345,'F-GD-07 Completo'!$B:$AA,23,0)="PR","X"," ")</f>
        <v>#N/A</v>
      </c>
      <c r="BA345" s="71" t="e">
        <f>VLOOKUP(B345,'F-GD-07 Completo'!$B:$AA,24,0)</f>
        <v>#N/A</v>
      </c>
      <c r="BB345" s="663" t="e">
        <f>VLOOKUP(B345,'F-GD-07 Completo'!$B:$AA,25,0)</f>
        <v>#N/A</v>
      </c>
      <c r="BC345" s="664"/>
      <c r="BD345" s="664"/>
      <c r="BE345" s="664"/>
      <c r="BF345" s="664"/>
      <c r="BG345" s="664"/>
      <c r="BH345" s="664"/>
      <c r="BI345" s="664"/>
      <c r="BJ345" s="664"/>
      <c r="BK345" s="664"/>
      <c r="BL345" s="664"/>
      <c r="BM345" s="664"/>
      <c r="BN345" s="664"/>
      <c r="BO345" s="665"/>
      <c r="BP345" s="72"/>
      <c r="BQ345" s="73"/>
      <c r="BR345" s="209"/>
    </row>
    <row r="346" spans="1:70" s="210" customFormat="1" ht="16.5" customHeight="1" x14ac:dyDescent="0.2">
      <c r="A346" s="208"/>
      <c r="B346" s="68">
        <v>325</v>
      </c>
      <c r="C346" s="661" t="e">
        <f>CONCATENATE(VLOOKUP(B346,'F-GD-07 Completo'!$B:$AA,6,0),".",VLOOKUP(B346,'F-GD-07 Completo'!$B:$AA,8,0))</f>
        <v>#N/A</v>
      </c>
      <c r="D346" s="661"/>
      <c r="E346" s="661"/>
      <c r="F346" s="666" t="e">
        <f>CONCATENATE(VLOOKUP(B346,'F-GD-07 Completo'!$B:$AA,7,0),".",VLOOKUP(B346,'F-GD-07 Completo'!$B:$AA,9,0))</f>
        <v>#N/A</v>
      </c>
      <c r="G346" s="666"/>
      <c r="H346" s="666"/>
      <c r="I346" s="666"/>
      <c r="J346" s="666"/>
      <c r="K346" s="666"/>
      <c r="L346" s="666"/>
      <c r="M346" s="666"/>
      <c r="N346" s="666"/>
      <c r="O346" s="666"/>
      <c r="P346" s="666"/>
      <c r="Q346" s="666"/>
      <c r="R346" s="666"/>
      <c r="S346" s="666"/>
      <c r="T346" s="666"/>
      <c r="U346" s="666" t="e">
        <f>CONCATENATE(VLOOKUP(B346,'F-GD-07 Completo'!$B:$AA,8,0)," - ",VLOOKUP(B346,'F-GD-07 Completo'!$B:$W,10,0))</f>
        <v>#N/A</v>
      </c>
      <c r="V346" s="666"/>
      <c r="W346" s="666"/>
      <c r="X346" s="666"/>
      <c r="Y346" s="666"/>
      <c r="Z346" s="666"/>
      <c r="AA346" s="666"/>
      <c r="AB346" s="667"/>
      <c r="AC346" s="668" t="e">
        <f>VLOOKUP(B346,'F-GD-07 Completo'!$B:$AA,11,0)</f>
        <v>#N/A</v>
      </c>
      <c r="AD346" s="669"/>
      <c r="AE346" s="669"/>
      <c r="AF346" s="669"/>
      <c r="AG346" s="670" t="e">
        <f>VLOOKUP(B346,'F-GD-07 Completo'!$B:$AA,12,0)</f>
        <v>#N/A</v>
      </c>
      <c r="AH346" s="670"/>
      <c r="AI346" s="671"/>
      <c r="AJ346" s="672" t="e">
        <f>IF(VLOOKUP(B346,'F-GD-07 Completo'!$B:$AA,13,0)="Carpeta física",CONCATENATE(VLOOKUP(B346,'F-GD-07 Completo'!$B:$AE,14,0)," de ",VLOOKUP(B346,'F-GD-07 Completo'!$B:$AE,15,0))," ")</f>
        <v>#N/A</v>
      </c>
      <c r="AK346" s="673"/>
      <c r="AL346" s="674" t="e">
        <f>IF(VLOOKUP(B346,'F-GD-07 Completo'!$B:$AA,13,0)="Tomo (documentos empastados)",CONCATENATE(VLOOKUP(B346,'F-GD-07 Completo'!$B:$AE,15,0)," de ",VLOOKUP(B346,'F-GD-07 Completo'!$B:$AE,16,0))," ")</f>
        <v>#N/A</v>
      </c>
      <c r="AM346" s="675"/>
      <c r="AN346" s="672" t="e">
        <f>IF(VLOOKUP(B346,'F-GD-07 Completo'!$B:$AA,13,0)="Otro",CONCATENATE(VLOOKUP(B346,'F-GD-07 Completo'!$B:$AE,15,0)," de ",VLOOKUP(B346,'F-GD-07 Completo'!$B:$AE,16,0))," ")</f>
        <v>#N/A</v>
      </c>
      <c r="AO346" s="673"/>
      <c r="AP346" s="69" t="e">
        <f>VLOOKUP(B346,'F-GD-07 Completo'!$B:$AE,29,0)</f>
        <v>#N/A</v>
      </c>
      <c r="AQ346" s="676" t="e">
        <f>VLOOKUP(B346,'F-GD-07 Completo'!$B:$AA,21,0)</f>
        <v>#N/A</v>
      </c>
      <c r="AR346" s="677"/>
      <c r="AS346" s="213" t="e">
        <f>VLOOKUP(B346,'F-GD-07 Completo'!$B:$AA,18,0)</f>
        <v>#N/A</v>
      </c>
      <c r="AT346" s="213" t="e">
        <f>VLOOKUP(B346,'F-GD-07 Completo'!$B:$AA,19,0)</f>
        <v>#N/A</v>
      </c>
      <c r="AU346" s="213" t="e">
        <f>VLOOKUP(B346,'F-GD-07 Completo'!$B:$AA,20,0)</f>
        <v>#N/A</v>
      </c>
      <c r="AV346" s="661" t="e">
        <f>VLOOKUP(B346,'F-GD-07 Completo'!$B:$AA,22,0)</f>
        <v>#N/A</v>
      </c>
      <c r="AW346" s="662"/>
      <c r="AX346" s="70" t="e">
        <f>IF(VLOOKUP(B346,'F-GD-07 Completo'!$B:$AA,23,0)="PU","X"," ")</f>
        <v>#N/A</v>
      </c>
      <c r="AY346" s="70" t="e">
        <f>IF(VLOOKUP(B346,'F-GD-07 Completo'!$B:$AA,23,0)="PC","X"," ")</f>
        <v>#N/A</v>
      </c>
      <c r="AZ346" s="70" t="e">
        <f>IF(VLOOKUP(B346,'F-GD-07 Completo'!$B:$AA,23,0)="PR","X"," ")</f>
        <v>#N/A</v>
      </c>
      <c r="BA346" s="71" t="e">
        <f>VLOOKUP(B346,'F-GD-07 Completo'!$B:$AA,24,0)</f>
        <v>#N/A</v>
      </c>
      <c r="BB346" s="663" t="e">
        <f>VLOOKUP(B346,'F-GD-07 Completo'!$B:$AA,25,0)</f>
        <v>#N/A</v>
      </c>
      <c r="BC346" s="664"/>
      <c r="BD346" s="664"/>
      <c r="BE346" s="664"/>
      <c r="BF346" s="664"/>
      <c r="BG346" s="664"/>
      <c r="BH346" s="664"/>
      <c r="BI346" s="664"/>
      <c r="BJ346" s="664"/>
      <c r="BK346" s="664"/>
      <c r="BL346" s="664"/>
      <c r="BM346" s="664"/>
      <c r="BN346" s="664"/>
      <c r="BO346" s="665"/>
      <c r="BP346" s="72"/>
      <c r="BQ346" s="73"/>
      <c r="BR346" s="209"/>
    </row>
    <row r="347" spans="1:70" s="210" customFormat="1" ht="16.5" customHeight="1" x14ac:dyDescent="0.2">
      <c r="A347" s="208"/>
      <c r="B347" s="68">
        <v>326</v>
      </c>
      <c r="C347" s="661" t="e">
        <f>CONCATENATE(VLOOKUP(B347,'F-GD-07 Completo'!$B:$AA,6,0),".",VLOOKUP(B347,'F-GD-07 Completo'!$B:$AA,8,0))</f>
        <v>#N/A</v>
      </c>
      <c r="D347" s="661"/>
      <c r="E347" s="661"/>
      <c r="F347" s="666" t="e">
        <f>CONCATENATE(VLOOKUP(B347,'F-GD-07 Completo'!$B:$AA,7,0),".",VLOOKUP(B347,'F-GD-07 Completo'!$B:$AA,9,0))</f>
        <v>#N/A</v>
      </c>
      <c r="G347" s="666"/>
      <c r="H347" s="666"/>
      <c r="I347" s="666"/>
      <c r="J347" s="666"/>
      <c r="K347" s="666"/>
      <c r="L347" s="666"/>
      <c r="M347" s="666"/>
      <c r="N347" s="666"/>
      <c r="O347" s="666"/>
      <c r="P347" s="666"/>
      <c r="Q347" s="666"/>
      <c r="R347" s="666"/>
      <c r="S347" s="666"/>
      <c r="T347" s="666"/>
      <c r="U347" s="666" t="e">
        <f>CONCATENATE(VLOOKUP(B347,'F-GD-07 Completo'!$B:$AA,8,0)," - ",VLOOKUP(B347,'F-GD-07 Completo'!$B:$W,10,0))</f>
        <v>#N/A</v>
      </c>
      <c r="V347" s="666"/>
      <c r="W347" s="666"/>
      <c r="X347" s="666"/>
      <c r="Y347" s="666"/>
      <c r="Z347" s="666"/>
      <c r="AA347" s="666"/>
      <c r="AB347" s="667"/>
      <c r="AC347" s="668" t="e">
        <f>VLOOKUP(B347,'F-GD-07 Completo'!$B:$AA,11,0)</f>
        <v>#N/A</v>
      </c>
      <c r="AD347" s="669"/>
      <c r="AE347" s="669"/>
      <c r="AF347" s="669"/>
      <c r="AG347" s="670" t="e">
        <f>VLOOKUP(B347,'F-GD-07 Completo'!$B:$AA,12,0)</f>
        <v>#N/A</v>
      </c>
      <c r="AH347" s="670"/>
      <c r="AI347" s="671"/>
      <c r="AJ347" s="672" t="e">
        <f>IF(VLOOKUP(B347,'F-GD-07 Completo'!$B:$AA,13,0)="Carpeta física",CONCATENATE(VLOOKUP(B347,'F-GD-07 Completo'!$B:$AE,14,0)," de ",VLOOKUP(B347,'F-GD-07 Completo'!$B:$AE,15,0))," ")</f>
        <v>#N/A</v>
      </c>
      <c r="AK347" s="673"/>
      <c r="AL347" s="674" t="e">
        <f>IF(VLOOKUP(B347,'F-GD-07 Completo'!$B:$AA,13,0)="Tomo (documentos empastados)",CONCATENATE(VLOOKUP(B347,'F-GD-07 Completo'!$B:$AE,15,0)," de ",VLOOKUP(B347,'F-GD-07 Completo'!$B:$AE,16,0))," ")</f>
        <v>#N/A</v>
      </c>
      <c r="AM347" s="675"/>
      <c r="AN347" s="672" t="e">
        <f>IF(VLOOKUP(B347,'F-GD-07 Completo'!$B:$AA,13,0)="Otro",CONCATENATE(VLOOKUP(B347,'F-GD-07 Completo'!$B:$AE,15,0)," de ",VLOOKUP(B347,'F-GD-07 Completo'!$B:$AE,16,0))," ")</f>
        <v>#N/A</v>
      </c>
      <c r="AO347" s="673"/>
      <c r="AP347" s="69" t="e">
        <f>VLOOKUP(B347,'F-GD-07 Completo'!$B:$AE,29,0)</f>
        <v>#N/A</v>
      </c>
      <c r="AQ347" s="676" t="e">
        <f>VLOOKUP(B347,'F-GD-07 Completo'!$B:$AA,21,0)</f>
        <v>#N/A</v>
      </c>
      <c r="AR347" s="677"/>
      <c r="AS347" s="213" t="e">
        <f>VLOOKUP(B347,'F-GD-07 Completo'!$B:$AA,18,0)</f>
        <v>#N/A</v>
      </c>
      <c r="AT347" s="213" t="e">
        <f>VLOOKUP(B347,'F-GD-07 Completo'!$B:$AA,19,0)</f>
        <v>#N/A</v>
      </c>
      <c r="AU347" s="213" t="e">
        <f>VLOOKUP(B347,'F-GD-07 Completo'!$B:$AA,20,0)</f>
        <v>#N/A</v>
      </c>
      <c r="AV347" s="661" t="e">
        <f>VLOOKUP(B347,'F-GD-07 Completo'!$B:$AA,22,0)</f>
        <v>#N/A</v>
      </c>
      <c r="AW347" s="662"/>
      <c r="AX347" s="70" t="e">
        <f>IF(VLOOKUP(B347,'F-GD-07 Completo'!$B:$AA,23,0)="PU","X"," ")</f>
        <v>#N/A</v>
      </c>
      <c r="AY347" s="70" t="e">
        <f>IF(VLOOKUP(B347,'F-GD-07 Completo'!$B:$AA,23,0)="PC","X"," ")</f>
        <v>#N/A</v>
      </c>
      <c r="AZ347" s="70" t="e">
        <f>IF(VLOOKUP(B347,'F-GD-07 Completo'!$B:$AA,23,0)="PR","X"," ")</f>
        <v>#N/A</v>
      </c>
      <c r="BA347" s="71" t="e">
        <f>VLOOKUP(B347,'F-GD-07 Completo'!$B:$AA,24,0)</f>
        <v>#N/A</v>
      </c>
      <c r="BB347" s="663" t="e">
        <f>VLOOKUP(B347,'F-GD-07 Completo'!$B:$AA,25,0)</f>
        <v>#N/A</v>
      </c>
      <c r="BC347" s="664"/>
      <c r="BD347" s="664"/>
      <c r="BE347" s="664"/>
      <c r="BF347" s="664"/>
      <c r="BG347" s="664"/>
      <c r="BH347" s="664"/>
      <c r="BI347" s="664"/>
      <c r="BJ347" s="664"/>
      <c r="BK347" s="664"/>
      <c r="BL347" s="664"/>
      <c r="BM347" s="664"/>
      <c r="BN347" s="664"/>
      <c r="BO347" s="665"/>
      <c r="BP347" s="72"/>
      <c r="BQ347" s="73"/>
      <c r="BR347" s="209"/>
    </row>
    <row r="348" spans="1:70" s="210" customFormat="1" ht="16.5" customHeight="1" x14ac:dyDescent="0.2">
      <c r="A348" s="208"/>
      <c r="B348" s="68">
        <v>327</v>
      </c>
      <c r="C348" s="661" t="e">
        <f>CONCATENATE(VLOOKUP(B348,'F-GD-07 Completo'!$B:$AA,6,0),".",VLOOKUP(B348,'F-GD-07 Completo'!$B:$AA,8,0))</f>
        <v>#N/A</v>
      </c>
      <c r="D348" s="661"/>
      <c r="E348" s="661"/>
      <c r="F348" s="666" t="e">
        <f>CONCATENATE(VLOOKUP(B348,'F-GD-07 Completo'!$B:$AA,7,0),".",VLOOKUP(B348,'F-GD-07 Completo'!$B:$AA,9,0))</f>
        <v>#N/A</v>
      </c>
      <c r="G348" s="666"/>
      <c r="H348" s="666"/>
      <c r="I348" s="666"/>
      <c r="J348" s="666"/>
      <c r="K348" s="666"/>
      <c r="L348" s="666"/>
      <c r="M348" s="666"/>
      <c r="N348" s="666"/>
      <c r="O348" s="666"/>
      <c r="P348" s="666"/>
      <c r="Q348" s="666"/>
      <c r="R348" s="666"/>
      <c r="S348" s="666"/>
      <c r="T348" s="666"/>
      <c r="U348" s="666" t="e">
        <f>CONCATENATE(VLOOKUP(B348,'F-GD-07 Completo'!$B:$AA,8,0)," - ",VLOOKUP(B348,'F-GD-07 Completo'!$B:$W,10,0))</f>
        <v>#N/A</v>
      </c>
      <c r="V348" s="666"/>
      <c r="W348" s="666"/>
      <c r="X348" s="666"/>
      <c r="Y348" s="666"/>
      <c r="Z348" s="666"/>
      <c r="AA348" s="666"/>
      <c r="AB348" s="667"/>
      <c r="AC348" s="668" t="e">
        <f>VLOOKUP(B348,'F-GD-07 Completo'!$B:$AA,11,0)</f>
        <v>#N/A</v>
      </c>
      <c r="AD348" s="669"/>
      <c r="AE348" s="669"/>
      <c r="AF348" s="669"/>
      <c r="AG348" s="670" t="e">
        <f>VLOOKUP(B348,'F-GD-07 Completo'!$B:$AA,12,0)</f>
        <v>#N/A</v>
      </c>
      <c r="AH348" s="670"/>
      <c r="AI348" s="671"/>
      <c r="AJ348" s="672" t="e">
        <f>IF(VLOOKUP(B348,'F-GD-07 Completo'!$B:$AA,13,0)="Carpeta física",CONCATENATE(VLOOKUP(B348,'F-GD-07 Completo'!$B:$AE,14,0)," de ",VLOOKUP(B348,'F-GD-07 Completo'!$B:$AE,15,0))," ")</f>
        <v>#N/A</v>
      </c>
      <c r="AK348" s="673"/>
      <c r="AL348" s="674" t="e">
        <f>IF(VLOOKUP(B348,'F-GD-07 Completo'!$B:$AA,13,0)="Tomo (documentos empastados)",CONCATENATE(VLOOKUP(B348,'F-GD-07 Completo'!$B:$AE,15,0)," de ",VLOOKUP(B348,'F-GD-07 Completo'!$B:$AE,16,0))," ")</f>
        <v>#N/A</v>
      </c>
      <c r="AM348" s="675"/>
      <c r="AN348" s="672" t="e">
        <f>IF(VLOOKUP(B348,'F-GD-07 Completo'!$B:$AA,13,0)="Otro",CONCATENATE(VLOOKUP(B348,'F-GD-07 Completo'!$B:$AE,15,0)," de ",VLOOKUP(B348,'F-GD-07 Completo'!$B:$AE,16,0))," ")</f>
        <v>#N/A</v>
      </c>
      <c r="AO348" s="673"/>
      <c r="AP348" s="69" t="e">
        <f>VLOOKUP(B348,'F-GD-07 Completo'!$B:$AE,29,0)</f>
        <v>#N/A</v>
      </c>
      <c r="AQ348" s="676" t="e">
        <f>VLOOKUP(B348,'F-GD-07 Completo'!$B:$AA,21,0)</f>
        <v>#N/A</v>
      </c>
      <c r="AR348" s="677"/>
      <c r="AS348" s="213" t="e">
        <f>VLOOKUP(B348,'F-GD-07 Completo'!$B:$AA,18,0)</f>
        <v>#N/A</v>
      </c>
      <c r="AT348" s="213" t="e">
        <f>VLOOKUP(B348,'F-GD-07 Completo'!$B:$AA,19,0)</f>
        <v>#N/A</v>
      </c>
      <c r="AU348" s="213" t="e">
        <f>VLOOKUP(B348,'F-GD-07 Completo'!$B:$AA,20,0)</f>
        <v>#N/A</v>
      </c>
      <c r="AV348" s="661" t="e">
        <f>VLOOKUP(B348,'F-GD-07 Completo'!$B:$AA,22,0)</f>
        <v>#N/A</v>
      </c>
      <c r="AW348" s="662"/>
      <c r="AX348" s="70" t="e">
        <f>IF(VLOOKUP(B348,'F-GD-07 Completo'!$B:$AA,23,0)="PU","X"," ")</f>
        <v>#N/A</v>
      </c>
      <c r="AY348" s="70" t="e">
        <f>IF(VLOOKUP(B348,'F-GD-07 Completo'!$B:$AA,23,0)="PC","X"," ")</f>
        <v>#N/A</v>
      </c>
      <c r="AZ348" s="70" t="e">
        <f>IF(VLOOKUP(B348,'F-GD-07 Completo'!$B:$AA,23,0)="PR","X"," ")</f>
        <v>#N/A</v>
      </c>
      <c r="BA348" s="71" t="e">
        <f>VLOOKUP(B348,'F-GD-07 Completo'!$B:$AA,24,0)</f>
        <v>#N/A</v>
      </c>
      <c r="BB348" s="663" t="e">
        <f>VLOOKUP(B348,'F-GD-07 Completo'!$B:$AA,25,0)</f>
        <v>#N/A</v>
      </c>
      <c r="BC348" s="664"/>
      <c r="BD348" s="664"/>
      <c r="BE348" s="664"/>
      <c r="BF348" s="664"/>
      <c r="BG348" s="664"/>
      <c r="BH348" s="664"/>
      <c r="BI348" s="664"/>
      <c r="BJ348" s="664"/>
      <c r="BK348" s="664"/>
      <c r="BL348" s="664"/>
      <c r="BM348" s="664"/>
      <c r="BN348" s="664"/>
      <c r="BO348" s="665"/>
      <c r="BP348" s="72"/>
      <c r="BQ348" s="73"/>
      <c r="BR348" s="209"/>
    </row>
    <row r="349" spans="1:70" s="210" customFormat="1" ht="16.5" customHeight="1" x14ac:dyDescent="0.2">
      <c r="A349" s="208"/>
      <c r="B349" s="68">
        <v>328</v>
      </c>
      <c r="C349" s="661" t="e">
        <f>CONCATENATE(VLOOKUP(B349,'F-GD-07 Completo'!$B:$AA,6,0),".",VLOOKUP(B349,'F-GD-07 Completo'!$B:$AA,8,0))</f>
        <v>#N/A</v>
      </c>
      <c r="D349" s="661"/>
      <c r="E349" s="661"/>
      <c r="F349" s="666" t="e">
        <f>CONCATENATE(VLOOKUP(B349,'F-GD-07 Completo'!$B:$AA,7,0),".",VLOOKUP(B349,'F-GD-07 Completo'!$B:$AA,9,0))</f>
        <v>#N/A</v>
      </c>
      <c r="G349" s="666"/>
      <c r="H349" s="666"/>
      <c r="I349" s="666"/>
      <c r="J349" s="666"/>
      <c r="K349" s="666"/>
      <c r="L349" s="666"/>
      <c r="M349" s="666"/>
      <c r="N349" s="666"/>
      <c r="O349" s="666"/>
      <c r="P349" s="666"/>
      <c r="Q349" s="666"/>
      <c r="R349" s="666"/>
      <c r="S349" s="666"/>
      <c r="T349" s="666"/>
      <c r="U349" s="666" t="e">
        <f>CONCATENATE(VLOOKUP(B349,'F-GD-07 Completo'!$B:$AA,8,0)," - ",VLOOKUP(B349,'F-GD-07 Completo'!$B:$W,10,0))</f>
        <v>#N/A</v>
      </c>
      <c r="V349" s="666"/>
      <c r="W349" s="666"/>
      <c r="X349" s="666"/>
      <c r="Y349" s="666"/>
      <c r="Z349" s="666"/>
      <c r="AA349" s="666"/>
      <c r="AB349" s="667"/>
      <c r="AC349" s="668" t="e">
        <f>VLOOKUP(B349,'F-GD-07 Completo'!$B:$AA,11,0)</f>
        <v>#N/A</v>
      </c>
      <c r="AD349" s="669"/>
      <c r="AE349" s="669"/>
      <c r="AF349" s="669"/>
      <c r="AG349" s="670" t="e">
        <f>VLOOKUP(B349,'F-GD-07 Completo'!$B:$AA,12,0)</f>
        <v>#N/A</v>
      </c>
      <c r="AH349" s="670"/>
      <c r="AI349" s="671"/>
      <c r="AJ349" s="672" t="e">
        <f>IF(VLOOKUP(B349,'F-GD-07 Completo'!$B:$AA,13,0)="Carpeta física",CONCATENATE(VLOOKUP(B349,'F-GD-07 Completo'!$B:$AE,14,0)," de ",VLOOKUP(B349,'F-GD-07 Completo'!$B:$AE,15,0))," ")</f>
        <v>#N/A</v>
      </c>
      <c r="AK349" s="673"/>
      <c r="AL349" s="674" t="e">
        <f>IF(VLOOKUP(B349,'F-GD-07 Completo'!$B:$AA,13,0)="Tomo (documentos empastados)",CONCATENATE(VLOOKUP(B349,'F-GD-07 Completo'!$B:$AE,15,0)," de ",VLOOKUP(B349,'F-GD-07 Completo'!$B:$AE,16,0))," ")</f>
        <v>#N/A</v>
      </c>
      <c r="AM349" s="675"/>
      <c r="AN349" s="672" t="e">
        <f>IF(VLOOKUP(B349,'F-GD-07 Completo'!$B:$AA,13,0)="Otro",CONCATENATE(VLOOKUP(B349,'F-GD-07 Completo'!$B:$AE,15,0)," de ",VLOOKUP(B349,'F-GD-07 Completo'!$B:$AE,16,0))," ")</f>
        <v>#N/A</v>
      </c>
      <c r="AO349" s="673"/>
      <c r="AP349" s="69" t="e">
        <f>VLOOKUP(B349,'F-GD-07 Completo'!$B:$AE,29,0)</f>
        <v>#N/A</v>
      </c>
      <c r="AQ349" s="676" t="e">
        <f>VLOOKUP(B349,'F-GD-07 Completo'!$B:$AA,21,0)</f>
        <v>#N/A</v>
      </c>
      <c r="AR349" s="677"/>
      <c r="AS349" s="213" t="e">
        <f>VLOOKUP(B349,'F-GD-07 Completo'!$B:$AA,18,0)</f>
        <v>#N/A</v>
      </c>
      <c r="AT349" s="213" t="e">
        <f>VLOOKUP(B349,'F-GD-07 Completo'!$B:$AA,19,0)</f>
        <v>#N/A</v>
      </c>
      <c r="AU349" s="213" t="e">
        <f>VLOOKUP(B349,'F-GD-07 Completo'!$B:$AA,20,0)</f>
        <v>#N/A</v>
      </c>
      <c r="AV349" s="661" t="e">
        <f>VLOOKUP(B349,'F-GD-07 Completo'!$B:$AA,22,0)</f>
        <v>#N/A</v>
      </c>
      <c r="AW349" s="662"/>
      <c r="AX349" s="70" t="e">
        <f>IF(VLOOKUP(B349,'F-GD-07 Completo'!$B:$AA,23,0)="PU","X"," ")</f>
        <v>#N/A</v>
      </c>
      <c r="AY349" s="70" t="e">
        <f>IF(VLOOKUP(B349,'F-GD-07 Completo'!$B:$AA,23,0)="PC","X"," ")</f>
        <v>#N/A</v>
      </c>
      <c r="AZ349" s="70" t="e">
        <f>IF(VLOOKUP(B349,'F-GD-07 Completo'!$B:$AA,23,0)="PR","X"," ")</f>
        <v>#N/A</v>
      </c>
      <c r="BA349" s="71" t="e">
        <f>VLOOKUP(B349,'F-GD-07 Completo'!$B:$AA,24,0)</f>
        <v>#N/A</v>
      </c>
      <c r="BB349" s="663" t="e">
        <f>VLOOKUP(B349,'F-GD-07 Completo'!$B:$AA,25,0)</f>
        <v>#N/A</v>
      </c>
      <c r="BC349" s="664"/>
      <c r="BD349" s="664"/>
      <c r="BE349" s="664"/>
      <c r="BF349" s="664"/>
      <c r="BG349" s="664"/>
      <c r="BH349" s="664"/>
      <c r="BI349" s="664"/>
      <c r="BJ349" s="664"/>
      <c r="BK349" s="664"/>
      <c r="BL349" s="664"/>
      <c r="BM349" s="664"/>
      <c r="BN349" s="664"/>
      <c r="BO349" s="665"/>
      <c r="BP349" s="72"/>
      <c r="BQ349" s="73"/>
      <c r="BR349" s="209"/>
    </row>
    <row r="350" spans="1:70" s="210" customFormat="1" ht="16.5" customHeight="1" x14ac:dyDescent="0.2">
      <c r="A350" s="208"/>
      <c r="B350" s="68">
        <v>329</v>
      </c>
      <c r="C350" s="661" t="e">
        <f>CONCATENATE(VLOOKUP(B350,'F-GD-07 Completo'!$B:$AA,6,0),".",VLOOKUP(B350,'F-GD-07 Completo'!$B:$AA,8,0))</f>
        <v>#N/A</v>
      </c>
      <c r="D350" s="661"/>
      <c r="E350" s="661"/>
      <c r="F350" s="666" t="e">
        <f>CONCATENATE(VLOOKUP(B350,'F-GD-07 Completo'!$B:$AA,7,0),".",VLOOKUP(B350,'F-GD-07 Completo'!$B:$AA,9,0))</f>
        <v>#N/A</v>
      </c>
      <c r="G350" s="666"/>
      <c r="H350" s="666"/>
      <c r="I350" s="666"/>
      <c r="J350" s="666"/>
      <c r="K350" s="666"/>
      <c r="L350" s="666"/>
      <c r="M350" s="666"/>
      <c r="N350" s="666"/>
      <c r="O350" s="666"/>
      <c r="P350" s="666"/>
      <c r="Q350" s="666"/>
      <c r="R350" s="666"/>
      <c r="S350" s="666"/>
      <c r="T350" s="666"/>
      <c r="U350" s="666" t="e">
        <f>CONCATENATE(VLOOKUP(B350,'F-GD-07 Completo'!$B:$AA,8,0)," - ",VLOOKUP(B350,'F-GD-07 Completo'!$B:$W,10,0))</f>
        <v>#N/A</v>
      </c>
      <c r="V350" s="666"/>
      <c r="W350" s="666"/>
      <c r="X350" s="666"/>
      <c r="Y350" s="666"/>
      <c r="Z350" s="666"/>
      <c r="AA350" s="666"/>
      <c r="AB350" s="667"/>
      <c r="AC350" s="668" t="e">
        <f>VLOOKUP(B350,'F-GD-07 Completo'!$B:$AA,11,0)</f>
        <v>#N/A</v>
      </c>
      <c r="AD350" s="669"/>
      <c r="AE350" s="669"/>
      <c r="AF350" s="669"/>
      <c r="AG350" s="670" t="e">
        <f>VLOOKUP(B350,'F-GD-07 Completo'!$B:$AA,12,0)</f>
        <v>#N/A</v>
      </c>
      <c r="AH350" s="670"/>
      <c r="AI350" s="671"/>
      <c r="AJ350" s="672" t="e">
        <f>IF(VLOOKUP(B350,'F-GD-07 Completo'!$B:$AA,13,0)="Carpeta física",CONCATENATE(VLOOKUP(B350,'F-GD-07 Completo'!$B:$AE,14,0)," de ",VLOOKUP(B350,'F-GD-07 Completo'!$B:$AE,15,0))," ")</f>
        <v>#N/A</v>
      </c>
      <c r="AK350" s="673"/>
      <c r="AL350" s="674" t="e">
        <f>IF(VLOOKUP(B350,'F-GD-07 Completo'!$B:$AA,13,0)="Tomo (documentos empastados)",CONCATENATE(VLOOKUP(B350,'F-GD-07 Completo'!$B:$AE,15,0)," de ",VLOOKUP(B350,'F-GD-07 Completo'!$B:$AE,16,0))," ")</f>
        <v>#N/A</v>
      </c>
      <c r="AM350" s="675"/>
      <c r="AN350" s="672" t="e">
        <f>IF(VLOOKUP(B350,'F-GD-07 Completo'!$B:$AA,13,0)="Otro",CONCATENATE(VLOOKUP(B350,'F-GD-07 Completo'!$B:$AE,15,0)," de ",VLOOKUP(B350,'F-GD-07 Completo'!$B:$AE,16,0))," ")</f>
        <v>#N/A</v>
      </c>
      <c r="AO350" s="673"/>
      <c r="AP350" s="69" t="e">
        <f>VLOOKUP(B350,'F-GD-07 Completo'!$B:$AE,29,0)</f>
        <v>#N/A</v>
      </c>
      <c r="AQ350" s="676" t="e">
        <f>VLOOKUP(B350,'F-GD-07 Completo'!$B:$AA,21,0)</f>
        <v>#N/A</v>
      </c>
      <c r="AR350" s="677"/>
      <c r="AS350" s="213" t="e">
        <f>VLOOKUP(B350,'F-GD-07 Completo'!$B:$AA,18,0)</f>
        <v>#N/A</v>
      </c>
      <c r="AT350" s="213" t="e">
        <f>VLOOKUP(B350,'F-GD-07 Completo'!$B:$AA,19,0)</f>
        <v>#N/A</v>
      </c>
      <c r="AU350" s="213" t="e">
        <f>VLOOKUP(B350,'F-GD-07 Completo'!$B:$AA,20,0)</f>
        <v>#N/A</v>
      </c>
      <c r="AV350" s="661" t="e">
        <f>VLOOKUP(B350,'F-GD-07 Completo'!$B:$AA,22,0)</f>
        <v>#N/A</v>
      </c>
      <c r="AW350" s="662"/>
      <c r="AX350" s="70" t="e">
        <f>IF(VLOOKUP(B350,'F-GD-07 Completo'!$B:$AA,23,0)="PU","X"," ")</f>
        <v>#N/A</v>
      </c>
      <c r="AY350" s="70" t="e">
        <f>IF(VLOOKUP(B350,'F-GD-07 Completo'!$B:$AA,23,0)="PC","X"," ")</f>
        <v>#N/A</v>
      </c>
      <c r="AZ350" s="70" t="e">
        <f>IF(VLOOKUP(B350,'F-GD-07 Completo'!$B:$AA,23,0)="PR","X"," ")</f>
        <v>#N/A</v>
      </c>
      <c r="BA350" s="71" t="e">
        <f>VLOOKUP(B350,'F-GD-07 Completo'!$B:$AA,24,0)</f>
        <v>#N/A</v>
      </c>
      <c r="BB350" s="663" t="e">
        <f>VLOOKUP(B350,'F-GD-07 Completo'!$B:$AA,25,0)</f>
        <v>#N/A</v>
      </c>
      <c r="BC350" s="664"/>
      <c r="BD350" s="664"/>
      <c r="BE350" s="664"/>
      <c r="BF350" s="664"/>
      <c r="BG350" s="664"/>
      <c r="BH350" s="664"/>
      <c r="BI350" s="664"/>
      <c r="BJ350" s="664"/>
      <c r="BK350" s="664"/>
      <c r="BL350" s="664"/>
      <c r="BM350" s="664"/>
      <c r="BN350" s="664"/>
      <c r="BO350" s="665"/>
      <c r="BP350" s="72"/>
      <c r="BQ350" s="73"/>
      <c r="BR350" s="209"/>
    </row>
    <row r="351" spans="1:70" s="210" customFormat="1" ht="16.5" customHeight="1" x14ac:dyDescent="0.2">
      <c r="A351" s="208"/>
      <c r="B351" s="68">
        <v>330</v>
      </c>
      <c r="C351" s="661" t="e">
        <f>CONCATENATE(VLOOKUP(B351,'F-GD-07 Completo'!$B:$AA,6,0),".",VLOOKUP(B351,'F-GD-07 Completo'!$B:$AA,8,0))</f>
        <v>#N/A</v>
      </c>
      <c r="D351" s="661"/>
      <c r="E351" s="661"/>
      <c r="F351" s="666" t="e">
        <f>CONCATENATE(VLOOKUP(B351,'F-GD-07 Completo'!$B:$AA,7,0),".",VLOOKUP(B351,'F-GD-07 Completo'!$B:$AA,9,0))</f>
        <v>#N/A</v>
      </c>
      <c r="G351" s="666"/>
      <c r="H351" s="666"/>
      <c r="I351" s="666"/>
      <c r="J351" s="666"/>
      <c r="K351" s="666"/>
      <c r="L351" s="666"/>
      <c r="M351" s="666"/>
      <c r="N351" s="666"/>
      <c r="O351" s="666"/>
      <c r="P351" s="666"/>
      <c r="Q351" s="666"/>
      <c r="R351" s="666"/>
      <c r="S351" s="666"/>
      <c r="T351" s="666"/>
      <c r="U351" s="666" t="e">
        <f>CONCATENATE(VLOOKUP(B351,'F-GD-07 Completo'!$B:$AA,8,0)," - ",VLOOKUP(B351,'F-GD-07 Completo'!$B:$W,10,0))</f>
        <v>#N/A</v>
      </c>
      <c r="V351" s="666"/>
      <c r="W351" s="666"/>
      <c r="X351" s="666"/>
      <c r="Y351" s="666"/>
      <c r="Z351" s="666"/>
      <c r="AA351" s="666"/>
      <c r="AB351" s="667"/>
      <c r="AC351" s="668" t="e">
        <f>VLOOKUP(B351,'F-GD-07 Completo'!$B:$AA,11,0)</f>
        <v>#N/A</v>
      </c>
      <c r="AD351" s="669"/>
      <c r="AE351" s="669"/>
      <c r="AF351" s="669"/>
      <c r="AG351" s="670" t="e">
        <f>VLOOKUP(B351,'F-GD-07 Completo'!$B:$AA,12,0)</f>
        <v>#N/A</v>
      </c>
      <c r="AH351" s="670"/>
      <c r="AI351" s="671"/>
      <c r="AJ351" s="672" t="e">
        <f>IF(VLOOKUP(B351,'F-GD-07 Completo'!$B:$AA,13,0)="Carpeta física",CONCATENATE(VLOOKUP(B351,'F-GD-07 Completo'!$B:$AE,14,0)," de ",VLOOKUP(B351,'F-GD-07 Completo'!$B:$AE,15,0))," ")</f>
        <v>#N/A</v>
      </c>
      <c r="AK351" s="673"/>
      <c r="AL351" s="674" t="e">
        <f>IF(VLOOKUP(B351,'F-GD-07 Completo'!$B:$AA,13,0)="Tomo (documentos empastados)",CONCATENATE(VLOOKUP(B351,'F-GD-07 Completo'!$B:$AE,15,0)," de ",VLOOKUP(B351,'F-GD-07 Completo'!$B:$AE,16,0))," ")</f>
        <v>#N/A</v>
      </c>
      <c r="AM351" s="675"/>
      <c r="AN351" s="672" t="e">
        <f>IF(VLOOKUP(B351,'F-GD-07 Completo'!$B:$AA,13,0)="Otro",CONCATENATE(VLOOKUP(B351,'F-GD-07 Completo'!$B:$AE,15,0)," de ",VLOOKUP(B351,'F-GD-07 Completo'!$B:$AE,16,0))," ")</f>
        <v>#N/A</v>
      </c>
      <c r="AO351" s="673"/>
      <c r="AP351" s="69" t="e">
        <f>VLOOKUP(B351,'F-GD-07 Completo'!$B:$AE,29,0)</f>
        <v>#N/A</v>
      </c>
      <c r="AQ351" s="676" t="e">
        <f>VLOOKUP(B351,'F-GD-07 Completo'!$B:$AA,21,0)</f>
        <v>#N/A</v>
      </c>
      <c r="AR351" s="677"/>
      <c r="AS351" s="213" t="e">
        <f>VLOOKUP(B351,'F-GD-07 Completo'!$B:$AA,18,0)</f>
        <v>#N/A</v>
      </c>
      <c r="AT351" s="213" t="e">
        <f>VLOOKUP(B351,'F-GD-07 Completo'!$B:$AA,19,0)</f>
        <v>#N/A</v>
      </c>
      <c r="AU351" s="213" t="e">
        <f>VLOOKUP(B351,'F-GD-07 Completo'!$B:$AA,20,0)</f>
        <v>#N/A</v>
      </c>
      <c r="AV351" s="661" t="e">
        <f>VLOOKUP(B351,'F-GD-07 Completo'!$B:$AA,22,0)</f>
        <v>#N/A</v>
      </c>
      <c r="AW351" s="662"/>
      <c r="AX351" s="70" t="e">
        <f>IF(VLOOKUP(B351,'F-GD-07 Completo'!$B:$AA,23,0)="PU","X"," ")</f>
        <v>#N/A</v>
      </c>
      <c r="AY351" s="70" t="e">
        <f>IF(VLOOKUP(B351,'F-GD-07 Completo'!$B:$AA,23,0)="PC","X"," ")</f>
        <v>#N/A</v>
      </c>
      <c r="AZ351" s="70" t="e">
        <f>IF(VLOOKUP(B351,'F-GD-07 Completo'!$B:$AA,23,0)="PR","X"," ")</f>
        <v>#N/A</v>
      </c>
      <c r="BA351" s="71" t="e">
        <f>VLOOKUP(B351,'F-GD-07 Completo'!$B:$AA,24,0)</f>
        <v>#N/A</v>
      </c>
      <c r="BB351" s="663" t="e">
        <f>VLOOKUP(B351,'F-GD-07 Completo'!$B:$AA,25,0)</f>
        <v>#N/A</v>
      </c>
      <c r="BC351" s="664"/>
      <c r="BD351" s="664"/>
      <c r="BE351" s="664"/>
      <c r="BF351" s="664"/>
      <c r="BG351" s="664"/>
      <c r="BH351" s="664"/>
      <c r="BI351" s="664"/>
      <c r="BJ351" s="664"/>
      <c r="BK351" s="664"/>
      <c r="BL351" s="664"/>
      <c r="BM351" s="664"/>
      <c r="BN351" s="664"/>
      <c r="BO351" s="665"/>
      <c r="BP351" s="72"/>
      <c r="BQ351" s="73"/>
      <c r="BR351" s="209"/>
    </row>
    <row r="352" spans="1:70" s="210" customFormat="1" ht="16.5" customHeight="1" x14ac:dyDescent="0.2">
      <c r="A352" s="208"/>
      <c r="B352" s="68">
        <v>331</v>
      </c>
      <c r="C352" s="661" t="e">
        <f>CONCATENATE(VLOOKUP(B352,'F-GD-07 Completo'!$B:$AA,6,0),".",VLOOKUP(B352,'F-GD-07 Completo'!$B:$AA,8,0))</f>
        <v>#N/A</v>
      </c>
      <c r="D352" s="661"/>
      <c r="E352" s="661"/>
      <c r="F352" s="666" t="e">
        <f>CONCATENATE(VLOOKUP(B352,'F-GD-07 Completo'!$B:$AA,7,0),".",VLOOKUP(B352,'F-GD-07 Completo'!$B:$AA,9,0))</f>
        <v>#N/A</v>
      </c>
      <c r="G352" s="666"/>
      <c r="H352" s="666"/>
      <c r="I352" s="666"/>
      <c r="J352" s="666"/>
      <c r="K352" s="666"/>
      <c r="L352" s="666"/>
      <c r="M352" s="666"/>
      <c r="N352" s="666"/>
      <c r="O352" s="666"/>
      <c r="P352" s="666"/>
      <c r="Q352" s="666"/>
      <c r="R352" s="666"/>
      <c r="S352" s="666"/>
      <c r="T352" s="666"/>
      <c r="U352" s="666" t="e">
        <f>CONCATENATE(VLOOKUP(B352,'F-GD-07 Completo'!$B:$AA,8,0)," - ",VLOOKUP(B352,'F-GD-07 Completo'!$B:$W,10,0))</f>
        <v>#N/A</v>
      </c>
      <c r="V352" s="666"/>
      <c r="W352" s="666"/>
      <c r="X352" s="666"/>
      <c r="Y352" s="666"/>
      <c r="Z352" s="666"/>
      <c r="AA352" s="666"/>
      <c r="AB352" s="667"/>
      <c r="AC352" s="668" t="e">
        <f>VLOOKUP(B352,'F-GD-07 Completo'!$B:$AA,11,0)</f>
        <v>#N/A</v>
      </c>
      <c r="AD352" s="669"/>
      <c r="AE352" s="669"/>
      <c r="AF352" s="669"/>
      <c r="AG352" s="670" t="e">
        <f>VLOOKUP(B352,'F-GD-07 Completo'!$B:$AA,12,0)</f>
        <v>#N/A</v>
      </c>
      <c r="AH352" s="670"/>
      <c r="AI352" s="671"/>
      <c r="AJ352" s="672" t="e">
        <f>IF(VLOOKUP(B352,'F-GD-07 Completo'!$B:$AA,13,0)="Carpeta física",CONCATENATE(VLOOKUP(B352,'F-GD-07 Completo'!$B:$AE,14,0)," de ",VLOOKUP(B352,'F-GD-07 Completo'!$B:$AE,15,0))," ")</f>
        <v>#N/A</v>
      </c>
      <c r="AK352" s="673"/>
      <c r="AL352" s="674" t="e">
        <f>IF(VLOOKUP(B352,'F-GD-07 Completo'!$B:$AA,13,0)="Tomo (documentos empastados)",CONCATENATE(VLOOKUP(B352,'F-GD-07 Completo'!$B:$AE,15,0)," de ",VLOOKUP(B352,'F-GD-07 Completo'!$B:$AE,16,0))," ")</f>
        <v>#N/A</v>
      </c>
      <c r="AM352" s="675"/>
      <c r="AN352" s="672" t="e">
        <f>IF(VLOOKUP(B352,'F-GD-07 Completo'!$B:$AA,13,0)="Otro",CONCATENATE(VLOOKUP(B352,'F-GD-07 Completo'!$B:$AE,15,0)," de ",VLOOKUP(B352,'F-GD-07 Completo'!$B:$AE,16,0))," ")</f>
        <v>#N/A</v>
      </c>
      <c r="AO352" s="673"/>
      <c r="AP352" s="69" t="e">
        <f>VLOOKUP(B352,'F-GD-07 Completo'!$B:$AE,29,0)</f>
        <v>#N/A</v>
      </c>
      <c r="AQ352" s="676" t="e">
        <f>VLOOKUP(B352,'F-GD-07 Completo'!$B:$AA,21,0)</f>
        <v>#N/A</v>
      </c>
      <c r="AR352" s="677"/>
      <c r="AS352" s="213" t="e">
        <f>VLOOKUP(B352,'F-GD-07 Completo'!$B:$AA,18,0)</f>
        <v>#N/A</v>
      </c>
      <c r="AT352" s="213" t="e">
        <f>VLOOKUP(B352,'F-GD-07 Completo'!$B:$AA,19,0)</f>
        <v>#N/A</v>
      </c>
      <c r="AU352" s="213" t="e">
        <f>VLOOKUP(B352,'F-GD-07 Completo'!$B:$AA,20,0)</f>
        <v>#N/A</v>
      </c>
      <c r="AV352" s="661" t="e">
        <f>VLOOKUP(B352,'F-GD-07 Completo'!$B:$AA,22,0)</f>
        <v>#N/A</v>
      </c>
      <c r="AW352" s="662"/>
      <c r="AX352" s="70" t="e">
        <f>IF(VLOOKUP(B352,'F-GD-07 Completo'!$B:$AA,23,0)="PU","X"," ")</f>
        <v>#N/A</v>
      </c>
      <c r="AY352" s="70" t="e">
        <f>IF(VLOOKUP(B352,'F-GD-07 Completo'!$B:$AA,23,0)="PC","X"," ")</f>
        <v>#N/A</v>
      </c>
      <c r="AZ352" s="70" t="e">
        <f>IF(VLOOKUP(B352,'F-GD-07 Completo'!$B:$AA,23,0)="PR","X"," ")</f>
        <v>#N/A</v>
      </c>
      <c r="BA352" s="71" t="e">
        <f>VLOOKUP(B352,'F-GD-07 Completo'!$B:$AA,24,0)</f>
        <v>#N/A</v>
      </c>
      <c r="BB352" s="663" t="e">
        <f>VLOOKUP(B352,'F-GD-07 Completo'!$B:$AA,25,0)</f>
        <v>#N/A</v>
      </c>
      <c r="BC352" s="664"/>
      <c r="BD352" s="664"/>
      <c r="BE352" s="664"/>
      <c r="BF352" s="664"/>
      <c r="BG352" s="664"/>
      <c r="BH352" s="664"/>
      <c r="BI352" s="664"/>
      <c r="BJ352" s="664"/>
      <c r="BK352" s="664"/>
      <c r="BL352" s="664"/>
      <c r="BM352" s="664"/>
      <c r="BN352" s="664"/>
      <c r="BO352" s="665"/>
      <c r="BP352" s="72"/>
      <c r="BQ352" s="73"/>
      <c r="BR352" s="209"/>
    </row>
    <row r="353" spans="1:70" s="210" customFormat="1" ht="16.5" customHeight="1" x14ac:dyDescent="0.2">
      <c r="A353" s="208"/>
      <c r="B353" s="68">
        <v>332</v>
      </c>
      <c r="C353" s="661" t="e">
        <f>CONCATENATE(VLOOKUP(B353,'F-GD-07 Completo'!$B:$AA,6,0),".",VLOOKUP(B353,'F-GD-07 Completo'!$B:$AA,8,0))</f>
        <v>#N/A</v>
      </c>
      <c r="D353" s="661"/>
      <c r="E353" s="661"/>
      <c r="F353" s="666" t="e">
        <f>CONCATENATE(VLOOKUP(B353,'F-GD-07 Completo'!$B:$AA,7,0),".",VLOOKUP(B353,'F-GD-07 Completo'!$B:$AA,9,0))</f>
        <v>#N/A</v>
      </c>
      <c r="G353" s="666"/>
      <c r="H353" s="666"/>
      <c r="I353" s="666"/>
      <c r="J353" s="666"/>
      <c r="K353" s="666"/>
      <c r="L353" s="666"/>
      <c r="M353" s="666"/>
      <c r="N353" s="666"/>
      <c r="O353" s="666"/>
      <c r="P353" s="666"/>
      <c r="Q353" s="666"/>
      <c r="R353" s="666"/>
      <c r="S353" s="666"/>
      <c r="T353" s="666"/>
      <c r="U353" s="666" t="e">
        <f>CONCATENATE(VLOOKUP(B353,'F-GD-07 Completo'!$B:$AA,8,0)," - ",VLOOKUP(B353,'F-GD-07 Completo'!$B:$W,10,0))</f>
        <v>#N/A</v>
      </c>
      <c r="V353" s="666"/>
      <c r="W353" s="666"/>
      <c r="X353" s="666"/>
      <c r="Y353" s="666"/>
      <c r="Z353" s="666"/>
      <c r="AA353" s="666"/>
      <c r="AB353" s="667"/>
      <c r="AC353" s="668" t="e">
        <f>VLOOKUP(B353,'F-GD-07 Completo'!$B:$AA,11,0)</f>
        <v>#N/A</v>
      </c>
      <c r="AD353" s="669"/>
      <c r="AE353" s="669"/>
      <c r="AF353" s="669"/>
      <c r="AG353" s="670" t="e">
        <f>VLOOKUP(B353,'F-GD-07 Completo'!$B:$AA,12,0)</f>
        <v>#N/A</v>
      </c>
      <c r="AH353" s="670"/>
      <c r="AI353" s="671"/>
      <c r="AJ353" s="672" t="e">
        <f>IF(VLOOKUP(B353,'F-GD-07 Completo'!$B:$AA,13,0)="Carpeta física",CONCATENATE(VLOOKUP(B353,'F-GD-07 Completo'!$B:$AE,14,0)," de ",VLOOKUP(B353,'F-GD-07 Completo'!$B:$AE,15,0))," ")</f>
        <v>#N/A</v>
      </c>
      <c r="AK353" s="673"/>
      <c r="AL353" s="674" t="e">
        <f>IF(VLOOKUP(B353,'F-GD-07 Completo'!$B:$AA,13,0)="Tomo (documentos empastados)",CONCATENATE(VLOOKUP(B353,'F-GD-07 Completo'!$B:$AE,15,0)," de ",VLOOKUP(B353,'F-GD-07 Completo'!$B:$AE,16,0))," ")</f>
        <v>#N/A</v>
      </c>
      <c r="AM353" s="675"/>
      <c r="AN353" s="672" t="e">
        <f>IF(VLOOKUP(B353,'F-GD-07 Completo'!$B:$AA,13,0)="Otro",CONCATENATE(VLOOKUP(B353,'F-GD-07 Completo'!$B:$AE,15,0)," de ",VLOOKUP(B353,'F-GD-07 Completo'!$B:$AE,16,0))," ")</f>
        <v>#N/A</v>
      </c>
      <c r="AO353" s="673"/>
      <c r="AP353" s="69" t="e">
        <f>VLOOKUP(B353,'F-GD-07 Completo'!$B:$AE,29,0)</f>
        <v>#N/A</v>
      </c>
      <c r="AQ353" s="676" t="e">
        <f>VLOOKUP(B353,'F-GD-07 Completo'!$B:$AA,21,0)</f>
        <v>#N/A</v>
      </c>
      <c r="AR353" s="677"/>
      <c r="AS353" s="213" t="e">
        <f>VLOOKUP(B353,'F-GD-07 Completo'!$B:$AA,18,0)</f>
        <v>#N/A</v>
      </c>
      <c r="AT353" s="213" t="e">
        <f>VLOOKUP(B353,'F-GD-07 Completo'!$B:$AA,19,0)</f>
        <v>#N/A</v>
      </c>
      <c r="AU353" s="213" t="e">
        <f>VLOOKUP(B353,'F-GD-07 Completo'!$B:$AA,20,0)</f>
        <v>#N/A</v>
      </c>
      <c r="AV353" s="661" t="e">
        <f>VLOOKUP(B353,'F-GD-07 Completo'!$B:$AA,22,0)</f>
        <v>#N/A</v>
      </c>
      <c r="AW353" s="662"/>
      <c r="AX353" s="70" t="e">
        <f>IF(VLOOKUP(B353,'F-GD-07 Completo'!$B:$AA,23,0)="PU","X"," ")</f>
        <v>#N/A</v>
      </c>
      <c r="AY353" s="70" t="e">
        <f>IF(VLOOKUP(B353,'F-GD-07 Completo'!$B:$AA,23,0)="PC","X"," ")</f>
        <v>#N/A</v>
      </c>
      <c r="AZ353" s="70" t="e">
        <f>IF(VLOOKUP(B353,'F-GD-07 Completo'!$B:$AA,23,0)="PR","X"," ")</f>
        <v>#N/A</v>
      </c>
      <c r="BA353" s="71" t="e">
        <f>VLOOKUP(B353,'F-GD-07 Completo'!$B:$AA,24,0)</f>
        <v>#N/A</v>
      </c>
      <c r="BB353" s="663" t="e">
        <f>VLOOKUP(B353,'F-GD-07 Completo'!$B:$AA,25,0)</f>
        <v>#N/A</v>
      </c>
      <c r="BC353" s="664"/>
      <c r="BD353" s="664"/>
      <c r="BE353" s="664"/>
      <c r="BF353" s="664"/>
      <c r="BG353" s="664"/>
      <c r="BH353" s="664"/>
      <c r="BI353" s="664"/>
      <c r="BJ353" s="664"/>
      <c r="BK353" s="664"/>
      <c r="BL353" s="664"/>
      <c r="BM353" s="664"/>
      <c r="BN353" s="664"/>
      <c r="BO353" s="665"/>
      <c r="BP353" s="72"/>
      <c r="BQ353" s="73"/>
      <c r="BR353" s="209"/>
    </row>
    <row r="354" spans="1:70" s="210" customFormat="1" ht="16.5" customHeight="1" x14ac:dyDescent="0.2">
      <c r="A354" s="208"/>
      <c r="B354" s="68">
        <v>333</v>
      </c>
      <c r="C354" s="661" t="e">
        <f>CONCATENATE(VLOOKUP(B354,'F-GD-07 Completo'!$B:$AA,6,0),".",VLOOKUP(B354,'F-GD-07 Completo'!$B:$AA,8,0))</f>
        <v>#N/A</v>
      </c>
      <c r="D354" s="661"/>
      <c r="E354" s="661"/>
      <c r="F354" s="666" t="e">
        <f>CONCATENATE(VLOOKUP(B354,'F-GD-07 Completo'!$B:$AA,7,0),".",VLOOKUP(B354,'F-GD-07 Completo'!$B:$AA,9,0))</f>
        <v>#N/A</v>
      </c>
      <c r="G354" s="666"/>
      <c r="H354" s="666"/>
      <c r="I354" s="666"/>
      <c r="J354" s="666"/>
      <c r="K354" s="666"/>
      <c r="L354" s="666"/>
      <c r="M354" s="666"/>
      <c r="N354" s="666"/>
      <c r="O354" s="666"/>
      <c r="P354" s="666"/>
      <c r="Q354" s="666"/>
      <c r="R354" s="666"/>
      <c r="S354" s="666"/>
      <c r="T354" s="666"/>
      <c r="U354" s="666" t="e">
        <f>CONCATENATE(VLOOKUP(B354,'F-GD-07 Completo'!$B:$AA,8,0)," - ",VLOOKUP(B354,'F-GD-07 Completo'!$B:$W,10,0))</f>
        <v>#N/A</v>
      </c>
      <c r="V354" s="666"/>
      <c r="W354" s="666"/>
      <c r="X354" s="666"/>
      <c r="Y354" s="666"/>
      <c r="Z354" s="666"/>
      <c r="AA354" s="666"/>
      <c r="AB354" s="667"/>
      <c r="AC354" s="668" t="e">
        <f>VLOOKUP(B354,'F-GD-07 Completo'!$B:$AA,11,0)</f>
        <v>#N/A</v>
      </c>
      <c r="AD354" s="669"/>
      <c r="AE354" s="669"/>
      <c r="AF354" s="669"/>
      <c r="AG354" s="670" t="e">
        <f>VLOOKUP(B354,'F-GD-07 Completo'!$B:$AA,12,0)</f>
        <v>#N/A</v>
      </c>
      <c r="AH354" s="670"/>
      <c r="AI354" s="671"/>
      <c r="AJ354" s="672" t="e">
        <f>IF(VLOOKUP(B354,'F-GD-07 Completo'!$B:$AA,13,0)="Carpeta física",CONCATENATE(VLOOKUP(B354,'F-GD-07 Completo'!$B:$AE,14,0)," de ",VLOOKUP(B354,'F-GD-07 Completo'!$B:$AE,15,0))," ")</f>
        <v>#N/A</v>
      </c>
      <c r="AK354" s="673"/>
      <c r="AL354" s="674" t="e">
        <f>IF(VLOOKUP(B354,'F-GD-07 Completo'!$B:$AA,13,0)="Tomo (documentos empastados)",CONCATENATE(VLOOKUP(B354,'F-GD-07 Completo'!$B:$AE,15,0)," de ",VLOOKUP(B354,'F-GD-07 Completo'!$B:$AE,16,0))," ")</f>
        <v>#N/A</v>
      </c>
      <c r="AM354" s="675"/>
      <c r="AN354" s="672" t="e">
        <f>IF(VLOOKUP(B354,'F-GD-07 Completo'!$B:$AA,13,0)="Otro",CONCATENATE(VLOOKUP(B354,'F-GD-07 Completo'!$B:$AE,15,0)," de ",VLOOKUP(B354,'F-GD-07 Completo'!$B:$AE,16,0))," ")</f>
        <v>#N/A</v>
      </c>
      <c r="AO354" s="673"/>
      <c r="AP354" s="69" t="e">
        <f>VLOOKUP(B354,'F-GD-07 Completo'!$B:$AE,29,0)</f>
        <v>#N/A</v>
      </c>
      <c r="AQ354" s="676" t="e">
        <f>VLOOKUP(B354,'F-GD-07 Completo'!$B:$AA,21,0)</f>
        <v>#N/A</v>
      </c>
      <c r="AR354" s="677"/>
      <c r="AS354" s="213" t="e">
        <f>VLOOKUP(B354,'F-GD-07 Completo'!$B:$AA,18,0)</f>
        <v>#N/A</v>
      </c>
      <c r="AT354" s="213" t="e">
        <f>VLOOKUP(B354,'F-GD-07 Completo'!$B:$AA,19,0)</f>
        <v>#N/A</v>
      </c>
      <c r="AU354" s="213" t="e">
        <f>VLOOKUP(B354,'F-GD-07 Completo'!$B:$AA,20,0)</f>
        <v>#N/A</v>
      </c>
      <c r="AV354" s="661" t="e">
        <f>VLOOKUP(B354,'F-GD-07 Completo'!$B:$AA,22,0)</f>
        <v>#N/A</v>
      </c>
      <c r="AW354" s="662"/>
      <c r="AX354" s="70" t="e">
        <f>IF(VLOOKUP(B354,'F-GD-07 Completo'!$B:$AA,23,0)="PU","X"," ")</f>
        <v>#N/A</v>
      </c>
      <c r="AY354" s="70" t="e">
        <f>IF(VLOOKUP(B354,'F-GD-07 Completo'!$B:$AA,23,0)="PC","X"," ")</f>
        <v>#N/A</v>
      </c>
      <c r="AZ354" s="70" t="e">
        <f>IF(VLOOKUP(B354,'F-GD-07 Completo'!$B:$AA,23,0)="PR","X"," ")</f>
        <v>#N/A</v>
      </c>
      <c r="BA354" s="71" t="e">
        <f>VLOOKUP(B354,'F-GD-07 Completo'!$B:$AA,24,0)</f>
        <v>#N/A</v>
      </c>
      <c r="BB354" s="663" t="e">
        <f>VLOOKUP(B354,'F-GD-07 Completo'!$B:$AA,25,0)</f>
        <v>#N/A</v>
      </c>
      <c r="BC354" s="664"/>
      <c r="BD354" s="664"/>
      <c r="BE354" s="664"/>
      <c r="BF354" s="664"/>
      <c r="BG354" s="664"/>
      <c r="BH354" s="664"/>
      <c r="BI354" s="664"/>
      <c r="BJ354" s="664"/>
      <c r="BK354" s="664"/>
      <c r="BL354" s="664"/>
      <c r="BM354" s="664"/>
      <c r="BN354" s="664"/>
      <c r="BO354" s="665"/>
      <c r="BP354" s="72"/>
      <c r="BQ354" s="73"/>
      <c r="BR354" s="209"/>
    </row>
    <row r="355" spans="1:70" s="210" customFormat="1" ht="16.5" customHeight="1" x14ac:dyDescent="0.2">
      <c r="A355" s="208"/>
      <c r="B355" s="68">
        <v>334</v>
      </c>
      <c r="C355" s="661" t="e">
        <f>CONCATENATE(VLOOKUP(B355,'F-GD-07 Completo'!$B:$AA,6,0),".",VLOOKUP(B355,'F-GD-07 Completo'!$B:$AA,8,0))</f>
        <v>#N/A</v>
      </c>
      <c r="D355" s="661"/>
      <c r="E355" s="661"/>
      <c r="F355" s="666" t="e">
        <f>CONCATENATE(VLOOKUP(B355,'F-GD-07 Completo'!$B:$AA,7,0),".",VLOOKUP(B355,'F-GD-07 Completo'!$B:$AA,9,0))</f>
        <v>#N/A</v>
      </c>
      <c r="G355" s="666"/>
      <c r="H355" s="666"/>
      <c r="I355" s="666"/>
      <c r="J355" s="666"/>
      <c r="K355" s="666"/>
      <c r="L355" s="666"/>
      <c r="M355" s="666"/>
      <c r="N355" s="666"/>
      <c r="O355" s="666"/>
      <c r="P355" s="666"/>
      <c r="Q355" s="666"/>
      <c r="R355" s="666"/>
      <c r="S355" s="666"/>
      <c r="T355" s="666"/>
      <c r="U355" s="666" t="e">
        <f>CONCATENATE(VLOOKUP(B355,'F-GD-07 Completo'!$B:$AA,8,0)," - ",VLOOKUP(B355,'F-GD-07 Completo'!$B:$W,10,0))</f>
        <v>#N/A</v>
      </c>
      <c r="V355" s="666"/>
      <c r="W355" s="666"/>
      <c r="X355" s="666"/>
      <c r="Y355" s="666"/>
      <c r="Z355" s="666"/>
      <c r="AA355" s="666"/>
      <c r="AB355" s="667"/>
      <c r="AC355" s="668" t="e">
        <f>VLOOKUP(B355,'F-GD-07 Completo'!$B:$AA,11,0)</f>
        <v>#N/A</v>
      </c>
      <c r="AD355" s="669"/>
      <c r="AE355" s="669"/>
      <c r="AF355" s="669"/>
      <c r="AG355" s="670" t="e">
        <f>VLOOKUP(B355,'F-GD-07 Completo'!$B:$AA,12,0)</f>
        <v>#N/A</v>
      </c>
      <c r="AH355" s="670"/>
      <c r="AI355" s="671"/>
      <c r="AJ355" s="672" t="e">
        <f>IF(VLOOKUP(B355,'F-GD-07 Completo'!$B:$AA,13,0)="Carpeta física",CONCATENATE(VLOOKUP(B355,'F-GD-07 Completo'!$B:$AE,14,0)," de ",VLOOKUP(B355,'F-GD-07 Completo'!$B:$AE,15,0))," ")</f>
        <v>#N/A</v>
      </c>
      <c r="AK355" s="673"/>
      <c r="AL355" s="674" t="e">
        <f>IF(VLOOKUP(B355,'F-GD-07 Completo'!$B:$AA,13,0)="Tomo (documentos empastados)",CONCATENATE(VLOOKUP(B355,'F-GD-07 Completo'!$B:$AE,15,0)," de ",VLOOKUP(B355,'F-GD-07 Completo'!$B:$AE,16,0))," ")</f>
        <v>#N/A</v>
      </c>
      <c r="AM355" s="675"/>
      <c r="AN355" s="672" t="e">
        <f>IF(VLOOKUP(B355,'F-GD-07 Completo'!$B:$AA,13,0)="Otro",CONCATENATE(VLOOKUP(B355,'F-GD-07 Completo'!$B:$AE,15,0)," de ",VLOOKUP(B355,'F-GD-07 Completo'!$B:$AE,16,0))," ")</f>
        <v>#N/A</v>
      </c>
      <c r="AO355" s="673"/>
      <c r="AP355" s="69" t="e">
        <f>VLOOKUP(B355,'F-GD-07 Completo'!$B:$AE,29,0)</f>
        <v>#N/A</v>
      </c>
      <c r="AQ355" s="676" t="e">
        <f>VLOOKUP(B355,'F-GD-07 Completo'!$B:$AA,21,0)</f>
        <v>#N/A</v>
      </c>
      <c r="AR355" s="677"/>
      <c r="AS355" s="213" t="e">
        <f>VLOOKUP(B355,'F-GD-07 Completo'!$B:$AA,18,0)</f>
        <v>#N/A</v>
      </c>
      <c r="AT355" s="213" t="e">
        <f>VLOOKUP(B355,'F-GD-07 Completo'!$B:$AA,19,0)</f>
        <v>#N/A</v>
      </c>
      <c r="AU355" s="213" t="e">
        <f>VLOOKUP(B355,'F-GD-07 Completo'!$B:$AA,20,0)</f>
        <v>#N/A</v>
      </c>
      <c r="AV355" s="661" t="e">
        <f>VLOOKUP(B355,'F-GD-07 Completo'!$B:$AA,22,0)</f>
        <v>#N/A</v>
      </c>
      <c r="AW355" s="662"/>
      <c r="AX355" s="70" t="e">
        <f>IF(VLOOKUP(B355,'F-GD-07 Completo'!$B:$AA,23,0)="PU","X"," ")</f>
        <v>#N/A</v>
      </c>
      <c r="AY355" s="70" t="e">
        <f>IF(VLOOKUP(B355,'F-GD-07 Completo'!$B:$AA,23,0)="PC","X"," ")</f>
        <v>#N/A</v>
      </c>
      <c r="AZ355" s="70" t="e">
        <f>IF(VLOOKUP(B355,'F-GD-07 Completo'!$B:$AA,23,0)="PR","X"," ")</f>
        <v>#N/A</v>
      </c>
      <c r="BA355" s="71" t="e">
        <f>VLOOKUP(B355,'F-GD-07 Completo'!$B:$AA,24,0)</f>
        <v>#N/A</v>
      </c>
      <c r="BB355" s="663" t="e">
        <f>VLOOKUP(B355,'F-GD-07 Completo'!$B:$AA,25,0)</f>
        <v>#N/A</v>
      </c>
      <c r="BC355" s="664"/>
      <c r="BD355" s="664"/>
      <c r="BE355" s="664"/>
      <c r="BF355" s="664"/>
      <c r="BG355" s="664"/>
      <c r="BH355" s="664"/>
      <c r="BI355" s="664"/>
      <c r="BJ355" s="664"/>
      <c r="BK355" s="664"/>
      <c r="BL355" s="664"/>
      <c r="BM355" s="664"/>
      <c r="BN355" s="664"/>
      <c r="BO355" s="665"/>
      <c r="BP355" s="72"/>
      <c r="BQ355" s="73"/>
      <c r="BR355" s="209"/>
    </row>
    <row r="356" spans="1:70" s="210" customFormat="1" ht="16.5" customHeight="1" x14ac:dyDescent="0.2">
      <c r="A356" s="208"/>
      <c r="B356" s="68">
        <v>335</v>
      </c>
      <c r="C356" s="661" t="e">
        <f>CONCATENATE(VLOOKUP(B356,'F-GD-07 Completo'!$B:$AA,6,0),".",VLOOKUP(B356,'F-GD-07 Completo'!$B:$AA,8,0))</f>
        <v>#N/A</v>
      </c>
      <c r="D356" s="661"/>
      <c r="E356" s="661"/>
      <c r="F356" s="666" t="e">
        <f>CONCATENATE(VLOOKUP(B356,'F-GD-07 Completo'!$B:$AA,7,0),".",VLOOKUP(B356,'F-GD-07 Completo'!$B:$AA,9,0))</f>
        <v>#N/A</v>
      </c>
      <c r="G356" s="666"/>
      <c r="H356" s="666"/>
      <c r="I356" s="666"/>
      <c r="J356" s="666"/>
      <c r="K356" s="666"/>
      <c r="L356" s="666"/>
      <c r="M356" s="666"/>
      <c r="N356" s="666"/>
      <c r="O356" s="666"/>
      <c r="P356" s="666"/>
      <c r="Q356" s="666"/>
      <c r="R356" s="666"/>
      <c r="S356" s="666"/>
      <c r="T356" s="666"/>
      <c r="U356" s="666" t="e">
        <f>CONCATENATE(VLOOKUP(B356,'F-GD-07 Completo'!$B:$AA,8,0)," - ",VLOOKUP(B356,'F-GD-07 Completo'!$B:$W,10,0))</f>
        <v>#N/A</v>
      </c>
      <c r="V356" s="666"/>
      <c r="W356" s="666"/>
      <c r="X356" s="666"/>
      <c r="Y356" s="666"/>
      <c r="Z356" s="666"/>
      <c r="AA356" s="666"/>
      <c r="AB356" s="667"/>
      <c r="AC356" s="668" t="e">
        <f>VLOOKUP(B356,'F-GD-07 Completo'!$B:$AA,11,0)</f>
        <v>#N/A</v>
      </c>
      <c r="AD356" s="669"/>
      <c r="AE356" s="669"/>
      <c r="AF356" s="669"/>
      <c r="AG356" s="670" t="e">
        <f>VLOOKUP(B356,'F-GD-07 Completo'!$B:$AA,12,0)</f>
        <v>#N/A</v>
      </c>
      <c r="AH356" s="670"/>
      <c r="AI356" s="671"/>
      <c r="AJ356" s="672" t="e">
        <f>IF(VLOOKUP(B356,'F-GD-07 Completo'!$B:$AA,13,0)="Carpeta física",CONCATENATE(VLOOKUP(B356,'F-GD-07 Completo'!$B:$AE,14,0)," de ",VLOOKUP(B356,'F-GD-07 Completo'!$B:$AE,15,0))," ")</f>
        <v>#N/A</v>
      </c>
      <c r="AK356" s="673"/>
      <c r="AL356" s="674" t="e">
        <f>IF(VLOOKUP(B356,'F-GD-07 Completo'!$B:$AA,13,0)="Tomo (documentos empastados)",CONCATENATE(VLOOKUP(B356,'F-GD-07 Completo'!$B:$AE,15,0)," de ",VLOOKUP(B356,'F-GD-07 Completo'!$B:$AE,16,0))," ")</f>
        <v>#N/A</v>
      </c>
      <c r="AM356" s="675"/>
      <c r="AN356" s="672" t="e">
        <f>IF(VLOOKUP(B356,'F-GD-07 Completo'!$B:$AA,13,0)="Otro",CONCATENATE(VLOOKUP(B356,'F-GD-07 Completo'!$B:$AE,15,0)," de ",VLOOKUP(B356,'F-GD-07 Completo'!$B:$AE,16,0))," ")</f>
        <v>#N/A</v>
      </c>
      <c r="AO356" s="673"/>
      <c r="AP356" s="69" t="e">
        <f>VLOOKUP(B356,'F-GD-07 Completo'!$B:$AE,29,0)</f>
        <v>#N/A</v>
      </c>
      <c r="AQ356" s="676" t="e">
        <f>VLOOKUP(B356,'F-GD-07 Completo'!$B:$AA,21,0)</f>
        <v>#N/A</v>
      </c>
      <c r="AR356" s="677"/>
      <c r="AS356" s="213" t="e">
        <f>VLOOKUP(B356,'F-GD-07 Completo'!$B:$AA,18,0)</f>
        <v>#N/A</v>
      </c>
      <c r="AT356" s="213" t="e">
        <f>VLOOKUP(B356,'F-GD-07 Completo'!$B:$AA,19,0)</f>
        <v>#N/A</v>
      </c>
      <c r="AU356" s="213" t="e">
        <f>VLOOKUP(B356,'F-GD-07 Completo'!$B:$AA,20,0)</f>
        <v>#N/A</v>
      </c>
      <c r="AV356" s="661" t="e">
        <f>VLOOKUP(B356,'F-GD-07 Completo'!$B:$AA,22,0)</f>
        <v>#N/A</v>
      </c>
      <c r="AW356" s="662"/>
      <c r="AX356" s="70" t="e">
        <f>IF(VLOOKUP(B356,'F-GD-07 Completo'!$B:$AA,23,0)="PU","X"," ")</f>
        <v>#N/A</v>
      </c>
      <c r="AY356" s="70" t="e">
        <f>IF(VLOOKUP(B356,'F-GD-07 Completo'!$B:$AA,23,0)="PC","X"," ")</f>
        <v>#N/A</v>
      </c>
      <c r="AZ356" s="70" t="e">
        <f>IF(VLOOKUP(B356,'F-GD-07 Completo'!$B:$AA,23,0)="PR","X"," ")</f>
        <v>#N/A</v>
      </c>
      <c r="BA356" s="71" t="e">
        <f>VLOOKUP(B356,'F-GD-07 Completo'!$B:$AA,24,0)</f>
        <v>#N/A</v>
      </c>
      <c r="BB356" s="663" t="e">
        <f>VLOOKUP(B356,'F-GD-07 Completo'!$B:$AA,25,0)</f>
        <v>#N/A</v>
      </c>
      <c r="BC356" s="664"/>
      <c r="BD356" s="664"/>
      <c r="BE356" s="664"/>
      <c r="BF356" s="664"/>
      <c r="BG356" s="664"/>
      <c r="BH356" s="664"/>
      <c r="BI356" s="664"/>
      <c r="BJ356" s="664"/>
      <c r="BK356" s="664"/>
      <c r="BL356" s="664"/>
      <c r="BM356" s="664"/>
      <c r="BN356" s="664"/>
      <c r="BO356" s="665"/>
      <c r="BP356" s="72"/>
      <c r="BQ356" s="73"/>
      <c r="BR356" s="209"/>
    </row>
    <row r="357" spans="1:70" s="210" customFormat="1" ht="16.5" customHeight="1" x14ac:dyDescent="0.2">
      <c r="A357" s="208"/>
      <c r="B357" s="68">
        <v>336</v>
      </c>
      <c r="C357" s="661" t="e">
        <f>CONCATENATE(VLOOKUP(B357,'F-GD-07 Completo'!$B:$AA,6,0),".",VLOOKUP(B357,'F-GD-07 Completo'!$B:$AA,8,0))</f>
        <v>#N/A</v>
      </c>
      <c r="D357" s="661"/>
      <c r="E357" s="661"/>
      <c r="F357" s="666" t="e">
        <f>CONCATENATE(VLOOKUP(B357,'F-GD-07 Completo'!$B:$AA,7,0),".",VLOOKUP(B357,'F-GD-07 Completo'!$B:$AA,9,0))</f>
        <v>#N/A</v>
      </c>
      <c r="G357" s="666"/>
      <c r="H357" s="666"/>
      <c r="I357" s="666"/>
      <c r="J357" s="666"/>
      <c r="K357" s="666"/>
      <c r="L357" s="666"/>
      <c r="M357" s="666"/>
      <c r="N357" s="666"/>
      <c r="O357" s="666"/>
      <c r="P357" s="666"/>
      <c r="Q357" s="666"/>
      <c r="R357" s="666"/>
      <c r="S357" s="666"/>
      <c r="T357" s="666"/>
      <c r="U357" s="666" t="e">
        <f>CONCATENATE(VLOOKUP(B357,'F-GD-07 Completo'!$B:$AA,8,0)," - ",VLOOKUP(B357,'F-GD-07 Completo'!$B:$W,10,0))</f>
        <v>#N/A</v>
      </c>
      <c r="V357" s="666"/>
      <c r="W357" s="666"/>
      <c r="X357" s="666"/>
      <c r="Y357" s="666"/>
      <c r="Z357" s="666"/>
      <c r="AA357" s="666"/>
      <c r="AB357" s="667"/>
      <c r="AC357" s="668" t="e">
        <f>VLOOKUP(B357,'F-GD-07 Completo'!$B:$AA,11,0)</f>
        <v>#N/A</v>
      </c>
      <c r="AD357" s="669"/>
      <c r="AE357" s="669"/>
      <c r="AF357" s="669"/>
      <c r="AG357" s="670" t="e">
        <f>VLOOKUP(B357,'F-GD-07 Completo'!$B:$AA,12,0)</f>
        <v>#N/A</v>
      </c>
      <c r="AH357" s="670"/>
      <c r="AI357" s="671"/>
      <c r="AJ357" s="672" t="e">
        <f>IF(VLOOKUP(B357,'F-GD-07 Completo'!$B:$AA,13,0)="Carpeta física",CONCATENATE(VLOOKUP(B357,'F-GD-07 Completo'!$B:$AE,14,0)," de ",VLOOKUP(B357,'F-GD-07 Completo'!$B:$AE,15,0))," ")</f>
        <v>#N/A</v>
      </c>
      <c r="AK357" s="673"/>
      <c r="AL357" s="674" t="e">
        <f>IF(VLOOKUP(B357,'F-GD-07 Completo'!$B:$AA,13,0)="Tomo (documentos empastados)",CONCATENATE(VLOOKUP(B357,'F-GD-07 Completo'!$B:$AE,15,0)," de ",VLOOKUP(B357,'F-GD-07 Completo'!$B:$AE,16,0))," ")</f>
        <v>#N/A</v>
      </c>
      <c r="AM357" s="675"/>
      <c r="AN357" s="672" t="e">
        <f>IF(VLOOKUP(B357,'F-GD-07 Completo'!$B:$AA,13,0)="Otro",CONCATENATE(VLOOKUP(B357,'F-GD-07 Completo'!$B:$AE,15,0)," de ",VLOOKUP(B357,'F-GD-07 Completo'!$B:$AE,16,0))," ")</f>
        <v>#N/A</v>
      </c>
      <c r="AO357" s="673"/>
      <c r="AP357" s="69" t="e">
        <f>VLOOKUP(B357,'F-GD-07 Completo'!$B:$AE,29,0)</f>
        <v>#N/A</v>
      </c>
      <c r="AQ357" s="676" t="e">
        <f>VLOOKUP(B357,'F-GD-07 Completo'!$B:$AA,21,0)</f>
        <v>#N/A</v>
      </c>
      <c r="AR357" s="677"/>
      <c r="AS357" s="213" t="e">
        <f>VLOOKUP(B357,'F-GD-07 Completo'!$B:$AA,18,0)</f>
        <v>#N/A</v>
      </c>
      <c r="AT357" s="213" t="e">
        <f>VLOOKUP(B357,'F-GD-07 Completo'!$B:$AA,19,0)</f>
        <v>#N/A</v>
      </c>
      <c r="AU357" s="213" t="e">
        <f>VLOOKUP(B357,'F-GD-07 Completo'!$B:$AA,20,0)</f>
        <v>#N/A</v>
      </c>
      <c r="AV357" s="661" t="e">
        <f>VLOOKUP(B357,'F-GD-07 Completo'!$B:$AA,22,0)</f>
        <v>#N/A</v>
      </c>
      <c r="AW357" s="662"/>
      <c r="AX357" s="70" t="e">
        <f>IF(VLOOKUP(B357,'F-GD-07 Completo'!$B:$AA,23,0)="PU","X"," ")</f>
        <v>#N/A</v>
      </c>
      <c r="AY357" s="70" t="e">
        <f>IF(VLOOKUP(B357,'F-GD-07 Completo'!$B:$AA,23,0)="PC","X"," ")</f>
        <v>#N/A</v>
      </c>
      <c r="AZ357" s="70" t="e">
        <f>IF(VLOOKUP(B357,'F-GD-07 Completo'!$B:$AA,23,0)="PR","X"," ")</f>
        <v>#N/A</v>
      </c>
      <c r="BA357" s="71" t="e">
        <f>VLOOKUP(B357,'F-GD-07 Completo'!$B:$AA,24,0)</f>
        <v>#N/A</v>
      </c>
      <c r="BB357" s="663" t="e">
        <f>VLOOKUP(B357,'F-GD-07 Completo'!$B:$AA,25,0)</f>
        <v>#N/A</v>
      </c>
      <c r="BC357" s="664"/>
      <c r="BD357" s="664"/>
      <c r="BE357" s="664"/>
      <c r="BF357" s="664"/>
      <c r="BG357" s="664"/>
      <c r="BH357" s="664"/>
      <c r="BI357" s="664"/>
      <c r="BJ357" s="664"/>
      <c r="BK357" s="664"/>
      <c r="BL357" s="664"/>
      <c r="BM357" s="664"/>
      <c r="BN357" s="664"/>
      <c r="BO357" s="665"/>
      <c r="BP357" s="72"/>
      <c r="BQ357" s="73"/>
      <c r="BR357" s="209"/>
    </row>
    <row r="358" spans="1:70" s="210" customFormat="1" ht="16.5" customHeight="1" x14ac:dyDescent="0.2">
      <c r="A358" s="208"/>
      <c r="B358" s="68">
        <v>337</v>
      </c>
      <c r="C358" s="661" t="e">
        <f>CONCATENATE(VLOOKUP(B358,'F-GD-07 Completo'!$B:$AA,6,0),".",VLOOKUP(B358,'F-GD-07 Completo'!$B:$AA,8,0))</f>
        <v>#N/A</v>
      </c>
      <c r="D358" s="661"/>
      <c r="E358" s="661"/>
      <c r="F358" s="666" t="e">
        <f>CONCATENATE(VLOOKUP(B358,'F-GD-07 Completo'!$B:$AA,7,0),".",VLOOKUP(B358,'F-GD-07 Completo'!$B:$AA,9,0))</f>
        <v>#N/A</v>
      </c>
      <c r="G358" s="666"/>
      <c r="H358" s="666"/>
      <c r="I358" s="666"/>
      <c r="J358" s="666"/>
      <c r="K358" s="666"/>
      <c r="L358" s="666"/>
      <c r="M358" s="666"/>
      <c r="N358" s="666"/>
      <c r="O358" s="666"/>
      <c r="P358" s="666"/>
      <c r="Q358" s="666"/>
      <c r="R358" s="666"/>
      <c r="S358" s="666"/>
      <c r="T358" s="666"/>
      <c r="U358" s="666" t="e">
        <f>CONCATENATE(VLOOKUP(B358,'F-GD-07 Completo'!$B:$AA,8,0)," - ",VLOOKUP(B358,'F-GD-07 Completo'!$B:$W,10,0))</f>
        <v>#N/A</v>
      </c>
      <c r="V358" s="666"/>
      <c r="W358" s="666"/>
      <c r="X358" s="666"/>
      <c r="Y358" s="666"/>
      <c r="Z358" s="666"/>
      <c r="AA358" s="666"/>
      <c r="AB358" s="667"/>
      <c r="AC358" s="668" t="e">
        <f>VLOOKUP(B358,'F-GD-07 Completo'!$B:$AA,11,0)</f>
        <v>#N/A</v>
      </c>
      <c r="AD358" s="669"/>
      <c r="AE358" s="669"/>
      <c r="AF358" s="669"/>
      <c r="AG358" s="670" t="e">
        <f>VLOOKUP(B358,'F-GD-07 Completo'!$B:$AA,12,0)</f>
        <v>#N/A</v>
      </c>
      <c r="AH358" s="670"/>
      <c r="AI358" s="671"/>
      <c r="AJ358" s="672" t="e">
        <f>IF(VLOOKUP(B358,'F-GD-07 Completo'!$B:$AA,13,0)="Carpeta física",CONCATENATE(VLOOKUP(B358,'F-GD-07 Completo'!$B:$AE,14,0)," de ",VLOOKUP(B358,'F-GD-07 Completo'!$B:$AE,15,0))," ")</f>
        <v>#N/A</v>
      </c>
      <c r="AK358" s="673"/>
      <c r="AL358" s="674" t="e">
        <f>IF(VLOOKUP(B358,'F-GD-07 Completo'!$B:$AA,13,0)="Tomo (documentos empastados)",CONCATENATE(VLOOKUP(B358,'F-GD-07 Completo'!$B:$AE,15,0)," de ",VLOOKUP(B358,'F-GD-07 Completo'!$B:$AE,16,0))," ")</f>
        <v>#N/A</v>
      </c>
      <c r="AM358" s="675"/>
      <c r="AN358" s="672" t="e">
        <f>IF(VLOOKUP(B358,'F-GD-07 Completo'!$B:$AA,13,0)="Otro",CONCATENATE(VLOOKUP(B358,'F-GD-07 Completo'!$B:$AE,15,0)," de ",VLOOKUP(B358,'F-GD-07 Completo'!$B:$AE,16,0))," ")</f>
        <v>#N/A</v>
      </c>
      <c r="AO358" s="673"/>
      <c r="AP358" s="69" t="e">
        <f>VLOOKUP(B358,'F-GD-07 Completo'!$B:$AE,29,0)</f>
        <v>#N/A</v>
      </c>
      <c r="AQ358" s="676" t="e">
        <f>VLOOKUP(B358,'F-GD-07 Completo'!$B:$AA,21,0)</f>
        <v>#N/A</v>
      </c>
      <c r="AR358" s="677"/>
      <c r="AS358" s="213" t="e">
        <f>VLOOKUP(B358,'F-GD-07 Completo'!$B:$AA,18,0)</f>
        <v>#N/A</v>
      </c>
      <c r="AT358" s="213" t="e">
        <f>VLOOKUP(B358,'F-GD-07 Completo'!$B:$AA,19,0)</f>
        <v>#N/A</v>
      </c>
      <c r="AU358" s="213" t="e">
        <f>VLOOKUP(B358,'F-GD-07 Completo'!$B:$AA,20,0)</f>
        <v>#N/A</v>
      </c>
      <c r="AV358" s="661" t="e">
        <f>VLOOKUP(B358,'F-GD-07 Completo'!$B:$AA,22,0)</f>
        <v>#N/A</v>
      </c>
      <c r="AW358" s="662"/>
      <c r="AX358" s="70" t="e">
        <f>IF(VLOOKUP(B358,'F-GD-07 Completo'!$B:$AA,23,0)="PU","X"," ")</f>
        <v>#N/A</v>
      </c>
      <c r="AY358" s="70" t="e">
        <f>IF(VLOOKUP(B358,'F-GD-07 Completo'!$B:$AA,23,0)="PC","X"," ")</f>
        <v>#N/A</v>
      </c>
      <c r="AZ358" s="70" t="e">
        <f>IF(VLOOKUP(B358,'F-GD-07 Completo'!$B:$AA,23,0)="PR","X"," ")</f>
        <v>#N/A</v>
      </c>
      <c r="BA358" s="71" t="e">
        <f>VLOOKUP(B358,'F-GD-07 Completo'!$B:$AA,24,0)</f>
        <v>#N/A</v>
      </c>
      <c r="BB358" s="663" t="e">
        <f>VLOOKUP(B358,'F-GD-07 Completo'!$B:$AA,25,0)</f>
        <v>#N/A</v>
      </c>
      <c r="BC358" s="664"/>
      <c r="BD358" s="664"/>
      <c r="BE358" s="664"/>
      <c r="BF358" s="664"/>
      <c r="BG358" s="664"/>
      <c r="BH358" s="664"/>
      <c r="BI358" s="664"/>
      <c r="BJ358" s="664"/>
      <c r="BK358" s="664"/>
      <c r="BL358" s="664"/>
      <c r="BM358" s="664"/>
      <c r="BN358" s="664"/>
      <c r="BO358" s="665"/>
      <c r="BP358" s="72"/>
      <c r="BQ358" s="73"/>
      <c r="BR358" s="209"/>
    </row>
    <row r="359" spans="1:70" s="210" customFormat="1" ht="16.5" customHeight="1" x14ac:dyDescent="0.2">
      <c r="A359" s="208"/>
      <c r="B359" s="68">
        <v>338</v>
      </c>
      <c r="C359" s="661" t="e">
        <f>CONCATENATE(VLOOKUP(B359,'F-GD-07 Completo'!$B:$AA,6,0),".",VLOOKUP(B359,'F-GD-07 Completo'!$B:$AA,8,0))</f>
        <v>#N/A</v>
      </c>
      <c r="D359" s="661"/>
      <c r="E359" s="661"/>
      <c r="F359" s="666" t="e">
        <f>CONCATENATE(VLOOKUP(B359,'F-GD-07 Completo'!$B:$AA,7,0),".",VLOOKUP(B359,'F-GD-07 Completo'!$B:$AA,9,0))</f>
        <v>#N/A</v>
      </c>
      <c r="G359" s="666"/>
      <c r="H359" s="666"/>
      <c r="I359" s="666"/>
      <c r="J359" s="666"/>
      <c r="K359" s="666"/>
      <c r="L359" s="666"/>
      <c r="M359" s="666"/>
      <c r="N359" s="666"/>
      <c r="O359" s="666"/>
      <c r="P359" s="666"/>
      <c r="Q359" s="666"/>
      <c r="R359" s="666"/>
      <c r="S359" s="666"/>
      <c r="T359" s="666"/>
      <c r="U359" s="666" t="e">
        <f>CONCATENATE(VLOOKUP(B359,'F-GD-07 Completo'!$B:$AA,8,0)," - ",VLOOKUP(B359,'F-GD-07 Completo'!$B:$W,10,0))</f>
        <v>#N/A</v>
      </c>
      <c r="V359" s="666"/>
      <c r="W359" s="666"/>
      <c r="X359" s="666"/>
      <c r="Y359" s="666"/>
      <c r="Z359" s="666"/>
      <c r="AA359" s="666"/>
      <c r="AB359" s="667"/>
      <c r="AC359" s="668" t="e">
        <f>VLOOKUP(B359,'F-GD-07 Completo'!$B:$AA,11,0)</f>
        <v>#N/A</v>
      </c>
      <c r="AD359" s="669"/>
      <c r="AE359" s="669"/>
      <c r="AF359" s="669"/>
      <c r="AG359" s="670" t="e">
        <f>VLOOKUP(B359,'F-GD-07 Completo'!$B:$AA,12,0)</f>
        <v>#N/A</v>
      </c>
      <c r="AH359" s="670"/>
      <c r="AI359" s="671"/>
      <c r="AJ359" s="672" t="e">
        <f>IF(VLOOKUP(B359,'F-GD-07 Completo'!$B:$AA,13,0)="Carpeta física",CONCATENATE(VLOOKUP(B359,'F-GD-07 Completo'!$B:$AE,14,0)," de ",VLOOKUP(B359,'F-GD-07 Completo'!$B:$AE,15,0))," ")</f>
        <v>#N/A</v>
      </c>
      <c r="AK359" s="673"/>
      <c r="AL359" s="674" t="e">
        <f>IF(VLOOKUP(B359,'F-GD-07 Completo'!$B:$AA,13,0)="Tomo (documentos empastados)",CONCATENATE(VLOOKUP(B359,'F-GD-07 Completo'!$B:$AE,15,0)," de ",VLOOKUP(B359,'F-GD-07 Completo'!$B:$AE,16,0))," ")</f>
        <v>#N/A</v>
      </c>
      <c r="AM359" s="675"/>
      <c r="AN359" s="672" t="e">
        <f>IF(VLOOKUP(B359,'F-GD-07 Completo'!$B:$AA,13,0)="Otro",CONCATENATE(VLOOKUP(B359,'F-GD-07 Completo'!$B:$AE,15,0)," de ",VLOOKUP(B359,'F-GD-07 Completo'!$B:$AE,16,0))," ")</f>
        <v>#N/A</v>
      </c>
      <c r="AO359" s="673"/>
      <c r="AP359" s="69" t="e">
        <f>VLOOKUP(B359,'F-GD-07 Completo'!$B:$AE,29,0)</f>
        <v>#N/A</v>
      </c>
      <c r="AQ359" s="676" t="e">
        <f>VLOOKUP(B359,'F-GD-07 Completo'!$B:$AA,21,0)</f>
        <v>#N/A</v>
      </c>
      <c r="AR359" s="677"/>
      <c r="AS359" s="213" t="e">
        <f>VLOOKUP(B359,'F-GD-07 Completo'!$B:$AA,18,0)</f>
        <v>#N/A</v>
      </c>
      <c r="AT359" s="213" t="e">
        <f>VLOOKUP(B359,'F-GD-07 Completo'!$B:$AA,19,0)</f>
        <v>#N/A</v>
      </c>
      <c r="AU359" s="213" t="e">
        <f>VLOOKUP(B359,'F-GD-07 Completo'!$B:$AA,20,0)</f>
        <v>#N/A</v>
      </c>
      <c r="AV359" s="661" t="e">
        <f>VLOOKUP(B359,'F-GD-07 Completo'!$B:$AA,22,0)</f>
        <v>#N/A</v>
      </c>
      <c r="AW359" s="662"/>
      <c r="AX359" s="70" t="e">
        <f>IF(VLOOKUP(B359,'F-GD-07 Completo'!$B:$AA,23,0)="PU","X"," ")</f>
        <v>#N/A</v>
      </c>
      <c r="AY359" s="70" t="e">
        <f>IF(VLOOKUP(B359,'F-GD-07 Completo'!$B:$AA,23,0)="PC","X"," ")</f>
        <v>#N/A</v>
      </c>
      <c r="AZ359" s="70" t="e">
        <f>IF(VLOOKUP(B359,'F-GD-07 Completo'!$B:$AA,23,0)="PR","X"," ")</f>
        <v>#N/A</v>
      </c>
      <c r="BA359" s="71" t="e">
        <f>VLOOKUP(B359,'F-GD-07 Completo'!$B:$AA,24,0)</f>
        <v>#N/A</v>
      </c>
      <c r="BB359" s="663" t="e">
        <f>VLOOKUP(B359,'F-GD-07 Completo'!$B:$AA,25,0)</f>
        <v>#N/A</v>
      </c>
      <c r="BC359" s="664"/>
      <c r="BD359" s="664"/>
      <c r="BE359" s="664"/>
      <c r="BF359" s="664"/>
      <c r="BG359" s="664"/>
      <c r="BH359" s="664"/>
      <c r="BI359" s="664"/>
      <c r="BJ359" s="664"/>
      <c r="BK359" s="664"/>
      <c r="BL359" s="664"/>
      <c r="BM359" s="664"/>
      <c r="BN359" s="664"/>
      <c r="BO359" s="665"/>
      <c r="BP359" s="72"/>
      <c r="BQ359" s="73"/>
      <c r="BR359" s="209"/>
    </row>
    <row r="360" spans="1:70" s="210" customFormat="1" ht="16.5" customHeight="1" x14ac:dyDescent="0.2">
      <c r="A360" s="208"/>
      <c r="B360" s="68">
        <v>339</v>
      </c>
      <c r="C360" s="661" t="e">
        <f>CONCATENATE(VLOOKUP(B360,'F-GD-07 Completo'!$B:$AA,6,0),".",VLOOKUP(B360,'F-GD-07 Completo'!$B:$AA,8,0))</f>
        <v>#N/A</v>
      </c>
      <c r="D360" s="661"/>
      <c r="E360" s="661"/>
      <c r="F360" s="666" t="e">
        <f>CONCATENATE(VLOOKUP(B360,'F-GD-07 Completo'!$B:$AA,7,0),".",VLOOKUP(B360,'F-GD-07 Completo'!$B:$AA,9,0))</f>
        <v>#N/A</v>
      </c>
      <c r="G360" s="666"/>
      <c r="H360" s="666"/>
      <c r="I360" s="666"/>
      <c r="J360" s="666"/>
      <c r="K360" s="666"/>
      <c r="L360" s="666"/>
      <c r="M360" s="666"/>
      <c r="N360" s="666"/>
      <c r="O360" s="666"/>
      <c r="P360" s="666"/>
      <c r="Q360" s="666"/>
      <c r="R360" s="666"/>
      <c r="S360" s="666"/>
      <c r="T360" s="666"/>
      <c r="U360" s="666" t="e">
        <f>CONCATENATE(VLOOKUP(B360,'F-GD-07 Completo'!$B:$AA,8,0)," - ",VLOOKUP(B360,'F-GD-07 Completo'!$B:$W,10,0))</f>
        <v>#N/A</v>
      </c>
      <c r="V360" s="666"/>
      <c r="W360" s="666"/>
      <c r="X360" s="666"/>
      <c r="Y360" s="666"/>
      <c r="Z360" s="666"/>
      <c r="AA360" s="666"/>
      <c r="AB360" s="667"/>
      <c r="AC360" s="668" t="e">
        <f>VLOOKUP(B360,'F-GD-07 Completo'!$B:$AA,11,0)</f>
        <v>#N/A</v>
      </c>
      <c r="AD360" s="669"/>
      <c r="AE360" s="669"/>
      <c r="AF360" s="669"/>
      <c r="AG360" s="670" t="e">
        <f>VLOOKUP(B360,'F-GD-07 Completo'!$B:$AA,12,0)</f>
        <v>#N/A</v>
      </c>
      <c r="AH360" s="670"/>
      <c r="AI360" s="671"/>
      <c r="AJ360" s="672" t="e">
        <f>IF(VLOOKUP(B360,'F-GD-07 Completo'!$B:$AA,13,0)="Carpeta física",CONCATENATE(VLOOKUP(B360,'F-GD-07 Completo'!$B:$AE,14,0)," de ",VLOOKUP(B360,'F-GD-07 Completo'!$B:$AE,15,0))," ")</f>
        <v>#N/A</v>
      </c>
      <c r="AK360" s="673"/>
      <c r="AL360" s="674" t="e">
        <f>IF(VLOOKUP(B360,'F-GD-07 Completo'!$B:$AA,13,0)="Tomo (documentos empastados)",CONCATENATE(VLOOKUP(B360,'F-GD-07 Completo'!$B:$AE,15,0)," de ",VLOOKUP(B360,'F-GD-07 Completo'!$B:$AE,16,0))," ")</f>
        <v>#N/A</v>
      </c>
      <c r="AM360" s="675"/>
      <c r="AN360" s="672" t="e">
        <f>IF(VLOOKUP(B360,'F-GD-07 Completo'!$B:$AA,13,0)="Otro",CONCATENATE(VLOOKUP(B360,'F-GD-07 Completo'!$B:$AE,15,0)," de ",VLOOKUP(B360,'F-GD-07 Completo'!$B:$AE,16,0))," ")</f>
        <v>#N/A</v>
      </c>
      <c r="AO360" s="673"/>
      <c r="AP360" s="69" t="e">
        <f>VLOOKUP(B360,'F-GD-07 Completo'!$B:$AE,29,0)</f>
        <v>#N/A</v>
      </c>
      <c r="AQ360" s="676" t="e">
        <f>VLOOKUP(B360,'F-GD-07 Completo'!$B:$AA,21,0)</f>
        <v>#N/A</v>
      </c>
      <c r="AR360" s="677"/>
      <c r="AS360" s="213" t="e">
        <f>VLOOKUP(B360,'F-GD-07 Completo'!$B:$AA,18,0)</f>
        <v>#N/A</v>
      </c>
      <c r="AT360" s="213" t="e">
        <f>VLOOKUP(B360,'F-GD-07 Completo'!$B:$AA,19,0)</f>
        <v>#N/A</v>
      </c>
      <c r="AU360" s="213" t="e">
        <f>VLOOKUP(B360,'F-GD-07 Completo'!$B:$AA,20,0)</f>
        <v>#N/A</v>
      </c>
      <c r="AV360" s="661" t="e">
        <f>VLOOKUP(B360,'F-GD-07 Completo'!$B:$AA,22,0)</f>
        <v>#N/A</v>
      </c>
      <c r="AW360" s="662"/>
      <c r="AX360" s="70" t="e">
        <f>IF(VLOOKUP(B360,'F-GD-07 Completo'!$B:$AA,23,0)="PU","X"," ")</f>
        <v>#N/A</v>
      </c>
      <c r="AY360" s="70" t="e">
        <f>IF(VLOOKUP(B360,'F-GD-07 Completo'!$B:$AA,23,0)="PC","X"," ")</f>
        <v>#N/A</v>
      </c>
      <c r="AZ360" s="70" t="e">
        <f>IF(VLOOKUP(B360,'F-GD-07 Completo'!$B:$AA,23,0)="PR","X"," ")</f>
        <v>#N/A</v>
      </c>
      <c r="BA360" s="71" t="e">
        <f>VLOOKUP(B360,'F-GD-07 Completo'!$B:$AA,24,0)</f>
        <v>#N/A</v>
      </c>
      <c r="BB360" s="663" t="e">
        <f>VLOOKUP(B360,'F-GD-07 Completo'!$B:$AA,25,0)</f>
        <v>#N/A</v>
      </c>
      <c r="BC360" s="664"/>
      <c r="BD360" s="664"/>
      <c r="BE360" s="664"/>
      <c r="BF360" s="664"/>
      <c r="BG360" s="664"/>
      <c r="BH360" s="664"/>
      <c r="BI360" s="664"/>
      <c r="BJ360" s="664"/>
      <c r="BK360" s="664"/>
      <c r="BL360" s="664"/>
      <c r="BM360" s="664"/>
      <c r="BN360" s="664"/>
      <c r="BO360" s="665"/>
      <c r="BP360" s="72"/>
      <c r="BQ360" s="73"/>
      <c r="BR360" s="209"/>
    </row>
    <row r="361" spans="1:70" s="210" customFormat="1" ht="16.5" customHeight="1" x14ac:dyDescent="0.2">
      <c r="A361" s="208"/>
      <c r="B361" s="68">
        <v>340</v>
      </c>
      <c r="C361" s="661" t="e">
        <f>CONCATENATE(VLOOKUP(B361,'F-GD-07 Completo'!$B:$AA,6,0),".",VLOOKUP(B361,'F-GD-07 Completo'!$B:$AA,8,0))</f>
        <v>#N/A</v>
      </c>
      <c r="D361" s="661"/>
      <c r="E361" s="661"/>
      <c r="F361" s="666" t="e">
        <f>CONCATENATE(VLOOKUP(B361,'F-GD-07 Completo'!$B:$AA,7,0),".",VLOOKUP(B361,'F-GD-07 Completo'!$B:$AA,9,0))</f>
        <v>#N/A</v>
      </c>
      <c r="G361" s="666"/>
      <c r="H361" s="666"/>
      <c r="I361" s="666"/>
      <c r="J361" s="666"/>
      <c r="K361" s="666"/>
      <c r="L361" s="666"/>
      <c r="M361" s="666"/>
      <c r="N361" s="666"/>
      <c r="O361" s="666"/>
      <c r="P361" s="666"/>
      <c r="Q361" s="666"/>
      <c r="R361" s="666"/>
      <c r="S361" s="666"/>
      <c r="T361" s="666"/>
      <c r="U361" s="666" t="e">
        <f>CONCATENATE(VLOOKUP(B361,'F-GD-07 Completo'!$B:$AA,8,0)," - ",VLOOKUP(B361,'F-GD-07 Completo'!$B:$W,10,0))</f>
        <v>#N/A</v>
      </c>
      <c r="V361" s="666"/>
      <c r="W361" s="666"/>
      <c r="X361" s="666"/>
      <c r="Y361" s="666"/>
      <c r="Z361" s="666"/>
      <c r="AA361" s="666"/>
      <c r="AB361" s="667"/>
      <c r="AC361" s="668" t="e">
        <f>VLOOKUP(B361,'F-GD-07 Completo'!$B:$AA,11,0)</f>
        <v>#N/A</v>
      </c>
      <c r="AD361" s="669"/>
      <c r="AE361" s="669"/>
      <c r="AF361" s="669"/>
      <c r="AG361" s="670" t="e">
        <f>VLOOKUP(B361,'F-GD-07 Completo'!$B:$AA,12,0)</f>
        <v>#N/A</v>
      </c>
      <c r="AH361" s="670"/>
      <c r="AI361" s="671"/>
      <c r="AJ361" s="672" t="e">
        <f>IF(VLOOKUP(B361,'F-GD-07 Completo'!$B:$AA,13,0)="Carpeta física",CONCATENATE(VLOOKUP(B361,'F-GD-07 Completo'!$B:$AE,14,0)," de ",VLOOKUP(B361,'F-GD-07 Completo'!$B:$AE,15,0))," ")</f>
        <v>#N/A</v>
      </c>
      <c r="AK361" s="673"/>
      <c r="AL361" s="674" t="e">
        <f>IF(VLOOKUP(B361,'F-GD-07 Completo'!$B:$AA,13,0)="Tomo (documentos empastados)",CONCATENATE(VLOOKUP(B361,'F-GD-07 Completo'!$B:$AE,15,0)," de ",VLOOKUP(B361,'F-GD-07 Completo'!$B:$AE,16,0))," ")</f>
        <v>#N/A</v>
      </c>
      <c r="AM361" s="675"/>
      <c r="AN361" s="672" t="e">
        <f>IF(VLOOKUP(B361,'F-GD-07 Completo'!$B:$AA,13,0)="Otro",CONCATENATE(VLOOKUP(B361,'F-GD-07 Completo'!$B:$AE,15,0)," de ",VLOOKUP(B361,'F-GD-07 Completo'!$B:$AE,16,0))," ")</f>
        <v>#N/A</v>
      </c>
      <c r="AO361" s="673"/>
      <c r="AP361" s="69" t="e">
        <f>VLOOKUP(B361,'F-GD-07 Completo'!$B:$AE,29,0)</f>
        <v>#N/A</v>
      </c>
      <c r="AQ361" s="676" t="e">
        <f>VLOOKUP(B361,'F-GD-07 Completo'!$B:$AA,21,0)</f>
        <v>#N/A</v>
      </c>
      <c r="AR361" s="677"/>
      <c r="AS361" s="213" t="e">
        <f>VLOOKUP(B361,'F-GD-07 Completo'!$B:$AA,18,0)</f>
        <v>#N/A</v>
      </c>
      <c r="AT361" s="213" t="e">
        <f>VLOOKUP(B361,'F-GD-07 Completo'!$B:$AA,19,0)</f>
        <v>#N/A</v>
      </c>
      <c r="AU361" s="213" t="e">
        <f>VLOOKUP(B361,'F-GD-07 Completo'!$B:$AA,20,0)</f>
        <v>#N/A</v>
      </c>
      <c r="AV361" s="661" t="e">
        <f>VLOOKUP(B361,'F-GD-07 Completo'!$B:$AA,22,0)</f>
        <v>#N/A</v>
      </c>
      <c r="AW361" s="662"/>
      <c r="AX361" s="70" t="e">
        <f>IF(VLOOKUP(B361,'F-GD-07 Completo'!$B:$AA,23,0)="PU","X"," ")</f>
        <v>#N/A</v>
      </c>
      <c r="AY361" s="70" t="e">
        <f>IF(VLOOKUP(B361,'F-GD-07 Completo'!$B:$AA,23,0)="PC","X"," ")</f>
        <v>#N/A</v>
      </c>
      <c r="AZ361" s="70" t="e">
        <f>IF(VLOOKUP(B361,'F-GD-07 Completo'!$B:$AA,23,0)="PR","X"," ")</f>
        <v>#N/A</v>
      </c>
      <c r="BA361" s="71" t="e">
        <f>VLOOKUP(B361,'F-GD-07 Completo'!$B:$AA,24,0)</f>
        <v>#N/A</v>
      </c>
      <c r="BB361" s="663" t="e">
        <f>VLOOKUP(B361,'F-GD-07 Completo'!$B:$AA,25,0)</f>
        <v>#N/A</v>
      </c>
      <c r="BC361" s="664"/>
      <c r="BD361" s="664"/>
      <c r="BE361" s="664"/>
      <c r="BF361" s="664"/>
      <c r="BG361" s="664"/>
      <c r="BH361" s="664"/>
      <c r="BI361" s="664"/>
      <c r="BJ361" s="664"/>
      <c r="BK361" s="664"/>
      <c r="BL361" s="664"/>
      <c r="BM361" s="664"/>
      <c r="BN361" s="664"/>
      <c r="BO361" s="665"/>
      <c r="BP361" s="72"/>
      <c r="BQ361" s="73"/>
      <c r="BR361" s="209"/>
    </row>
    <row r="362" spans="1:70" s="210" customFormat="1" ht="16.5" customHeight="1" x14ac:dyDescent="0.2">
      <c r="A362" s="208"/>
      <c r="B362" s="68">
        <v>341</v>
      </c>
      <c r="C362" s="661" t="e">
        <f>CONCATENATE(VLOOKUP(B362,'F-GD-07 Completo'!$B:$AA,6,0),".",VLOOKUP(B362,'F-GD-07 Completo'!$B:$AA,8,0))</f>
        <v>#N/A</v>
      </c>
      <c r="D362" s="661"/>
      <c r="E362" s="661"/>
      <c r="F362" s="666" t="e">
        <f>CONCATENATE(VLOOKUP(B362,'F-GD-07 Completo'!$B:$AA,7,0),".",VLOOKUP(B362,'F-GD-07 Completo'!$B:$AA,9,0))</f>
        <v>#N/A</v>
      </c>
      <c r="G362" s="666"/>
      <c r="H362" s="666"/>
      <c r="I362" s="666"/>
      <c r="J362" s="666"/>
      <c r="K362" s="666"/>
      <c r="L362" s="666"/>
      <c r="M362" s="666"/>
      <c r="N362" s="666"/>
      <c r="O362" s="666"/>
      <c r="P362" s="666"/>
      <c r="Q362" s="666"/>
      <c r="R362" s="666"/>
      <c r="S362" s="666"/>
      <c r="T362" s="666"/>
      <c r="U362" s="666" t="e">
        <f>CONCATENATE(VLOOKUP(B362,'F-GD-07 Completo'!$B:$AA,8,0)," - ",VLOOKUP(B362,'F-GD-07 Completo'!$B:$W,10,0))</f>
        <v>#N/A</v>
      </c>
      <c r="V362" s="666"/>
      <c r="W362" s="666"/>
      <c r="X362" s="666"/>
      <c r="Y362" s="666"/>
      <c r="Z362" s="666"/>
      <c r="AA362" s="666"/>
      <c r="AB362" s="667"/>
      <c r="AC362" s="668" t="e">
        <f>VLOOKUP(B362,'F-GD-07 Completo'!$B:$AA,11,0)</f>
        <v>#N/A</v>
      </c>
      <c r="AD362" s="669"/>
      <c r="AE362" s="669"/>
      <c r="AF362" s="669"/>
      <c r="AG362" s="670" t="e">
        <f>VLOOKUP(B362,'F-GD-07 Completo'!$B:$AA,12,0)</f>
        <v>#N/A</v>
      </c>
      <c r="AH362" s="670"/>
      <c r="AI362" s="671"/>
      <c r="AJ362" s="672" t="e">
        <f>IF(VLOOKUP(B362,'F-GD-07 Completo'!$B:$AA,13,0)="Carpeta física",CONCATENATE(VLOOKUP(B362,'F-GD-07 Completo'!$B:$AE,14,0)," de ",VLOOKUP(B362,'F-GD-07 Completo'!$B:$AE,15,0))," ")</f>
        <v>#N/A</v>
      </c>
      <c r="AK362" s="673"/>
      <c r="AL362" s="674" t="e">
        <f>IF(VLOOKUP(B362,'F-GD-07 Completo'!$B:$AA,13,0)="Tomo (documentos empastados)",CONCATENATE(VLOOKUP(B362,'F-GD-07 Completo'!$B:$AE,15,0)," de ",VLOOKUP(B362,'F-GD-07 Completo'!$B:$AE,16,0))," ")</f>
        <v>#N/A</v>
      </c>
      <c r="AM362" s="675"/>
      <c r="AN362" s="672" t="e">
        <f>IF(VLOOKUP(B362,'F-GD-07 Completo'!$B:$AA,13,0)="Otro",CONCATENATE(VLOOKUP(B362,'F-GD-07 Completo'!$B:$AE,15,0)," de ",VLOOKUP(B362,'F-GD-07 Completo'!$B:$AE,16,0))," ")</f>
        <v>#N/A</v>
      </c>
      <c r="AO362" s="673"/>
      <c r="AP362" s="69" t="e">
        <f>VLOOKUP(B362,'F-GD-07 Completo'!$B:$AE,29,0)</f>
        <v>#N/A</v>
      </c>
      <c r="AQ362" s="676" t="e">
        <f>VLOOKUP(B362,'F-GD-07 Completo'!$B:$AA,21,0)</f>
        <v>#N/A</v>
      </c>
      <c r="AR362" s="677"/>
      <c r="AS362" s="213" t="e">
        <f>VLOOKUP(B362,'F-GD-07 Completo'!$B:$AA,18,0)</f>
        <v>#N/A</v>
      </c>
      <c r="AT362" s="213" t="e">
        <f>VLOOKUP(B362,'F-GD-07 Completo'!$B:$AA,19,0)</f>
        <v>#N/A</v>
      </c>
      <c r="AU362" s="213" t="e">
        <f>VLOOKUP(B362,'F-GD-07 Completo'!$B:$AA,20,0)</f>
        <v>#N/A</v>
      </c>
      <c r="AV362" s="661" t="e">
        <f>VLOOKUP(B362,'F-GD-07 Completo'!$B:$AA,22,0)</f>
        <v>#N/A</v>
      </c>
      <c r="AW362" s="662"/>
      <c r="AX362" s="70" t="e">
        <f>IF(VLOOKUP(B362,'F-GD-07 Completo'!$B:$AA,23,0)="PU","X"," ")</f>
        <v>#N/A</v>
      </c>
      <c r="AY362" s="70" t="e">
        <f>IF(VLOOKUP(B362,'F-GD-07 Completo'!$B:$AA,23,0)="PC","X"," ")</f>
        <v>#N/A</v>
      </c>
      <c r="AZ362" s="70" t="e">
        <f>IF(VLOOKUP(B362,'F-GD-07 Completo'!$B:$AA,23,0)="PR","X"," ")</f>
        <v>#N/A</v>
      </c>
      <c r="BA362" s="71" t="e">
        <f>VLOOKUP(B362,'F-GD-07 Completo'!$B:$AA,24,0)</f>
        <v>#N/A</v>
      </c>
      <c r="BB362" s="663" t="e">
        <f>VLOOKUP(B362,'F-GD-07 Completo'!$B:$AA,25,0)</f>
        <v>#N/A</v>
      </c>
      <c r="BC362" s="664"/>
      <c r="BD362" s="664"/>
      <c r="BE362" s="664"/>
      <c r="BF362" s="664"/>
      <c r="BG362" s="664"/>
      <c r="BH362" s="664"/>
      <c r="BI362" s="664"/>
      <c r="BJ362" s="664"/>
      <c r="BK362" s="664"/>
      <c r="BL362" s="664"/>
      <c r="BM362" s="664"/>
      <c r="BN362" s="664"/>
      <c r="BO362" s="665"/>
      <c r="BP362" s="72"/>
      <c r="BQ362" s="73"/>
      <c r="BR362" s="209"/>
    </row>
    <row r="363" spans="1:70" s="210" customFormat="1" ht="16.5" customHeight="1" x14ac:dyDescent="0.2">
      <c r="A363" s="208"/>
      <c r="B363" s="68">
        <v>342</v>
      </c>
      <c r="C363" s="661" t="e">
        <f>CONCATENATE(VLOOKUP(B363,'F-GD-07 Completo'!$B:$AA,6,0),".",VLOOKUP(B363,'F-GD-07 Completo'!$B:$AA,8,0))</f>
        <v>#N/A</v>
      </c>
      <c r="D363" s="661"/>
      <c r="E363" s="661"/>
      <c r="F363" s="666" t="e">
        <f>CONCATENATE(VLOOKUP(B363,'F-GD-07 Completo'!$B:$AA,7,0),".",VLOOKUP(B363,'F-GD-07 Completo'!$B:$AA,9,0))</f>
        <v>#N/A</v>
      </c>
      <c r="G363" s="666"/>
      <c r="H363" s="666"/>
      <c r="I363" s="666"/>
      <c r="J363" s="666"/>
      <c r="K363" s="666"/>
      <c r="L363" s="666"/>
      <c r="M363" s="666"/>
      <c r="N363" s="666"/>
      <c r="O363" s="666"/>
      <c r="P363" s="666"/>
      <c r="Q363" s="666"/>
      <c r="R363" s="666"/>
      <c r="S363" s="666"/>
      <c r="T363" s="666"/>
      <c r="U363" s="666" t="e">
        <f>CONCATENATE(VLOOKUP(B363,'F-GD-07 Completo'!$B:$AA,8,0)," - ",VLOOKUP(B363,'F-GD-07 Completo'!$B:$W,10,0))</f>
        <v>#N/A</v>
      </c>
      <c r="V363" s="666"/>
      <c r="W363" s="666"/>
      <c r="X363" s="666"/>
      <c r="Y363" s="666"/>
      <c r="Z363" s="666"/>
      <c r="AA363" s="666"/>
      <c r="AB363" s="667"/>
      <c r="AC363" s="668" t="e">
        <f>VLOOKUP(B363,'F-GD-07 Completo'!$B:$AA,11,0)</f>
        <v>#N/A</v>
      </c>
      <c r="AD363" s="669"/>
      <c r="AE363" s="669"/>
      <c r="AF363" s="669"/>
      <c r="AG363" s="670" t="e">
        <f>VLOOKUP(B363,'F-GD-07 Completo'!$B:$AA,12,0)</f>
        <v>#N/A</v>
      </c>
      <c r="AH363" s="670"/>
      <c r="AI363" s="671"/>
      <c r="AJ363" s="672" t="e">
        <f>IF(VLOOKUP(B363,'F-GD-07 Completo'!$B:$AA,13,0)="Carpeta física",CONCATENATE(VLOOKUP(B363,'F-GD-07 Completo'!$B:$AE,14,0)," de ",VLOOKUP(B363,'F-GD-07 Completo'!$B:$AE,15,0))," ")</f>
        <v>#N/A</v>
      </c>
      <c r="AK363" s="673"/>
      <c r="AL363" s="674" t="e">
        <f>IF(VLOOKUP(B363,'F-GD-07 Completo'!$B:$AA,13,0)="Tomo (documentos empastados)",CONCATENATE(VLOOKUP(B363,'F-GD-07 Completo'!$B:$AE,15,0)," de ",VLOOKUP(B363,'F-GD-07 Completo'!$B:$AE,16,0))," ")</f>
        <v>#N/A</v>
      </c>
      <c r="AM363" s="675"/>
      <c r="AN363" s="672" t="e">
        <f>IF(VLOOKUP(B363,'F-GD-07 Completo'!$B:$AA,13,0)="Otro",CONCATENATE(VLOOKUP(B363,'F-GD-07 Completo'!$B:$AE,15,0)," de ",VLOOKUP(B363,'F-GD-07 Completo'!$B:$AE,16,0))," ")</f>
        <v>#N/A</v>
      </c>
      <c r="AO363" s="673"/>
      <c r="AP363" s="69" t="e">
        <f>VLOOKUP(B363,'F-GD-07 Completo'!$B:$AE,29,0)</f>
        <v>#N/A</v>
      </c>
      <c r="AQ363" s="676" t="e">
        <f>VLOOKUP(B363,'F-GD-07 Completo'!$B:$AA,21,0)</f>
        <v>#N/A</v>
      </c>
      <c r="AR363" s="677"/>
      <c r="AS363" s="213" t="e">
        <f>VLOOKUP(B363,'F-GD-07 Completo'!$B:$AA,18,0)</f>
        <v>#N/A</v>
      </c>
      <c r="AT363" s="213" t="e">
        <f>VLOOKUP(B363,'F-GD-07 Completo'!$B:$AA,19,0)</f>
        <v>#N/A</v>
      </c>
      <c r="AU363" s="213" t="e">
        <f>VLOOKUP(B363,'F-GD-07 Completo'!$B:$AA,20,0)</f>
        <v>#N/A</v>
      </c>
      <c r="AV363" s="661" t="e">
        <f>VLOOKUP(B363,'F-GD-07 Completo'!$B:$AA,22,0)</f>
        <v>#N/A</v>
      </c>
      <c r="AW363" s="662"/>
      <c r="AX363" s="70" t="e">
        <f>IF(VLOOKUP(B363,'F-GD-07 Completo'!$B:$AA,23,0)="PU","X"," ")</f>
        <v>#N/A</v>
      </c>
      <c r="AY363" s="70" t="e">
        <f>IF(VLOOKUP(B363,'F-GD-07 Completo'!$B:$AA,23,0)="PC","X"," ")</f>
        <v>#N/A</v>
      </c>
      <c r="AZ363" s="70" t="e">
        <f>IF(VLOOKUP(B363,'F-GD-07 Completo'!$B:$AA,23,0)="PR","X"," ")</f>
        <v>#N/A</v>
      </c>
      <c r="BA363" s="71" t="e">
        <f>VLOOKUP(B363,'F-GD-07 Completo'!$B:$AA,24,0)</f>
        <v>#N/A</v>
      </c>
      <c r="BB363" s="663" t="e">
        <f>VLOOKUP(B363,'F-GD-07 Completo'!$B:$AA,25,0)</f>
        <v>#N/A</v>
      </c>
      <c r="BC363" s="664"/>
      <c r="BD363" s="664"/>
      <c r="BE363" s="664"/>
      <c r="BF363" s="664"/>
      <c r="BG363" s="664"/>
      <c r="BH363" s="664"/>
      <c r="BI363" s="664"/>
      <c r="BJ363" s="664"/>
      <c r="BK363" s="664"/>
      <c r="BL363" s="664"/>
      <c r="BM363" s="664"/>
      <c r="BN363" s="664"/>
      <c r="BO363" s="665"/>
      <c r="BP363" s="72"/>
      <c r="BQ363" s="73"/>
      <c r="BR363" s="209"/>
    </row>
    <row r="364" spans="1:70" s="210" customFormat="1" ht="16.5" customHeight="1" x14ac:dyDescent="0.2">
      <c r="A364" s="208"/>
      <c r="B364" s="68">
        <v>343</v>
      </c>
      <c r="C364" s="661" t="e">
        <f>CONCATENATE(VLOOKUP(B364,'F-GD-07 Completo'!$B:$AA,6,0),".",VLOOKUP(B364,'F-GD-07 Completo'!$B:$AA,8,0))</f>
        <v>#N/A</v>
      </c>
      <c r="D364" s="661"/>
      <c r="E364" s="661"/>
      <c r="F364" s="666" t="e">
        <f>CONCATENATE(VLOOKUP(B364,'F-GD-07 Completo'!$B:$AA,7,0),".",VLOOKUP(B364,'F-GD-07 Completo'!$B:$AA,9,0))</f>
        <v>#N/A</v>
      </c>
      <c r="G364" s="666"/>
      <c r="H364" s="666"/>
      <c r="I364" s="666"/>
      <c r="J364" s="666"/>
      <c r="K364" s="666"/>
      <c r="L364" s="666"/>
      <c r="M364" s="666"/>
      <c r="N364" s="666"/>
      <c r="O364" s="666"/>
      <c r="P364" s="666"/>
      <c r="Q364" s="666"/>
      <c r="R364" s="666"/>
      <c r="S364" s="666"/>
      <c r="T364" s="666"/>
      <c r="U364" s="666" t="e">
        <f>CONCATENATE(VLOOKUP(B364,'F-GD-07 Completo'!$B:$AA,8,0)," - ",VLOOKUP(B364,'F-GD-07 Completo'!$B:$W,10,0))</f>
        <v>#N/A</v>
      </c>
      <c r="V364" s="666"/>
      <c r="W364" s="666"/>
      <c r="X364" s="666"/>
      <c r="Y364" s="666"/>
      <c r="Z364" s="666"/>
      <c r="AA364" s="666"/>
      <c r="AB364" s="667"/>
      <c r="AC364" s="668" t="e">
        <f>VLOOKUP(B364,'F-GD-07 Completo'!$B:$AA,11,0)</f>
        <v>#N/A</v>
      </c>
      <c r="AD364" s="669"/>
      <c r="AE364" s="669"/>
      <c r="AF364" s="669"/>
      <c r="AG364" s="670" t="e">
        <f>VLOOKUP(B364,'F-GD-07 Completo'!$B:$AA,12,0)</f>
        <v>#N/A</v>
      </c>
      <c r="AH364" s="670"/>
      <c r="AI364" s="671"/>
      <c r="AJ364" s="672" t="e">
        <f>IF(VLOOKUP(B364,'F-GD-07 Completo'!$B:$AA,13,0)="Carpeta física",CONCATENATE(VLOOKUP(B364,'F-GD-07 Completo'!$B:$AE,14,0)," de ",VLOOKUP(B364,'F-GD-07 Completo'!$B:$AE,15,0))," ")</f>
        <v>#N/A</v>
      </c>
      <c r="AK364" s="673"/>
      <c r="AL364" s="674" t="e">
        <f>IF(VLOOKUP(B364,'F-GD-07 Completo'!$B:$AA,13,0)="Tomo (documentos empastados)",CONCATENATE(VLOOKUP(B364,'F-GD-07 Completo'!$B:$AE,15,0)," de ",VLOOKUP(B364,'F-GD-07 Completo'!$B:$AE,16,0))," ")</f>
        <v>#N/A</v>
      </c>
      <c r="AM364" s="675"/>
      <c r="AN364" s="672" t="e">
        <f>IF(VLOOKUP(B364,'F-GD-07 Completo'!$B:$AA,13,0)="Otro",CONCATENATE(VLOOKUP(B364,'F-GD-07 Completo'!$B:$AE,15,0)," de ",VLOOKUP(B364,'F-GD-07 Completo'!$B:$AE,16,0))," ")</f>
        <v>#N/A</v>
      </c>
      <c r="AO364" s="673"/>
      <c r="AP364" s="69" t="e">
        <f>VLOOKUP(B364,'F-GD-07 Completo'!$B:$AE,29,0)</f>
        <v>#N/A</v>
      </c>
      <c r="AQ364" s="676" t="e">
        <f>VLOOKUP(B364,'F-GD-07 Completo'!$B:$AA,21,0)</f>
        <v>#N/A</v>
      </c>
      <c r="AR364" s="677"/>
      <c r="AS364" s="213" t="e">
        <f>VLOOKUP(B364,'F-GD-07 Completo'!$B:$AA,18,0)</f>
        <v>#N/A</v>
      </c>
      <c r="AT364" s="213" t="e">
        <f>VLOOKUP(B364,'F-GD-07 Completo'!$B:$AA,19,0)</f>
        <v>#N/A</v>
      </c>
      <c r="AU364" s="213" t="e">
        <f>VLOOKUP(B364,'F-GD-07 Completo'!$B:$AA,20,0)</f>
        <v>#N/A</v>
      </c>
      <c r="AV364" s="661" t="e">
        <f>VLOOKUP(B364,'F-GD-07 Completo'!$B:$AA,22,0)</f>
        <v>#N/A</v>
      </c>
      <c r="AW364" s="662"/>
      <c r="AX364" s="70" t="e">
        <f>IF(VLOOKUP(B364,'F-GD-07 Completo'!$B:$AA,23,0)="PU","X"," ")</f>
        <v>#N/A</v>
      </c>
      <c r="AY364" s="70" t="e">
        <f>IF(VLOOKUP(B364,'F-GD-07 Completo'!$B:$AA,23,0)="PC","X"," ")</f>
        <v>#N/A</v>
      </c>
      <c r="AZ364" s="70" t="e">
        <f>IF(VLOOKUP(B364,'F-GD-07 Completo'!$B:$AA,23,0)="PR","X"," ")</f>
        <v>#N/A</v>
      </c>
      <c r="BA364" s="71" t="e">
        <f>VLOOKUP(B364,'F-GD-07 Completo'!$B:$AA,24,0)</f>
        <v>#N/A</v>
      </c>
      <c r="BB364" s="663" t="e">
        <f>VLOOKUP(B364,'F-GD-07 Completo'!$B:$AA,25,0)</f>
        <v>#N/A</v>
      </c>
      <c r="BC364" s="664"/>
      <c r="BD364" s="664"/>
      <c r="BE364" s="664"/>
      <c r="BF364" s="664"/>
      <c r="BG364" s="664"/>
      <c r="BH364" s="664"/>
      <c r="BI364" s="664"/>
      <c r="BJ364" s="664"/>
      <c r="BK364" s="664"/>
      <c r="BL364" s="664"/>
      <c r="BM364" s="664"/>
      <c r="BN364" s="664"/>
      <c r="BO364" s="665"/>
      <c r="BP364" s="72"/>
      <c r="BQ364" s="73"/>
      <c r="BR364" s="209"/>
    </row>
    <row r="365" spans="1:70" s="210" customFormat="1" ht="16.5" customHeight="1" x14ac:dyDescent="0.2">
      <c r="A365" s="208"/>
      <c r="B365" s="68">
        <v>344</v>
      </c>
      <c r="C365" s="661" t="e">
        <f>CONCATENATE(VLOOKUP(B365,'F-GD-07 Completo'!$B:$AA,6,0),".",VLOOKUP(B365,'F-GD-07 Completo'!$B:$AA,8,0))</f>
        <v>#N/A</v>
      </c>
      <c r="D365" s="661"/>
      <c r="E365" s="661"/>
      <c r="F365" s="666" t="e">
        <f>CONCATENATE(VLOOKUP(B365,'F-GD-07 Completo'!$B:$AA,7,0),".",VLOOKUP(B365,'F-GD-07 Completo'!$B:$AA,9,0))</f>
        <v>#N/A</v>
      </c>
      <c r="G365" s="666"/>
      <c r="H365" s="666"/>
      <c r="I365" s="666"/>
      <c r="J365" s="666"/>
      <c r="K365" s="666"/>
      <c r="L365" s="666"/>
      <c r="M365" s="666"/>
      <c r="N365" s="666"/>
      <c r="O365" s="666"/>
      <c r="P365" s="666"/>
      <c r="Q365" s="666"/>
      <c r="R365" s="666"/>
      <c r="S365" s="666"/>
      <c r="T365" s="666"/>
      <c r="U365" s="666" t="e">
        <f>CONCATENATE(VLOOKUP(B365,'F-GD-07 Completo'!$B:$AA,8,0)," - ",VLOOKUP(B365,'F-GD-07 Completo'!$B:$W,10,0))</f>
        <v>#N/A</v>
      </c>
      <c r="V365" s="666"/>
      <c r="W365" s="666"/>
      <c r="X365" s="666"/>
      <c r="Y365" s="666"/>
      <c r="Z365" s="666"/>
      <c r="AA365" s="666"/>
      <c r="AB365" s="667"/>
      <c r="AC365" s="668" t="e">
        <f>VLOOKUP(B365,'F-GD-07 Completo'!$B:$AA,11,0)</f>
        <v>#N/A</v>
      </c>
      <c r="AD365" s="669"/>
      <c r="AE365" s="669"/>
      <c r="AF365" s="669"/>
      <c r="AG365" s="670" t="e">
        <f>VLOOKUP(B365,'F-GD-07 Completo'!$B:$AA,12,0)</f>
        <v>#N/A</v>
      </c>
      <c r="AH365" s="670"/>
      <c r="AI365" s="671"/>
      <c r="AJ365" s="672" t="e">
        <f>IF(VLOOKUP(B365,'F-GD-07 Completo'!$B:$AA,13,0)="Carpeta física",CONCATENATE(VLOOKUP(B365,'F-GD-07 Completo'!$B:$AE,14,0)," de ",VLOOKUP(B365,'F-GD-07 Completo'!$B:$AE,15,0))," ")</f>
        <v>#N/A</v>
      </c>
      <c r="AK365" s="673"/>
      <c r="AL365" s="674" t="e">
        <f>IF(VLOOKUP(B365,'F-GD-07 Completo'!$B:$AA,13,0)="Tomo (documentos empastados)",CONCATENATE(VLOOKUP(B365,'F-GD-07 Completo'!$B:$AE,15,0)," de ",VLOOKUP(B365,'F-GD-07 Completo'!$B:$AE,16,0))," ")</f>
        <v>#N/A</v>
      </c>
      <c r="AM365" s="675"/>
      <c r="AN365" s="672" t="e">
        <f>IF(VLOOKUP(B365,'F-GD-07 Completo'!$B:$AA,13,0)="Otro",CONCATENATE(VLOOKUP(B365,'F-GD-07 Completo'!$B:$AE,15,0)," de ",VLOOKUP(B365,'F-GD-07 Completo'!$B:$AE,16,0))," ")</f>
        <v>#N/A</v>
      </c>
      <c r="AO365" s="673"/>
      <c r="AP365" s="69" t="e">
        <f>VLOOKUP(B365,'F-GD-07 Completo'!$B:$AE,29,0)</f>
        <v>#N/A</v>
      </c>
      <c r="AQ365" s="676" t="e">
        <f>VLOOKUP(B365,'F-GD-07 Completo'!$B:$AA,21,0)</f>
        <v>#N/A</v>
      </c>
      <c r="AR365" s="677"/>
      <c r="AS365" s="213" t="e">
        <f>VLOOKUP(B365,'F-GD-07 Completo'!$B:$AA,18,0)</f>
        <v>#N/A</v>
      </c>
      <c r="AT365" s="213" t="e">
        <f>VLOOKUP(B365,'F-GD-07 Completo'!$B:$AA,19,0)</f>
        <v>#N/A</v>
      </c>
      <c r="AU365" s="213" t="e">
        <f>VLOOKUP(B365,'F-GD-07 Completo'!$B:$AA,20,0)</f>
        <v>#N/A</v>
      </c>
      <c r="AV365" s="661" t="e">
        <f>VLOOKUP(B365,'F-GD-07 Completo'!$B:$AA,22,0)</f>
        <v>#N/A</v>
      </c>
      <c r="AW365" s="662"/>
      <c r="AX365" s="70" t="e">
        <f>IF(VLOOKUP(B365,'F-GD-07 Completo'!$B:$AA,23,0)="PU","X"," ")</f>
        <v>#N/A</v>
      </c>
      <c r="AY365" s="70" t="e">
        <f>IF(VLOOKUP(B365,'F-GD-07 Completo'!$B:$AA,23,0)="PC","X"," ")</f>
        <v>#N/A</v>
      </c>
      <c r="AZ365" s="70" t="e">
        <f>IF(VLOOKUP(B365,'F-GD-07 Completo'!$B:$AA,23,0)="PR","X"," ")</f>
        <v>#N/A</v>
      </c>
      <c r="BA365" s="71" t="e">
        <f>VLOOKUP(B365,'F-GD-07 Completo'!$B:$AA,24,0)</f>
        <v>#N/A</v>
      </c>
      <c r="BB365" s="663" t="e">
        <f>VLOOKUP(B365,'F-GD-07 Completo'!$B:$AA,25,0)</f>
        <v>#N/A</v>
      </c>
      <c r="BC365" s="664"/>
      <c r="BD365" s="664"/>
      <c r="BE365" s="664"/>
      <c r="BF365" s="664"/>
      <c r="BG365" s="664"/>
      <c r="BH365" s="664"/>
      <c r="BI365" s="664"/>
      <c r="BJ365" s="664"/>
      <c r="BK365" s="664"/>
      <c r="BL365" s="664"/>
      <c r="BM365" s="664"/>
      <c r="BN365" s="664"/>
      <c r="BO365" s="665"/>
      <c r="BP365" s="72"/>
      <c r="BQ365" s="73"/>
      <c r="BR365" s="209"/>
    </row>
    <row r="366" spans="1:70" s="210" customFormat="1" ht="16.5" customHeight="1" x14ac:dyDescent="0.2">
      <c r="A366" s="208"/>
      <c r="B366" s="68">
        <v>345</v>
      </c>
      <c r="C366" s="661" t="e">
        <f>CONCATENATE(VLOOKUP(B366,'F-GD-07 Completo'!$B:$AA,6,0),".",VLOOKUP(B366,'F-GD-07 Completo'!$B:$AA,8,0))</f>
        <v>#N/A</v>
      </c>
      <c r="D366" s="661"/>
      <c r="E366" s="661"/>
      <c r="F366" s="666" t="e">
        <f>CONCATENATE(VLOOKUP(B366,'F-GD-07 Completo'!$B:$AA,7,0),".",VLOOKUP(B366,'F-GD-07 Completo'!$B:$AA,9,0))</f>
        <v>#N/A</v>
      </c>
      <c r="G366" s="666"/>
      <c r="H366" s="666"/>
      <c r="I366" s="666"/>
      <c r="J366" s="666"/>
      <c r="K366" s="666"/>
      <c r="L366" s="666"/>
      <c r="M366" s="666"/>
      <c r="N366" s="666"/>
      <c r="O366" s="666"/>
      <c r="P366" s="666"/>
      <c r="Q366" s="666"/>
      <c r="R366" s="666"/>
      <c r="S366" s="666"/>
      <c r="T366" s="666"/>
      <c r="U366" s="666" t="e">
        <f>CONCATENATE(VLOOKUP(B366,'F-GD-07 Completo'!$B:$AA,8,0)," - ",VLOOKUP(B366,'F-GD-07 Completo'!$B:$W,10,0))</f>
        <v>#N/A</v>
      </c>
      <c r="V366" s="666"/>
      <c r="W366" s="666"/>
      <c r="X366" s="666"/>
      <c r="Y366" s="666"/>
      <c r="Z366" s="666"/>
      <c r="AA366" s="666"/>
      <c r="AB366" s="667"/>
      <c r="AC366" s="668" t="e">
        <f>VLOOKUP(B366,'F-GD-07 Completo'!$B:$AA,11,0)</f>
        <v>#N/A</v>
      </c>
      <c r="AD366" s="669"/>
      <c r="AE366" s="669"/>
      <c r="AF366" s="669"/>
      <c r="AG366" s="670" t="e">
        <f>VLOOKUP(B366,'F-GD-07 Completo'!$B:$AA,12,0)</f>
        <v>#N/A</v>
      </c>
      <c r="AH366" s="670"/>
      <c r="AI366" s="671"/>
      <c r="AJ366" s="672" t="e">
        <f>IF(VLOOKUP(B366,'F-GD-07 Completo'!$B:$AA,13,0)="Carpeta física",CONCATENATE(VLOOKUP(B366,'F-GD-07 Completo'!$B:$AE,14,0)," de ",VLOOKUP(B366,'F-GD-07 Completo'!$B:$AE,15,0))," ")</f>
        <v>#N/A</v>
      </c>
      <c r="AK366" s="673"/>
      <c r="AL366" s="674" t="e">
        <f>IF(VLOOKUP(B366,'F-GD-07 Completo'!$B:$AA,13,0)="Tomo (documentos empastados)",CONCATENATE(VLOOKUP(B366,'F-GD-07 Completo'!$B:$AE,15,0)," de ",VLOOKUP(B366,'F-GD-07 Completo'!$B:$AE,16,0))," ")</f>
        <v>#N/A</v>
      </c>
      <c r="AM366" s="675"/>
      <c r="AN366" s="672" t="e">
        <f>IF(VLOOKUP(B366,'F-GD-07 Completo'!$B:$AA,13,0)="Otro",CONCATENATE(VLOOKUP(B366,'F-GD-07 Completo'!$B:$AE,15,0)," de ",VLOOKUP(B366,'F-GD-07 Completo'!$B:$AE,16,0))," ")</f>
        <v>#N/A</v>
      </c>
      <c r="AO366" s="673"/>
      <c r="AP366" s="69" t="e">
        <f>VLOOKUP(B366,'F-GD-07 Completo'!$B:$AE,29,0)</f>
        <v>#N/A</v>
      </c>
      <c r="AQ366" s="676" t="e">
        <f>VLOOKUP(B366,'F-GD-07 Completo'!$B:$AA,21,0)</f>
        <v>#N/A</v>
      </c>
      <c r="AR366" s="677"/>
      <c r="AS366" s="213" t="e">
        <f>VLOOKUP(B366,'F-GD-07 Completo'!$B:$AA,18,0)</f>
        <v>#N/A</v>
      </c>
      <c r="AT366" s="213" t="e">
        <f>VLOOKUP(B366,'F-GD-07 Completo'!$B:$AA,19,0)</f>
        <v>#N/A</v>
      </c>
      <c r="AU366" s="213" t="e">
        <f>VLOOKUP(B366,'F-GD-07 Completo'!$B:$AA,20,0)</f>
        <v>#N/A</v>
      </c>
      <c r="AV366" s="661" t="e">
        <f>VLOOKUP(B366,'F-GD-07 Completo'!$B:$AA,22,0)</f>
        <v>#N/A</v>
      </c>
      <c r="AW366" s="662"/>
      <c r="AX366" s="70" t="e">
        <f>IF(VLOOKUP(B366,'F-GD-07 Completo'!$B:$AA,23,0)="PU","X"," ")</f>
        <v>#N/A</v>
      </c>
      <c r="AY366" s="70" t="e">
        <f>IF(VLOOKUP(B366,'F-GD-07 Completo'!$B:$AA,23,0)="PC","X"," ")</f>
        <v>#N/A</v>
      </c>
      <c r="AZ366" s="70" t="e">
        <f>IF(VLOOKUP(B366,'F-GD-07 Completo'!$B:$AA,23,0)="PR","X"," ")</f>
        <v>#N/A</v>
      </c>
      <c r="BA366" s="71" t="e">
        <f>VLOOKUP(B366,'F-GD-07 Completo'!$B:$AA,24,0)</f>
        <v>#N/A</v>
      </c>
      <c r="BB366" s="663" t="e">
        <f>VLOOKUP(B366,'F-GD-07 Completo'!$B:$AA,25,0)</f>
        <v>#N/A</v>
      </c>
      <c r="BC366" s="664"/>
      <c r="BD366" s="664"/>
      <c r="BE366" s="664"/>
      <c r="BF366" s="664"/>
      <c r="BG366" s="664"/>
      <c r="BH366" s="664"/>
      <c r="BI366" s="664"/>
      <c r="BJ366" s="664"/>
      <c r="BK366" s="664"/>
      <c r="BL366" s="664"/>
      <c r="BM366" s="664"/>
      <c r="BN366" s="664"/>
      <c r="BO366" s="665"/>
      <c r="BP366" s="72"/>
      <c r="BQ366" s="73"/>
      <c r="BR366" s="209"/>
    </row>
    <row r="367" spans="1:70" s="210" customFormat="1" ht="16.5" customHeight="1" x14ac:dyDescent="0.2">
      <c r="A367" s="208"/>
      <c r="B367" s="68">
        <v>346</v>
      </c>
      <c r="C367" s="661" t="e">
        <f>CONCATENATE(VLOOKUP(B367,'F-GD-07 Completo'!$B:$AA,6,0),".",VLOOKUP(B367,'F-GD-07 Completo'!$B:$AA,8,0))</f>
        <v>#N/A</v>
      </c>
      <c r="D367" s="661"/>
      <c r="E367" s="661"/>
      <c r="F367" s="666" t="e">
        <f>CONCATENATE(VLOOKUP(B367,'F-GD-07 Completo'!$B:$AA,7,0),".",VLOOKUP(B367,'F-GD-07 Completo'!$B:$AA,9,0))</f>
        <v>#N/A</v>
      </c>
      <c r="G367" s="666"/>
      <c r="H367" s="666"/>
      <c r="I367" s="666"/>
      <c r="J367" s="666"/>
      <c r="K367" s="666"/>
      <c r="L367" s="666"/>
      <c r="M367" s="666"/>
      <c r="N367" s="666"/>
      <c r="O367" s="666"/>
      <c r="P367" s="666"/>
      <c r="Q367" s="666"/>
      <c r="R367" s="666"/>
      <c r="S367" s="666"/>
      <c r="T367" s="666"/>
      <c r="U367" s="666" t="e">
        <f>CONCATENATE(VLOOKUP(B367,'F-GD-07 Completo'!$B:$AA,8,0)," - ",VLOOKUP(B367,'F-GD-07 Completo'!$B:$W,10,0))</f>
        <v>#N/A</v>
      </c>
      <c r="V367" s="666"/>
      <c r="W367" s="666"/>
      <c r="X367" s="666"/>
      <c r="Y367" s="666"/>
      <c r="Z367" s="666"/>
      <c r="AA367" s="666"/>
      <c r="AB367" s="667"/>
      <c r="AC367" s="668" t="e">
        <f>VLOOKUP(B367,'F-GD-07 Completo'!$B:$AA,11,0)</f>
        <v>#N/A</v>
      </c>
      <c r="AD367" s="669"/>
      <c r="AE367" s="669"/>
      <c r="AF367" s="669"/>
      <c r="AG367" s="670" t="e">
        <f>VLOOKUP(B367,'F-GD-07 Completo'!$B:$AA,12,0)</f>
        <v>#N/A</v>
      </c>
      <c r="AH367" s="670"/>
      <c r="AI367" s="671"/>
      <c r="AJ367" s="672" t="e">
        <f>IF(VLOOKUP(B367,'F-GD-07 Completo'!$B:$AA,13,0)="Carpeta física",CONCATENATE(VLOOKUP(B367,'F-GD-07 Completo'!$B:$AE,14,0)," de ",VLOOKUP(B367,'F-GD-07 Completo'!$B:$AE,15,0))," ")</f>
        <v>#N/A</v>
      </c>
      <c r="AK367" s="673"/>
      <c r="AL367" s="674" t="e">
        <f>IF(VLOOKUP(B367,'F-GD-07 Completo'!$B:$AA,13,0)="Tomo (documentos empastados)",CONCATENATE(VLOOKUP(B367,'F-GD-07 Completo'!$B:$AE,15,0)," de ",VLOOKUP(B367,'F-GD-07 Completo'!$B:$AE,16,0))," ")</f>
        <v>#N/A</v>
      </c>
      <c r="AM367" s="675"/>
      <c r="AN367" s="672" t="e">
        <f>IF(VLOOKUP(B367,'F-GD-07 Completo'!$B:$AA,13,0)="Otro",CONCATENATE(VLOOKUP(B367,'F-GD-07 Completo'!$B:$AE,15,0)," de ",VLOOKUP(B367,'F-GD-07 Completo'!$B:$AE,16,0))," ")</f>
        <v>#N/A</v>
      </c>
      <c r="AO367" s="673"/>
      <c r="AP367" s="69" t="e">
        <f>VLOOKUP(B367,'F-GD-07 Completo'!$B:$AE,29,0)</f>
        <v>#N/A</v>
      </c>
      <c r="AQ367" s="676" t="e">
        <f>VLOOKUP(B367,'F-GD-07 Completo'!$B:$AA,21,0)</f>
        <v>#N/A</v>
      </c>
      <c r="AR367" s="677"/>
      <c r="AS367" s="213" t="e">
        <f>VLOOKUP(B367,'F-GD-07 Completo'!$B:$AA,18,0)</f>
        <v>#N/A</v>
      </c>
      <c r="AT367" s="213" t="e">
        <f>VLOOKUP(B367,'F-GD-07 Completo'!$B:$AA,19,0)</f>
        <v>#N/A</v>
      </c>
      <c r="AU367" s="213" t="e">
        <f>VLOOKUP(B367,'F-GD-07 Completo'!$B:$AA,20,0)</f>
        <v>#N/A</v>
      </c>
      <c r="AV367" s="661" t="e">
        <f>VLOOKUP(B367,'F-GD-07 Completo'!$B:$AA,22,0)</f>
        <v>#N/A</v>
      </c>
      <c r="AW367" s="662"/>
      <c r="AX367" s="70" t="e">
        <f>IF(VLOOKUP(B367,'F-GD-07 Completo'!$B:$AA,23,0)="PU","X"," ")</f>
        <v>#N/A</v>
      </c>
      <c r="AY367" s="70" t="e">
        <f>IF(VLOOKUP(B367,'F-GD-07 Completo'!$B:$AA,23,0)="PC","X"," ")</f>
        <v>#N/A</v>
      </c>
      <c r="AZ367" s="70" t="e">
        <f>IF(VLOOKUP(B367,'F-GD-07 Completo'!$B:$AA,23,0)="PR","X"," ")</f>
        <v>#N/A</v>
      </c>
      <c r="BA367" s="71" t="e">
        <f>VLOOKUP(B367,'F-GD-07 Completo'!$B:$AA,24,0)</f>
        <v>#N/A</v>
      </c>
      <c r="BB367" s="663" t="e">
        <f>VLOOKUP(B367,'F-GD-07 Completo'!$B:$AA,25,0)</f>
        <v>#N/A</v>
      </c>
      <c r="BC367" s="664"/>
      <c r="BD367" s="664"/>
      <c r="BE367" s="664"/>
      <c r="BF367" s="664"/>
      <c r="BG367" s="664"/>
      <c r="BH367" s="664"/>
      <c r="BI367" s="664"/>
      <c r="BJ367" s="664"/>
      <c r="BK367" s="664"/>
      <c r="BL367" s="664"/>
      <c r="BM367" s="664"/>
      <c r="BN367" s="664"/>
      <c r="BO367" s="665"/>
      <c r="BP367" s="72"/>
      <c r="BQ367" s="73"/>
      <c r="BR367" s="209"/>
    </row>
    <row r="368" spans="1:70" s="210" customFormat="1" ht="16.5" customHeight="1" x14ac:dyDescent="0.2">
      <c r="A368" s="208"/>
      <c r="B368" s="68">
        <v>347</v>
      </c>
      <c r="C368" s="661" t="e">
        <f>CONCATENATE(VLOOKUP(B368,'F-GD-07 Completo'!$B:$AA,6,0),".",VLOOKUP(B368,'F-GD-07 Completo'!$B:$AA,8,0))</f>
        <v>#N/A</v>
      </c>
      <c r="D368" s="661"/>
      <c r="E368" s="661"/>
      <c r="F368" s="666" t="e">
        <f>CONCATENATE(VLOOKUP(B368,'F-GD-07 Completo'!$B:$AA,7,0),".",VLOOKUP(B368,'F-GD-07 Completo'!$B:$AA,9,0))</f>
        <v>#N/A</v>
      </c>
      <c r="G368" s="666"/>
      <c r="H368" s="666"/>
      <c r="I368" s="666"/>
      <c r="J368" s="666"/>
      <c r="K368" s="666"/>
      <c r="L368" s="666"/>
      <c r="M368" s="666"/>
      <c r="N368" s="666"/>
      <c r="O368" s="666"/>
      <c r="P368" s="666"/>
      <c r="Q368" s="666"/>
      <c r="R368" s="666"/>
      <c r="S368" s="666"/>
      <c r="T368" s="666"/>
      <c r="U368" s="666" t="e">
        <f>CONCATENATE(VLOOKUP(B368,'F-GD-07 Completo'!$B:$AA,8,0)," - ",VLOOKUP(B368,'F-GD-07 Completo'!$B:$W,10,0))</f>
        <v>#N/A</v>
      </c>
      <c r="V368" s="666"/>
      <c r="W368" s="666"/>
      <c r="X368" s="666"/>
      <c r="Y368" s="666"/>
      <c r="Z368" s="666"/>
      <c r="AA368" s="666"/>
      <c r="AB368" s="667"/>
      <c r="AC368" s="668" t="e">
        <f>VLOOKUP(B368,'F-GD-07 Completo'!$B:$AA,11,0)</f>
        <v>#N/A</v>
      </c>
      <c r="AD368" s="669"/>
      <c r="AE368" s="669"/>
      <c r="AF368" s="669"/>
      <c r="AG368" s="670" t="e">
        <f>VLOOKUP(B368,'F-GD-07 Completo'!$B:$AA,12,0)</f>
        <v>#N/A</v>
      </c>
      <c r="AH368" s="670"/>
      <c r="AI368" s="671"/>
      <c r="AJ368" s="672" t="e">
        <f>IF(VLOOKUP(B368,'F-GD-07 Completo'!$B:$AA,13,0)="Carpeta física",CONCATENATE(VLOOKUP(B368,'F-GD-07 Completo'!$B:$AE,14,0)," de ",VLOOKUP(B368,'F-GD-07 Completo'!$B:$AE,15,0))," ")</f>
        <v>#N/A</v>
      </c>
      <c r="AK368" s="673"/>
      <c r="AL368" s="674" t="e">
        <f>IF(VLOOKUP(B368,'F-GD-07 Completo'!$B:$AA,13,0)="Tomo (documentos empastados)",CONCATENATE(VLOOKUP(B368,'F-GD-07 Completo'!$B:$AE,15,0)," de ",VLOOKUP(B368,'F-GD-07 Completo'!$B:$AE,16,0))," ")</f>
        <v>#N/A</v>
      </c>
      <c r="AM368" s="675"/>
      <c r="AN368" s="672" t="e">
        <f>IF(VLOOKUP(B368,'F-GD-07 Completo'!$B:$AA,13,0)="Otro",CONCATENATE(VLOOKUP(B368,'F-GD-07 Completo'!$B:$AE,15,0)," de ",VLOOKUP(B368,'F-GD-07 Completo'!$B:$AE,16,0))," ")</f>
        <v>#N/A</v>
      </c>
      <c r="AO368" s="673"/>
      <c r="AP368" s="69" t="e">
        <f>VLOOKUP(B368,'F-GD-07 Completo'!$B:$AE,29,0)</f>
        <v>#N/A</v>
      </c>
      <c r="AQ368" s="676" t="e">
        <f>VLOOKUP(B368,'F-GD-07 Completo'!$B:$AA,21,0)</f>
        <v>#N/A</v>
      </c>
      <c r="AR368" s="677"/>
      <c r="AS368" s="213" t="e">
        <f>VLOOKUP(B368,'F-GD-07 Completo'!$B:$AA,18,0)</f>
        <v>#N/A</v>
      </c>
      <c r="AT368" s="213" t="e">
        <f>VLOOKUP(B368,'F-GD-07 Completo'!$B:$AA,19,0)</f>
        <v>#N/A</v>
      </c>
      <c r="AU368" s="213" t="e">
        <f>VLOOKUP(B368,'F-GD-07 Completo'!$B:$AA,20,0)</f>
        <v>#N/A</v>
      </c>
      <c r="AV368" s="661" t="e">
        <f>VLOOKUP(B368,'F-GD-07 Completo'!$B:$AA,22,0)</f>
        <v>#N/A</v>
      </c>
      <c r="AW368" s="662"/>
      <c r="AX368" s="70" t="e">
        <f>IF(VLOOKUP(B368,'F-GD-07 Completo'!$B:$AA,23,0)="PU","X"," ")</f>
        <v>#N/A</v>
      </c>
      <c r="AY368" s="70" t="e">
        <f>IF(VLOOKUP(B368,'F-GD-07 Completo'!$B:$AA,23,0)="PC","X"," ")</f>
        <v>#N/A</v>
      </c>
      <c r="AZ368" s="70" t="e">
        <f>IF(VLOOKUP(B368,'F-GD-07 Completo'!$B:$AA,23,0)="PR","X"," ")</f>
        <v>#N/A</v>
      </c>
      <c r="BA368" s="71" t="e">
        <f>VLOOKUP(B368,'F-GD-07 Completo'!$B:$AA,24,0)</f>
        <v>#N/A</v>
      </c>
      <c r="BB368" s="663" t="e">
        <f>VLOOKUP(B368,'F-GD-07 Completo'!$B:$AA,25,0)</f>
        <v>#N/A</v>
      </c>
      <c r="BC368" s="664"/>
      <c r="BD368" s="664"/>
      <c r="BE368" s="664"/>
      <c r="BF368" s="664"/>
      <c r="BG368" s="664"/>
      <c r="BH368" s="664"/>
      <c r="BI368" s="664"/>
      <c r="BJ368" s="664"/>
      <c r="BK368" s="664"/>
      <c r="BL368" s="664"/>
      <c r="BM368" s="664"/>
      <c r="BN368" s="664"/>
      <c r="BO368" s="665"/>
      <c r="BP368" s="72"/>
      <c r="BQ368" s="73"/>
      <c r="BR368" s="209"/>
    </row>
    <row r="369" spans="1:70" s="210" customFormat="1" ht="16.5" customHeight="1" x14ac:dyDescent="0.2">
      <c r="A369" s="208"/>
      <c r="B369" s="68">
        <v>348</v>
      </c>
      <c r="C369" s="661" t="e">
        <f>CONCATENATE(VLOOKUP(B369,'F-GD-07 Completo'!$B:$AA,6,0),".",VLOOKUP(B369,'F-GD-07 Completo'!$B:$AA,8,0))</f>
        <v>#N/A</v>
      </c>
      <c r="D369" s="661"/>
      <c r="E369" s="661"/>
      <c r="F369" s="666" t="e">
        <f>CONCATENATE(VLOOKUP(B369,'F-GD-07 Completo'!$B:$AA,7,0),".",VLOOKUP(B369,'F-GD-07 Completo'!$B:$AA,9,0))</f>
        <v>#N/A</v>
      </c>
      <c r="G369" s="666"/>
      <c r="H369" s="666"/>
      <c r="I369" s="666"/>
      <c r="J369" s="666"/>
      <c r="K369" s="666"/>
      <c r="L369" s="666"/>
      <c r="M369" s="666"/>
      <c r="N369" s="666"/>
      <c r="O369" s="666"/>
      <c r="P369" s="666"/>
      <c r="Q369" s="666"/>
      <c r="R369" s="666"/>
      <c r="S369" s="666"/>
      <c r="T369" s="666"/>
      <c r="U369" s="666" t="e">
        <f>CONCATENATE(VLOOKUP(B369,'F-GD-07 Completo'!$B:$AA,8,0)," - ",VLOOKUP(B369,'F-GD-07 Completo'!$B:$W,10,0))</f>
        <v>#N/A</v>
      </c>
      <c r="V369" s="666"/>
      <c r="W369" s="666"/>
      <c r="X369" s="666"/>
      <c r="Y369" s="666"/>
      <c r="Z369" s="666"/>
      <c r="AA369" s="666"/>
      <c r="AB369" s="667"/>
      <c r="AC369" s="668" t="e">
        <f>VLOOKUP(B369,'F-GD-07 Completo'!$B:$AA,11,0)</f>
        <v>#N/A</v>
      </c>
      <c r="AD369" s="669"/>
      <c r="AE369" s="669"/>
      <c r="AF369" s="669"/>
      <c r="AG369" s="670" t="e">
        <f>VLOOKUP(B369,'F-GD-07 Completo'!$B:$AA,12,0)</f>
        <v>#N/A</v>
      </c>
      <c r="AH369" s="670"/>
      <c r="AI369" s="671"/>
      <c r="AJ369" s="672" t="e">
        <f>IF(VLOOKUP(B369,'F-GD-07 Completo'!$B:$AA,13,0)="Carpeta física",CONCATENATE(VLOOKUP(B369,'F-GD-07 Completo'!$B:$AE,14,0)," de ",VLOOKUP(B369,'F-GD-07 Completo'!$B:$AE,15,0))," ")</f>
        <v>#N/A</v>
      </c>
      <c r="AK369" s="673"/>
      <c r="AL369" s="674" t="e">
        <f>IF(VLOOKUP(B369,'F-GD-07 Completo'!$B:$AA,13,0)="Tomo (documentos empastados)",CONCATENATE(VLOOKUP(B369,'F-GD-07 Completo'!$B:$AE,15,0)," de ",VLOOKUP(B369,'F-GD-07 Completo'!$B:$AE,16,0))," ")</f>
        <v>#N/A</v>
      </c>
      <c r="AM369" s="675"/>
      <c r="AN369" s="672" t="e">
        <f>IF(VLOOKUP(B369,'F-GD-07 Completo'!$B:$AA,13,0)="Otro",CONCATENATE(VLOOKUP(B369,'F-GD-07 Completo'!$B:$AE,15,0)," de ",VLOOKUP(B369,'F-GD-07 Completo'!$B:$AE,16,0))," ")</f>
        <v>#N/A</v>
      </c>
      <c r="AO369" s="673"/>
      <c r="AP369" s="69" t="e">
        <f>VLOOKUP(B369,'F-GD-07 Completo'!$B:$AE,29,0)</f>
        <v>#N/A</v>
      </c>
      <c r="AQ369" s="676" t="e">
        <f>VLOOKUP(B369,'F-GD-07 Completo'!$B:$AA,21,0)</f>
        <v>#N/A</v>
      </c>
      <c r="AR369" s="677"/>
      <c r="AS369" s="213" t="e">
        <f>VLOOKUP(B369,'F-GD-07 Completo'!$B:$AA,18,0)</f>
        <v>#N/A</v>
      </c>
      <c r="AT369" s="213" t="e">
        <f>VLOOKUP(B369,'F-GD-07 Completo'!$B:$AA,19,0)</f>
        <v>#N/A</v>
      </c>
      <c r="AU369" s="213" t="e">
        <f>VLOOKUP(B369,'F-GD-07 Completo'!$B:$AA,20,0)</f>
        <v>#N/A</v>
      </c>
      <c r="AV369" s="661" t="e">
        <f>VLOOKUP(B369,'F-GD-07 Completo'!$B:$AA,22,0)</f>
        <v>#N/A</v>
      </c>
      <c r="AW369" s="662"/>
      <c r="AX369" s="70" t="e">
        <f>IF(VLOOKUP(B369,'F-GD-07 Completo'!$B:$AA,23,0)="PU","X"," ")</f>
        <v>#N/A</v>
      </c>
      <c r="AY369" s="70" t="e">
        <f>IF(VLOOKUP(B369,'F-GD-07 Completo'!$B:$AA,23,0)="PC","X"," ")</f>
        <v>#N/A</v>
      </c>
      <c r="AZ369" s="70" t="e">
        <f>IF(VLOOKUP(B369,'F-GD-07 Completo'!$B:$AA,23,0)="PR","X"," ")</f>
        <v>#N/A</v>
      </c>
      <c r="BA369" s="71" t="e">
        <f>VLOOKUP(B369,'F-GD-07 Completo'!$B:$AA,24,0)</f>
        <v>#N/A</v>
      </c>
      <c r="BB369" s="663" t="e">
        <f>VLOOKUP(B369,'F-GD-07 Completo'!$B:$AA,25,0)</f>
        <v>#N/A</v>
      </c>
      <c r="BC369" s="664"/>
      <c r="BD369" s="664"/>
      <c r="BE369" s="664"/>
      <c r="BF369" s="664"/>
      <c r="BG369" s="664"/>
      <c r="BH369" s="664"/>
      <c r="BI369" s="664"/>
      <c r="BJ369" s="664"/>
      <c r="BK369" s="664"/>
      <c r="BL369" s="664"/>
      <c r="BM369" s="664"/>
      <c r="BN369" s="664"/>
      <c r="BO369" s="665"/>
      <c r="BP369" s="72"/>
      <c r="BQ369" s="73"/>
      <c r="BR369" s="209"/>
    </row>
    <row r="370" spans="1:70" s="210" customFormat="1" ht="16.5" customHeight="1" x14ac:dyDescent="0.2">
      <c r="A370" s="208"/>
      <c r="B370" s="68">
        <v>349</v>
      </c>
      <c r="C370" s="661" t="e">
        <f>CONCATENATE(VLOOKUP(B370,'F-GD-07 Completo'!$B:$AA,6,0),".",VLOOKUP(B370,'F-GD-07 Completo'!$B:$AA,8,0))</f>
        <v>#N/A</v>
      </c>
      <c r="D370" s="661"/>
      <c r="E370" s="661"/>
      <c r="F370" s="666" t="e">
        <f>CONCATENATE(VLOOKUP(B370,'F-GD-07 Completo'!$B:$AA,7,0),".",VLOOKUP(B370,'F-GD-07 Completo'!$B:$AA,9,0))</f>
        <v>#N/A</v>
      </c>
      <c r="G370" s="666"/>
      <c r="H370" s="666"/>
      <c r="I370" s="666"/>
      <c r="J370" s="666"/>
      <c r="K370" s="666"/>
      <c r="L370" s="666"/>
      <c r="M370" s="666"/>
      <c r="N370" s="666"/>
      <c r="O370" s="666"/>
      <c r="P370" s="666"/>
      <c r="Q370" s="666"/>
      <c r="R370" s="666"/>
      <c r="S370" s="666"/>
      <c r="T370" s="666"/>
      <c r="U370" s="666" t="e">
        <f>CONCATENATE(VLOOKUP(B370,'F-GD-07 Completo'!$B:$AA,8,0)," - ",VLOOKUP(B370,'F-GD-07 Completo'!$B:$W,10,0))</f>
        <v>#N/A</v>
      </c>
      <c r="V370" s="666"/>
      <c r="W370" s="666"/>
      <c r="X370" s="666"/>
      <c r="Y370" s="666"/>
      <c r="Z370" s="666"/>
      <c r="AA370" s="666"/>
      <c r="AB370" s="667"/>
      <c r="AC370" s="668" t="e">
        <f>VLOOKUP(B370,'F-GD-07 Completo'!$B:$AA,11,0)</f>
        <v>#N/A</v>
      </c>
      <c r="AD370" s="669"/>
      <c r="AE370" s="669"/>
      <c r="AF370" s="669"/>
      <c r="AG370" s="670" t="e">
        <f>VLOOKUP(B370,'F-GD-07 Completo'!$B:$AA,12,0)</f>
        <v>#N/A</v>
      </c>
      <c r="AH370" s="670"/>
      <c r="AI370" s="671"/>
      <c r="AJ370" s="672" t="e">
        <f>IF(VLOOKUP(B370,'F-GD-07 Completo'!$B:$AA,13,0)="Carpeta física",CONCATENATE(VLOOKUP(B370,'F-GD-07 Completo'!$B:$AE,14,0)," de ",VLOOKUP(B370,'F-GD-07 Completo'!$B:$AE,15,0))," ")</f>
        <v>#N/A</v>
      </c>
      <c r="AK370" s="673"/>
      <c r="AL370" s="674" t="e">
        <f>IF(VLOOKUP(B370,'F-GD-07 Completo'!$B:$AA,13,0)="Tomo (documentos empastados)",CONCATENATE(VLOOKUP(B370,'F-GD-07 Completo'!$B:$AE,15,0)," de ",VLOOKUP(B370,'F-GD-07 Completo'!$B:$AE,16,0))," ")</f>
        <v>#N/A</v>
      </c>
      <c r="AM370" s="675"/>
      <c r="AN370" s="672" t="e">
        <f>IF(VLOOKUP(B370,'F-GD-07 Completo'!$B:$AA,13,0)="Otro",CONCATENATE(VLOOKUP(B370,'F-GD-07 Completo'!$B:$AE,15,0)," de ",VLOOKUP(B370,'F-GD-07 Completo'!$B:$AE,16,0))," ")</f>
        <v>#N/A</v>
      </c>
      <c r="AO370" s="673"/>
      <c r="AP370" s="69" t="e">
        <f>VLOOKUP(B370,'F-GD-07 Completo'!$B:$AE,29,0)</f>
        <v>#N/A</v>
      </c>
      <c r="AQ370" s="676" t="e">
        <f>VLOOKUP(B370,'F-GD-07 Completo'!$B:$AA,21,0)</f>
        <v>#N/A</v>
      </c>
      <c r="AR370" s="677"/>
      <c r="AS370" s="213" t="e">
        <f>VLOOKUP(B370,'F-GD-07 Completo'!$B:$AA,18,0)</f>
        <v>#N/A</v>
      </c>
      <c r="AT370" s="213" t="e">
        <f>VLOOKUP(B370,'F-GD-07 Completo'!$B:$AA,19,0)</f>
        <v>#N/A</v>
      </c>
      <c r="AU370" s="213" t="e">
        <f>VLOOKUP(B370,'F-GD-07 Completo'!$B:$AA,20,0)</f>
        <v>#N/A</v>
      </c>
      <c r="AV370" s="661" t="e">
        <f>VLOOKUP(B370,'F-GD-07 Completo'!$B:$AA,22,0)</f>
        <v>#N/A</v>
      </c>
      <c r="AW370" s="662"/>
      <c r="AX370" s="70" t="e">
        <f>IF(VLOOKUP(B370,'F-GD-07 Completo'!$B:$AA,23,0)="PU","X"," ")</f>
        <v>#N/A</v>
      </c>
      <c r="AY370" s="70" t="e">
        <f>IF(VLOOKUP(B370,'F-GD-07 Completo'!$B:$AA,23,0)="PC","X"," ")</f>
        <v>#N/A</v>
      </c>
      <c r="AZ370" s="70" t="e">
        <f>IF(VLOOKUP(B370,'F-GD-07 Completo'!$B:$AA,23,0)="PR","X"," ")</f>
        <v>#N/A</v>
      </c>
      <c r="BA370" s="71" t="e">
        <f>VLOOKUP(B370,'F-GD-07 Completo'!$B:$AA,24,0)</f>
        <v>#N/A</v>
      </c>
      <c r="BB370" s="663" t="e">
        <f>VLOOKUP(B370,'F-GD-07 Completo'!$B:$AA,25,0)</f>
        <v>#N/A</v>
      </c>
      <c r="BC370" s="664"/>
      <c r="BD370" s="664"/>
      <c r="BE370" s="664"/>
      <c r="BF370" s="664"/>
      <c r="BG370" s="664"/>
      <c r="BH370" s="664"/>
      <c r="BI370" s="664"/>
      <c r="BJ370" s="664"/>
      <c r="BK370" s="664"/>
      <c r="BL370" s="664"/>
      <c r="BM370" s="664"/>
      <c r="BN370" s="664"/>
      <c r="BO370" s="665"/>
      <c r="BP370" s="72"/>
      <c r="BQ370" s="73"/>
      <c r="BR370" s="209"/>
    </row>
    <row r="371" spans="1:70" s="210" customFormat="1" ht="16.5" customHeight="1" x14ac:dyDescent="0.2">
      <c r="A371" s="208"/>
      <c r="B371" s="68">
        <v>350</v>
      </c>
      <c r="C371" s="661" t="e">
        <f>CONCATENATE(VLOOKUP(B371,'F-GD-07 Completo'!$B:$AA,6,0),".",VLOOKUP(B371,'F-GD-07 Completo'!$B:$AA,8,0))</f>
        <v>#N/A</v>
      </c>
      <c r="D371" s="661"/>
      <c r="E371" s="661"/>
      <c r="F371" s="666" t="e">
        <f>CONCATENATE(VLOOKUP(B371,'F-GD-07 Completo'!$B:$AA,7,0),".",VLOOKUP(B371,'F-GD-07 Completo'!$B:$AA,9,0))</f>
        <v>#N/A</v>
      </c>
      <c r="G371" s="666"/>
      <c r="H371" s="666"/>
      <c r="I371" s="666"/>
      <c r="J371" s="666"/>
      <c r="K371" s="666"/>
      <c r="L371" s="666"/>
      <c r="M371" s="666"/>
      <c r="N371" s="666"/>
      <c r="O371" s="666"/>
      <c r="P371" s="666"/>
      <c r="Q371" s="666"/>
      <c r="R371" s="666"/>
      <c r="S371" s="666"/>
      <c r="T371" s="666"/>
      <c r="U371" s="666" t="e">
        <f>CONCATENATE(VLOOKUP(B371,'F-GD-07 Completo'!$B:$AA,8,0)," - ",VLOOKUP(B371,'F-GD-07 Completo'!$B:$W,10,0))</f>
        <v>#N/A</v>
      </c>
      <c r="V371" s="666"/>
      <c r="W371" s="666"/>
      <c r="X371" s="666"/>
      <c r="Y371" s="666"/>
      <c r="Z371" s="666"/>
      <c r="AA371" s="666"/>
      <c r="AB371" s="667"/>
      <c r="AC371" s="668" t="e">
        <f>VLOOKUP(B371,'F-GD-07 Completo'!$B:$AA,11,0)</f>
        <v>#N/A</v>
      </c>
      <c r="AD371" s="669"/>
      <c r="AE371" s="669"/>
      <c r="AF371" s="669"/>
      <c r="AG371" s="670" t="e">
        <f>VLOOKUP(B371,'F-GD-07 Completo'!$B:$AA,12,0)</f>
        <v>#N/A</v>
      </c>
      <c r="AH371" s="670"/>
      <c r="AI371" s="671"/>
      <c r="AJ371" s="672" t="e">
        <f>IF(VLOOKUP(B371,'F-GD-07 Completo'!$B:$AA,13,0)="Carpeta física",CONCATENATE(VLOOKUP(B371,'F-GD-07 Completo'!$B:$AE,14,0)," de ",VLOOKUP(B371,'F-GD-07 Completo'!$B:$AE,15,0))," ")</f>
        <v>#N/A</v>
      </c>
      <c r="AK371" s="673"/>
      <c r="AL371" s="674" t="e">
        <f>IF(VLOOKUP(B371,'F-GD-07 Completo'!$B:$AA,13,0)="Tomo (documentos empastados)",CONCATENATE(VLOOKUP(B371,'F-GD-07 Completo'!$B:$AE,15,0)," de ",VLOOKUP(B371,'F-GD-07 Completo'!$B:$AE,16,0))," ")</f>
        <v>#N/A</v>
      </c>
      <c r="AM371" s="675"/>
      <c r="AN371" s="672" t="e">
        <f>IF(VLOOKUP(B371,'F-GD-07 Completo'!$B:$AA,13,0)="Otro",CONCATENATE(VLOOKUP(B371,'F-GD-07 Completo'!$B:$AE,15,0)," de ",VLOOKUP(B371,'F-GD-07 Completo'!$B:$AE,16,0))," ")</f>
        <v>#N/A</v>
      </c>
      <c r="AO371" s="673"/>
      <c r="AP371" s="69" t="e">
        <f>VLOOKUP(B371,'F-GD-07 Completo'!$B:$AE,29,0)</f>
        <v>#N/A</v>
      </c>
      <c r="AQ371" s="676" t="e">
        <f>VLOOKUP(B371,'F-GD-07 Completo'!$B:$AA,21,0)</f>
        <v>#N/A</v>
      </c>
      <c r="AR371" s="677"/>
      <c r="AS371" s="213" t="e">
        <f>VLOOKUP(B371,'F-GD-07 Completo'!$B:$AA,18,0)</f>
        <v>#N/A</v>
      </c>
      <c r="AT371" s="213" t="e">
        <f>VLOOKUP(B371,'F-GD-07 Completo'!$B:$AA,19,0)</f>
        <v>#N/A</v>
      </c>
      <c r="AU371" s="213" t="e">
        <f>VLOOKUP(B371,'F-GD-07 Completo'!$B:$AA,20,0)</f>
        <v>#N/A</v>
      </c>
      <c r="AV371" s="661" t="e">
        <f>VLOOKUP(B371,'F-GD-07 Completo'!$B:$AA,22,0)</f>
        <v>#N/A</v>
      </c>
      <c r="AW371" s="662"/>
      <c r="AX371" s="70" t="e">
        <f>IF(VLOOKUP(B371,'F-GD-07 Completo'!$B:$AA,23,0)="PU","X"," ")</f>
        <v>#N/A</v>
      </c>
      <c r="AY371" s="70" t="e">
        <f>IF(VLOOKUP(B371,'F-GD-07 Completo'!$B:$AA,23,0)="PC","X"," ")</f>
        <v>#N/A</v>
      </c>
      <c r="AZ371" s="70" t="e">
        <f>IF(VLOOKUP(B371,'F-GD-07 Completo'!$B:$AA,23,0)="PR","X"," ")</f>
        <v>#N/A</v>
      </c>
      <c r="BA371" s="71" t="e">
        <f>VLOOKUP(B371,'F-GD-07 Completo'!$B:$AA,24,0)</f>
        <v>#N/A</v>
      </c>
      <c r="BB371" s="663" t="e">
        <f>VLOOKUP(B371,'F-GD-07 Completo'!$B:$AA,25,0)</f>
        <v>#N/A</v>
      </c>
      <c r="BC371" s="664"/>
      <c r="BD371" s="664"/>
      <c r="BE371" s="664"/>
      <c r="BF371" s="664"/>
      <c r="BG371" s="664"/>
      <c r="BH371" s="664"/>
      <c r="BI371" s="664"/>
      <c r="BJ371" s="664"/>
      <c r="BK371" s="664"/>
      <c r="BL371" s="664"/>
      <c r="BM371" s="664"/>
      <c r="BN371" s="664"/>
      <c r="BO371" s="665"/>
      <c r="BP371" s="72"/>
      <c r="BQ371" s="73"/>
      <c r="BR371" s="209"/>
    </row>
    <row r="372" spans="1:70" s="210" customFormat="1" ht="16.5" customHeight="1" x14ac:dyDescent="0.2">
      <c r="A372" s="208"/>
      <c r="B372" s="68">
        <v>351</v>
      </c>
      <c r="C372" s="661" t="e">
        <f>CONCATENATE(VLOOKUP(B372,'F-GD-07 Completo'!$B:$AA,6,0),".",VLOOKUP(B372,'F-GD-07 Completo'!$B:$AA,8,0))</f>
        <v>#N/A</v>
      </c>
      <c r="D372" s="661"/>
      <c r="E372" s="661"/>
      <c r="F372" s="666" t="e">
        <f>CONCATENATE(VLOOKUP(B372,'F-GD-07 Completo'!$B:$AA,7,0),".",VLOOKUP(B372,'F-GD-07 Completo'!$B:$AA,9,0))</f>
        <v>#N/A</v>
      </c>
      <c r="G372" s="666"/>
      <c r="H372" s="666"/>
      <c r="I372" s="666"/>
      <c r="J372" s="666"/>
      <c r="K372" s="666"/>
      <c r="L372" s="666"/>
      <c r="M372" s="666"/>
      <c r="N372" s="666"/>
      <c r="O372" s="666"/>
      <c r="P372" s="666"/>
      <c r="Q372" s="666"/>
      <c r="R372" s="666"/>
      <c r="S372" s="666"/>
      <c r="T372" s="666"/>
      <c r="U372" s="666" t="e">
        <f>CONCATENATE(VLOOKUP(B372,'F-GD-07 Completo'!$B:$AA,8,0)," - ",VLOOKUP(B372,'F-GD-07 Completo'!$B:$W,10,0))</f>
        <v>#N/A</v>
      </c>
      <c r="V372" s="666"/>
      <c r="W372" s="666"/>
      <c r="X372" s="666"/>
      <c r="Y372" s="666"/>
      <c r="Z372" s="666"/>
      <c r="AA372" s="666"/>
      <c r="AB372" s="667"/>
      <c r="AC372" s="668" t="e">
        <f>VLOOKUP(B372,'F-GD-07 Completo'!$B:$AA,11,0)</f>
        <v>#N/A</v>
      </c>
      <c r="AD372" s="669"/>
      <c r="AE372" s="669"/>
      <c r="AF372" s="669"/>
      <c r="AG372" s="670" t="e">
        <f>VLOOKUP(B372,'F-GD-07 Completo'!$B:$AA,12,0)</f>
        <v>#N/A</v>
      </c>
      <c r="AH372" s="670"/>
      <c r="AI372" s="671"/>
      <c r="AJ372" s="672" t="e">
        <f>IF(VLOOKUP(B372,'F-GD-07 Completo'!$B:$AA,13,0)="Carpeta física",CONCATENATE(VLOOKUP(B372,'F-GD-07 Completo'!$B:$AE,14,0)," de ",VLOOKUP(B372,'F-GD-07 Completo'!$B:$AE,15,0))," ")</f>
        <v>#N/A</v>
      </c>
      <c r="AK372" s="673"/>
      <c r="AL372" s="674" t="e">
        <f>IF(VLOOKUP(B372,'F-GD-07 Completo'!$B:$AA,13,0)="Tomo (documentos empastados)",CONCATENATE(VLOOKUP(B372,'F-GD-07 Completo'!$B:$AE,15,0)," de ",VLOOKUP(B372,'F-GD-07 Completo'!$B:$AE,16,0))," ")</f>
        <v>#N/A</v>
      </c>
      <c r="AM372" s="675"/>
      <c r="AN372" s="672" t="e">
        <f>IF(VLOOKUP(B372,'F-GD-07 Completo'!$B:$AA,13,0)="Otro",CONCATENATE(VLOOKUP(B372,'F-GD-07 Completo'!$B:$AE,15,0)," de ",VLOOKUP(B372,'F-GD-07 Completo'!$B:$AE,16,0))," ")</f>
        <v>#N/A</v>
      </c>
      <c r="AO372" s="673"/>
      <c r="AP372" s="69" t="e">
        <f>VLOOKUP(B372,'F-GD-07 Completo'!$B:$AE,29,0)</f>
        <v>#N/A</v>
      </c>
      <c r="AQ372" s="676" t="e">
        <f>VLOOKUP(B372,'F-GD-07 Completo'!$B:$AA,21,0)</f>
        <v>#N/A</v>
      </c>
      <c r="AR372" s="677"/>
      <c r="AS372" s="213" t="e">
        <f>VLOOKUP(B372,'F-GD-07 Completo'!$B:$AA,18,0)</f>
        <v>#N/A</v>
      </c>
      <c r="AT372" s="213" t="e">
        <f>VLOOKUP(B372,'F-GD-07 Completo'!$B:$AA,19,0)</f>
        <v>#N/A</v>
      </c>
      <c r="AU372" s="213" t="e">
        <f>VLOOKUP(B372,'F-GD-07 Completo'!$B:$AA,20,0)</f>
        <v>#N/A</v>
      </c>
      <c r="AV372" s="661" t="e">
        <f>VLOOKUP(B372,'F-GD-07 Completo'!$B:$AA,22,0)</f>
        <v>#N/A</v>
      </c>
      <c r="AW372" s="662"/>
      <c r="AX372" s="70" t="e">
        <f>IF(VLOOKUP(B372,'F-GD-07 Completo'!$B:$AA,23,0)="PU","X"," ")</f>
        <v>#N/A</v>
      </c>
      <c r="AY372" s="70" t="e">
        <f>IF(VLOOKUP(B372,'F-GD-07 Completo'!$B:$AA,23,0)="PC","X"," ")</f>
        <v>#N/A</v>
      </c>
      <c r="AZ372" s="70" t="e">
        <f>IF(VLOOKUP(B372,'F-GD-07 Completo'!$B:$AA,23,0)="PR","X"," ")</f>
        <v>#N/A</v>
      </c>
      <c r="BA372" s="71" t="e">
        <f>VLOOKUP(B372,'F-GD-07 Completo'!$B:$AA,24,0)</f>
        <v>#N/A</v>
      </c>
      <c r="BB372" s="663" t="e">
        <f>VLOOKUP(B372,'F-GD-07 Completo'!$B:$AA,25,0)</f>
        <v>#N/A</v>
      </c>
      <c r="BC372" s="664"/>
      <c r="BD372" s="664"/>
      <c r="BE372" s="664"/>
      <c r="BF372" s="664"/>
      <c r="BG372" s="664"/>
      <c r="BH372" s="664"/>
      <c r="BI372" s="664"/>
      <c r="BJ372" s="664"/>
      <c r="BK372" s="664"/>
      <c r="BL372" s="664"/>
      <c r="BM372" s="664"/>
      <c r="BN372" s="664"/>
      <c r="BO372" s="665"/>
      <c r="BP372" s="72"/>
      <c r="BQ372" s="73"/>
      <c r="BR372" s="209"/>
    </row>
    <row r="373" spans="1:70" s="210" customFormat="1" ht="16.5" customHeight="1" x14ac:dyDescent="0.2">
      <c r="A373" s="208"/>
      <c r="B373" s="68">
        <v>352</v>
      </c>
      <c r="C373" s="661" t="e">
        <f>CONCATENATE(VLOOKUP(B373,'F-GD-07 Completo'!$B:$AA,6,0),".",VLOOKUP(B373,'F-GD-07 Completo'!$B:$AA,8,0))</f>
        <v>#N/A</v>
      </c>
      <c r="D373" s="661"/>
      <c r="E373" s="661"/>
      <c r="F373" s="666" t="e">
        <f>CONCATENATE(VLOOKUP(B373,'F-GD-07 Completo'!$B:$AA,7,0),".",VLOOKUP(B373,'F-GD-07 Completo'!$B:$AA,9,0))</f>
        <v>#N/A</v>
      </c>
      <c r="G373" s="666"/>
      <c r="H373" s="666"/>
      <c r="I373" s="666"/>
      <c r="J373" s="666"/>
      <c r="K373" s="666"/>
      <c r="L373" s="666"/>
      <c r="M373" s="666"/>
      <c r="N373" s="666"/>
      <c r="O373" s="666"/>
      <c r="P373" s="666"/>
      <c r="Q373" s="666"/>
      <c r="R373" s="666"/>
      <c r="S373" s="666"/>
      <c r="T373" s="666"/>
      <c r="U373" s="666" t="e">
        <f>CONCATENATE(VLOOKUP(B373,'F-GD-07 Completo'!$B:$AA,8,0)," - ",VLOOKUP(B373,'F-GD-07 Completo'!$B:$W,10,0))</f>
        <v>#N/A</v>
      </c>
      <c r="V373" s="666"/>
      <c r="W373" s="666"/>
      <c r="X373" s="666"/>
      <c r="Y373" s="666"/>
      <c r="Z373" s="666"/>
      <c r="AA373" s="666"/>
      <c r="AB373" s="667"/>
      <c r="AC373" s="668" t="e">
        <f>VLOOKUP(B373,'F-GD-07 Completo'!$B:$AA,11,0)</f>
        <v>#N/A</v>
      </c>
      <c r="AD373" s="669"/>
      <c r="AE373" s="669"/>
      <c r="AF373" s="669"/>
      <c r="AG373" s="670" t="e">
        <f>VLOOKUP(B373,'F-GD-07 Completo'!$B:$AA,12,0)</f>
        <v>#N/A</v>
      </c>
      <c r="AH373" s="670"/>
      <c r="AI373" s="671"/>
      <c r="AJ373" s="672" t="e">
        <f>IF(VLOOKUP(B373,'F-GD-07 Completo'!$B:$AA,13,0)="Carpeta física",CONCATENATE(VLOOKUP(B373,'F-GD-07 Completo'!$B:$AE,14,0)," de ",VLOOKUP(B373,'F-GD-07 Completo'!$B:$AE,15,0))," ")</f>
        <v>#N/A</v>
      </c>
      <c r="AK373" s="673"/>
      <c r="AL373" s="674" t="e">
        <f>IF(VLOOKUP(B373,'F-GD-07 Completo'!$B:$AA,13,0)="Tomo (documentos empastados)",CONCATENATE(VLOOKUP(B373,'F-GD-07 Completo'!$B:$AE,15,0)," de ",VLOOKUP(B373,'F-GD-07 Completo'!$B:$AE,16,0))," ")</f>
        <v>#N/A</v>
      </c>
      <c r="AM373" s="675"/>
      <c r="AN373" s="672" t="e">
        <f>IF(VLOOKUP(B373,'F-GD-07 Completo'!$B:$AA,13,0)="Otro",CONCATENATE(VLOOKUP(B373,'F-GD-07 Completo'!$B:$AE,15,0)," de ",VLOOKUP(B373,'F-GD-07 Completo'!$B:$AE,16,0))," ")</f>
        <v>#N/A</v>
      </c>
      <c r="AO373" s="673"/>
      <c r="AP373" s="69" t="e">
        <f>VLOOKUP(B373,'F-GD-07 Completo'!$B:$AE,29,0)</f>
        <v>#N/A</v>
      </c>
      <c r="AQ373" s="676" t="e">
        <f>VLOOKUP(B373,'F-GD-07 Completo'!$B:$AA,21,0)</f>
        <v>#N/A</v>
      </c>
      <c r="AR373" s="677"/>
      <c r="AS373" s="213" t="e">
        <f>VLOOKUP(B373,'F-GD-07 Completo'!$B:$AA,18,0)</f>
        <v>#N/A</v>
      </c>
      <c r="AT373" s="213" t="e">
        <f>VLOOKUP(B373,'F-GD-07 Completo'!$B:$AA,19,0)</f>
        <v>#N/A</v>
      </c>
      <c r="AU373" s="213" t="e">
        <f>VLOOKUP(B373,'F-GD-07 Completo'!$B:$AA,20,0)</f>
        <v>#N/A</v>
      </c>
      <c r="AV373" s="661" t="e">
        <f>VLOOKUP(B373,'F-GD-07 Completo'!$B:$AA,22,0)</f>
        <v>#N/A</v>
      </c>
      <c r="AW373" s="662"/>
      <c r="AX373" s="70" t="e">
        <f>IF(VLOOKUP(B373,'F-GD-07 Completo'!$B:$AA,23,0)="PU","X"," ")</f>
        <v>#N/A</v>
      </c>
      <c r="AY373" s="70" t="e">
        <f>IF(VLOOKUP(B373,'F-GD-07 Completo'!$B:$AA,23,0)="PC","X"," ")</f>
        <v>#N/A</v>
      </c>
      <c r="AZ373" s="70" t="e">
        <f>IF(VLOOKUP(B373,'F-GD-07 Completo'!$B:$AA,23,0)="PR","X"," ")</f>
        <v>#N/A</v>
      </c>
      <c r="BA373" s="71" t="e">
        <f>VLOOKUP(B373,'F-GD-07 Completo'!$B:$AA,24,0)</f>
        <v>#N/A</v>
      </c>
      <c r="BB373" s="663" t="e">
        <f>VLOOKUP(B373,'F-GD-07 Completo'!$B:$AA,25,0)</f>
        <v>#N/A</v>
      </c>
      <c r="BC373" s="664"/>
      <c r="BD373" s="664"/>
      <c r="BE373" s="664"/>
      <c r="BF373" s="664"/>
      <c r="BG373" s="664"/>
      <c r="BH373" s="664"/>
      <c r="BI373" s="664"/>
      <c r="BJ373" s="664"/>
      <c r="BK373" s="664"/>
      <c r="BL373" s="664"/>
      <c r="BM373" s="664"/>
      <c r="BN373" s="664"/>
      <c r="BO373" s="665"/>
      <c r="BP373" s="72"/>
      <c r="BQ373" s="73"/>
      <c r="BR373" s="209"/>
    </row>
    <row r="374" spans="1:70" s="210" customFormat="1" ht="16.5" customHeight="1" x14ac:dyDescent="0.2">
      <c r="A374" s="208"/>
      <c r="B374" s="68">
        <v>353</v>
      </c>
      <c r="C374" s="661" t="e">
        <f>CONCATENATE(VLOOKUP(B374,'F-GD-07 Completo'!$B:$AA,6,0),".",VLOOKUP(B374,'F-GD-07 Completo'!$B:$AA,8,0))</f>
        <v>#N/A</v>
      </c>
      <c r="D374" s="661"/>
      <c r="E374" s="661"/>
      <c r="F374" s="666" t="e">
        <f>CONCATENATE(VLOOKUP(B374,'F-GD-07 Completo'!$B:$AA,7,0),".",VLOOKUP(B374,'F-GD-07 Completo'!$B:$AA,9,0))</f>
        <v>#N/A</v>
      </c>
      <c r="G374" s="666"/>
      <c r="H374" s="666"/>
      <c r="I374" s="666"/>
      <c r="J374" s="666"/>
      <c r="K374" s="666"/>
      <c r="L374" s="666"/>
      <c r="M374" s="666"/>
      <c r="N374" s="666"/>
      <c r="O374" s="666"/>
      <c r="P374" s="666"/>
      <c r="Q374" s="666"/>
      <c r="R374" s="666"/>
      <c r="S374" s="666"/>
      <c r="T374" s="666"/>
      <c r="U374" s="666" t="e">
        <f>CONCATENATE(VLOOKUP(B374,'F-GD-07 Completo'!$B:$AA,8,0)," - ",VLOOKUP(B374,'F-GD-07 Completo'!$B:$W,10,0))</f>
        <v>#N/A</v>
      </c>
      <c r="V374" s="666"/>
      <c r="W374" s="666"/>
      <c r="X374" s="666"/>
      <c r="Y374" s="666"/>
      <c r="Z374" s="666"/>
      <c r="AA374" s="666"/>
      <c r="AB374" s="667"/>
      <c r="AC374" s="668" t="e">
        <f>VLOOKUP(B374,'F-GD-07 Completo'!$B:$AA,11,0)</f>
        <v>#N/A</v>
      </c>
      <c r="AD374" s="669"/>
      <c r="AE374" s="669"/>
      <c r="AF374" s="669"/>
      <c r="AG374" s="670" t="e">
        <f>VLOOKUP(B374,'F-GD-07 Completo'!$B:$AA,12,0)</f>
        <v>#N/A</v>
      </c>
      <c r="AH374" s="670"/>
      <c r="AI374" s="671"/>
      <c r="AJ374" s="672" t="e">
        <f>IF(VLOOKUP(B374,'F-GD-07 Completo'!$B:$AA,13,0)="Carpeta física",CONCATENATE(VLOOKUP(B374,'F-GD-07 Completo'!$B:$AE,14,0)," de ",VLOOKUP(B374,'F-GD-07 Completo'!$B:$AE,15,0))," ")</f>
        <v>#N/A</v>
      </c>
      <c r="AK374" s="673"/>
      <c r="AL374" s="674" t="e">
        <f>IF(VLOOKUP(B374,'F-GD-07 Completo'!$B:$AA,13,0)="Tomo (documentos empastados)",CONCATENATE(VLOOKUP(B374,'F-GD-07 Completo'!$B:$AE,15,0)," de ",VLOOKUP(B374,'F-GD-07 Completo'!$B:$AE,16,0))," ")</f>
        <v>#N/A</v>
      </c>
      <c r="AM374" s="675"/>
      <c r="AN374" s="672" t="e">
        <f>IF(VLOOKUP(B374,'F-GD-07 Completo'!$B:$AA,13,0)="Otro",CONCATENATE(VLOOKUP(B374,'F-GD-07 Completo'!$B:$AE,15,0)," de ",VLOOKUP(B374,'F-GD-07 Completo'!$B:$AE,16,0))," ")</f>
        <v>#N/A</v>
      </c>
      <c r="AO374" s="673"/>
      <c r="AP374" s="69" t="e">
        <f>VLOOKUP(B374,'F-GD-07 Completo'!$B:$AE,29,0)</f>
        <v>#N/A</v>
      </c>
      <c r="AQ374" s="676" t="e">
        <f>VLOOKUP(B374,'F-GD-07 Completo'!$B:$AA,21,0)</f>
        <v>#N/A</v>
      </c>
      <c r="AR374" s="677"/>
      <c r="AS374" s="213" t="e">
        <f>VLOOKUP(B374,'F-GD-07 Completo'!$B:$AA,18,0)</f>
        <v>#N/A</v>
      </c>
      <c r="AT374" s="213" t="e">
        <f>VLOOKUP(B374,'F-GD-07 Completo'!$B:$AA,19,0)</f>
        <v>#N/A</v>
      </c>
      <c r="AU374" s="213" t="e">
        <f>VLOOKUP(B374,'F-GD-07 Completo'!$B:$AA,20,0)</f>
        <v>#N/A</v>
      </c>
      <c r="AV374" s="661" t="e">
        <f>VLOOKUP(B374,'F-GD-07 Completo'!$B:$AA,22,0)</f>
        <v>#N/A</v>
      </c>
      <c r="AW374" s="662"/>
      <c r="AX374" s="70" t="e">
        <f>IF(VLOOKUP(B374,'F-GD-07 Completo'!$B:$AA,23,0)="PU","X"," ")</f>
        <v>#N/A</v>
      </c>
      <c r="AY374" s="70" t="e">
        <f>IF(VLOOKUP(B374,'F-GD-07 Completo'!$B:$AA,23,0)="PC","X"," ")</f>
        <v>#N/A</v>
      </c>
      <c r="AZ374" s="70" t="e">
        <f>IF(VLOOKUP(B374,'F-GD-07 Completo'!$B:$AA,23,0)="PR","X"," ")</f>
        <v>#N/A</v>
      </c>
      <c r="BA374" s="71" t="e">
        <f>VLOOKUP(B374,'F-GD-07 Completo'!$B:$AA,24,0)</f>
        <v>#N/A</v>
      </c>
      <c r="BB374" s="663" t="e">
        <f>VLOOKUP(B374,'F-GD-07 Completo'!$B:$AA,25,0)</f>
        <v>#N/A</v>
      </c>
      <c r="BC374" s="664"/>
      <c r="BD374" s="664"/>
      <c r="BE374" s="664"/>
      <c r="BF374" s="664"/>
      <c r="BG374" s="664"/>
      <c r="BH374" s="664"/>
      <c r="BI374" s="664"/>
      <c r="BJ374" s="664"/>
      <c r="BK374" s="664"/>
      <c r="BL374" s="664"/>
      <c r="BM374" s="664"/>
      <c r="BN374" s="664"/>
      <c r="BO374" s="665"/>
      <c r="BP374" s="72"/>
      <c r="BQ374" s="73"/>
      <c r="BR374" s="209"/>
    </row>
    <row r="375" spans="1:70" s="210" customFormat="1" ht="16.5" customHeight="1" x14ac:dyDescent="0.2">
      <c r="A375" s="208"/>
      <c r="B375" s="68">
        <v>354</v>
      </c>
      <c r="C375" s="661" t="e">
        <f>CONCATENATE(VLOOKUP(B375,'F-GD-07 Completo'!$B:$AA,6,0),".",VLOOKUP(B375,'F-GD-07 Completo'!$B:$AA,8,0))</f>
        <v>#N/A</v>
      </c>
      <c r="D375" s="661"/>
      <c r="E375" s="661"/>
      <c r="F375" s="666" t="e">
        <f>CONCATENATE(VLOOKUP(B375,'F-GD-07 Completo'!$B:$AA,7,0),".",VLOOKUP(B375,'F-GD-07 Completo'!$B:$AA,9,0))</f>
        <v>#N/A</v>
      </c>
      <c r="G375" s="666"/>
      <c r="H375" s="666"/>
      <c r="I375" s="666"/>
      <c r="J375" s="666"/>
      <c r="K375" s="666"/>
      <c r="L375" s="666"/>
      <c r="M375" s="666"/>
      <c r="N375" s="666"/>
      <c r="O375" s="666"/>
      <c r="P375" s="666"/>
      <c r="Q375" s="666"/>
      <c r="R375" s="666"/>
      <c r="S375" s="666"/>
      <c r="T375" s="666"/>
      <c r="U375" s="666" t="e">
        <f>CONCATENATE(VLOOKUP(B375,'F-GD-07 Completo'!$B:$AA,8,0)," - ",VLOOKUP(B375,'F-GD-07 Completo'!$B:$W,10,0))</f>
        <v>#N/A</v>
      </c>
      <c r="V375" s="666"/>
      <c r="W375" s="666"/>
      <c r="X375" s="666"/>
      <c r="Y375" s="666"/>
      <c r="Z375" s="666"/>
      <c r="AA375" s="666"/>
      <c r="AB375" s="667"/>
      <c r="AC375" s="668" t="e">
        <f>VLOOKUP(B375,'F-GD-07 Completo'!$B:$AA,11,0)</f>
        <v>#N/A</v>
      </c>
      <c r="AD375" s="669"/>
      <c r="AE375" s="669"/>
      <c r="AF375" s="669"/>
      <c r="AG375" s="670" t="e">
        <f>VLOOKUP(B375,'F-GD-07 Completo'!$B:$AA,12,0)</f>
        <v>#N/A</v>
      </c>
      <c r="AH375" s="670"/>
      <c r="AI375" s="671"/>
      <c r="AJ375" s="672" t="e">
        <f>IF(VLOOKUP(B375,'F-GD-07 Completo'!$B:$AA,13,0)="Carpeta física",CONCATENATE(VLOOKUP(B375,'F-GD-07 Completo'!$B:$AE,14,0)," de ",VLOOKUP(B375,'F-GD-07 Completo'!$B:$AE,15,0))," ")</f>
        <v>#N/A</v>
      </c>
      <c r="AK375" s="673"/>
      <c r="AL375" s="674" t="e">
        <f>IF(VLOOKUP(B375,'F-GD-07 Completo'!$B:$AA,13,0)="Tomo (documentos empastados)",CONCATENATE(VLOOKUP(B375,'F-GD-07 Completo'!$B:$AE,15,0)," de ",VLOOKUP(B375,'F-GD-07 Completo'!$B:$AE,16,0))," ")</f>
        <v>#N/A</v>
      </c>
      <c r="AM375" s="675"/>
      <c r="AN375" s="672" t="e">
        <f>IF(VLOOKUP(B375,'F-GD-07 Completo'!$B:$AA,13,0)="Otro",CONCATENATE(VLOOKUP(B375,'F-GD-07 Completo'!$B:$AE,15,0)," de ",VLOOKUP(B375,'F-GD-07 Completo'!$B:$AE,16,0))," ")</f>
        <v>#N/A</v>
      </c>
      <c r="AO375" s="673"/>
      <c r="AP375" s="69" t="e">
        <f>VLOOKUP(B375,'F-GD-07 Completo'!$B:$AE,29,0)</f>
        <v>#N/A</v>
      </c>
      <c r="AQ375" s="676" t="e">
        <f>VLOOKUP(B375,'F-GD-07 Completo'!$B:$AA,21,0)</f>
        <v>#N/A</v>
      </c>
      <c r="AR375" s="677"/>
      <c r="AS375" s="213" t="e">
        <f>VLOOKUP(B375,'F-GD-07 Completo'!$B:$AA,18,0)</f>
        <v>#N/A</v>
      </c>
      <c r="AT375" s="213" t="e">
        <f>VLOOKUP(B375,'F-GD-07 Completo'!$B:$AA,19,0)</f>
        <v>#N/A</v>
      </c>
      <c r="AU375" s="213" t="e">
        <f>VLOOKUP(B375,'F-GD-07 Completo'!$B:$AA,20,0)</f>
        <v>#N/A</v>
      </c>
      <c r="AV375" s="661" t="e">
        <f>VLOOKUP(B375,'F-GD-07 Completo'!$B:$AA,22,0)</f>
        <v>#N/A</v>
      </c>
      <c r="AW375" s="662"/>
      <c r="AX375" s="70" t="e">
        <f>IF(VLOOKUP(B375,'F-GD-07 Completo'!$B:$AA,23,0)="PU","X"," ")</f>
        <v>#N/A</v>
      </c>
      <c r="AY375" s="70" t="e">
        <f>IF(VLOOKUP(B375,'F-GD-07 Completo'!$B:$AA,23,0)="PC","X"," ")</f>
        <v>#N/A</v>
      </c>
      <c r="AZ375" s="70" t="e">
        <f>IF(VLOOKUP(B375,'F-GD-07 Completo'!$B:$AA,23,0)="PR","X"," ")</f>
        <v>#N/A</v>
      </c>
      <c r="BA375" s="71" t="e">
        <f>VLOOKUP(B375,'F-GD-07 Completo'!$B:$AA,24,0)</f>
        <v>#N/A</v>
      </c>
      <c r="BB375" s="663" t="e">
        <f>VLOOKUP(B375,'F-GD-07 Completo'!$B:$AA,25,0)</f>
        <v>#N/A</v>
      </c>
      <c r="BC375" s="664"/>
      <c r="BD375" s="664"/>
      <c r="BE375" s="664"/>
      <c r="BF375" s="664"/>
      <c r="BG375" s="664"/>
      <c r="BH375" s="664"/>
      <c r="BI375" s="664"/>
      <c r="BJ375" s="664"/>
      <c r="BK375" s="664"/>
      <c r="BL375" s="664"/>
      <c r="BM375" s="664"/>
      <c r="BN375" s="664"/>
      <c r="BO375" s="665"/>
      <c r="BP375" s="72"/>
      <c r="BQ375" s="73"/>
      <c r="BR375" s="209"/>
    </row>
    <row r="376" spans="1:70" s="210" customFormat="1" ht="16.5" customHeight="1" x14ac:dyDescent="0.2">
      <c r="A376" s="208"/>
      <c r="B376" s="68">
        <v>355</v>
      </c>
      <c r="C376" s="661" t="e">
        <f>CONCATENATE(VLOOKUP(B376,'F-GD-07 Completo'!$B:$AA,6,0),".",VLOOKUP(B376,'F-GD-07 Completo'!$B:$AA,8,0))</f>
        <v>#N/A</v>
      </c>
      <c r="D376" s="661"/>
      <c r="E376" s="661"/>
      <c r="F376" s="666" t="e">
        <f>CONCATENATE(VLOOKUP(B376,'F-GD-07 Completo'!$B:$AA,7,0),".",VLOOKUP(B376,'F-GD-07 Completo'!$B:$AA,9,0))</f>
        <v>#N/A</v>
      </c>
      <c r="G376" s="666"/>
      <c r="H376" s="666"/>
      <c r="I376" s="666"/>
      <c r="J376" s="666"/>
      <c r="K376" s="666"/>
      <c r="L376" s="666"/>
      <c r="M376" s="666"/>
      <c r="N376" s="666"/>
      <c r="O376" s="666"/>
      <c r="P376" s="666"/>
      <c r="Q376" s="666"/>
      <c r="R376" s="666"/>
      <c r="S376" s="666"/>
      <c r="T376" s="666"/>
      <c r="U376" s="666" t="e">
        <f>CONCATENATE(VLOOKUP(B376,'F-GD-07 Completo'!$B:$AA,8,0)," - ",VLOOKUP(B376,'F-GD-07 Completo'!$B:$W,10,0))</f>
        <v>#N/A</v>
      </c>
      <c r="V376" s="666"/>
      <c r="W376" s="666"/>
      <c r="X376" s="666"/>
      <c r="Y376" s="666"/>
      <c r="Z376" s="666"/>
      <c r="AA376" s="666"/>
      <c r="AB376" s="667"/>
      <c r="AC376" s="668" t="e">
        <f>VLOOKUP(B376,'F-GD-07 Completo'!$B:$AA,11,0)</f>
        <v>#N/A</v>
      </c>
      <c r="AD376" s="669"/>
      <c r="AE376" s="669"/>
      <c r="AF376" s="669"/>
      <c r="AG376" s="670" t="e">
        <f>VLOOKUP(B376,'F-GD-07 Completo'!$B:$AA,12,0)</f>
        <v>#N/A</v>
      </c>
      <c r="AH376" s="670"/>
      <c r="AI376" s="671"/>
      <c r="AJ376" s="672" t="e">
        <f>IF(VLOOKUP(B376,'F-GD-07 Completo'!$B:$AA,13,0)="Carpeta física",CONCATENATE(VLOOKUP(B376,'F-GD-07 Completo'!$B:$AE,14,0)," de ",VLOOKUP(B376,'F-GD-07 Completo'!$B:$AE,15,0))," ")</f>
        <v>#N/A</v>
      </c>
      <c r="AK376" s="673"/>
      <c r="AL376" s="674" t="e">
        <f>IF(VLOOKUP(B376,'F-GD-07 Completo'!$B:$AA,13,0)="Tomo (documentos empastados)",CONCATENATE(VLOOKUP(B376,'F-GD-07 Completo'!$B:$AE,15,0)," de ",VLOOKUP(B376,'F-GD-07 Completo'!$B:$AE,16,0))," ")</f>
        <v>#N/A</v>
      </c>
      <c r="AM376" s="675"/>
      <c r="AN376" s="672" t="e">
        <f>IF(VLOOKUP(B376,'F-GD-07 Completo'!$B:$AA,13,0)="Otro",CONCATENATE(VLOOKUP(B376,'F-GD-07 Completo'!$B:$AE,15,0)," de ",VLOOKUP(B376,'F-GD-07 Completo'!$B:$AE,16,0))," ")</f>
        <v>#N/A</v>
      </c>
      <c r="AO376" s="673"/>
      <c r="AP376" s="69" t="e">
        <f>VLOOKUP(B376,'F-GD-07 Completo'!$B:$AE,29,0)</f>
        <v>#N/A</v>
      </c>
      <c r="AQ376" s="676" t="e">
        <f>VLOOKUP(B376,'F-GD-07 Completo'!$B:$AA,21,0)</f>
        <v>#N/A</v>
      </c>
      <c r="AR376" s="677"/>
      <c r="AS376" s="213" t="e">
        <f>VLOOKUP(B376,'F-GD-07 Completo'!$B:$AA,18,0)</f>
        <v>#N/A</v>
      </c>
      <c r="AT376" s="213" t="e">
        <f>VLOOKUP(B376,'F-GD-07 Completo'!$B:$AA,19,0)</f>
        <v>#N/A</v>
      </c>
      <c r="AU376" s="213" t="e">
        <f>VLOOKUP(B376,'F-GD-07 Completo'!$B:$AA,20,0)</f>
        <v>#N/A</v>
      </c>
      <c r="AV376" s="661" t="e">
        <f>VLOOKUP(B376,'F-GD-07 Completo'!$B:$AA,22,0)</f>
        <v>#N/A</v>
      </c>
      <c r="AW376" s="662"/>
      <c r="AX376" s="70" t="e">
        <f>IF(VLOOKUP(B376,'F-GD-07 Completo'!$B:$AA,23,0)="PU","X"," ")</f>
        <v>#N/A</v>
      </c>
      <c r="AY376" s="70" t="e">
        <f>IF(VLOOKUP(B376,'F-GD-07 Completo'!$B:$AA,23,0)="PC","X"," ")</f>
        <v>#N/A</v>
      </c>
      <c r="AZ376" s="70" t="e">
        <f>IF(VLOOKUP(B376,'F-GD-07 Completo'!$B:$AA,23,0)="PR","X"," ")</f>
        <v>#N/A</v>
      </c>
      <c r="BA376" s="71" t="e">
        <f>VLOOKUP(B376,'F-GD-07 Completo'!$B:$AA,24,0)</f>
        <v>#N/A</v>
      </c>
      <c r="BB376" s="663" t="e">
        <f>VLOOKUP(B376,'F-GD-07 Completo'!$B:$AA,25,0)</f>
        <v>#N/A</v>
      </c>
      <c r="BC376" s="664"/>
      <c r="BD376" s="664"/>
      <c r="BE376" s="664"/>
      <c r="BF376" s="664"/>
      <c r="BG376" s="664"/>
      <c r="BH376" s="664"/>
      <c r="BI376" s="664"/>
      <c r="BJ376" s="664"/>
      <c r="BK376" s="664"/>
      <c r="BL376" s="664"/>
      <c r="BM376" s="664"/>
      <c r="BN376" s="664"/>
      <c r="BO376" s="665"/>
      <c r="BP376" s="72"/>
      <c r="BQ376" s="73"/>
      <c r="BR376" s="209"/>
    </row>
    <row r="377" spans="1:70" s="210" customFormat="1" ht="16.5" customHeight="1" x14ac:dyDescent="0.2">
      <c r="A377" s="208"/>
      <c r="B377" s="68">
        <v>356</v>
      </c>
      <c r="C377" s="661" t="e">
        <f>CONCATENATE(VLOOKUP(B377,'F-GD-07 Completo'!$B:$AA,6,0),".",VLOOKUP(B377,'F-GD-07 Completo'!$B:$AA,8,0))</f>
        <v>#N/A</v>
      </c>
      <c r="D377" s="661"/>
      <c r="E377" s="661"/>
      <c r="F377" s="666" t="e">
        <f>CONCATENATE(VLOOKUP(B377,'F-GD-07 Completo'!$B:$AA,7,0),".",VLOOKUP(B377,'F-GD-07 Completo'!$B:$AA,9,0))</f>
        <v>#N/A</v>
      </c>
      <c r="G377" s="666"/>
      <c r="H377" s="666"/>
      <c r="I377" s="666"/>
      <c r="J377" s="666"/>
      <c r="K377" s="666"/>
      <c r="L377" s="666"/>
      <c r="M377" s="666"/>
      <c r="N377" s="666"/>
      <c r="O377" s="666"/>
      <c r="P377" s="666"/>
      <c r="Q377" s="666"/>
      <c r="R377" s="666"/>
      <c r="S377" s="666"/>
      <c r="T377" s="666"/>
      <c r="U377" s="666" t="e">
        <f>CONCATENATE(VLOOKUP(B377,'F-GD-07 Completo'!$B:$AA,8,0)," - ",VLOOKUP(B377,'F-GD-07 Completo'!$B:$W,10,0))</f>
        <v>#N/A</v>
      </c>
      <c r="V377" s="666"/>
      <c r="W377" s="666"/>
      <c r="X377" s="666"/>
      <c r="Y377" s="666"/>
      <c r="Z377" s="666"/>
      <c r="AA377" s="666"/>
      <c r="AB377" s="667"/>
      <c r="AC377" s="668" t="e">
        <f>VLOOKUP(B377,'F-GD-07 Completo'!$B:$AA,11,0)</f>
        <v>#N/A</v>
      </c>
      <c r="AD377" s="669"/>
      <c r="AE377" s="669"/>
      <c r="AF377" s="669"/>
      <c r="AG377" s="670" t="e">
        <f>VLOOKUP(B377,'F-GD-07 Completo'!$B:$AA,12,0)</f>
        <v>#N/A</v>
      </c>
      <c r="AH377" s="670"/>
      <c r="AI377" s="671"/>
      <c r="AJ377" s="672" t="e">
        <f>IF(VLOOKUP(B377,'F-GD-07 Completo'!$B:$AA,13,0)="Carpeta física",CONCATENATE(VLOOKUP(B377,'F-GD-07 Completo'!$B:$AE,14,0)," de ",VLOOKUP(B377,'F-GD-07 Completo'!$B:$AE,15,0))," ")</f>
        <v>#N/A</v>
      </c>
      <c r="AK377" s="673"/>
      <c r="AL377" s="674" t="e">
        <f>IF(VLOOKUP(B377,'F-GD-07 Completo'!$B:$AA,13,0)="Tomo (documentos empastados)",CONCATENATE(VLOOKUP(B377,'F-GD-07 Completo'!$B:$AE,15,0)," de ",VLOOKUP(B377,'F-GD-07 Completo'!$B:$AE,16,0))," ")</f>
        <v>#N/A</v>
      </c>
      <c r="AM377" s="675"/>
      <c r="AN377" s="672" t="e">
        <f>IF(VLOOKUP(B377,'F-GD-07 Completo'!$B:$AA,13,0)="Otro",CONCATENATE(VLOOKUP(B377,'F-GD-07 Completo'!$B:$AE,15,0)," de ",VLOOKUP(B377,'F-GD-07 Completo'!$B:$AE,16,0))," ")</f>
        <v>#N/A</v>
      </c>
      <c r="AO377" s="673"/>
      <c r="AP377" s="69" t="e">
        <f>VLOOKUP(B377,'F-GD-07 Completo'!$B:$AE,29,0)</f>
        <v>#N/A</v>
      </c>
      <c r="AQ377" s="676" t="e">
        <f>VLOOKUP(B377,'F-GD-07 Completo'!$B:$AA,21,0)</f>
        <v>#N/A</v>
      </c>
      <c r="AR377" s="677"/>
      <c r="AS377" s="213" t="e">
        <f>VLOOKUP(B377,'F-GD-07 Completo'!$B:$AA,18,0)</f>
        <v>#N/A</v>
      </c>
      <c r="AT377" s="213" t="e">
        <f>VLOOKUP(B377,'F-GD-07 Completo'!$B:$AA,19,0)</f>
        <v>#N/A</v>
      </c>
      <c r="AU377" s="213" t="e">
        <f>VLOOKUP(B377,'F-GD-07 Completo'!$B:$AA,20,0)</f>
        <v>#N/A</v>
      </c>
      <c r="AV377" s="661" t="e">
        <f>VLOOKUP(B377,'F-GD-07 Completo'!$B:$AA,22,0)</f>
        <v>#N/A</v>
      </c>
      <c r="AW377" s="662"/>
      <c r="AX377" s="70" t="e">
        <f>IF(VLOOKUP(B377,'F-GD-07 Completo'!$B:$AA,23,0)="PU","X"," ")</f>
        <v>#N/A</v>
      </c>
      <c r="AY377" s="70" t="e">
        <f>IF(VLOOKUP(B377,'F-GD-07 Completo'!$B:$AA,23,0)="PC","X"," ")</f>
        <v>#N/A</v>
      </c>
      <c r="AZ377" s="70" t="e">
        <f>IF(VLOOKUP(B377,'F-GD-07 Completo'!$B:$AA,23,0)="PR","X"," ")</f>
        <v>#N/A</v>
      </c>
      <c r="BA377" s="71" t="e">
        <f>VLOOKUP(B377,'F-GD-07 Completo'!$B:$AA,24,0)</f>
        <v>#N/A</v>
      </c>
      <c r="BB377" s="663" t="e">
        <f>VLOOKUP(B377,'F-GD-07 Completo'!$B:$AA,25,0)</f>
        <v>#N/A</v>
      </c>
      <c r="BC377" s="664"/>
      <c r="BD377" s="664"/>
      <c r="BE377" s="664"/>
      <c r="BF377" s="664"/>
      <c r="BG377" s="664"/>
      <c r="BH377" s="664"/>
      <c r="BI377" s="664"/>
      <c r="BJ377" s="664"/>
      <c r="BK377" s="664"/>
      <c r="BL377" s="664"/>
      <c r="BM377" s="664"/>
      <c r="BN377" s="664"/>
      <c r="BO377" s="665"/>
      <c r="BP377" s="72"/>
      <c r="BQ377" s="73"/>
      <c r="BR377" s="209"/>
    </row>
    <row r="378" spans="1:70" s="210" customFormat="1" ht="16.5" customHeight="1" x14ac:dyDescent="0.2">
      <c r="A378" s="208"/>
      <c r="B378" s="68">
        <v>357</v>
      </c>
      <c r="C378" s="661" t="e">
        <f>CONCATENATE(VLOOKUP(B378,'F-GD-07 Completo'!$B:$AA,6,0),".",VLOOKUP(B378,'F-GD-07 Completo'!$B:$AA,8,0))</f>
        <v>#N/A</v>
      </c>
      <c r="D378" s="661"/>
      <c r="E378" s="661"/>
      <c r="F378" s="666" t="e">
        <f>CONCATENATE(VLOOKUP(B378,'F-GD-07 Completo'!$B:$AA,7,0),".",VLOOKUP(B378,'F-GD-07 Completo'!$B:$AA,9,0))</f>
        <v>#N/A</v>
      </c>
      <c r="G378" s="666"/>
      <c r="H378" s="666"/>
      <c r="I378" s="666"/>
      <c r="J378" s="666"/>
      <c r="K378" s="666"/>
      <c r="L378" s="666"/>
      <c r="M378" s="666"/>
      <c r="N378" s="666"/>
      <c r="O378" s="666"/>
      <c r="P378" s="666"/>
      <c r="Q378" s="666"/>
      <c r="R378" s="666"/>
      <c r="S378" s="666"/>
      <c r="T378" s="666"/>
      <c r="U378" s="666" t="e">
        <f>CONCATENATE(VLOOKUP(B378,'F-GD-07 Completo'!$B:$AA,8,0)," - ",VLOOKUP(B378,'F-GD-07 Completo'!$B:$W,10,0))</f>
        <v>#N/A</v>
      </c>
      <c r="V378" s="666"/>
      <c r="W378" s="666"/>
      <c r="X378" s="666"/>
      <c r="Y378" s="666"/>
      <c r="Z378" s="666"/>
      <c r="AA378" s="666"/>
      <c r="AB378" s="667"/>
      <c r="AC378" s="668" t="e">
        <f>VLOOKUP(B378,'F-GD-07 Completo'!$B:$AA,11,0)</f>
        <v>#N/A</v>
      </c>
      <c r="AD378" s="669"/>
      <c r="AE378" s="669"/>
      <c r="AF378" s="669"/>
      <c r="AG378" s="670" t="e">
        <f>VLOOKUP(B378,'F-GD-07 Completo'!$B:$AA,12,0)</f>
        <v>#N/A</v>
      </c>
      <c r="AH378" s="670"/>
      <c r="AI378" s="671"/>
      <c r="AJ378" s="672" t="e">
        <f>IF(VLOOKUP(B378,'F-GD-07 Completo'!$B:$AA,13,0)="Carpeta física",CONCATENATE(VLOOKUP(B378,'F-GD-07 Completo'!$B:$AE,14,0)," de ",VLOOKUP(B378,'F-GD-07 Completo'!$B:$AE,15,0))," ")</f>
        <v>#N/A</v>
      </c>
      <c r="AK378" s="673"/>
      <c r="AL378" s="674" t="e">
        <f>IF(VLOOKUP(B378,'F-GD-07 Completo'!$B:$AA,13,0)="Tomo (documentos empastados)",CONCATENATE(VLOOKUP(B378,'F-GD-07 Completo'!$B:$AE,15,0)," de ",VLOOKUP(B378,'F-GD-07 Completo'!$B:$AE,16,0))," ")</f>
        <v>#N/A</v>
      </c>
      <c r="AM378" s="675"/>
      <c r="AN378" s="672" t="e">
        <f>IF(VLOOKUP(B378,'F-GD-07 Completo'!$B:$AA,13,0)="Otro",CONCATENATE(VLOOKUP(B378,'F-GD-07 Completo'!$B:$AE,15,0)," de ",VLOOKUP(B378,'F-GD-07 Completo'!$B:$AE,16,0))," ")</f>
        <v>#N/A</v>
      </c>
      <c r="AO378" s="673"/>
      <c r="AP378" s="69" t="e">
        <f>VLOOKUP(B378,'F-GD-07 Completo'!$B:$AE,29,0)</f>
        <v>#N/A</v>
      </c>
      <c r="AQ378" s="676" t="e">
        <f>VLOOKUP(B378,'F-GD-07 Completo'!$B:$AA,21,0)</f>
        <v>#N/A</v>
      </c>
      <c r="AR378" s="677"/>
      <c r="AS378" s="213" t="e">
        <f>VLOOKUP(B378,'F-GD-07 Completo'!$B:$AA,18,0)</f>
        <v>#N/A</v>
      </c>
      <c r="AT378" s="213" t="e">
        <f>VLOOKUP(B378,'F-GD-07 Completo'!$B:$AA,19,0)</f>
        <v>#N/A</v>
      </c>
      <c r="AU378" s="213" t="e">
        <f>VLOOKUP(B378,'F-GD-07 Completo'!$B:$AA,20,0)</f>
        <v>#N/A</v>
      </c>
      <c r="AV378" s="661" t="e">
        <f>VLOOKUP(B378,'F-GD-07 Completo'!$B:$AA,22,0)</f>
        <v>#N/A</v>
      </c>
      <c r="AW378" s="662"/>
      <c r="AX378" s="70" t="e">
        <f>IF(VLOOKUP(B378,'F-GD-07 Completo'!$B:$AA,23,0)="PU","X"," ")</f>
        <v>#N/A</v>
      </c>
      <c r="AY378" s="70" t="e">
        <f>IF(VLOOKUP(B378,'F-GD-07 Completo'!$B:$AA,23,0)="PC","X"," ")</f>
        <v>#N/A</v>
      </c>
      <c r="AZ378" s="70" t="e">
        <f>IF(VLOOKUP(B378,'F-GD-07 Completo'!$B:$AA,23,0)="PR","X"," ")</f>
        <v>#N/A</v>
      </c>
      <c r="BA378" s="71" t="e">
        <f>VLOOKUP(B378,'F-GD-07 Completo'!$B:$AA,24,0)</f>
        <v>#N/A</v>
      </c>
      <c r="BB378" s="663" t="e">
        <f>VLOOKUP(B378,'F-GD-07 Completo'!$B:$AA,25,0)</f>
        <v>#N/A</v>
      </c>
      <c r="BC378" s="664"/>
      <c r="BD378" s="664"/>
      <c r="BE378" s="664"/>
      <c r="BF378" s="664"/>
      <c r="BG378" s="664"/>
      <c r="BH378" s="664"/>
      <c r="BI378" s="664"/>
      <c r="BJ378" s="664"/>
      <c r="BK378" s="664"/>
      <c r="BL378" s="664"/>
      <c r="BM378" s="664"/>
      <c r="BN378" s="664"/>
      <c r="BO378" s="665"/>
      <c r="BP378" s="72"/>
      <c r="BQ378" s="73"/>
      <c r="BR378" s="209"/>
    </row>
    <row r="379" spans="1:70" s="210" customFormat="1" ht="16.5" customHeight="1" x14ac:dyDescent="0.2">
      <c r="A379" s="208"/>
      <c r="B379" s="68">
        <v>358</v>
      </c>
      <c r="C379" s="661" t="e">
        <f>CONCATENATE(VLOOKUP(B379,'F-GD-07 Completo'!$B:$AA,6,0),".",VLOOKUP(B379,'F-GD-07 Completo'!$B:$AA,8,0))</f>
        <v>#N/A</v>
      </c>
      <c r="D379" s="661"/>
      <c r="E379" s="661"/>
      <c r="F379" s="666" t="e">
        <f>CONCATENATE(VLOOKUP(B379,'F-GD-07 Completo'!$B:$AA,7,0),".",VLOOKUP(B379,'F-GD-07 Completo'!$B:$AA,9,0))</f>
        <v>#N/A</v>
      </c>
      <c r="G379" s="666"/>
      <c r="H379" s="666"/>
      <c r="I379" s="666"/>
      <c r="J379" s="666"/>
      <c r="K379" s="666"/>
      <c r="L379" s="666"/>
      <c r="M379" s="666"/>
      <c r="N379" s="666"/>
      <c r="O379" s="666"/>
      <c r="P379" s="666"/>
      <c r="Q379" s="666"/>
      <c r="R379" s="666"/>
      <c r="S379" s="666"/>
      <c r="T379" s="666"/>
      <c r="U379" s="666" t="e">
        <f>CONCATENATE(VLOOKUP(B379,'F-GD-07 Completo'!$B:$AA,8,0)," - ",VLOOKUP(B379,'F-GD-07 Completo'!$B:$W,10,0))</f>
        <v>#N/A</v>
      </c>
      <c r="V379" s="666"/>
      <c r="W379" s="666"/>
      <c r="X379" s="666"/>
      <c r="Y379" s="666"/>
      <c r="Z379" s="666"/>
      <c r="AA379" s="666"/>
      <c r="AB379" s="667"/>
      <c r="AC379" s="668" t="e">
        <f>VLOOKUP(B379,'F-GD-07 Completo'!$B:$AA,11,0)</f>
        <v>#N/A</v>
      </c>
      <c r="AD379" s="669"/>
      <c r="AE379" s="669"/>
      <c r="AF379" s="669"/>
      <c r="AG379" s="670" t="e">
        <f>VLOOKUP(B379,'F-GD-07 Completo'!$B:$AA,12,0)</f>
        <v>#N/A</v>
      </c>
      <c r="AH379" s="670"/>
      <c r="AI379" s="671"/>
      <c r="AJ379" s="672" t="e">
        <f>IF(VLOOKUP(B379,'F-GD-07 Completo'!$B:$AA,13,0)="Carpeta física",CONCATENATE(VLOOKUP(B379,'F-GD-07 Completo'!$B:$AE,14,0)," de ",VLOOKUP(B379,'F-GD-07 Completo'!$B:$AE,15,0))," ")</f>
        <v>#N/A</v>
      </c>
      <c r="AK379" s="673"/>
      <c r="AL379" s="674" t="e">
        <f>IF(VLOOKUP(B379,'F-GD-07 Completo'!$B:$AA,13,0)="Tomo (documentos empastados)",CONCATENATE(VLOOKUP(B379,'F-GD-07 Completo'!$B:$AE,15,0)," de ",VLOOKUP(B379,'F-GD-07 Completo'!$B:$AE,16,0))," ")</f>
        <v>#N/A</v>
      </c>
      <c r="AM379" s="675"/>
      <c r="AN379" s="672" t="e">
        <f>IF(VLOOKUP(B379,'F-GD-07 Completo'!$B:$AA,13,0)="Otro",CONCATENATE(VLOOKUP(B379,'F-GD-07 Completo'!$B:$AE,15,0)," de ",VLOOKUP(B379,'F-GD-07 Completo'!$B:$AE,16,0))," ")</f>
        <v>#N/A</v>
      </c>
      <c r="AO379" s="673"/>
      <c r="AP379" s="69" t="e">
        <f>VLOOKUP(B379,'F-GD-07 Completo'!$B:$AE,29,0)</f>
        <v>#N/A</v>
      </c>
      <c r="AQ379" s="676" t="e">
        <f>VLOOKUP(B379,'F-GD-07 Completo'!$B:$AA,21,0)</f>
        <v>#N/A</v>
      </c>
      <c r="AR379" s="677"/>
      <c r="AS379" s="213" t="e">
        <f>VLOOKUP(B379,'F-GD-07 Completo'!$B:$AA,18,0)</f>
        <v>#N/A</v>
      </c>
      <c r="AT379" s="213" t="e">
        <f>VLOOKUP(B379,'F-GD-07 Completo'!$B:$AA,19,0)</f>
        <v>#N/A</v>
      </c>
      <c r="AU379" s="213" t="e">
        <f>VLOOKUP(B379,'F-GD-07 Completo'!$B:$AA,20,0)</f>
        <v>#N/A</v>
      </c>
      <c r="AV379" s="661" t="e">
        <f>VLOOKUP(B379,'F-GD-07 Completo'!$B:$AA,22,0)</f>
        <v>#N/A</v>
      </c>
      <c r="AW379" s="662"/>
      <c r="AX379" s="70" t="e">
        <f>IF(VLOOKUP(B379,'F-GD-07 Completo'!$B:$AA,23,0)="PU","X"," ")</f>
        <v>#N/A</v>
      </c>
      <c r="AY379" s="70" t="e">
        <f>IF(VLOOKUP(B379,'F-GD-07 Completo'!$B:$AA,23,0)="PC","X"," ")</f>
        <v>#N/A</v>
      </c>
      <c r="AZ379" s="70" t="e">
        <f>IF(VLOOKUP(B379,'F-GD-07 Completo'!$B:$AA,23,0)="PR","X"," ")</f>
        <v>#N/A</v>
      </c>
      <c r="BA379" s="71" t="e">
        <f>VLOOKUP(B379,'F-GD-07 Completo'!$B:$AA,24,0)</f>
        <v>#N/A</v>
      </c>
      <c r="BB379" s="663" t="e">
        <f>VLOOKUP(B379,'F-GD-07 Completo'!$B:$AA,25,0)</f>
        <v>#N/A</v>
      </c>
      <c r="BC379" s="664"/>
      <c r="BD379" s="664"/>
      <c r="BE379" s="664"/>
      <c r="BF379" s="664"/>
      <c r="BG379" s="664"/>
      <c r="BH379" s="664"/>
      <c r="BI379" s="664"/>
      <c r="BJ379" s="664"/>
      <c r="BK379" s="664"/>
      <c r="BL379" s="664"/>
      <c r="BM379" s="664"/>
      <c r="BN379" s="664"/>
      <c r="BO379" s="665"/>
      <c r="BP379" s="72"/>
      <c r="BQ379" s="73"/>
      <c r="BR379" s="209"/>
    </row>
    <row r="380" spans="1:70" s="210" customFormat="1" ht="16.5" customHeight="1" x14ac:dyDescent="0.2">
      <c r="A380" s="208"/>
      <c r="B380" s="68">
        <v>359</v>
      </c>
      <c r="C380" s="661" t="e">
        <f>CONCATENATE(VLOOKUP(B380,'F-GD-07 Completo'!$B:$AA,6,0),".",VLOOKUP(B380,'F-GD-07 Completo'!$B:$AA,8,0))</f>
        <v>#N/A</v>
      </c>
      <c r="D380" s="661"/>
      <c r="E380" s="661"/>
      <c r="F380" s="666" t="e">
        <f>CONCATENATE(VLOOKUP(B380,'F-GD-07 Completo'!$B:$AA,7,0),".",VLOOKUP(B380,'F-GD-07 Completo'!$B:$AA,9,0))</f>
        <v>#N/A</v>
      </c>
      <c r="G380" s="666"/>
      <c r="H380" s="666"/>
      <c r="I380" s="666"/>
      <c r="J380" s="666"/>
      <c r="K380" s="666"/>
      <c r="L380" s="666"/>
      <c r="M380" s="666"/>
      <c r="N380" s="666"/>
      <c r="O380" s="666"/>
      <c r="P380" s="666"/>
      <c r="Q380" s="666"/>
      <c r="R380" s="666"/>
      <c r="S380" s="666"/>
      <c r="T380" s="666"/>
      <c r="U380" s="666" t="e">
        <f>CONCATENATE(VLOOKUP(B380,'F-GD-07 Completo'!$B:$AA,8,0)," - ",VLOOKUP(B380,'F-GD-07 Completo'!$B:$W,10,0))</f>
        <v>#N/A</v>
      </c>
      <c r="V380" s="666"/>
      <c r="W380" s="666"/>
      <c r="X380" s="666"/>
      <c r="Y380" s="666"/>
      <c r="Z380" s="666"/>
      <c r="AA380" s="666"/>
      <c r="AB380" s="667"/>
      <c r="AC380" s="668" t="e">
        <f>VLOOKUP(B380,'F-GD-07 Completo'!$B:$AA,11,0)</f>
        <v>#N/A</v>
      </c>
      <c r="AD380" s="669"/>
      <c r="AE380" s="669"/>
      <c r="AF380" s="669"/>
      <c r="AG380" s="670" t="e">
        <f>VLOOKUP(B380,'F-GD-07 Completo'!$B:$AA,12,0)</f>
        <v>#N/A</v>
      </c>
      <c r="AH380" s="670"/>
      <c r="AI380" s="671"/>
      <c r="AJ380" s="672" t="e">
        <f>IF(VLOOKUP(B380,'F-GD-07 Completo'!$B:$AA,13,0)="Carpeta física",CONCATENATE(VLOOKUP(B380,'F-GD-07 Completo'!$B:$AE,14,0)," de ",VLOOKUP(B380,'F-GD-07 Completo'!$B:$AE,15,0))," ")</f>
        <v>#N/A</v>
      </c>
      <c r="AK380" s="673"/>
      <c r="AL380" s="674" t="e">
        <f>IF(VLOOKUP(B380,'F-GD-07 Completo'!$B:$AA,13,0)="Tomo (documentos empastados)",CONCATENATE(VLOOKUP(B380,'F-GD-07 Completo'!$B:$AE,15,0)," de ",VLOOKUP(B380,'F-GD-07 Completo'!$B:$AE,16,0))," ")</f>
        <v>#N/A</v>
      </c>
      <c r="AM380" s="675"/>
      <c r="AN380" s="672" t="e">
        <f>IF(VLOOKUP(B380,'F-GD-07 Completo'!$B:$AA,13,0)="Otro",CONCATENATE(VLOOKUP(B380,'F-GD-07 Completo'!$B:$AE,15,0)," de ",VLOOKUP(B380,'F-GD-07 Completo'!$B:$AE,16,0))," ")</f>
        <v>#N/A</v>
      </c>
      <c r="AO380" s="673"/>
      <c r="AP380" s="69" t="e">
        <f>VLOOKUP(B380,'F-GD-07 Completo'!$B:$AE,29,0)</f>
        <v>#N/A</v>
      </c>
      <c r="AQ380" s="676" t="e">
        <f>VLOOKUP(B380,'F-GD-07 Completo'!$B:$AA,21,0)</f>
        <v>#N/A</v>
      </c>
      <c r="AR380" s="677"/>
      <c r="AS380" s="213" t="e">
        <f>VLOOKUP(B380,'F-GD-07 Completo'!$B:$AA,18,0)</f>
        <v>#N/A</v>
      </c>
      <c r="AT380" s="213" t="e">
        <f>VLOOKUP(B380,'F-GD-07 Completo'!$B:$AA,19,0)</f>
        <v>#N/A</v>
      </c>
      <c r="AU380" s="213" t="e">
        <f>VLOOKUP(B380,'F-GD-07 Completo'!$B:$AA,20,0)</f>
        <v>#N/A</v>
      </c>
      <c r="AV380" s="661" t="e">
        <f>VLOOKUP(B380,'F-GD-07 Completo'!$B:$AA,22,0)</f>
        <v>#N/A</v>
      </c>
      <c r="AW380" s="662"/>
      <c r="AX380" s="70" t="e">
        <f>IF(VLOOKUP(B380,'F-GD-07 Completo'!$B:$AA,23,0)="PU","X"," ")</f>
        <v>#N/A</v>
      </c>
      <c r="AY380" s="70" t="e">
        <f>IF(VLOOKUP(B380,'F-GD-07 Completo'!$B:$AA,23,0)="PC","X"," ")</f>
        <v>#N/A</v>
      </c>
      <c r="AZ380" s="70" t="e">
        <f>IF(VLOOKUP(B380,'F-GD-07 Completo'!$B:$AA,23,0)="PR","X"," ")</f>
        <v>#N/A</v>
      </c>
      <c r="BA380" s="71" t="e">
        <f>VLOOKUP(B380,'F-GD-07 Completo'!$B:$AA,24,0)</f>
        <v>#N/A</v>
      </c>
      <c r="BB380" s="663" t="e">
        <f>VLOOKUP(B380,'F-GD-07 Completo'!$B:$AA,25,0)</f>
        <v>#N/A</v>
      </c>
      <c r="BC380" s="664"/>
      <c r="BD380" s="664"/>
      <c r="BE380" s="664"/>
      <c r="BF380" s="664"/>
      <c r="BG380" s="664"/>
      <c r="BH380" s="664"/>
      <c r="BI380" s="664"/>
      <c r="BJ380" s="664"/>
      <c r="BK380" s="664"/>
      <c r="BL380" s="664"/>
      <c r="BM380" s="664"/>
      <c r="BN380" s="664"/>
      <c r="BO380" s="665"/>
      <c r="BP380" s="72"/>
      <c r="BQ380" s="73"/>
      <c r="BR380" s="209"/>
    </row>
    <row r="381" spans="1:70" s="210" customFormat="1" ht="16.5" customHeight="1" x14ac:dyDescent="0.2">
      <c r="A381" s="208"/>
      <c r="B381" s="68">
        <v>360</v>
      </c>
      <c r="C381" s="661" t="e">
        <f>CONCATENATE(VLOOKUP(B381,'F-GD-07 Completo'!$B:$AA,6,0),".",VLOOKUP(B381,'F-GD-07 Completo'!$B:$AA,8,0))</f>
        <v>#N/A</v>
      </c>
      <c r="D381" s="661"/>
      <c r="E381" s="661"/>
      <c r="F381" s="666" t="e">
        <f>CONCATENATE(VLOOKUP(B381,'F-GD-07 Completo'!$B:$AA,7,0),".",VLOOKUP(B381,'F-GD-07 Completo'!$B:$AA,9,0))</f>
        <v>#N/A</v>
      </c>
      <c r="G381" s="666"/>
      <c r="H381" s="666"/>
      <c r="I381" s="666"/>
      <c r="J381" s="666"/>
      <c r="K381" s="666"/>
      <c r="L381" s="666"/>
      <c r="M381" s="666"/>
      <c r="N381" s="666"/>
      <c r="O381" s="666"/>
      <c r="P381" s="666"/>
      <c r="Q381" s="666"/>
      <c r="R381" s="666"/>
      <c r="S381" s="666"/>
      <c r="T381" s="666"/>
      <c r="U381" s="666" t="e">
        <f>CONCATENATE(VLOOKUP(B381,'F-GD-07 Completo'!$B:$AA,8,0)," - ",VLOOKUP(B381,'F-GD-07 Completo'!$B:$W,10,0))</f>
        <v>#N/A</v>
      </c>
      <c r="V381" s="666"/>
      <c r="W381" s="666"/>
      <c r="X381" s="666"/>
      <c r="Y381" s="666"/>
      <c r="Z381" s="666"/>
      <c r="AA381" s="666"/>
      <c r="AB381" s="667"/>
      <c r="AC381" s="668" t="e">
        <f>VLOOKUP(B381,'F-GD-07 Completo'!$B:$AA,11,0)</f>
        <v>#N/A</v>
      </c>
      <c r="AD381" s="669"/>
      <c r="AE381" s="669"/>
      <c r="AF381" s="669"/>
      <c r="AG381" s="670" t="e">
        <f>VLOOKUP(B381,'F-GD-07 Completo'!$B:$AA,12,0)</f>
        <v>#N/A</v>
      </c>
      <c r="AH381" s="670"/>
      <c r="AI381" s="671"/>
      <c r="AJ381" s="672" t="e">
        <f>IF(VLOOKUP(B381,'F-GD-07 Completo'!$B:$AA,13,0)="Carpeta física",CONCATENATE(VLOOKUP(B381,'F-GD-07 Completo'!$B:$AE,14,0)," de ",VLOOKUP(B381,'F-GD-07 Completo'!$B:$AE,15,0))," ")</f>
        <v>#N/A</v>
      </c>
      <c r="AK381" s="673"/>
      <c r="AL381" s="674" t="e">
        <f>IF(VLOOKUP(B381,'F-GD-07 Completo'!$B:$AA,13,0)="Tomo (documentos empastados)",CONCATENATE(VLOOKUP(B381,'F-GD-07 Completo'!$B:$AE,15,0)," de ",VLOOKUP(B381,'F-GD-07 Completo'!$B:$AE,16,0))," ")</f>
        <v>#N/A</v>
      </c>
      <c r="AM381" s="675"/>
      <c r="AN381" s="672" t="e">
        <f>IF(VLOOKUP(B381,'F-GD-07 Completo'!$B:$AA,13,0)="Otro",CONCATENATE(VLOOKUP(B381,'F-GD-07 Completo'!$B:$AE,15,0)," de ",VLOOKUP(B381,'F-GD-07 Completo'!$B:$AE,16,0))," ")</f>
        <v>#N/A</v>
      </c>
      <c r="AO381" s="673"/>
      <c r="AP381" s="69" t="e">
        <f>VLOOKUP(B381,'F-GD-07 Completo'!$B:$AE,29,0)</f>
        <v>#N/A</v>
      </c>
      <c r="AQ381" s="676" t="e">
        <f>VLOOKUP(B381,'F-GD-07 Completo'!$B:$AA,21,0)</f>
        <v>#N/A</v>
      </c>
      <c r="AR381" s="677"/>
      <c r="AS381" s="213" t="e">
        <f>VLOOKUP(B381,'F-GD-07 Completo'!$B:$AA,18,0)</f>
        <v>#N/A</v>
      </c>
      <c r="AT381" s="213" t="e">
        <f>VLOOKUP(B381,'F-GD-07 Completo'!$B:$AA,19,0)</f>
        <v>#N/A</v>
      </c>
      <c r="AU381" s="213" t="e">
        <f>VLOOKUP(B381,'F-GD-07 Completo'!$B:$AA,20,0)</f>
        <v>#N/A</v>
      </c>
      <c r="AV381" s="661" t="e">
        <f>VLOOKUP(B381,'F-GD-07 Completo'!$B:$AA,22,0)</f>
        <v>#N/A</v>
      </c>
      <c r="AW381" s="662"/>
      <c r="AX381" s="70" t="e">
        <f>IF(VLOOKUP(B381,'F-GD-07 Completo'!$B:$AA,23,0)="PU","X"," ")</f>
        <v>#N/A</v>
      </c>
      <c r="AY381" s="70" t="e">
        <f>IF(VLOOKUP(B381,'F-GD-07 Completo'!$B:$AA,23,0)="PC","X"," ")</f>
        <v>#N/A</v>
      </c>
      <c r="AZ381" s="70" t="e">
        <f>IF(VLOOKUP(B381,'F-GD-07 Completo'!$B:$AA,23,0)="PR","X"," ")</f>
        <v>#N/A</v>
      </c>
      <c r="BA381" s="71" t="e">
        <f>VLOOKUP(B381,'F-GD-07 Completo'!$B:$AA,24,0)</f>
        <v>#N/A</v>
      </c>
      <c r="BB381" s="663" t="e">
        <f>VLOOKUP(B381,'F-GD-07 Completo'!$B:$AA,25,0)</f>
        <v>#N/A</v>
      </c>
      <c r="BC381" s="664"/>
      <c r="BD381" s="664"/>
      <c r="BE381" s="664"/>
      <c r="BF381" s="664"/>
      <c r="BG381" s="664"/>
      <c r="BH381" s="664"/>
      <c r="BI381" s="664"/>
      <c r="BJ381" s="664"/>
      <c r="BK381" s="664"/>
      <c r="BL381" s="664"/>
      <c r="BM381" s="664"/>
      <c r="BN381" s="664"/>
      <c r="BO381" s="665"/>
      <c r="BP381" s="72"/>
      <c r="BQ381" s="73"/>
      <c r="BR381" s="209"/>
    </row>
    <row r="382" spans="1:70" s="210" customFormat="1" ht="16.5" customHeight="1" x14ac:dyDescent="0.2">
      <c r="A382" s="208"/>
      <c r="B382" s="68">
        <v>361</v>
      </c>
      <c r="C382" s="661" t="e">
        <f>CONCATENATE(VLOOKUP(B382,'F-GD-07 Completo'!$B:$AA,6,0),".",VLOOKUP(B382,'F-GD-07 Completo'!$B:$AA,8,0))</f>
        <v>#N/A</v>
      </c>
      <c r="D382" s="661"/>
      <c r="E382" s="661"/>
      <c r="F382" s="666" t="e">
        <f>CONCATENATE(VLOOKUP(B382,'F-GD-07 Completo'!$B:$AA,7,0),".",VLOOKUP(B382,'F-GD-07 Completo'!$B:$AA,9,0))</f>
        <v>#N/A</v>
      </c>
      <c r="G382" s="666"/>
      <c r="H382" s="666"/>
      <c r="I382" s="666"/>
      <c r="J382" s="666"/>
      <c r="K382" s="666"/>
      <c r="L382" s="666"/>
      <c r="M382" s="666"/>
      <c r="N382" s="666"/>
      <c r="O382" s="666"/>
      <c r="P382" s="666"/>
      <c r="Q382" s="666"/>
      <c r="R382" s="666"/>
      <c r="S382" s="666"/>
      <c r="T382" s="666"/>
      <c r="U382" s="666" t="e">
        <f>CONCATENATE(VLOOKUP(B382,'F-GD-07 Completo'!$B:$AA,8,0)," - ",VLOOKUP(B382,'F-GD-07 Completo'!$B:$W,10,0))</f>
        <v>#N/A</v>
      </c>
      <c r="V382" s="666"/>
      <c r="W382" s="666"/>
      <c r="X382" s="666"/>
      <c r="Y382" s="666"/>
      <c r="Z382" s="666"/>
      <c r="AA382" s="666"/>
      <c r="AB382" s="667"/>
      <c r="AC382" s="668" t="e">
        <f>VLOOKUP(B382,'F-GD-07 Completo'!$B:$AA,11,0)</f>
        <v>#N/A</v>
      </c>
      <c r="AD382" s="669"/>
      <c r="AE382" s="669"/>
      <c r="AF382" s="669"/>
      <c r="AG382" s="670" t="e">
        <f>VLOOKUP(B382,'F-GD-07 Completo'!$B:$AA,12,0)</f>
        <v>#N/A</v>
      </c>
      <c r="AH382" s="670"/>
      <c r="AI382" s="671"/>
      <c r="AJ382" s="672" t="e">
        <f>IF(VLOOKUP(B382,'F-GD-07 Completo'!$B:$AA,13,0)="Carpeta física",CONCATENATE(VLOOKUP(B382,'F-GD-07 Completo'!$B:$AE,14,0)," de ",VLOOKUP(B382,'F-GD-07 Completo'!$B:$AE,15,0))," ")</f>
        <v>#N/A</v>
      </c>
      <c r="AK382" s="673"/>
      <c r="AL382" s="674" t="e">
        <f>IF(VLOOKUP(B382,'F-GD-07 Completo'!$B:$AA,13,0)="Tomo (documentos empastados)",CONCATENATE(VLOOKUP(B382,'F-GD-07 Completo'!$B:$AE,15,0)," de ",VLOOKUP(B382,'F-GD-07 Completo'!$B:$AE,16,0))," ")</f>
        <v>#N/A</v>
      </c>
      <c r="AM382" s="675"/>
      <c r="AN382" s="672" t="e">
        <f>IF(VLOOKUP(B382,'F-GD-07 Completo'!$B:$AA,13,0)="Otro",CONCATENATE(VLOOKUP(B382,'F-GD-07 Completo'!$B:$AE,15,0)," de ",VLOOKUP(B382,'F-GD-07 Completo'!$B:$AE,16,0))," ")</f>
        <v>#N/A</v>
      </c>
      <c r="AO382" s="673"/>
      <c r="AP382" s="69" t="e">
        <f>VLOOKUP(B382,'F-GD-07 Completo'!$B:$AE,29,0)</f>
        <v>#N/A</v>
      </c>
      <c r="AQ382" s="676" t="e">
        <f>VLOOKUP(B382,'F-GD-07 Completo'!$B:$AA,21,0)</f>
        <v>#N/A</v>
      </c>
      <c r="AR382" s="677"/>
      <c r="AS382" s="213" t="e">
        <f>VLOOKUP(B382,'F-GD-07 Completo'!$B:$AA,18,0)</f>
        <v>#N/A</v>
      </c>
      <c r="AT382" s="213" t="e">
        <f>VLOOKUP(B382,'F-GD-07 Completo'!$B:$AA,19,0)</f>
        <v>#N/A</v>
      </c>
      <c r="AU382" s="213" t="e">
        <f>VLOOKUP(B382,'F-GD-07 Completo'!$B:$AA,20,0)</f>
        <v>#N/A</v>
      </c>
      <c r="AV382" s="661" t="e">
        <f>VLOOKUP(B382,'F-GD-07 Completo'!$B:$AA,22,0)</f>
        <v>#N/A</v>
      </c>
      <c r="AW382" s="662"/>
      <c r="AX382" s="70" t="e">
        <f>IF(VLOOKUP(B382,'F-GD-07 Completo'!$B:$AA,23,0)="PU","X"," ")</f>
        <v>#N/A</v>
      </c>
      <c r="AY382" s="70" t="e">
        <f>IF(VLOOKUP(B382,'F-GD-07 Completo'!$B:$AA,23,0)="PC","X"," ")</f>
        <v>#N/A</v>
      </c>
      <c r="AZ382" s="70" t="e">
        <f>IF(VLOOKUP(B382,'F-GD-07 Completo'!$B:$AA,23,0)="PR","X"," ")</f>
        <v>#N/A</v>
      </c>
      <c r="BA382" s="71" t="e">
        <f>VLOOKUP(B382,'F-GD-07 Completo'!$B:$AA,24,0)</f>
        <v>#N/A</v>
      </c>
      <c r="BB382" s="663" t="e">
        <f>VLOOKUP(B382,'F-GD-07 Completo'!$B:$AA,25,0)</f>
        <v>#N/A</v>
      </c>
      <c r="BC382" s="664"/>
      <c r="BD382" s="664"/>
      <c r="BE382" s="664"/>
      <c r="BF382" s="664"/>
      <c r="BG382" s="664"/>
      <c r="BH382" s="664"/>
      <c r="BI382" s="664"/>
      <c r="BJ382" s="664"/>
      <c r="BK382" s="664"/>
      <c r="BL382" s="664"/>
      <c r="BM382" s="664"/>
      <c r="BN382" s="664"/>
      <c r="BO382" s="665"/>
      <c r="BP382" s="72"/>
      <c r="BQ382" s="73"/>
      <c r="BR382" s="209"/>
    </row>
    <row r="383" spans="1:70" s="210" customFormat="1" ht="16.5" customHeight="1" x14ac:dyDescent="0.2">
      <c r="A383" s="208"/>
      <c r="B383" s="68">
        <v>362</v>
      </c>
      <c r="C383" s="661" t="e">
        <f>CONCATENATE(VLOOKUP(B383,'F-GD-07 Completo'!$B:$AA,6,0),".",VLOOKUP(B383,'F-GD-07 Completo'!$B:$AA,8,0))</f>
        <v>#N/A</v>
      </c>
      <c r="D383" s="661"/>
      <c r="E383" s="661"/>
      <c r="F383" s="666" t="e">
        <f>CONCATENATE(VLOOKUP(B383,'F-GD-07 Completo'!$B:$AA,7,0),".",VLOOKUP(B383,'F-GD-07 Completo'!$B:$AA,9,0))</f>
        <v>#N/A</v>
      </c>
      <c r="G383" s="666"/>
      <c r="H383" s="666"/>
      <c r="I383" s="666"/>
      <c r="J383" s="666"/>
      <c r="K383" s="666"/>
      <c r="L383" s="666"/>
      <c r="M383" s="666"/>
      <c r="N383" s="666"/>
      <c r="O383" s="666"/>
      <c r="P383" s="666"/>
      <c r="Q383" s="666"/>
      <c r="R383" s="666"/>
      <c r="S383" s="666"/>
      <c r="T383" s="666"/>
      <c r="U383" s="666" t="e">
        <f>CONCATENATE(VLOOKUP(B383,'F-GD-07 Completo'!$B:$AA,8,0)," - ",VLOOKUP(B383,'F-GD-07 Completo'!$B:$W,10,0))</f>
        <v>#N/A</v>
      </c>
      <c r="V383" s="666"/>
      <c r="W383" s="666"/>
      <c r="X383" s="666"/>
      <c r="Y383" s="666"/>
      <c r="Z383" s="666"/>
      <c r="AA383" s="666"/>
      <c r="AB383" s="667"/>
      <c r="AC383" s="668" t="e">
        <f>VLOOKUP(B383,'F-GD-07 Completo'!$B:$AA,11,0)</f>
        <v>#N/A</v>
      </c>
      <c r="AD383" s="669"/>
      <c r="AE383" s="669"/>
      <c r="AF383" s="669"/>
      <c r="AG383" s="670" t="e">
        <f>VLOOKUP(B383,'F-GD-07 Completo'!$B:$AA,12,0)</f>
        <v>#N/A</v>
      </c>
      <c r="AH383" s="670"/>
      <c r="AI383" s="671"/>
      <c r="AJ383" s="672" t="e">
        <f>IF(VLOOKUP(B383,'F-GD-07 Completo'!$B:$AA,13,0)="Carpeta física",CONCATENATE(VLOOKUP(B383,'F-GD-07 Completo'!$B:$AE,14,0)," de ",VLOOKUP(B383,'F-GD-07 Completo'!$B:$AE,15,0))," ")</f>
        <v>#N/A</v>
      </c>
      <c r="AK383" s="673"/>
      <c r="AL383" s="674" t="e">
        <f>IF(VLOOKUP(B383,'F-GD-07 Completo'!$B:$AA,13,0)="Tomo (documentos empastados)",CONCATENATE(VLOOKUP(B383,'F-GD-07 Completo'!$B:$AE,15,0)," de ",VLOOKUP(B383,'F-GD-07 Completo'!$B:$AE,16,0))," ")</f>
        <v>#N/A</v>
      </c>
      <c r="AM383" s="675"/>
      <c r="AN383" s="672" t="e">
        <f>IF(VLOOKUP(B383,'F-GD-07 Completo'!$B:$AA,13,0)="Otro",CONCATENATE(VLOOKUP(B383,'F-GD-07 Completo'!$B:$AE,15,0)," de ",VLOOKUP(B383,'F-GD-07 Completo'!$B:$AE,16,0))," ")</f>
        <v>#N/A</v>
      </c>
      <c r="AO383" s="673"/>
      <c r="AP383" s="69" t="e">
        <f>VLOOKUP(B383,'F-GD-07 Completo'!$B:$AE,29,0)</f>
        <v>#N/A</v>
      </c>
      <c r="AQ383" s="676" t="e">
        <f>VLOOKUP(B383,'F-GD-07 Completo'!$B:$AA,21,0)</f>
        <v>#N/A</v>
      </c>
      <c r="AR383" s="677"/>
      <c r="AS383" s="213" t="e">
        <f>VLOOKUP(B383,'F-GD-07 Completo'!$B:$AA,18,0)</f>
        <v>#N/A</v>
      </c>
      <c r="AT383" s="213" t="e">
        <f>VLOOKUP(B383,'F-GD-07 Completo'!$B:$AA,19,0)</f>
        <v>#N/A</v>
      </c>
      <c r="AU383" s="213" t="e">
        <f>VLOOKUP(B383,'F-GD-07 Completo'!$B:$AA,20,0)</f>
        <v>#N/A</v>
      </c>
      <c r="AV383" s="661" t="e">
        <f>VLOOKUP(B383,'F-GD-07 Completo'!$B:$AA,22,0)</f>
        <v>#N/A</v>
      </c>
      <c r="AW383" s="662"/>
      <c r="AX383" s="70" t="e">
        <f>IF(VLOOKUP(B383,'F-GD-07 Completo'!$B:$AA,23,0)="PU","X"," ")</f>
        <v>#N/A</v>
      </c>
      <c r="AY383" s="70" t="e">
        <f>IF(VLOOKUP(B383,'F-GD-07 Completo'!$B:$AA,23,0)="PC","X"," ")</f>
        <v>#N/A</v>
      </c>
      <c r="AZ383" s="70" t="e">
        <f>IF(VLOOKUP(B383,'F-GD-07 Completo'!$B:$AA,23,0)="PR","X"," ")</f>
        <v>#N/A</v>
      </c>
      <c r="BA383" s="71" t="e">
        <f>VLOOKUP(B383,'F-GD-07 Completo'!$B:$AA,24,0)</f>
        <v>#N/A</v>
      </c>
      <c r="BB383" s="663" t="e">
        <f>VLOOKUP(B383,'F-GD-07 Completo'!$B:$AA,25,0)</f>
        <v>#N/A</v>
      </c>
      <c r="BC383" s="664"/>
      <c r="BD383" s="664"/>
      <c r="BE383" s="664"/>
      <c r="BF383" s="664"/>
      <c r="BG383" s="664"/>
      <c r="BH383" s="664"/>
      <c r="BI383" s="664"/>
      <c r="BJ383" s="664"/>
      <c r="BK383" s="664"/>
      <c r="BL383" s="664"/>
      <c r="BM383" s="664"/>
      <c r="BN383" s="664"/>
      <c r="BO383" s="665"/>
      <c r="BP383" s="72"/>
      <c r="BQ383" s="73"/>
      <c r="BR383" s="209"/>
    </row>
    <row r="384" spans="1:70" s="210" customFormat="1" ht="16.5" customHeight="1" x14ac:dyDescent="0.2">
      <c r="A384" s="208"/>
      <c r="B384" s="68">
        <v>363</v>
      </c>
      <c r="C384" s="661" t="e">
        <f>CONCATENATE(VLOOKUP(B384,'F-GD-07 Completo'!$B:$AA,6,0),".",VLOOKUP(B384,'F-GD-07 Completo'!$B:$AA,8,0))</f>
        <v>#N/A</v>
      </c>
      <c r="D384" s="661"/>
      <c r="E384" s="661"/>
      <c r="F384" s="666" t="e">
        <f>CONCATENATE(VLOOKUP(B384,'F-GD-07 Completo'!$B:$AA,7,0),".",VLOOKUP(B384,'F-GD-07 Completo'!$B:$AA,9,0))</f>
        <v>#N/A</v>
      </c>
      <c r="G384" s="666"/>
      <c r="H384" s="666"/>
      <c r="I384" s="666"/>
      <c r="J384" s="666"/>
      <c r="K384" s="666"/>
      <c r="L384" s="666"/>
      <c r="M384" s="666"/>
      <c r="N384" s="666"/>
      <c r="O384" s="666"/>
      <c r="P384" s="666"/>
      <c r="Q384" s="666"/>
      <c r="R384" s="666"/>
      <c r="S384" s="666"/>
      <c r="T384" s="666"/>
      <c r="U384" s="666" t="e">
        <f>CONCATENATE(VLOOKUP(B384,'F-GD-07 Completo'!$B:$AA,8,0)," - ",VLOOKUP(B384,'F-GD-07 Completo'!$B:$W,10,0))</f>
        <v>#N/A</v>
      </c>
      <c r="V384" s="666"/>
      <c r="W384" s="666"/>
      <c r="X384" s="666"/>
      <c r="Y384" s="666"/>
      <c r="Z384" s="666"/>
      <c r="AA384" s="666"/>
      <c r="AB384" s="667"/>
      <c r="AC384" s="668" t="e">
        <f>VLOOKUP(B384,'F-GD-07 Completo'!$B:$AA,11,0)</f>
        <v>#N/A</v>
      </c>
      <c r="AD384" s="669"/>
      <c r="AE384" s="669"/>
      <c r="AF384" s="669"/>
      <c r="AG384" s="670" t="e">
        <f>VLOOKUP(B384,'F-GD-07 Completo'!$B:$AA,12,0)</f>
        <v>#N/A</v>
      </c>
      <c r="AH384" s="670"/>
      <c r="AI384" s="671"/>
      <c r="AJ384" s="672" t="e">
        <f>IF(VLOOKUP(B384,'F-GD-07 Completo'!$B:$AA,13,0)="Carpeta física",CONCATENATE(VLOOKUP(B384,'F-GD-07 Completo'!$B:$AE,14,0)," de ",VLOOKUP(B384,'F-GD-07 Completo'!$B:$AE,15,0))," ")</f>
        <v>#N/A</v>
      </c>
      <c r="AK384" s="673"/>
      <c r="AL384" s="674" t="e">
        <f>IF(VLOOKUP(B384,'F-GD-07 Completo'!$B:$AA,13,0)="Tomo (documentos empastados)",CONCATENATE(VLOOKUP(B384,'F-GD-07 Completo'!$B:$AE,15,0)," de ",VLOOKUP(B384,'F-GD-07 Completo'!$B:$AE,16,0))," ")</f>
        <v>#N/A</v>
      </c>
      <c r="AM384" s="675"/>
      <c r="AN384" s="672" t="e">
        <f>IF(VLOOKUP(B384,'F-GD-07 Completo'!$B:$AA,13,0)="Otro",CONCATENATE(VLOOKUP(B384,'F-GD-07 Completo'!$B:$AE,15,0)," de ",VLOOKUP(B384,'F-GD-07 Completo'!$B:$AE,16,0))," ")</f>
        <v>#N/A</v>
      </c>
      <c r="AO384" s="673"/>
      <c r="AP384" s="69" t="e">
        <f>VLOOKUP(B384,'F-GD-07 Completo'!$B:$AE,29,0)</f>
        <v>#N/A</v>
      </c>
      <c r="AQ384" s="676" t="e">
        <f>VLOOKUP(B384,'F-GD-07 Completo'!$B:$AA,21,0)</f>
        <v>#N/A</v>
      </c>
      <c r="AR384" s="677"/>
      <c r="AS384" s="213" t="e">
        <f>VLOOKUP(B384,'F-GD-07 Completo'!$B:$AA,18,0)</f>
        <v>#N/A</v>
      </c>
      <c r="AT384" s="213" t="e">
        <f>VLOOKUP(B384,'F-GD-07 Completo'!$B:$AA,19,0)</f>
        <v>#N/A</v>
      </c>
      <c r="AU384" s="213" t="e">
        <f>VLOOKUP(B384,'F-GD-07 Completo'!$B:$AA,20,0)</f>
        <v>#N/A</v>
      </c>
      <c r="AV384" s="661" t="e">
        <f>VLOOKUP(B384,'F-GD-07 Completo'!$B:$AA,22,0)</f>
        <v>#N/A</v>
      </c>
      <c r="AW384" s="662"/>
      <c r="AX384" s="70" t="e">
        <f>IF(VLOOKUP(B384,'F-GD-07 Completo'!$B:$AA,23,0)="PU","X"," ")</f>
        <v>#N/A</v>
      </c>
      <c r="AY384" s="70" t="e">
        <f>IF(VLOOKUP(B384,'F-GD-07 Completo'!$B:$AA,23,0)="PC","X"," ")</f>
        <v>#N/A</v>
      </c>
      <c r="AZ384" s="70" t="e">
        <f>IF(VLOOKUP(B384,'F-GD-07 Completo'!$B:$AA,23,0)="PR","X"," ")</f>
        <v>#N/A</v>
      </c>
      <c r="BA384" s="71" t="e">
        <f>VLOOKUP(B384,'F-GD-07 Completo'!$B:$AA,24,0)</f>
        <v>#N/A</v>
      </c>
      <c r="BB384" s="663" t="e">
        <f>VLOOKUP(B384,'F-GD-07 Completo'!$B:$AA,25,0)</f>
        <v>#N/A</v>
      </c>
      <c r="BC384" s="664"/>
      <c r="BD384" s="664"/>
      <c r="BE384" s="664"/>
      <c r="BF384" s="664"/>
      <c r="BG384" s="664"/>
      <c r="BH384" s="664"/>
      <c r="BI384" s="664"/>
      <c r="BJ384" s="664"/>
      <c r="BK384" s="664"/>
      <c r="BL384" s="664"/>
      <c r="BM384" s="664"/>
      <c r="BN384" s="664"/>
      <c r="BO384" s="665"/>
      <c r="BP384" s="72"/>
      <c r="BQ384" s="73"/>
      <c r="BR384" s="209"/>
    </row>
    <row r="385" spans="1:70" s="210" customFormat="1" ht="16.5" customHeight="1" x14ac:dyDescent="0.2">
      <c r="A385" s="208"/>
      <c r="B385" s="68">
        <v>364</v>
      </c>
      <c r="C385" s="661" t="e">
        <f>CONCATENATE(VLOOKUP(B385,'F-GD-07 Completo'!$B:$AA,6,0),".",VLOOKUP(B385,'F-GD-07 Completo'!$B:$AA,8,0))</f>
        <v>#N/A</v>
      </c>
      <c r="D385" s="661"/>
      <c r="E385" s="661"/>
      <c r="F385" s="666" t="e">
        <f>CONCATENATE(VLOOKUP(B385,'F-GD-07 Completo'!$B:$AA,7,0),".",VLOOKUP(B385,'F-GD-07 Completo'!$B:$AA,9,0))</f>
        <v>#N/A</v>
      </c>
      <c r="G385" s="666"/>
      <c r="H385" s="666"/>
      <c r="I385" s="666"/>
      <c r="J385" s="666"/>
      <c r="K385" s="666"/>
      <c r="L385" s="666"/>
      <c r="M385" s="666"/>
      <c r="N385" s="666"/>
      <c r="O385" s="666"/>
      <c r="P385" s="666"/>
      <c r="Q385" s="666"/>
      <c r="R385" s="666"/>
      <c r="S385" s="666"/>
      <c r="T385" s="666"/>
      <c r="U385" s="666" t="e">
        <f>CONCATENATE(VLOOKUP(B385,'F-GD-07 Completo'!$B:$AA,8,0)," - ",VLOOKUP(B385,'F-GD-07 Completo'!$B:$W,10,0))</f>
        <v>#N/A</v>
      </c>
      <c r="V385" s="666"/>
      <c r="W385" s="666"/>
      <c r="X385" s="666"/>
      <c r="Y385" s="666"/>
      <c r="Z385" s="666"/>
      <c r="AA385" s="666"/>
      <c r="AB385" s="667"/>
      <c r="AC385" s="668" t="e">
        <f>VLOOKUP(B385,'F-GD-07 Completo'!$B:$AA,11,0)</f>
        <v>#N/A</v>
      </c>
      <c r="AD385" s="669"/>
      <c r="AE385" s="669"/>
      <c r="AF385" s="669"/>
      <c r="AG385" s="670" t="e">
        <f>VLOOKUP(B385,'F-GD-07 Completo'!$B:$AA,12,0)</f>
        <v>#N/A</v>
      </c>
      <c r="AH385" s="670"/>
      <c r="AI385" s="671"/>
      <c r="AJ385" s="672" t="e">
        <f>IF(VLOOKUP(B385,'F-GD-07 Completo'!$B:$AA,13,0)="Carpeta física",CONCATENATE(VLOOKUP(B385,'F-GD-07 Completo'!$B:$AE,14,0)," de ",VLOOKUP(B385,'F-GD-07 Completo'!$B:$AE,15,0))," ")</f>
        <v>#N/A</v>
      </c>
      <c r="AK385" s="673"/>
      <c r="AL385" s="674" t="e">
        <f>IF(VLOOKUP(B385,'F-GD-07 Completo'!$B:$AA,13,0)="Tomo (documentos empastados)",CONCATENATE(VLOOKUP(B385,'F-GD-07 Completo'!$B:$AE,15,0)," de ",VLOOKUP(B385,'F-GD-07 Completo'!$B:$AE,16,0))," ")</f>
        <v>#N/A</v>
      </c>
      <c r="AM385" s="675"/>
      <c r="AN385" s="672" t="e">
        <f>IF(VLOOKUP(B385,'F-GD-07 Completo'!$B:$AA,13,0)="Otro",CONCATENATE(VLOOKUP(B385,'F-GD-07 Completo'!$B:$AE,15,0)," de ",VLOOKUP(B385,'F-GD-07 Completo'!$B:$AE,16,0))," ")</f>
        <v>#N/A</v>
      </c>
      <c r="AO385" s="673"/>
      <c r="AP385" s="69" t="e">
        <f>VLOOKUP(B385,'F-GD-07 Completo'!$B:$AE,29,0)</f>
        <v>#N/A</v>
      </c>
      <c r="AQ385" s="676" t="e">
        <f>VLOOKUP(B385,'F-GD-07 Completo'!$B:$AA,21,0)</f>
        <v>#N/A</v>
      </c>
      <c r="AR385" s="677"/>
      <c r="AS385" s="213" t="e">
        <f>VLOOKUP(B385,'F-GD-07 Completo'!$B:$AA,18,0)</f>
        <v>#N/A</v>
      </c>
      <c r="AT385" s="213" t="e">
        <f>VLOOKUP(B385,'F-GD-07 Completo'!$B:$AA,19,0)</f>
        <v>#N/A</v>
      </c>
      <c r="AU385" s="213" t="e">
        <f>VLOOKUP(B385,'F-GD-07 Completo'!$B:$AA,20,0)</f>
        <v>#N/A</v>
      </c>
      <c r="AV385" s="661" t="e">
        <f>VLOOKUP(B385,'F-GD-07 Completo'!$B:$AA,22,0)</f>
        <v>#N/A</v>
      </c>
      <c r="AW385" s="662"/>
      <c r="AX385" s="70" t="e">
        <f>IF(VLOOKUP(B385,'F-GD-07 Completo'!$B:$AA,23,0)="PU","X"," ")</f>
        <v>#N/A</v>
      </c>
      <c r="AY385" s="70" t="e">
        <f>IF(VLOOKUP(B385,'F-GD-07 Completo'!$B:$AA,23,0)="PC","X"," ")</f>
        <v>#N/A</v>
      </c>
      <c r="AZ385" s="70" t="e">
        <f>IF(VLOOKUP(B385,'F-GD-07 Completo'!$B:$AA,23,0)="PR","X"," ")</f>
        <v>#N/A</v>
      </c>
      <c r="BA385" s="71" t="e">
        <f>VLOOKUP(B385,'F-GD-07 Completo'!$B:$AA,24,0)</f>
        <v>#N/A</v>
      </c>
      <c r="BB385" s="663" t="e">
        <f>VLOOKUP(B385,'F-GD-07 Completo'!$B:$AA,25,0)</f>
        <v>#N/A</v>
      </c>
      <c r="BC385" s="664"/>
      <c r="BD385" s="664"/>
      <c r="BE385" s="664"/>
      <c r="BF385" s="664"/>
      <c r="BG385" s="664"/>
      <c r="BH385" s="664"/>
      <c r="BI385" s="664"/>
      <c r="BJ385" s="664"/>
      <c r="BK385" s="664"/>
      <c r="BL385" s="664"/>
      <c r="BM385" s="664"/>
      <c r="BN385" s="664"/>
      <c r="BO385" s="665"/>
      <c r="BP385" s="72"/>
      <c r="BQ385" s="73"/>
      <c r="BR385" s="209"/>
    </row>
    <row r="386" spans="1:70" s="210" customFormat="1" ht="16.5" customHeight="1" x14ac:dyDescent="0.2">
      <c r="A386" s="208"/>
      <c r="B386" s="68">
        <v>365</v>
      </c>
      <c r="C386" s="661" t="e">
        <f>CONCATENATE(VLOOKUP(B386,'F-GD-07 Completo'!$B:$AA,6,0),".",VLOOKUP(B386,'F-GD-07 Completo'!$B:$AA,8,0))</f>
        <v>#N/A</v>
      </c>
      <c r="D386" s="661"/>
      <c r="E386" s="661"/>
      <c r="F386" s="666" t="e">
        <f>CONCATENATE(VLOOKUP(B386,'F-GD-07 Completo'!$B:$AA,7,0),".",VLOOKUP(B386,'F-GD-07 Completo'!$B:$AA,9,0))</f>
        <v>#N/A</v>
      </c>
      <c r="G386" s="666"/>
      <c r="H386" s="666"/>
      <c r="I386" s="666"/>
      <c r="J386" s="666"/>
      <c r="K386" s="666"/>
      <c r="L386" s="666"/>
      <c r="M386" s="666"/>
      <c r="N386" s="666"/>
      <c r="O386" s="666"/>
      <c r="P386" s="666"/>
      <c r="Q386" s="666"/>
      <c r="R386" s="666"/>
      <c r="S386" s="666"/>
      <c r="T386" s="666"/>
      <c r="U386" s="666" t="e">
        <f>CONCATENATE(VLOOKUP(B386,'F-GD-07 Completo'!$B:$AA,8,0)," - ",VLOOKUP(B386,'F-GD-07 Completo'!$B:$W,10,0))</f>
        <v>#N/A</v>
      </c>
      <c r="V386" s="666"/>
      <c r="W386" s="666"/>
      <c r="X386" s="666"/>
      <c r="Y386" s="666"/>
      <c r="Z386" s="666"/>
      <c r="AA386" s="666"/>
      <c r="AB386" s="667"/>
      <c r="AC386" s="668" t="e">
        <f>VLOOKUP(B386,'F-GD-07 Completo'!$B:$AA,11,0)</f>
        <v>#N/A</v>
      </c>
      <c r="AD386" s="669"/>
      <c r="AE386" s="669"/>
      <c r="AF386" s="669"/>
      <c r="AG386" s="670" t="e">
        <f>VLOOKUP(B386,'F-GD-07 Completo'!$B:$AA,12,0)</f>
        <v>#N/A</v>
      </c>
      <c r="AH386" s="670"/>
      <c r="AI386" s="671"/>
      <c r="AJ386" s="672" t="e">
        <f>IF(VLOOKUP(B386,'F-GD-07 Completo'!$B:$AA,13,0)="Carpeta física",CONCATENATE(VLOOKUP(B386,'F-GD-07 Completo'!$B:$AE,14,0)," de ",VLOOKUP(B386,'F-GD-07 Completo'!$B:$AE,15,0))," ")</f>
        <v>#N/A</v>
      </c>
      <c r="AK386" s="673"/>
      <c r="AL386" s="674" t="e">
        <f>IF(VLOOKUP(B386,'F-GD-07 Completo'!$B:$AA,13,0)="Tomo (documentos empastados)",CONCATENATE(VLOOKUP(B386,'F-GD-07 Completo'!$B:$AE,15,0)," de ",VLOOKUP(B386,'F-GD-07 Completo'!$B:$AE,16,0))," ")</f>
        <v>#N/A</v>
      </c>
      <c r="AM386" s="675"/>
      <c r="AN386" s="672" t="e">
        <f>IF(VLOOKUP(B386,'F-GD-07 Completo'!$B:$AA,13,0)="Otro",CONCATENATE(VLOOKUP(B386,'F-GD-07 Completo'!$B:$AE,15,0)," de ",VLOOKUP(B386,'F-GD-07 Completo'!$B:$AE,16,0))," ")</f>
        <v>#N/A</v>
      </c>
      <c r="AO386" s="673"/>
      <c r="AP386" s="69" t="e">
        <f>VLOOKUP(B386,'F-GD-07 Completo'!$B:$AE,29,0)</f>
        <v>#N/A</v>
      </c>
      <c r="AQ386" s="676" t="e">
        <f>VLOOKUP(B386,'F-GD-07 Completo'!$B:$AA,21,0)</f>
        <v>#N/A</v>
      </c>
      <c r="AR386" s="677"/>
      <c r="AS386" s="213" t="e">
        <f>VLOOKUP(B386,'F-GD-07 Completo'!$B:$AA,18,0)</f>
        <v>#N/A</v>
      </c>
      <c r="AT386" s="213" t="e">
        <f>VLOOKUP(B386,'F-GD-07 Completo'!$B:$AA,19,0)</f>
        <v>#N/A</v>
      </c>
      <c r="AU386" s="213" t="e">
        <f>VLOOKUP(B386,'F-GD-07 Completo'!$B:$AA,20,0)</f>
        <v>#N/A</v>
      </c>
      <c r="AV386" s="661" t="e">
        <f>VLOOKUP(B386,'F-GD-07 Completo'!$B:$AA,22,0)</f>
        <v>#N/A</v>
      </c>
      <c r="AW386" s="662"/>
      <c r="AX386" s="70" t="e">
        <f>IF(VLOOKUP(B386,'F-GD-07 Completo'!$B:$AA,23,0)="PU","X"," ")</f>
        <v>#N/A</v>
      </c>
      <c r="AY386" s="70" t="e">
        <f>IF(VLOOKUP(B386,'F-GD-07 Completo'!$B:$AA,23,0)="PC","X"," ")</f>
        <v>#N/A</v>
      </c>
      <c r="AZ386" s="70" t="e">
        <f>IF(VLOOKUP(B386,'F-GD-07 Completo'!$B:$AA,23,0)="PR","X"," ")</f>
        <v>#N/A</v>
      </c>
      <c r="BA386" s="71" t="e">
        <f>VLOOKUP(B386,'F-GD-07 Completo'!$B:$AA,24,0)</f>
        <v>#N/A</v>
      </c>
      <c r="BB386" s="663" t="e">
        <f>VLOOKUP(B386,'F-GD-07 Completo'!$B:$AA,25,0)</f>
        <v>#N/A</v>
      </c>
      <c r="BC386" s="664"/>
      <c r="BD386" s="664"/>
      <c r="BE386" s="664"/>
      <c r="BF386" s="664"/>
      <c r="BG386" s="664"/>
      <c r="BH386" s="664"/>
      <c r="BI386" s="664"/>
      <c r="BJ386" s="664"/>
      <c r="BK386" s="664"/>
      <c r="BL386" s="664"/>
      <c r="BM386" s="664"/>
      <c r="BN386" s="664"/>
      <c r="BO386" s="665"/>
      <c r="BP386" s="72"/>
      <c r="BQ386" s="73"/>
      <c r="BR386" s="209"/>
    </row>
    <row r="387" spans="1:70" s="210" customFormat="1" ht="16.5" customHeight="1" x14ac:dyDescent="0.2">
      <c r="A387" s="208"/>
      <c r="B387" s="68">
        <v>366</v>
      </c>
      <c r="C387" s="661" t="e">
        <f>CONCATENATE(VLOOKUP(B387,'F-GD-07 Completo'!$B:$AA,6,0),".",VLOOKUP(B387,'F-GD-07 Completo'!$B:$AA,8,0))</f>
        <v>#N/A</v>
      </c>
      <c r="D387" s="661"/>
      <c r="E387" s="661"/>
      <c r="F387" s="666" t="e">
        <f>CONCATENATE(VLOOKUP(B387,'F-GD-07 Completo'!$B:$AA,7,0),".",VLOOKUP(B387,'F-GD-07 Completo'!$B:$AA,9,0))</f>
        <v>#N/A</v>
      </c>
      <c r="G387" s="666"/>
      <c r="H387" s="666"/>
      <c r="I387" s="666"/>
      <c r="J387" s="666"/>
      <c r="K387" s="666"/>
      <c r="L387" s="666"/>
      <c r="M387" s="666"/>
      <c r="N387" s="666"/>
      <c r="O387" s="666"/>
      <c r="P387" s="666"/>
      <c r="Q387" s="666"/>
      <c r="R387" s="666"/>
      <c r="S387" s="666"/>
      <c r="T387" s="666"/>
      <c r="U387" s="666" t="e">
        <f>CONCATENATE(VLOOKUP(B387,'F-GD-07 Completo'!$B:$AA,8,0)," - ",VLOOKUP(B387,'F-GD-07 Completo'!$B:$W,10,0))</f>
        <v>#N/A</v>
      </c>
      <c r="V387" s="666"/>
      <c r="W387" s="666"/>
      <c r="X387" s="666"/>
      <c r="Y387" s="666"/>
      <c r="Z387" s="666"/>
      <c r="AA387" s="666"/>
      <c r="AB387" s="667"/>
      <c r="AC387" s="668" t="e">
        <f>VLOOKUP(B387,'F-GD-07 Completo'!$B:$AA,11,0)</f>
        <v>#N/A</v>
      </c>
      <c r="AD387" s="669"/>
      <c r="AE387" s="669"/>
      <c r="AF387" s="669"/>
      <c r="AG387" s="670" t="e">
        <f>VLOOKUP(B387,'F-GD-07 Completo'!$B:$AA,12,0)</f>
        <v>#N/A</v>
      </c>
      <c r="AH387" s="670"/>
      <c r="AI387" s="671"/>
      <c r="AJ387" s="672" t="e">
        <f>IF(VLOOKUP(B387,'F-GD-07 Completo'!$B:$AA,13,0)="Carpeta física",CONCATENATE(VLOOKUP(B387,'F-GD-07 Completo'!$B:$AE,14,0)," de ",VLOOKUP(B387,'F-GD-07 Completo'!$B:$AE,15,0))," ")</f>
        <v>#N/A</v>
      </c>
      <c r="AK387" s="673"/>
      <c r="AL387" s="674" t="e">
        <f>IF(VLOOKUP(B387,'F-GD-07 Completo'!$B:$AA,13,0)="Tomo (documentos empastados)",CONCATENATE(VLOOKUP(B387,'F-GD-07 Completo'!$B:$AE,15,0)," de ",VLOOKUP(B387,'F-GD-07 Completo'!$B:$AE,16,0))," ")</f>
        <v>#N/A</v>
      </c>
      <c r="AM387" s="675"/>
      <c r="AN387" s="672" t="e">
        <f>IF(VLOOKUP(B387,'F-GD-07 Completo'!$B:$AA,13,0)="Otro",CONCATENATE(VLOOKUP(B387,'F-GD-07 Completo'!$B:$AE,15,0)," de ",VLOOKUP(B387,'F-GD-07 Completo'!$B:$AE,16,0))," ")</f>
        <v>#N/A</v>
      </c>
      <c r="AO387" s="673"/>
      <c r="AP387" s="69" t="e">
        <f>VLOOKUP(B387,'F-GD-07 Completo'!$B:$AE,29,0)</f>
        <v>#N/A</v>
      </c>
      <c r="AQ387" s="676" t="e">
        <f>VLOOKUP(B387,'F-GD-07 Completo'!$B:$AA,21,0)</f>
        <v>#N/A</v>
      </c>
      <c r="AR387" s="677"/>
      <c r="AS387" s="213" t="e">
        <f>VLOOKUP(B387,'F-GD-07 Completo'!$B:$AA,18,0)</f>
        <v>#N/A</v>
      </c>
      <c r="AT387" s="213" t="e">
        <f>VLOOKUP(B387,'F-GD-07 Completo'!$B:$AA,19,0)</f>
        <v>#N/A</v>
      </c>
      <c r="AU387" s="213" t="e">
        <f>VLOOKUP(B387,'F-GD-07 Completo'!$B:$AA,20,0)</f>
        <v>#N/A</v>
      </c>
      <c r="AV387" s="661" t="e">
        <f>VLOOKUP(B387,'F-GD-07 Completo'!$B:$AA,22,0)</f>
        <v>#N/A</v>
      </c>
      <c r="AW387" s="662"/>
      <c r="AX387" s="70" t="e">
        <f>IF(VLOOKUP(B387,'F-GD-07 Completo'!$B:$AA,23,0)="PU","X"," ")</f>
        <v>#N/A</v>
      </c>
      <c r="AY387" s="70" t="e">
        <f>IF(VLOOKUP(B387,'F-GD-07 Completo'!$B:$AA,23,0)="PC","X"," ")</f>
        <v>#N/A</v>
      </c>
      <c r="AZ387" s="70" t="e">
        <f>IF(VLOOKUP(B387,'F-GD-07 Completo'!$B:$AA,23,0)="PR","X"," ")</f>
        <v>#N/A</v>
      </c>
      <c r="BA387" s="71" t="e">
        <f>VLOOKUP(B387,'F-GD-07 Completo'!$B:$AA,24,0)</f>
        <v>#N/A</v>
      </c>
      <c r="BB387" s="663" t="e">
        <f>VLOOKUP(B387,'F-GD-07 Completo'!$B:$AA,25,0)</f>
        <v>#N/A</v>
      </c>
      <c r="BC387" s="664"/>
      <c r="BD387" s="664"/>
      <c r="BE387" s="664"/>
      <c r="BF387" s="664"/>
      <c r="BG387" s="664"/>
      <c r="BH387" s="664"/>
      <c r="BI387" s="664"/>
      <c r="BJ387" s="664"/>
      <c r="BK387" s="664"/>
      <c r="BL387" s="664"/>
      <c r="BM387" s="664"/>
      <c r="BN387" s="664"/>
      <c r="BO387" s="665"/>
      <c r="BP387" s="72"/>
      <c r="BQ387" s="73"/>
      <c r="BR387" s="209"/>
    </row>
    <row r="388" spans="1:70" s="210" customFormat="1" ht="16.5" customHeight="1" x14ac:dyDescent="0.2">
      <c r="A388" s="208"/>
      <c r="B388" s="68">
        <v>367</v>
      </c>
      <c r="C388" s="661" t="e">
        <f>CONCATENATE(VLOOKUP(B388,'F-GD-07 Completo'!$B:$AA,6,0),".",VLOOKUP(B388,'F-GD-07 Completo'!$B:$AA,8,0))</f>
        <v>#N/A</v>
      </c>
      <c r="D388" s="661"/>
      <c r="E388" s="661"/>
      <c r="F388" s="666" t="e">
        <f>CONCATENATE(VLOOKUP(B388,'F-GD-07 Completo'!$B:$AA,7,0),".",VLOOKUP(B388,'F-GD-07 Completo'!$B:$AA,9,0))</f>
        <v>#N/A</v>
      </c>
      <c r="G388" s="666"/>
      <c r="H388" s="666"/>
      <c r="I388" s="666"/>
      <c r="J388" s="666"/>
      <c r="K388" s="666"/>
      <c r="L388" s="666"/>
      <c r="M388" s="666"/>
      <c r="N388" s="666"/>
      <c r="O388" s="666"/>
      <c r="P388" s="666"/>
      <c r="Q388" s="666"/>
      <c r="R388" s="666"/>
      <c r="S388" s="666"/>
      <c r="T388" s="666"/>
      <c r="U388" s="666" t="e">
        <f>CONCATENATE(VLOOKUP(B388,'F-GD-07 Completo'!$B:$AA,8,0)," - ",VLOOKUP(B388,'F-GD-07 Completo'!$B:$W,10,0))</f>
        <v>#N/A</v>
      </c>
      <c r="V388" s="666"/>
      <c r="W388" s="666"/>
      <c r="X388" s="666"/>
      <c r="Y388" s="666"/>
      <c r="Z388" s="666"/>
      <c r="AA388" s="666"/>
      <c r="AB388" s="667"/>
      <c r="AC388" s="668" t="e">
        <f>VLOOKUP(B388,'F-GD-07 Completo'!$B:$AA,11,0)</f>
        <v>#N/A</v>
      </c>
      <c r="AD388" s="669"/>
      <c r="AE388" s="669"/>
      <c r="AF388" s="669"/>
      <c r="AG388" s="670" t="e">
        <f>VLOOKUP(B388,'F-GD-07 Completo'!$B:$AA,12,0)</f>
        <v>#N/A</v>
      </c>
      <c r="AH388" s="670"/>
      <c r="AI388" s="671"/>
      <c r="AJ388" s="672" t="e">
        <f>IF(VLOOKUP(B388,'F-GD-07 Completo'!$B:$AA,13,0)="Carpeta física",CONCATENATE(VLOOKUP(B388,'F-GD-07 Completo'!$B:$AE,14,0)," de ",VLOOKUP(B388,'F-GD-07 Completo'!$B:$AE,15,0))," ")</f>
        <v>#N/A</v>
      </c>
      <c r="AK388" s="673"/>
      <c r="AL388" s="674" t="e">
        <f>IF(VLOOKUP(B388,'F-GD-07 Completo'!$B:$AA,13,0)="Tomo (documentos empastados)",CONCATENATE(VLOOKUP(B388,'F-GD-07 Completo'!$B:$AE,15,0)," de ",VLOOKUP(B388,'F-GD-07 Completo'!$B:$AE,16,0))," ")</f>
        <v>#N/A</v>
      </c>
      <c r="AM388" s="675"/>
      <c r="AN388" s="672" t="e">
        <f>IF(VLOOKUP(B388,'F-GD-07 Completo'!$B:$AA,13,0)="Otro",CONCATENATE(VLOOKUP(B388,'F-GD-07 Completo'!$B:$AE,15,0)," de ",VLOOKUP(B388,'F-GD-07 Completo'!$B:$AE,16,0))," ")</f>
        <v>#N/A</v>
      </c>
      <c r="AO388" s="673"/>
      <c r="AP388" s="69" t="e">
        <f>VLOOKUP(B388,'F-GD-07 Completo'!$B:$AE,29,0)</f>
        <v>#N/A</v>
      </c>
      <c r="AQ388" s="676" t="e">
        <f>VLOOKUP(B388,'F-GD-07 Completo'!$B:$AA,21,0)</f>
        <v>#N/A</v>
      </c>
      <c r="AR388" s="677"/>
      <c r="AS388" s="213" t="e">
        <f>VLOOKUP(B388,'F-GD-07 Completo'!$B:$AA,18,0)</f>
        <v>#N/A</v>
      </c>
      <c r="AT388" s="213" t="e">
        <f>VLOOKUP(B388,'F-GD-07 Completo'!$B:$AA,19,0)</f>
        <v>#N/A</v>
      </c>
      <c r="AU388" s="213" t="e">
        <f>VLOOKUP(B388,'F-GD-07 Completo'!$B:$AA,20,0)</f>
        <v>#N/A</v>
      </c>
      <c r="AV388" s="661" t="e">
        <f>VLOOKUP(B388,'F-GD-07 Completo'!$B:$AA,22,0)</f>
        <v>#N/A</v>
      </c>
      <c r="AW388" s="662"/>
      <c r="AX388" s="70" t="e">
        <f>IF(VLOOKUP(B388,'F-GD-07 Completo'!$B:$AA,23,0)="PU","X"," ")</f>
        <v>#N/A</v>
      </c>
      <c r="AY388" s="70" t="e">
        <f>IF(VLOOKUP(B388,'F-GD-07 Completo'!$B:$AA,23,0)="PC","X"," ")</f>
        <v>#N/A</v>
      </c>
      <c r="AZ388" s="70" t="e">
        <f>IF(VLOOKUP(B388,'F-GD-07 Completo'!$B:$AA,23,0)="PR","X"," ")</f>
        <v>#N/A</v>
      </c>
      <c r="BA388" s="71" t="e">
        <f>VLOOKUP(B388,'F-GD-07 Completo'!$B:$AA,24,0)</f>
        <v>#N/A</v>
      </c>
      <c r="BB388" s="663" t="e">
        <f>VLOOKUP(B388,'F-GD-07 Completo'!$B:$AA,25,0)</f>
        <v>#N/A</v>
      </c>
      <c r="BC388" s="664"/>
      <c r="BD388" s="664"/>
      <c r="BE388" s="664"/>
      <c r="BF388" s="664"/>
      <c r="BG388" s="664"/>
      <c r="BH388" s="664"/>
      <c r="BI388" s="664"/>
      <c r="BJ388" s="664"/>
      <c r="BK388" s="664"/>
      <c r="BL388" s="664"/>
      <c r="BM388" s="664"/>
      <c r="BN388" s="664"/>
      <c r="BO388" s="665"/>
      <c r="BP388" s="72"/>
      <c r="BQ388" s="73"/>
      <c r="BR388" s="209"/>
    </row>
    <row r="389" spans="1:70" s="210" customFormat="1" ht="16.5" customHeight="1" x14ac:dyDescent="0.2">
      <c r="A389" s="208"/>
      <c r="B389" s="68">
        <v>368</v>
      </c>
      <c r="C389" s="661" t="e">
        <f>CONCATENATE(VLOOKUP(B389,'F-GD-07 Completo'!$B:$AA,6,0),".",VLOOKUP(B389,'F-GD-07 Completo'!$B:$AA,8,0))</f>
        <v>#N/A</v>
      </c>
      <c r="D389" s="661"/>
      <c r="E389" s="661"/>
      <c r="F389" s="666" t="e">
        <f>CONCATENATE(VLOOKUP(B389,'F-GD-07 Completo'!$B:$AA,7,0),".",VLOOKUP(B389,'F-GD-07 Completo'!$B:$AA,9,0))</f>
        <v>#N/A</v>
      </c>
      <c r="G389" s="666"/>
      <c r="H389" s="666"/>
      <c r="I389" s="666"/>
      <c r="J389" s="666"/>
      <c r="K389" s="666"/>
      <c r="L389" s="666"/>
      <c r="M389" s="666"/>
      <c r="N389" s="666"/>
      <c r="O389" s="666"/>
      <c r="P389" s="666"/>
      <c r="Q389" s="666"/>
      <c r="R389" s="666"/>
      <c r="S389" s="666"/>
      <c r="T389" s="666"/>
      <c r="U389" s="666" t="e">
        <f>CONCATENATE(VLOOKUP(B389,'F-GD-07 Completo'!$B:$AA,8,0)," - ",VLOOKUP(B389,'F-GD-07 Completo'!$B:$W,10,0))</f>
        <v>#N/A</v>
      </c>
      <c r="V389" s="666"/>
      <c r="W389" s="666"/>
      <c r="X389" s="666"/>
      <c r="Y389" s="666"/>
      <c r="Z389" s="666"/>
      <c r="AA389" s="666"/>
      <c r="AB389" s="667"/>
      <c r="AC389" s="668" t="e">
        <f>VLOOKUP(B389,'F-GD-07 Completo'!$B:$AA,11,0)</f>
        <v>#N/A</v>
      </c>
      <c r="AD389" s="669"/>
      <c r="AE389" s="669"/>
      <c r="AF389" s="669"/>
      <c r="AG389" s="670" t="e">
        <f>VLOOKUP(B389,'F-GD-07 Completo'!$B:$AA,12,0)</f>
        <v>#N/A</v>
      </c>
      <c r="AH389" s="670"/>
      <c r="AI389" s="671"/>
      <c r="AJ389" s="672" t="e">
        <f>IF(VLOOKUP(B389,'F-GD-07 Completo'!$B:$AA,13,0)="Carpeta física",CONCATENATE(VLOOKUP(B389,'F-GD-07 Completo'!$B:$AE,14,0)," de ",VLOOKUP(B389,'F-GD-07 Completo'!$B:$AE,15,0))," ")</f>
        <v>#N/A</v>
      </c>
      <c r="AK389" s="673"/>
      <c r="AL389" s="674" t="e">
        <f>IF(VLOOKUP(B389,'F-GD-07 Completo'!$B:$AA,13,0)="Tomo (documentos empastados)",CONCATENATE(VLOOKUP(B389,'F-GD-07 Completo'!$B:$AE,15,0)," de ",VLOOKUP(B389,'F-GD-07 Completo'!$B:$AE,16,0))," ")</f>
        <v>#N/A</v>
      </c>
      <c r="AM389" s="675"/>
      <c r="AN389" s="672" t="e">
        <f>IF(VLOOKUP(B389,'F-GD-07 Completo'!$B:$AA,13,0)="Otro",CONCATENATE(VLOOKUP(B389,'F-GD-07 Completo'!$B:$AE,15,0)," de ",VLOOKUP(B389,'F-GD-07 Completo'!$B:$AE,16,0))," ")</f>
        <v>#N/A</v>
      </c>
      <c r="AO389" s="673"/>
      <c r="AP389" s="69" t="e">
        <f>VLOOKUP(B389,'F-GD-07 Completo'!$B:$AE,29,0)</f>
        <v>#N/A</v>
      </c>
      <c r="AQ389" s="676" t="e">
        <f>VLOOKUP(B389,'F-GD-07 Completo'!$B:$AA,21,0)</f>
        <v>#N/A</v>
      </c>
      <c r="AR389" s="677"/>
      <c r="AS389" s="213" t="e">
        <f>VLOOKUP(B389,'F-GD-07 Completo'!$B:$AA,18,0)</f>
        <v>#N/A</v>
      </c>
      <c r="AT389" s="213" t="e">
        <f>VLOOKUP(B389,'F-GD-07 Completo'!$B:$AA,19,0)</f>
        <v>#N/A</v>
      </c>
      <c r="AU389" s="213" t="e">
        <f>VLOOKUP(B389,'F-GD-07 Completo'!$B:$AA,20,0)</f>
        <v>#N/A</v>
      </c>
      <c r="AV389" s="661" t="e">
        <f>VLOOKUP(B389,'F-GD-07 Completo'!$B:$AA,22,0)</f>
        <v>#N/A</v>
      </c>
      <c r="AW389" s="662"/>
      <c r="AX389" s="70" t="e">
        <f>IF(VLOOKUP(B389,'F-GD-07 Completo'!$B:$AA,23,0)="PU","X"," ")</f>
        <v>#N/A</v>
      </c>
      <c r="AY389" s="70" t="e">
        <f>IF(VLOOKUP(B389,'F-GD-07 Completo'!$B:$AA,23,0)="PC","X"," ")</f>
        <v>#N/A</v>
      </c>
      <c r="AZ389" s="70" t="e">
        <f>IF(VLOOKUP(B389,'F-GD-07 Completo'!$B:$AA,23,0)="PR","X"," ")</f>
        <v>#N/A</v>
      </c>
      <c r="BA389" s="71" t="e">
        <f>VLOOKUP(B389,'F-GD-07 Completo'!$B:$AA,24,0)</f>
        <v>#N/A</v>
      </c>
      <c r="BB389" s="663" t="e">
        <f>VLOOKUP(B389,'F-GD-07 Completo'!$B:$AA,25,0)</f>
        <v>#N/A</v>
      </c>
      <c r="BC389" s="664"/>
      <c r="BD389" s="664"/>
      <c r="BE389" s="664"/>
      <c r="BF389" s="664"/>
      <c r="BG389" s="664"/>
      <c r="BH389" s="664"/>
      <c r="BI389" s="664"/>
      <c r="BJ389" s="664"/>
      <c r="BK389" s="664"/>
      <c r="BL389" s="664"/>
      <c r="BM389" s="664"/>
      <c r="BN389" s="664"/>
      <c r="BO389" s="665"/>
      <c r="BP389" s="72"/>
      <c r="BQ389" s="73"/>
      <c r="BR389" s="209"/>
    </row>
    <row r="390" spans="1:70" s="210" customFormat="1" ht="16.5" customHeight="1" x14ac:dyDescent="0.2">
      <c r="A390" s="208"/>
      <c r="B390" s="68">
        <v>369</v>
      </c>
      <c r="C390" s="661" t="e">
        <f>CONCATENATE(VLOOKUP(B390,'F-GD-07 Completo'!$B:$AA,6,0),".",VLOOKUP(B390,'F-GD-07 Completo'!$B:$AA,8,0))</f>
        <v>#N/A</v>
      </c>
      <c r="D390" s="661"/>
      <c r="E390" s="661"/>
      <c r="F390" s="666" t="e">
        <f>CONCATENATE(VLOOKUP(B390,'F-GD-07 Completo'!$B:$AA,7,0),".",VLOOKUP(B390,'F-GD-07 Completo'!$B:$AA,9,0))</f>
        <v>#N/A</v>
      </c>
      <c r="G390" s="666"/>
      <c r="H390" s="666"/>
      <c r="I390" s="666"/>
      <c r="J390" s="666"/>
      <c r="K390" s="666"/>
      <c r="L390" s="666"/>
      <c r="M390" s="666"/>
      <c r="N390" s="666"/>
      <c r="O390" s="666"/>
      <c r="P390" s="666"/>
      <c r="Q390" s="666"/>
      <c r="R390" s="666"/>
      <c r="S390" s="666"/>
      <c r="T390" s="666"/>
      <c r="U390" s="666" t="e">
        <f>CONCATENATE(VLOOKUP(B390,'F-GD-07 Completo'!$B:$AA,8,0)," - ",VLOOKUP(B390,'F-GD-07 Completo'!$B:$W,10,0))</f>
        <v>#N/A</v>
      </c>
      <c r="V390" s="666"/>
      <c r="W390" s="666"/>
      <c r="X390" s="666"/>
      <c r="Y390" s="666"/>
      <c r="Z390" s="666"/>
      <c r="AA390" s="666"/>
      <c r="AB390" s="667"/>
      <c r="AC390" s="668" t="e">
        <f>VLOOKUP(B390,'F-GD-07 Completo'!$B:$AA,11,0)</f>
        <v>#N/A</v>
      </c>
      <c r="AD390" s="669"/>
      <c r="AE390" s="669"/>
      <c r="AF390" s="669"/>
      <c r="AG390" s="670" t="e">
        <f>VLOOKUP(B390,'F-GD-07 Completo'!$B:$AA,12,0)</f>
        <v>#N/A</v>
      </c>
      <c r="AH390" s="670"/>
      <c r="AI390" s="671"/>
      <c r="AJ390" s="672" t="e">
        <f>IF(VLOOKUP(B390,'F-GD-07 Completo'!$B:$AA,13,0)="Carpeta física",CONCATENATE(VLOOKUP(B390,'F-GD-07 Completo'!$B:$AE,14,0)," de ",VLOOKUP(B390,'F-GD-07 Completo'!$B:$AE,15,0))," ")</f>
        <v>#N/A</v>
      </c>
      <c r="AK390" s="673"/>
      <c r="AL390" s="674" t="e">
        <f>IF(VLOOKUP(B390,'F-GD-07 Completo'!$B:$AA,13,0)="Tomo (documentos empastados)",CONCATENATE(VLOOKUP(B390,'F-GD-07 Completo'!$B:$AE,15,0)," de ",VLOOKUP(B390,'F-GD-07 Completo'!$B:$AE,16,0))," ")</f>
        <v>#N/A</v>
      </c>
      <c r="AM390" s="675"/>
      <c r="AN390" s="672" t="e">
        <f>IF(VLOOKUP(B390,'F-GD-07 Completo'!$B:$AA,13,0)="Otro",CONCATENATE(VLOOKUP(B390,'F-GD-07 Completo'!$B:$AE,15,0)," de ",VLOOKUP(B390,'F-GD-07 Completo'!$B:$AE,16,0))," ")</f>
        <v>#N/A</v>
      </c>
      <c r="AO390" s="673"/>
      <c r="AP390" s="69" t="e">
        <f>VLOOKUP(B390,'F-GD-07 Completo'!$B:$AE,29,0)</f>
        <v>#N/A</v>
      </c>
      <c r="AQ390" s="676" t="e">
        <f>VLOOKUP(B390,'F-GD-07 Completo'!$B:$AA,21,0)</f>
        <v>#N/A</v>
      </c>
      <c r="AR390" s="677"/>
      <c r="AS390" s="213" t="e">
        <f>VLOOKUP(B390,'F-GD-07 Completo'!$B:$AA,18,0)</f>
        <v>#N/A</v>
      </c>
      <c r="AT390" s="213" t="e">
        <f>VLOOKUP(B390,'F-GD-07 Completo'!$B:$AA,19,0)</f>
        <v>#N/A</v>
      </c>
      <c r="AU390" s="213" t="e">
        <f>VLOOKUP(B390,'F-GD-07 Completo'!$B:$AA,20,0)</f>
        <v>#N/A</v>
      </c>
      <c r="AV390" s="661" t="e">
        <f>VLOOKUP(B390,'F-GD-07 Completo'!$B:$AA,22,0)</f>
        <v>#N/A</v>
      </c>
      <c r="AW390" s="662"/>
      <c r="AX390" s="70" t="e">
        <f>IF(VLOOKUP(B390,'F-GD-07 Completo'!$B:$AA,23,0)="PU","X"," ")</f>
        <v>#N/A</v>
      </c>
      <c r="AY390" s="70" t="e">
        <f>IF(VLOOKUP(B390,'F-GD-07 Completo'!$B:$AA,23,0)="PC","X"," ")</f>
        <v>#N/A</v>
      </c>
      <c r="AZ390" s="70" t="e">
        <f>IF(VLOOKUP(B390,'F-GD-07 Completo'!$B:$AA,23,0)="PR","X"," ")</f>
        <v>#N/A</v>
      </c>
      <c r="BA390" s="71" t="e">
        <f>VLOOKUP(B390,'F-GD-07 Completo'!$B:$AA,24,0)</f>
        <v>#N/A</v>
      </c>
      <c r="BB390" s="663" t="e">
        <f>VLOOKUP(B390,'F-GD-07 Completo'!$B:$AA,25,0)</f>
        <v>#N/A</v>
      </c>
      <c r="BC390" s="664"/>
      <c r="BD390" s="664"/>
      <c r="BE390" s="664"/>
      <c r="BF390" s="664"/>
      <c r="BG390" s="664"/>
      <c r="BH390" s="664"/>
      <c r="BI390" s="664"/>
      <c r="BJ390" s="664"/>
      <c r="BK390" s="664"/>
      <c r="BL390" s="664"/>
      <c r="BM390" s="664"/>
      <c r="BN390" s="664"/>
      <c r="BO390" s="665"/>
      <c r="BP390" s="72"/>
      <c r="BQ390" s="73"/>
      <c r="BR390" s="209"/>
    </row>
    <row r="391" spans="1:70" s="210" customFormat="1" ht="16.5" customHeight="1" x14ac:dyDescent="0.2">
      <c r="A391" s="208"/>
      <c r="B391" s="68">
        <v>370</v>
      </c>
      <c r="C391" s="661" t="e">
        <f>CONCATENATE(VLOOKUP(B391,'F-GD-07 Completo'!$B:$AA,6,0),".",VLOOKUP(B391,'F-GD-07 Completo'!$B:$AA,8,0))</f>
        <v>#N/A</v>
      </c>
      <c r="D391" s="661"/>
      <c r="E391" s="661"/>
      <c r="F391" s="666" t="e">
        <f>CONCATENATE(VLOOKUP(B391,'F-GD-07 Completo'!$B:$AA,7,0),".",VLOOKUP(B391,'F-GD-07 Completo'!$B:$AA,9,0))</f>
        <v>#N/A</v>
      </c>
      <c r="G391" s="666"/>
      <c r="H391" s="666"/>
      <c r="I391" s="666"/>
      <c r="J391" s="666"/>
      <c r="K391" s="666"/>
      <c r="L391" s="666"/>
      <c r="M391" s="666"/>
      <c r="N391" s="666"/>
      <c r="O391" s="666"/>
      <c r="P391" s="666"/>
      <c r="Q391" s="666"/>
      <c r="R391" s="666"/>
      <c r="S391" s="666"/>
      <c r="T391" s="666"/>
      <c r="U391" s="666" t="e">
        <f>CONCATENATE(VLOOKUP(B391,'F-GD-07 Completo'!$B:$AA,8,0)," - ",VLOOKUP(B391,'F-GD-07 Completo'!$B:$W,10,0))</f>
        <v>#N/A</v>
      </c>
      <c r="V391" s="666"/>
      <c r="W391" s="666"/>
      <c r="X391" s="666"/>
      <c r="Y391" s="666"/>
      <c r="Z391" s="666"/>
      <c r="AA391" s="666"/>
      <c r="AB391" s="667"/>
      <c r="AC391" s="668" t="e">
        <f>VLOOKUP(B391,'F-GD-07 Completo'!$B:$AA,11,0)</f>
        <v>#N/A</v>
      </c>
      <c r="AD391" s="669"/>
      <c r="AE391" s="669"/>
      <c r="AF391" s="669"/>
      <c r="AG391" s="670" t="e">
        <f>VLOOKUP(B391,'F-GD-07 Completo'!$B:$AA,12,0)</f>
        <v>#N/A</v>
      </c>
      <c r="AH391" s="670"/>
      <c r="AI391" s="671"/>
      <c r="AJ391" s="672" t="e">
        <f>IF(VLOOKUP(B391,'F-GD-07 Completo'!$B:$AA,13,0)="Carpeta física",CONCATENATE(VLOOKUP(B391,'F-GD-07 Completo'!$B:$AE,14,0)," de ",VLOOKUP(B391,'F-GD-07 Completo'!$B:$AE,15,0))," ")</f>
        <v>#N/A</v>
      </c>
      <c r="AK391" s="673"/>
      <c r="AL391" s="674" t="e">
        <f>IF(VLOOKUP(B391,'F-GD-07 Completo'!$B:$AA,13,0)="Tomo (documentos empastados)",CONCATENATE(VLOOKUP(B391,'F-GD-07 Completo'!$B:$AE,15,0)," de ",VLOOKUP(B391,'F-GD-07 Completo'!$B:$AE,16,0))," ")</f>
        <v>#N/A</v>
      </c>
      <c r="AM391" s="675"/>
      <c r="AN391" s="672" t="e">
        <f>IF(VLOOKUP(B391,'F-GD-07 Completo'!$B:$AA,13,0)="Otro",CONCATENATE(VLOOKUP(B391,'F-GD-07 Completo'!$B:$AE,15,0)," de ",VLOOKUP(B391,'F-GD-07 Completo'!$B:$AE,16,0))," ")</f>
        <v>#N/A</v>
      </c>
      <c r="AO391" s="673"/>
      <c r="AP391" s="69" t="e">
        <f>VLOOKUP(B391,'F-GD-07 Completo'!$B:$AE,29,0)</f>
        <v>#N/A</v>
      </c>
      <c r="AQ391" s="676" t="e">
        <f>VLOOKUP(B391,'F-GD-07 Completo'!$B:$AA,21,0)</f>
        <v>#N/A</v>
      </c>
      <c r="AR391" s="677"/>
      <c r="AS391" s="213" t="e">
        <f>VLOOKUP(B391,'F-GD-07 Completo'!$B:$AA,18,0)</f>
        <v>#N/A</v>
      </c>
      <c r="AT391" s="213" t="e">
        <f>VLOOKUP(B391,'F-GD-07 Completo'!$B:$AA,19,0)</f>
        <v>#N/A</v>
      </c>
      <c r="AU391" s="213" t="e">
        <f>VLOOKUP(B391,'F-GD-07 Completo'!$B:$AA,20,0)</f>
        <v>#N/A</v>
      </c>
      <c r="AV391" s="661" t="e">
        <f>VLOOKUP(B391,'F-GD-07 Completo'!$B:$AA,22,0)</f>
        <v>#N/A</v>
      </c>
      <c r="AW391" s="662"/>
      <c r="AX391" s="70" t="e">
        <f>IF(VLOOKUP(B391,'F-GD-07 Completo'!$B:$AA,23,0)="PU","X"," ")</f>
        <v>#N/A</v>
      </c>
      <c r="AY391" s="70" t="e">
        <f>IF(VLOOKUP(B391,'F-GD-07 Completo'!$B:$AA,23,0)="PC","X"," ")</f>
        <v>#N/A</v>
      </c>
      <c r="AZ391" s="70" t="e">
        <f>IF(VLOOKUP(B391,'F-GD-07 Completo'!$B:$AA,23,0)="PR","X"," ")</f>
        <v>#N/A</v>
      </c>
      <c r="BA391" s="71" t="e">
        <f>VLOOKUP(B391,'F-GD-07 Completo'!$B:$AA,24,0)</f>
        <v>#N/A</v>
      </c>
      <c r="BB391" s="663" t="e">
        <f>VLOOKUP(B391,'F-GD-07 Completo'!$B:$AA,25,0)</f>
        <v>#N/A</v>
      </c>
      <c r="BC391" s="664"/>
      <c r="BD391" s="664"/>
      <c r="BE391" s="664"/>
      <c r="BF391" s="664"/>
      <c r="BG391" s="664"/>
      <c r="BH391" s="664"/>
      <c r="BI391" s="664"/>
      <c r="BJ391" s="664"/>
      <c r="BK391" s="664"/>
      <c r="BL391" s="664"/>
      <c r="BM391" s="664"/>
      <c r="BN391" s="664"/>
      <c r="BO391" s="665"/>
      <c r="BP391" s="72"/>
      <c r="BQ391" s="73"/>
      <c r="BR391" s="209"/>
    </row>
    <row r="392" spans="1:70" s="210" customFormat="1" ht="16.5" customHeight="1" x14ac:dyDescent="0.2">
      <c r="A392" s="208"/>
      <c r="B392" s="68">
        <v>371</v>
      </c>
      <c r="C392" s="661" t="e">
        <f>CONCATENATE(VLOOKUP(B392,'F-GD-07 Completo'!$B:$AA,6,0),".",VLOOKUP(B392,'F-GD-07 Completo'!$B:$AA,8,0))</f>
        <v>#N/A</v>
      </c>
      <c r="D392" s="661"/>
      <c r="E392" s="661"/>
      <c r="F392" s="666" t="e">
        <f>CONCATENATE(VLOOKUP(B392,'F-GD-07 Completo'!$B:$AA,7,0),".",VLOOKUP(B392,'F-GD-07 Completo'!$B:$AA,9,0))</f>
        <v>#N/A</v>
      </c>
      <c r="G392" s="666"/>
      <c r="H392" s="666"/>
      <c r="I392" s="666"/>
      <c r="J392" s="666"/>
      <c r="K392" s="666"/>
      <c r="L392" s="666"/>
      <c r="M392" s="666"/>
      <c r="N392" s="666"/>
      <c r="O392" s="666"/>
      <c r="P392" s="666"/>
      <c r="Q392" s="666"/>
      <c r="R392" s="666"/>
      <c r="S392" s="666"/>
      <c r="T392" s="666"/>
      <c r="U392" s="666" t="e">
        <f>CONCATENATE(VLOOKUP(B392,'F-GD-07 Completo'!$B:$AA,8,0)," - ",VLOOKUP(B392,'F-GD-07 Completo'!$B:$W,10,0))</f>
        <v>#N/A</v>
      </c>
      <c r="V392" s="666"/>
      <c r="W392" s="666"/>
      <c r="X392" s="666"/>
      <c r="Y392" s="666"/>
      <c r="Z392" s="666"/>
      <c r="AA392" s="666"/>
      <c r="AB392" s="667"/>
      <c r="AC392" s="668" t="e">
        <f>VLOOKUP(B392,'F-GD-07 Completo'!$B:$AA,11,0)</f>
        <v>#N/A</v>
      </c>
      <c r="AD392" s="669"/>
      <c r="AE392" s="669"/>
      <c r="AF392" s="669"/>
      <c r="AG392" s="670" t="e">
        <f>VLOOKUP(B392,'F-GD-07 Completo'!$B:$AA,12,0)</f>
        <v>#N/A</v>
      </c>
      <c r="AH392" s="670"/>
      <c r="AI392" s="671"/>
      <c r="AJ392" s="672" t="e">
        <f>IF(VLOOKUP(B392,'F-GD-07 Completo'!$B:$AA,13,0)="Carpeta física",CONCATENATE(VLOOKUP(B392,'F-GD-07 Completo'!$B:$AE,14,0)," de ",VLOOKUP(B392,'F-GD-07 Completo'!$B:$AE,15,0))," ")</f>
        <v>#N/A</v>
      </c>
      <c r="AK392" s="673"/>
      <c r="AL392" s="674" t="e">
        <f>IF(VLOOKUP(B392,'F-GD-07 Completo'!$B:$AA,13,0)="Tomo (documentos empastados)",CONCATENATE(VLOOKUP(B392,'F-GD-07 Completo'!$B:$AE,15,0)," de ",VLOOKUP(B392,'F-GD-07 Completo'!$B:$AE,16,0))," ")</f>
        <v>#N/A</v>
      </c>
      <c r="AM392" s="675"/>
      <c r="AN392" s="672" t="e">
        <f>IF(VLOOKUP(B392,'F-GD-07 Completo'!$B:$AA,13,0)="Otro",CONCATENATE(VLOOKUP(B392,'F-GD-07 Completo'!$B:$AE,15,0)," de ",VLOOKUP(B392,'F-GD-07 Completo'!$B:$AE,16,0))," ")</f>
        <v>#N/A</v>
      </c>
      <c r="AO392" s="673"/>
      <c r="AP392" s="69" t="e">
        <f>VLOOKUP(B392,'F-GD-07 Completo'!$B:$AE,29,0)</f>
        <v>#N/A</v>
      </c>
      <c r="AQ392" s="676" t="e">
        <f>VLOOKUP(B392,'F-GD-07 Completo'!$B:$AA,21,0)</f>
        <v>#N/A</v>
      </c>
      <c r="AR392" s="677"/>
      <c r="AS392" s="213" t="e">
        <f>VLOOKUP(B392,'F-GD-07 Completo'!$B:$AA,18,0)</f>
        <v>#N/A</v>
      </c>
      <c r="AT392" s="213" t="e">
        <f>VLOOKUP(B392,'F-GD-07 Completo'!$B:$AA,19,0)</f>
        <v>#N/A</v>
      </c>
      <c r="AU392" s="213" t="e">
        <f>VLOOKUP(B392,'F-GD-07 Completo'!$B:$AA,20,0)</f>
        <v>#N/A</v>
      </c>
      <c r="AV392" s="661" t="e">
        <f>VLOOKUP(B392,'F-GD-07 Completo'!$B:$AA,22,0)</f>
        <v>#N/A</v>
      </c>
      <c r="AW392" s="662"/>
      <c r="AX392" s="70" t="e">
        <f>IF(VLOOKUP(B392,'F-GD-07 Completo'!$B:$AA,23,0)="PU","X"," ")</f>
        <v>#N/A</v>
      </c>
      <c r="AY392" s="70" t="e">
        <f>IF(VLOOKUP(B392,'F-GD-07 Completo'!$B:$AA,23,0)="PC","X"," ")</f>
        <v>#N/A</v>
      </c>
      <c r="AZ392" s="70" t="e">
        <f>IF(VLOOKUP(B392,'F-GD-07 Completo'!$B:$AA,23,0)="PR","X"," ")</f>
        <v>#N/A</v>
      </c>
      <c r="BA392" s="71" t="e">
        <f>VLOOKUP(B392,'F-GD-07 Completo'!$B:$AA,24,0)</f>
        <v>#N/A</v>
      </c>
      <c r="BB392" s="663" t="e">
        <f>VLOOKUP(B392,'F-GD-07 Completo'!$B:$AA,25,0)</f>
        <v>#N/A</v>
      </c>
      <c r="BC392" s="664"/>
      <c r="BD392" s="664"/>
      <c r="BE392" s="664"/>
      <c r="BF392" s="664"/>
      <c r="BG392" s="664"/>
      <c r="BH392" s="664"/>
      <c r="BI392" s="664"/>
      <c r="BJ392" s="664"/>
      <c r="BK392" s="664"/>
      <c r="BL392" s="664"/>
      <c r="BM392" s="664"/>
      <c r="BN392" s="664"/>
      <c r="BO392" s="665"/>
      <c r="BP392" s="72"/>
      <c r="BQ392" s="73"/>
      <c r="BR392" s="209"/>
    </row>
    <row r="393" spans="1:70" s="210" customFormat="1" ht="16.5" customHeight="1" x14ac:dyDescent="0.2">
      <c r="A393" s="208"/>
      <c r="B393" s="68">
        <v>372</v>
      </c>
      <c r="C393" s="661" t="e">
        <f>CONCATENATE(VLOOKUP(B393,'F-GD-07 Completo'!$B:$AA,6,0),".",VLOOKUP(B393,'F-GD-07 Completo'!$B:$AA,8,0))</f>
        <v>#N/A</v>
      </c>
      <c r="D393" s="661"/>
      <c r="E393" s="661"/>
      <c r="F393" s="666" t="e">
        <f>CONCATENATE(VLOOKUP(B393,'F-GD-07 Completo'!$B:$AA,7,0),".",VLOOKUP(B393,'F-GD-07 Completo'!$B:$AA,9,0))</f>
        <v>#N/A</v>
      </c>
      <c r="G393" s="666"/>
      <c r="H393" s="666"/>
      <c r="I393" s="666"/>
      <c r="J393" s="666"/>
      <c r="K393" s="666"/>
      <c r="L393" s="666"/>
      <c r="M393" s="666"/>
      <c r="N393" s="666"/>
      <c r="O393" s="666"/>
      <c r="P393" s="666"/>
      <c r="Q393" s="666"/>
      <c r="R393" s="666"/>
      <c r="S393" s="666"/>
      <c r="T393" s="666"/>
      <c r="U393" s="666" t="e">
        <f>CONCATENATE(VLOOKUP(B393,'F-GD-07 Completo'!$B:$AA,8,0)," - ",VLOOKUP(B393,'F-GD-07 Completo'!$B:$W,10,0))</f>
        <v>#N/A</v>
      </c>
      <c r="V393" s="666"/>
      <c r="W393" s="666"/>
      <c r="X393" s="666"/>
      <c r="Y393" s="666"/>
      <c r="Z393" s="666"/>
      <c r="AA393" s="666"/>
      <c r="AB393" s="667"/>
      <c r="AC393" s="668" t="e">
        <f>VLOOKUP(B393,'F-GD-07 Completo'!$B:$AA,11,0)</f>
        <v>#N/A</v>
      </c>
      <c r="AD393" s="669"/>
      <c r="AE393" s="669"/>
      <c r="AF393" s="669"/>
      <c r="AG393" s="670" t="e">
        <f>VLOOKUP(B393,'F-GD-07 Completo'!$B:$AA,12,0)</f>
        <v>#N/A</v>
      </c>
      <c r="AH393" s="670"/>
      <c r="AI393" s="671"/>
      <c r="AJ393" s="672" t="e">
        <f>IF(VLOOKUP(B393,'F-GD-07 Completo'!$B:$AA,13,0)="Carpeta física",CONCATENATE(VLOOKUP(B393,'F-GD-07 Completo'!$B:$AE,14,0)," de ",VLOOKUP(B393,'F-GD-07 Completo'!$B:$AE,15,0))," ")</f>
        <v>#N/A</v>
      </c>
      <c r="AK393" s="673"/>
      <c r="AL393" s="674" t="e">
        <f>IF(VLOOKUP(B393,'F-GD-07 Completo'!$B:$AA,13,0)="Tomo (documentos empastados)",CONCATENATE(VLOOKUP(B393,'F-GD-07 Completo'!$B:$AE,15,0)," de ",VLOOKUP(B393,'F-GD-07 Completo'!$B:$AE,16,0))," ")</f>
        <v>#N/A</v>
      </c>
      <c r="AM393" s="675"/>
      <c r="AN393" s="672" t="e">
        <f>IF(VLOOKUP(B393,'F-GD-07 Completo'!$B:$AA,13,0)="Otro",CONCATENATE(VLOOKUP(B393,'F-GD-07 Completo'!$B:$AE,15,0)," de ",VLOOKUP(B393,'F-GD-07 Completo'!$B:$AE,16,0))," ")</f>
        <v>#N/A</v>
      </c>
      <c r="AO393" s="673"/>
      <c r="AP393" s="69" t="e">
        <f>VLOOKUP(B393,'F-GD-07 Completo'!$B:$AE,29,0)</f>
        <v>#N/A</v>
      </c>
      <c r="AQ393" s="676" t="e">
        <f>VLOOKUP(B393,'F-GD-07 Completo'!$B:$AA,21,0)</f>
        <v>#N/A</v>
      </c>
      <c r="AR393" s="677"/>
      <c r="AS393" s="213" t="e">
        <f>VLOOKUP(B393,'F-GD-07 Completo'!$B:$AA,18,0)</f>
        <v>#N/A</v>
      </c>
      <c r="AT393" s="213" t="e">
        <f>VLOOKUP(B393,'F-GD-07 Completo'!$B:$AA,19,0)</f>
        <v>#N/A</v>
      </c>
      <c r="AU393" s="213" t="e">
        <f>VLOOKUP(B393,'F-GD-07 Completo'!$B:$AA,20,0)</f>
        <v>#N/A</v>
      </c>
      <c r="AV393" s="661" t="e">
        <f>VLOOKUP(B393,'F-GD-07 Completo'!$B:$AA,22,0)</f>
        <v>#N/A</v>
      </c>
      <c r="AW393" s="662"/>
      <c r="AX393" s="70" t="e">
        <f>IF(VLOOKUP(B393,'F-GD-07 Completo'!$B:$AA,23,0)="PU","X"," ")</f>
        <v>#N/A</v>
      </c>
      <c r="AY393" s="70" t="e">
        <f>IF(VLOOKUP(B393,'F-GD-07 Completo'!$B:$AA,23,0)="PC","X"," ")</f>
        <v>#N/A</v>
      </c>
      <c r="AZ393" s="70" t="e">
        <f>IF(VLOOKUP(B393,'F-GD-07 Completo'!$B:$AA,23,0)="PR","X"," ")</f>
        <v>#N/A</v>
      </c>
      <c r="BA393" s="71" t="e">
        <f>VLOOKUP(B393,'F-GD-07 Completo'!$B:$AA,24,0)</f>
        <v>#N/A</v>
      </c>
      <c r="BB393" s="663" t="e">
        <f>VLOOKUP(B393,'F-GD-07 Completo'!$B:$AA,25,0)</f>
        <v>#N/A</v>
      </c>
      <c r="BC393" s="664"/>
      <c r="BD393" s="664"/>
      <c r="BE393" s="664"/>
      <c r="BF393" s="664"/>
      <c r="BG393" s="664"/>
      <c r="BH393" s="664"/>
      <c r="BI393" s="664"/>
      <c r="BJ393" s="664"/>
      <c r="BK393" s="664"/>
      <c r="BL393" s="664"/>
      <c r="BM393" s="664"/>
      <c r="BN393" s="664"/>
      <c r="BO393" s="665"/>
      <c r="BP393" s="72"/>
      <c r="BQ393" s="73"/>
      <c r="BR393" s="209"/>
    </row>
    <row r="394" spans="1:70" s="210" customFormat="1" ht="16.5" customHeight="1" x14ac:dyDescent="0.2">
      <c r="A394" s="208"/>
      <c r="B394" s="68">
        <v>373</v>
      </c>
      <c r="C394" s="661" t="e">
        <f>CONCATENATE(VLOOKUP(B394,'F-GD-07 Completo'!$B:$AA,6,0),".",VLOOKUP(B394,'F-GD-07 Completo'!$B:$AA,8,0))</f>
        <v>#N/A</v>
      </c>
      <c r="D394" s="661"/>
      <c r="E394" s="661"/>
      <c r="F394" s="666" t="e">
        <f>CONCATENATE(VLOOKUP(B394,'F-GD-07 Completo'!$B:$AA,7,0),".",VLOOKUP(B394,'F-GD-07 Completo'!$B:$AA,9,0))</f>
        <v>#N/A</v>
      </c>
      <c r="G394" s="666"/>
      <c r="H394" s="666"/>
      <c r="I394" s="666"/>
      <c r="J394" s="666"/>
      <c r="K394" s="666"/>
      <c r="L394" s="666"/>
      <c r="M394" s="666"/>
      <c r="N394" s="666"/>
      <c r="O394" s="666"/>
      <c r="P394" s="666"/>
      <c r="Q394" s="666"/>
      <c r="R394" s="666"/>
      <c r="S394" s="666"/>
      <c r="T394" s="666"/>
      <c r="U394" s="666" t="e">
        <f>CONCATENATE(VLOOKUP(B394,'F-GD-07 Completo'!$B:$AA,8,0)," - ",VLOOKUP(B394,'F-GD-07 Completo'!$B:$W,10,0))</f>
        <v>#N/A</v>
      </c>
      <c r="V394" s="666"/>
      <c r="W394" s="666"/>
      <c r="X394" s="666"/>
      <c r="Y394" s="666"/>
      <c r="Z394" s="666"/>
      <c r="AA394" s="666"/>
      <c r="AB394" s="667"/>
      <c r="AC394" s="668" t="e">
        <f>VLOOKUP(B394,'F-GD-07 Completo'!$B:$AA,11,0)</f>
        <v>#N/A</v>
      </c>
      <c r="AD394" s="669"/>
      <c r="AE394" s="669"/>
      <c r="AF394" s="669"/>
      <c r="AG394" s="670" t="e">
        <f>VLOOKUP(B394,'F-GD-07 Completo'!$B:$AA,12,0)</f>
        <v>#N/A</v>
      </c>
      <c r="AH394" s="670"/>
      <c r="AI394" s="671"/>
      <c r="AJ394" s="672" t="e">
        <f>IF(VLOOKUP(B394,'F-GD-07 Completo'!$B:$AA,13,0)="Carpeta física",CONCATENATE(VLOOKUP(B394,'F-GD-07 Completo'!$B:$AE,14,0)," de ",VLOOKUP(B394,'F-GD-07 Completo'!$B:$AE,15,0))," ")</f>
        <v>#N/A</v>
      </c>
      <c r="AK394" s="673"/>
      <c r="AL394" s="674" t="e">
        <f>IF(VLOOKUP(B394,'F-GD-07 Completo'!$B:$AA,13,0)="Tomo (documentos empastados)",CONCATENATE(VLOOKUP(B394,'F-GD-07 Completo'!$B:$AE,15,0)," de ",VLOOKUP(B394,'F-GD-07 Completo'!$B:$AE,16,0))," ")</f>
        <v>#N/A</v>
      </c>
      <c r="AM394" s="675"/>
      <c r="AN394" s="672" t="e">
        <f>IF(VLOOKUP(B394,'F-GD-07 Completo'!$B:$AA,13,0)="Otro",CONCATENATE(VLOOKUP(B394,'F-GD-07 Completo'!$B:$AE,15,0)," de ",VLOOKUP(B394,'F-GD-07 Completo'!$B:$AE,16,0))," ")</f>
        <v>#N/A</v>
      </c>
      <c r="AO394" s="673"/>
      <c r="AP394" s="69" t="e">
        <f>VLOOKUP(B394,'F-GD-07 Completo'!$B:$AE,29,0)</f>
        <v>#N/A</v>
      </c>
      <c r="AQ394" s="676" t="e">
        <f>VLOOKUP(B394,'F-GD-07 Completo'!$B:$AA,21,0)</f>
        <v>#N/A</v>
      </c>
      <c r="AR394" s="677"/>
      <c r="AS394" s="213" t="e">
        <f>VLOOKUP(B394,'F-GD-07 Completo'!$B:$AA,18,0)</f>
        <v>#N/A</v>
      </c>
      <c r="AT394" s="213" t="e">
        <f>VLOOKUP(B394,'F-GD-07 Completo'!$B:$AA,19,0)</f>
        <v>#N/A</v>
      </c>
      <c r="AU394" s="213" t="e">
        <f>VLOOKUP(B394,'F-GD-07 Completo'!$B:$AA,20,0)</f>
        <v>#N/A</v>
      </c>
      <c r="AV394" s="661" t="e">
        <f>VLOOKUP(B394,'F-GD-07 Completo'!$B:$AA,22,0)</f>
        <v>#N/A</v>
      </c>
      <c r="AW394" s="662"/>
      <c r="AX394" s="70" t="e">
        <f>IF(VLOOKUP(B394,'F-GD-07 Completo'!$B:$AA,23,0)="PU","X"," ")</f>
        <v>#N/A</v>
      </c>
      <c r="AY394" s="70" t="e">
        <f>IF(VLOOKUP(B394,'F-GD-07 Completo'!$B:$AA,23,0)="PC","X"," ")</f>
        <v>#N/A</v>
      </c>
      <c r="AZ394" s="70" t="e">
        <f>IF(VLOOKUP(B394,'F-GD-07 Completo'!$B:$AA,23,0)="PR","X"," ")</f>
        <v>#N/A</v>
      </c>
      <c r="BA394" s="71" t="e">
        <f>VLOOKUP(B394,'F-GD-07 Completo'!$B:$AA,24,0)</f>
        <v>#N/A</v>
      </c>
      <c r="BB394" s="663" t="e">
        <f>VLOOKUP(B394,'F-GD-07 Completo'!$B:$AA,25,0)</f>
        <v>#N/A</v>
      </c>
      <c r="BC394" s="664"/>
      <c r="BD394" s="664"/>
      <c r="BE394" s="664"/>
      <c r="BF394" s="664"/>
      <c r="BG394" s="664"/>
      <c r="BH394" s="664"/>
      <c r="BI394" s="664"/>
      <c r="BJ394" s="664"/>
      <c r="BK394" s="664"/>
      <c r="BL394" s="664"/>
      <c r="BM394" s="664"/>
      <c r="BN394" s="664"/>
      <c r="BO394" s="665"/>
      <c r="BP394" s="72"/>
      <c r="BQ394" s="73"/>
      <c r="BR394" s="209"/>
    </row>
    <row r="395" spans="1:70" s="210" customFormat="1" ht="16.5" customHeight="1" x14ac:dyDescent="0.2">
      <c r="A395" s="208"/>
      <c r="B395" s="68">
        <v>374</v>
      </c>
      <c r="C395" s="661" t="e">
        <f>CONCATENATE(VLOOKUP(B395,'F-GD-07 Completo'!$B:$AA,6,0),".",VLOOKUP(B395,'F-GD-07 Completo'!$B:$AA,8,0))</f>
        <v>#N/A</v>
      </c>
      <c r="D395" s="661"/>
      <c r="E395" s="661"/>
      <c r="F395" s="666" t="e">
        <f>CONCATENATE(VLOOKUP(B395,'F-GD-07 Completo'!$B:$AA,7,0),".",VLOOKUP(B395,'F-GD-07 Completo'!$B:$AA,9,0))</f>
        <v>#N/A</v>
      </c>
      <c r="G395" s="666"/>
      <c r="H395" s="666"/>
      <c r="I395" s="666"/>
      <c r="J395" s="666"/>
      <c r="K395" s="666"/>
      <c r="L395" s="666"/>
      <c r="M395" s="666"/>
      <c r="N395" s="666"/>
      <c r="O395" s="666"/>
      <c r="P395" s="666"/>
      <c r="Q395" s="666"/>
      <c r="R395" s="666"/>
      <c r="S395" s="666"/>
      <c r="T395" s="666"/>
      <c r="U395" s="666" t="e">
        <f>CONCATENATE(VLOOKUP(B395,'F-GD-07 Completo'!$B:$AA,8,0)," - ",VLOOKUP(B395,'F-GD-07 Completo'!$B:$W,10,0))</f>
        <v>#N/A</v>
      </c>
      <c r="V395" s="666"/>
      <c r="W395" s="666"/>
      <c r="X395" s="666"/>
      <c r="Y395" s="666"/>
      <c r="Z395" s="666"/>
      <c r="AA395" s="666"/>
      <c r="AB395" s="667"/>
      <c r="AC395" s="668" t="e">
        <f>VLOOKUP(B395,'F-GD-07 Completo'!$B:$AA,11,0)</f>
        <v>#N/A</v>
      </c>
      <c r="AD395" s="669"/>
      <c r="AE395" s="669"/>
      <c r="AF395" s="669"/>
      <c r="AG395" s="670" t="e">
        <f>VLOOKUP(B395,'F-GD-07 Completo'!$B:$AA,12,0)</f>
        <v>#N/A</v>
      </c>
      <c r="AH395" s="670"/>
      <c r="AI395" s="671"/>
      <c r="AJ395" s="672" t="e">
        <f>IF(VLOOKUP(B395,'F-GD-07 Completo'!$B:$AA,13,0)="Carpeta física",CONCATENATE(VLOOKUP(B395,'F-GD-07 Completo'!$B:$AE,14,0)," de ",VLOOKUP(B395,'F-GD-07 Completo'!$B:$AE,15,0))," ")</f>
        <v>#N/A</v>
      </c>
      <c r="AK395" s="673"/>
      <c r="AL395" s="674" t="e">
        <f>IF(VLOOKUP(B395,'F-GD-07 Completo'!$B:$AA,13,0)="Tomo (documentos empastados)",CONCATENATE(VLOOKUP(B395,'F-GD-07 Completo'!$B:$AE,15,0)," de ",VLOOKUP(B395,'F-GD-07 Completo'!$B:$AE,16,0))," ")</f>
        <v>#N/A</v>
      </c>
      <c r="AM395" s="675"/>
      <c r="AN395" s="672" t="e">
        <f>IF(VLOOKUP(B395,'F-GD-07 Completo'!$B:$AA,13,0)="Otro",CONCATENATE(VLOOKUP(B395,'F-GD-07 Completo'!$B:$AE,15,0)," de ",VLOOKUP(B395,'F-GD-07 Completo'!$B:$AE,16,0))," ")</f>
        <v>#N/A</v>
      </c>
      <c r="AO395" s="673"/>
      <c r="AP395" s="69" t="e">
        <f>VLOOKUP(B395,'F-GD-07 Completo'!$B:$AE,29,0)</f>
        <v>#N/A</v>
      </c>
      <c r="AQ395" s="676" t="e">
        <f>VLOOKUP(B395,'F-GD-07 Completo'!$B:$AA,21,0)</f>
        <v>#N/A</v>
      </c>
      <c r="AR395" s="677"/>
      <c r="AS395" s="213" t="e">
        <f>VLOOKUP(B395,'F-GD-07 Completo'!$B:$AA,18,0)</f>
        <v>#N/A</v>
      </c>
      <c r="AT395" s="213" t="e">
        <f>VLOOKUP(B395,'F-GD-07 Completo'!$B:$AA,19,0)</f>
        <v>#N/A</v>
      </c>
      <c r="AU395" s="213" t="e">
        <f>VLOOKUP(B395,'F-GD-07 Completo'!$B:$AA,20,0)</f>
        <v>#N/A</v>
      </c>
      <c r="AV395" s="661" t="e">
        <f>VLOOKUP(B395,'F-GD-07 Completo'!$B:$AA,22,0)</f>
        <v>#N/A</v>
      </c>
      <c r="AW395" s="662"/>
      <c r="AX395" s="70" t="e">
        <f>IF(VLOOKUP(B395,'F-GD-07 Completo'!$B:$AA,23,0)="PU","X"," ")</f>
        <v>#N/A</v>
      </c>
      <c r="AY395" s="70" t="e">
        <f>IF(VLOOKUP(B395,'F-GD-07 Completo'!$B:$AA,23,0)="PC","X"," ")</f>
        <v>#N/A</v>
      </c>
      <c r="AZ395" s="70" t="e">
        <f>IF(VLOOKUP(B395,'F-GD-07 Completo'!$B:$AA,23,0)="PR","X"," ")</f>
        <v>#N/A</v>
      </c>
      <c r="BA395" s="71" t="e">
        <f>VLOOKUP(B395,'F-GD-07 Completo'!$B:$AA,24,0)</f>
        <v>#N/A</v>
      </c>
      <c r="BB395" s="663" t="e">
        <f>VLOOKUP(B395,'F-GD-07 Completo'!$B:$AA,25,0)</f>
        <v>#N/A</v>
      </c>
      <c r="BC395" s="664"/>
      <c r="BD395" s="664"/>
      <c r="BE395" s="664"/>
      <c r="BF395" s="664"/>
      <c r="BG395" s="664"/>
      <c r="BH395" s="664"/>
      <c r="BI395" s="664"/>
      <c r="BJ395" s="664"/>
      <c r="BK395" s="664"/>
      <c r="BL395" s="664"/>
      <c r="BM395" s="664"/>
      <c r="BN395" s="664"/>
      <c r="BO395" s="665"/>
      <c r="BP395" s="72"/>
      <c r="BQ395" s="73"/>
      <c r="BR395" s="209"/>
    </row>
    <row r="396" spans="1:70" s="210" customFormat="1" ht="16.5" customHeight="1" x14ac:dyDescent="0.2">
      <c r="A396" s="208"/>
      <c r="B396" s="68">
        <v>375</v>
      </c>
      <c r="C396" s="661" t="e">
        <f>CONCATENATE(VLOOKUP(B396,'F-GD-07 Completo'!$B:$AA,6,0),".",VLOOKUP(B396,'F-GD-07 Completo'!$B:$AA,8,0))</f>
        <v>#N/A</v>
      </c>
      <c r="D396" s="661"/>
      <c r="E396" s="661"/>
      <c r="F396" s="666" t="e">
        <f>CONCATENATE(VLOOKUP(B396,'F-GD-07 Completo'!$B:$AA,7,0),".",VLOOKUP(B396,'F-GD-07 Completo'!$B:$AA,9,0))</f>
        <v>#N/A</v>
      </c>
      <c r="G396" s="666"/>
      <c r="H396" s="666"/>
      <c r="I396" s="666"/>
      <c r="J396" s="666"/>
      <c r="K396" s="666"/>
      <c r="L396" s="666"/>
      <c r="M396" s="666"/>
      <c r="N396" s="666"/>
      <c r="O396" s="666"/>
      <c r="P396" s="666"/>
      <c r="Q396" s="666"/>
      <c r="R396" s="666"/>
      <c r="S396" s="666"/>
      <c r="T396" s="666"/>
      <c r="U396" s="666" t="e">
        <f>CONCATENATE(VLOOKUP(B396,'F-GD-07 Completo'!$B:$AA,8,0)," - ",VLOOKUP(B396,'F-GD-07 Completo'!$B:$W,10,0))</f>
        <v>#N/A</v>
      </c>
      <c r="V396" s="666"/>
      <c r="W396" s="666"/>
      <c r="X396" s="666"/>
      <c r="Y396" s="666"/>
      <c r="Z396" s="666"/>
      <c r="AA396" s="666"/>
      <c r="AB396" s="667"/>
      <c r="AC396" s="668" t="e">
        <f>VLOOKUP(B396,'F-GD-07 Completo'!$B:$AA,11,0)</f>
        <v>#N/A</v>
      </c>
      <c r="AD396" s="669"/>
      <c r="AE396" s="669"/>
      <c r="AF396" s="669"/>
      <c r="AG396" s="670" t="e">
        <f>VLOOKUP(B396,'F-GD-07 Completo'!$B:$AA,12,0)</f>
        <v>#N/A</v>
      </c>
      <c r="AH396" s="670"/>
      <c r="AI396" s="671"/>
      <c r="AJ396" s="672" t="e">
        <f>IF(VLOOKUP(B396,'F-GD-07 Completo'!$B:$AA,13,0)="Carpeta física",CONCATENATE(VLOOKUP(B396,'F-GD-07 Completo'!$B:$AE,14,0)," de ",VLOOKUP(B396,'F-GD-07 Completo'!$B:$AE,15,0))," ")</f>
        <v>#N/A</v>
      </c>
      <c r="AK396" s="673"/>
      <c r="AL396" s="674" t="e">
        <f>IF(VLOOKUP(B396,'F-GD-07 Completo'!$B:$AA,13,0)="Tomo (documentos empastados)",CONCATENATE(VLOOKUP(B396,'F-GD-07 Completo'!$B:$AE,15,0)," de ",VLOOKUP(B396,'F-GD-07 Completo'!$B:$AE,16,0))," ")</f>
        <v>#N/A</v>
      </c>
      <c r="AM396" s="675"/>
      <c r="AN396" s="672" t="e">
        <f>IF(VLOOKUP(B396,'F-GD-07 Completo'!$B:$AA,13,0)="Otro",CONCATENATE(VLOOKUP(B396,'F-GD-07 Completo'!$B:$AE,15,0)," de ",VLOOKUP(B396,'F-GD-07 Completo'!$B:$AE,16,0))," ")</f>
        <v>#N/A</v>
      </c>
      <c r="AO396" s="673"/>
      <c r="AP396" s="69" t="e">
        <f>VLOOKUP(B396,'F-GD-07 Completo'!$B:$AE,29,0)</f>
        <v>#N/A</v>
      </c>
      <c r="AQ396" s="676" t="e">
        <f>VLOOKUP(B396,'F-GD-07 Completo'!$B:$AA,21,0)</f>
        <v>#N/A</v>
      </c>
      <c r="AR396" s="677"/>
      <c r="AS396" s="213" t="e">
        <f>VLOOKUP(B396,'F-GD-07 Completo'!$B:$AA,18,0)</f>
        <v>#N/A</v>
      </c>
      <c r="AT396" s="213" t="e">
        <f>VLOOKUP(B396,'F-GD-07 Completo'!$B:$AA,19,0)</f>
        <v>#N/A</v>
      </c>
      <c r="AU396" s="213" t="e">
        <f>VLOOKUP(B396,'F-GD-07 Completo'!$B:$AA,20,0)</f>
        <v>#N/A</v>
      </c>
      <c r="AV396" s="661" t="e">
        <f>VLOOKUP(B396,'F-GD-07 Completo'!$B:$AA,22,0)</f>
        <v>#N/A</v>
      </c>
      <c r="AW396" s="662"/>
      <c r="AX396" s="70" t="e">
        <f>IF(VLOOKUP(B396,'F-GD-07 Completo'!$B:$AA,23,0)="PU","X"," ")</f>
        <v>#N/A</v>
      </c>
      <c r="AY396" s="70" t="e">
        <f>IF(VLOOKUP(B396,'F-GD-07 Completo'!$B:$AA,23,0)="PC","X"," ")</f>
        <v>#N/A</v>
      </c>
      <c r="AZ396" s="70" t="e">
        <f>IF(VLOOKUP(B396,'F-GD-07 Completo'!$B:$AA,23,0)="PR","X"," ")</f>
        <v>#N/A</v>
      </c>
      <c r="BA396" s="71" t="e">
        <f>VLOOKUP(B396,'F-GD-07 Completo'!$B:$AA,24,0)</f>
        <v>#N/A</v>
      </c>
      <c r="BB396" s="663" t="e">
        <f>VLOOKUP(B396,'F-GD-07 Completo'!$B:$AA,25,0)</f>
        <v>#N/A</v>
      </c>
      <c r="BC396" s="664"/>
      <c r="BD396" s="664"/>
      <c r="BE396" s="664"/>
      <c r="BF396" s="664"/>
      <c r="BG396" s="664"/>
      <c r="BH396" s="664"/>
      <c r="BI396" s="664"/>
      <c r="BJ396" s="664"/>
      <c r="BK396" s="664"/>
      <c r="BL396" s="664"/>
      <c r="BM396" s="664"/>
      <c r="BN396" s="664"/>
      <c r="BO396" s="665"/>
      <c r="BP396" s="72"/>
      <c r="BQ396" s="73"/>
      <c r="BR396" s="209"/>
    </row>
    <row r="397" spans="1:70" s="210" customFormat="1" ht="16.5" customHeight="1" x14ac:dyDescent="0.2">
      <c r="A397" s="208"/>
      <c r="B397" s="68">
        <v>376</v>
      </c>
      <c r="C397" s="661" t="e">
        <f>CONCATENATE(VLOOKUP(B397,'F-GD-07 Completo'!$B:$AA,6,0),".",VLOOKUP(B397,'F-GD-07 Completo'!$B:$AA,8,0))</f>
        <v>#N/A</v>
      </c>
      <c r="D397" s="661"/>
      <c r="E397" s="661"/>
      <c r="F397" s="666" t="e">
        <f>CONCATENATE(VLOOKUP(B397,'F-GD-07 Completo'!$B:$AA,7,0),".",VLOOKUP(B397,'F-GD-07 Completo'!$B:$AA,9,0))</f>
        <v>#N/A</v>
      </c>
      <c r="G397" s="666"/>
      <c r="H397" s="666"/>
      <c r="I397" s="666"/>
      <c r="J397" s="666"/>
      <c r="K397" s="666"/>
      <c r="L397" s="666"/>
      <c r="M397" s="666"/>
      <c r="N397" s="666"/>
      <c r="O397" s="666"/>
      <c r="P397" s="666"/>
      <c r="Q397" s="666"/>
      <c r="R397" s="666"/>
      <c r="S397" s="666"/>
      <c r="T397" s="666"/>
      <c r="U397" s="666" t="e">
        <f>CONCATENATE(VLOOKUP(B397,'F-GD-07 Completo'!$B:$AA,8,0)," - ",VLOOKUP(B397,'F-GD-07 Completo'!$B:$W,10,0))</f>
        <v>#N/A</v>
      </c>
      <c r="V397" s="666"/>
      <c r="W397" s="666"/>
      <c r="X397" s="666"/>
      <c r="Y397" s="666"/>
      <c r="Z397" s="666"/>
      <c r="AA397" s="666"/>
      <c r="AB397" s="667"/>
      <c r="AC397" s="668" t="e">
        <f>VLOOKUP(B397,'F-GD-07 Completo'!$B:$AA,11,0)</f>
        <v>#N/A</v>
      </c>
      <c r="AD397" s="669"/>
      <c r="AE397" s="669"/>
      <c r="AF397" s="669"/>
      <c r="AG397" s="670" t="e">
        <f>VLOOKUP(B397,'F-GD-07 Completo'!$B:$AA,12,0)</f>
        <v>#N/A</v>
      </c>
      <c r="AH397" s="670"/>
      <c r="AI397" s="671"/>
      <c r="AJ397" s="672" t="e">
        <f>IF(VLOOKUP(B397,'F-GD-07 Completo'!$B:$AA,13,0)="Carpeta física",CONCATENATE(VLOOKUP(B397,'F-GD-07 Completo'!$B:$AE,14,0)," de ",VLOOKUP(B397,'F-GD-07 Completo'!$B:$AE,15,0))," ")</f>
        <v>#N/A</v>
      </c>
      <c r="AK397" s="673"/>
      <c r="AL397" s="674" t="e">
        <f>IF(VLOOKUP(B397,'F-GD-07 Completo'!$B:$AA,13,0)="Tomo (documentos empastados)",CONCATENATE(VLOOKUP(B397,'F-GD-07 Completo'!$B:$AE,15,0)," de ",VLOOKUP(B397,'F-GD-07 Completo'!$B:$AE,16,0))," ")</f>
        <v>#N/A</v>
      </c>
      <c r="AM397" s="675"/>
      <c r="AN397" s="672" t="e">
        <f>IF(VLOOKUP(B397,'F-GD-07 Completo'!$B:$AA,13,0)="Otro",CONCATENATE(VLOOKUP(B397,'F-GD-07 Completo'!$B:$AE,15,0)," de ",VLOOKUP(B397,'F-GD-07 Completo'!$B:$AE,16,0))," ")</f>
        <v>#N/A</v>
      </c>
      <c r="AO397" s="673"/>
      <c r="AP397" s="69" t="e">
        <f>VLOOKUP(B397,'F-GD-07 Completo'!$B:$AE,29,0)</f>
        <v>#N/A</v>
      </c>
      <c r="AQ397" s="676" t="e">
        <f>VLOOKUP(B397,'F-GD-07 Completo'!$B:$AA,21,0)</f>
        <v>#N/A</v>
      </c>
      <c r="AR397" s="677"/>
      <c r="AS397" s="213" t="e">
        <f>VLOOKUP(B397,'F-GD-07 Completo'!$B:$AA,18,0)</f>
        <v>#N/A</v>
      </c>
      <c r="AT397" s="213" t="e">
        <f>VLOOKUP(B397,'F-GD-07 Completo'!$B:$AA,19,0)</f>
        <v>#N/A</v>
      </c>
      <c r="AU397" s="213" t="e">
        <f>VLOOKUP(B397,'F-GD-07 Completo'!$B:$AA,20,0)</f>
        <v>#N/A</v>
      </c>
      <c r="AV397" s="661" t="e">
        <f>VLOOKUP(B397,'F-GD-07 Completo'!$B:$AA,22,0)</f>
        <v>#N/A</v>
      </c>
      <c r="AW397" s="662"/>
      <c r="AX397" s="70" t="e">
        <f>IF(VLOOKUP(B397,'F-GD-07 Completo'!$B:$AA,23,0)="PU","X"," ")</f>
        <v>#N/A</v>
      </c>
      <c r="AY397" s="70" t="e">
        <f>IF(VLOOKUP(B397,'F-GD-07 Completo'!$B:$AA,23,0)="PC","X"," ")</f>
        <v>#N/A</v>
      </c>
      <c r="AZ397" s="70" t="e">
        <f>IF(VLOOKUP(B397,'F-GD-07 Completo'!$B:$AA,23,0)="PR","X"," ")</f>
        <v>#N/A</v>
      </c>
      <c r="BA397" s="71" t="e">
        <f>VLOOKUP(B397,'F-GD-07 Completo'!$B:$AA,24,0)</f>
        <v>#N/A</v>
      </c>
      <c r="BB397" s="663" t="e">
        <f>VLOOKUP(B397,'F-GD-07 Completo'!$B:$AA,25,0)</f>
        <v>#N/A</v>
      </c>
      <c r="BC397" s="664"/>
      <c r="BD397" s="664"/>
      <c r="BE397" s="664"/>
      <c r="BF397" s="664"/>
      <c r="BG397" s="664"/>
      <c r="BH397" s="664"/>
      <c r="BI397" s="664"/>
      <c r="BJ397" s="664"/>
      <c r="BK397" s="664"/>
      <c r="BL397" s="664"/>
      <c r="BM397" s="664"/>
      <c r="BN397" s="664"/>
      <c r="BO397" s="665"/>
      <c r="BP397" s="72"/>
      <c r="BQ397" s="73"/>
      <c r="BR397" s="209"/>
    </row>
    <row r="398" spans="1:70" s="210" customFormat="1" ht="16.5" customHeight="1" x14ac:dyDescent="0.2">
      <c r="A398" s="208"/>
      <c r="B398" s="68">
        <v>377</v>
      </c>
      <c r="C398" s="661" t="e">
        <f>CONCATENATE(VLOOKUP(B398,'F-GD-07 Completo'!$B:$AA,6,0),".",VLOOKUP(B398,'F-GD-07 Completo'!$B:$AA,8,0))</f>
        <v>#N/A</v>
      </c>
      <c r="D398" s="661"/>
      <c r="E398" s="661"/>
      <c r="F398" s="666" t="e">
        <f>CONCATENATE(VLOOKUP(B398,'F-GD-07 Completo'!$B:$AA,7,0),".",VLOOKUP(B398,'F-GD-07 Completo'!$B:$AA,9,0))</f>
        <v>#N/A</v>
      </c>
      <c r="G398" s="666"/>
      <c r="H398" s="666"/>
      <c r="I398" s="666"/>
      <c r="J398" s="666"/>
      <c r="K398" s="666"/>
      <c r="L398" s="666"/>
      <c r="M398" s="666"/>
      <c r="N398" s="666"/>
      <c r="O398" s="666"/>
      <c r="P398" s="666"/>
      <c r="Q398" s="666"/>
      <c r="R398" s="666"/>
      <c r="S398" s="666"/>
      <c r="T398" s="666"/>
      <c r="U398" s="666" t="e">
        <f>CONCATENATE(VLOOKUP(B398,'F-GD-07 Completo'!$B:$AA,8,0)," - ",VLOOKUP(B398,'F-GD-07 Completo'!$B:$W,10,0))</f>
        <v>#N/A</v>
      </c>
      <c r="V398" s="666"/>
      <c r="W398" s="666"/>
      <c r="X398" s="666"/>
      <c r="Y398" s="666"/>
      <c r="Z398" s="666"/>
      <c r="AA398" s="666"/>
      <c r="AB398" s="667"/>
      <c r="AC398" s="668" t="e">
        <f>VLOOKUP(B398,'F-GD-07 Completo'!$B:$AA,11,0)</f>
        <v>#N/A</v>
      </c>
      <c r="AD398" s="669"/>
      <c r="AE398" s="669"/>
      <c r="AF398" s="669"/>
      <c r="AG398" s="670" t="e">
        <f>VLOOKUP(B398,'F-GD-07 Completo'!$B:$AA,12,0)</f>
        <v>#N/A</v>
      </c>
      <c r="AH398" s="670"/>
      <c r="AI398" s="671"/>
      <c r="AJ398" s="672" t="e">
        <f>IF(VLOOKUP(B398,'F-GD-07 Completo'!$B:$AA,13,0)="Carpeta física",CONCATENATE(VLOOKUP(B398,'F-GD-07 Completo'!$B:$AE,14,0)," de ",VLOOKUP(B398,'F-GD-07 Completo'!$B:$AE,15,0))," ")</f>
        <v>#N/A</v>
      </c>
      <c r="AK398" s="673"/>
      <c r="AL398" s="674" t="e">
        <f>IF(VLOOKUP(B398,'F-GD-07 Completo'!$B:$AA,13,0)="Tomo (documentos empastados)",CONCATENATE(VLOOKUP(B398,'F-GD-07 Completo'!$B:$AE,15,0)," de ",VLOOKUP(B398,'F-GD-07 Completo'!$B:$AE,16,0))," ")</f>
        <v>#N/A</v>
      </c>
      <c r="AM398" s="675"/>
      <c r="AN398" s="672" t="e">
        <f>IF(VLOOKUP(B398,'F-GD-07 Completo'!$B:$AA,13,0)="Otro",CONCATENATE(VLOOKUP(B398,'F-GD-07 Completo'!$B:$AE,15,0)," de ",VLOOKUP(B398,'F-GD-07 Completo'!$B:$AE,16,0))," ")</f>
        <v>#N/A</v>
      </c>
      <c r="AO398" s="673"/>
      <c r="AP398" s="69" t="e">
        <f>VLOOKUP(B398,'F-GD-07 Completo'!$B:$AE,29,0)</f>
        <v>#N/A</v>
      </c>
      <c r="AQ398" s="676" t="e">
        <f>VLOOKUP(B398,'F-GD-07 Completo'!$B:$AA,21,0)</f>
        <v>#N/A</v>
      </c>
      <c r="AR398" s="677"/>
      <c r="AS398" s="213" t="e">
        <f>VLOOKUP(B398,'F-GD-07 Completo'!$B:$AA,18,0)</f>
        <v>#N/A</v>
      </c>
      <c r="AT398" s="213" t="e">
        <f>VLOOKUP(B398,'F-GD-07 Completo'!$B:$AA,19,0)</f>
        <v>#N/A</v>
      </c>
      <c r="AU398" s="213" t="e">
        <f>VLOOKUP(B398,'F-GD-07 Completo'!$B:$AA,20,0)</f>
        <v>#N/A</v>
      </c>
      <c r="AV398" s="661" t="e">
        <f>VLOOKUP(B398,'F-GD-07 Completo'!$B:$AA,22,0)</f>
        <v>#N/A</v>
      </c>
      <c r="AW398" s="662"/>
      <c r="AX398" s="70" t="e">
        <f>IF(VLOOKUP(B398,'F-GD-07 Completo'!$B:$AA,23,0)="PU","X"," ")</f>
        <v>#N/A</v>
      </c>
      <c r="AY398" s="70" t="e">
        <f>IF(VLOOKUP(B398,'F-GD-07 Completo'!$B:$AA,23,0)="PC","X"," ")</f>
        <v>#N/A</v>
      </c>
      <c r="AZ398" s="70" t="e">
        <f>IF(VLOOKUP(B398,'F-GD-07 Completo'!$B:$AA,23,0)="PR","X"," ")</f>
        <v>#N/A</v>
      </c>
      <c r="BA398" s="71" t="e">
        <f>VLOOKUP(B398,'F-GD-07 Completo'!$B:$AA,24,0)</f>
        <v>#N/A</v>
      </c>
      <c r="BB398" s="663" t="e">
        <f>VLOOKUP(B398,'F-GD-07 Completo'!$B:$AA,25,0)</f>
        <v>#N/A</v>
      </c>
      <c r="BC398" s="664"/>
      <c r="BD398" s="664"/>
      <c r="BE398" s="664"/>
      <c r="BF398" s="664"/>
      <c r="BG398" s="664"/>
      <c r="BH398" s="664"/>
      <c r="BI398" s="664"/>
      <c r="BJ398" s="664"/>
      <c r="BK398" s="664"/>
      <c r="BL398" s="664"/>
      <c r="BM398" s="664"/>
      <c r="BN398" s="664"/>
      <c r="BO398" s="665"/>
      <c r="BP398" s="72"/>
      <c r="BQ398" s="73"/>
      <c r="BR398" s="209"/>
    </row>
    <row r="399" spans="1:70" s="210" customFormat="1" ht="16.5" customHeight="1" x14ac:dyDescent="0.2">
      <c r="A399" s="208"/>
      <c r="B399" s="68">
        <v>378</v>
      </c>
      <c r="C399" s="661" t="e">
        <f>CONCATENATE(VLOOKUP(B399,'F-GD-07 Completo'!$B:$AA,6,0),".",VLOOKUP(B399,'F-GD-07 Completo'!$B:$AA,8,0))</f>
        <v>#N/A</v>
      </c>
      <c r="D399" s="661"/>
      <c r="E399" s="661"/>
      <c r="F399" s="666" t="e">
        <f>CONCATENATE(VLOOKUP(B399,'F-GD-07 Completo'!$B:$AA,7,0),".",VLOOKUP(B399,'F-GD-07 Completo'!$B:$AA,9,0))</f>
        <v>#N/A</v>
      </c>
      <c r="G399" s="666"/>
      <c r="H399" s="666"/>
      <c r="I399" s="666"/>
      <c r="J399" s="666"/>
      <c r="K399" s="666"/>
      <c r="L399" s="666"/>
      <c r="M399" s="666"/>
      <c r="N399" s="666"/>
      <c r="O399" s="666"/>
      <c r="P399" s="666"/>
      <c r="Q399" s="666"/>
      <c r="R399" s="666"/>
      <c r="S399" s="666"/>
      <c r="T399" s="666"/>
      <c r="U399" s="666" t="e">
        <f>CONCATENATE(VLOOKUP(B399,'F-GD-07 Completo'!$B:$AA,8,0)," - ",VLOOKUP(B399,'F-GD-07 Completo'!$B:$W,10,0))</f>
        <v>#N/A</v>
      </c>
      <c r="V399" s="666"/>
      <c r="W399" s="666"/>
      <c r="X399" s="666"/>
      <c r="Y399" s="666"/>
      <c r="Z399" s="666"/>
      <c r="AA399" s="666"/>
      <c r="AB399" s="667"/>
      <c r="AC399" s="668" t="e">
        <f>VLOOKUP(B399,'F-GD-07 Completo'!$B:$AA,11,0)</f>
        <v>#N/A</v>
      </c>
      <c r="AD399" s="669"/>
      <c r="AE399" s="669"/>
      <c r="AF399" s="669"/>
      <c r="AG399" s="670" t="e">
        <f>VLOOKUP(B399,'F-GD-07 Completo'!$B:$AA,12,0)</f>
        <v>#N/A</v>
      </c>
      <c r="AH399" s="670"/>
      <c r="AI399" s="671"/>
      <c r="AJ399" s="672" t="e">
        <f>IF(VLOOKUP(B399,'F-GD-07 Completo'!$B:$AA,13,0)="Carpeta física",CONCATENATE(VLOOKUP(B399,'F-GD-07 Completo'!$B:$AE,14,0)," de ",VLOOKUP(B399,'F-GD-07 Completo'!$B:$AE,15,0))," ")</f>
        <v>#N/A</v>
      </c>
      <c r="AK399" s="673"/>
      <c r="AL399" s="674" t="e">
        <f>IF(VLOOKUP(B399,'F-GD-07 Completo'!$B:$AA,13,0)="Tomo (documentos empastados)",CONCATENATE(VLOOKUP(B399,'F-GD-07 Completo'!$B:$AE,15,0)," de ",VLOOKUP(B399,'F-GD-07 Completo'!$B:$AE,16,0))," ")</f>
        <v>#N/A</v>
      </c>
      <c r="AM399" s="675"/>
      <c r="AN399" s="672" t="e">
        <f>IF(VLOOKUP(B399,'F-GD-07 Completo'!$B:$AA,13,0)="Otro",CONCATENATE(VLOOKUP(B399,'F-GD-07 Completo'!$B:$AE,15,0)," de ",VLOOKUP(B399,'F-GD-07 Completo'!$B:$AE,16,0))," ")</f>
        <v>#N/A</v>
      </c>
      <c r="AO399" s="673"/>
      <c r="AP399" s="69" t="e">
        <f>VLOOKUP(B399,'F-GD-07 Completo'!$B:$AE,29,0)</f>
        <v>#N/A</v>
      </c>
      <c r="AQ399" s="676" t="e">
        <f>VLOOKUP(B399,'F-GD-07 Completo'!$B:$AA,21,0)</f>
        <v>#N/A</v>
      </c>
      <c r="AR399" s="677"/>
      <c r="AS399" s="213" t="e">
        <f>VLOOKUP(B399,'F-GD-07 Completo'!$B:$AA,18,0)</f>
        <v>#N/A</v>
      </c>
      <c r="AT399" s="213" t="e">
        <f>VLOOKUP(B399,'F-GD-07 Completo'!$B:$AA,19,0)</f>
        <v>#N/A</v>
      </c>
      <c r="AU399" s="213" t="e">
        <f>VLOOKUP(B399,'F-GD-07 Completo'!$B:$AA,20,0)</f>
        <v>#N/A</v>
      </c>
      <c r="AV399" s="661" t="e">
        <f>VLOOKUP(B399,'F-GD-07 Completo'!$B:$AA,22,0)</f>
        <v>#N/A</v>
      </c>
      <c r="AW399" s="662"/>
      <c r="AX399" s="70" t="e">
        <f>IF(VLOOKUP(B399,'F-GD-07 Completo'!$B:$AA,23,0)="PU","X"," ")</f>
        <v>#N/A</v>
      </c>
      <c r="AY399" s="70" t="e">
        <f>IF(VLOOKUP(B399,'F-GD-07 Completo'!$B:$AA,23,0)="PC","X"," ")</f>
        <v>#N/A</v>
      </c>
      <c r="AZ399" s="70" t="e">
        <f>IF(VLOOKUP(B399,'F-GD-07 Completo'!$B:$AA,23,0)="PR","X"," ")</f>
        <v>#N/A</v>
      </c>
      <c r="BA399" s="71" t="e">
        <f>VLOOKUP(B399,'F-GD-07 Completo'!$B:$AA,24,0)</f>
        <v>#N/A</v>
      </c>
      <c r="BB399" s="663" t="e">
        <f>VLOOKUP(B399,'F-GD-07 Completo'!$B:$AA,25,0)</f>
        <v>#N/A</v>
      </c>
      <c r="BC399" s="664"/>
      <c r="BD399" s="664"/>
      <c r="BE399" s="664"/>
      <c r="BF399" s="664"/>
      <c r="BG399" s="664"/>
      <c r="BH399" s="664"/>
      <c r="BI399" s="664"/>
      <c r="BJ399" s="664"/>
      <c r="BK399" s="664"/>
      <c r="BL399" s="664"/>
      <c r="BM399" s="664"/>
      <c r="BN399" s="664"/>
      <c r="BO399" s="665"/>
      <c r="BP399" s="72"/>
      <c r="BQ399" s="73"/>
      <c r="BR399" s="209"/>
    </row>
    <row r="400" spans="1:70" s="210" customFormat="1" ht="16.5" customHeight="1" x14ac:dyDescent="0.2">
      <c r="A400" s="208"/>
      <c r="B400" s="68">
        <v>379</v>
      </c>
      <c r="C400" s="661" t="e">
        <f>CONCATENATE(VLOOKUP(B400,'F-GD-07 Completo'!$B:$AA,6,0),".",VLOOKUP(B400,'F-GD-07 Completo'!$B:$AA,8,0))</f>
        <v>#N/A</v>
      </c>
      <c r="D400" s="661"/>
      <c r="E400" s="661"/>
      <c r="F400" s="666" t="e">
        <f>CONCATENATE(VLOOKUP(B400,'F-GD-07 Completo'!$B:$AA,7,0),".",VLOOKUP(B400,'F-GD-07 Completo'!$B:$AA,9,0))</f>
        <v>#N/A</v>
      </c>
      <c r="G400" s="666"/>
      <c r="H400" s="666"/>
      <c r="I400" s="666"/>
      <c r="J400" s="666"/>
      <c r="K400" s="666"/>
      <c r="L400" s="666"/>
      <c r="M400" s="666"/>
      <c r="N400" s="666"/>
      <c r="O400" s="666"/>
      <c r="P400" s="666"/>
      <c r="Q400" s="666"/>
      <c r="R400" s="666"/>
      <c r="S400" s="666"/>
      <c r="T400" s="666"/>
      <c r="U400" s="666" t="e">
        <f>CONCATENATE(VLOOKUP(B400,'F-GD-07 Completo'!$B:$AA,8,0)," - ",VLOOKUP(B400,'F-GD-07 Completo'!$B:$W,10,0))</f>
        <v>#N/A</v>
      </c>
      <c r="V400" s="666"/>
      <c r="W400" s="666"/>
      <c r="X400" s="666"/>
      <c r="Y400" s="666"/>
      <c r="Z400" s="666"/>
      <c r="AA400" s="666"/>
      <c r="AB400" s="667"/>
      <c r="AC400" s="668" t="e">
        <f>VLOOKUP(B400,'F-GD-07 Completo'!$B:$AA,11,0)</f>
        <v>#N/A</v>
      </c>
      <c r="AD400" s="669"/>
      <c r="AE400" s="669"/>
      <c r="AF400" s="669"/>
      <c r="AG400" s="670" t="e">
        <f>VLOOKUP(B400,'F-GD-07 Completo'!$B:$AA,12,0)</f>
        <v>#N/A</v>
      </c>
      <c r="AH400" s="670"/>
      <c r="AI400" s="671"/>
      <c r="AJ400" s="672" t="e">
        <f>IF(VLOOKUP(B400,'F-GD-07 Completo'!$B:$AA,13,0)="Carpeta física",CONCATENATE(VLOOKUP(B400,'F-GD-07 Completo'!$B:$AE,14,0)," de ",VLOOKUP(B400,'F-GD-07 Completo'!$B:$AE,15,0))," ")</f>
        <v>#N/A</v>
      </c>
      <c r="AK400" s="673"/>
      <c r="AL400" s="674" t="e">
        <f>IF(VLOOKUP(B400,'F-GD-07 Completo'!$B:$AA,13,0)="Tomo (documentos empastados)",CONCATENATE(VLOOKUP(B400,'F-GD-07 Completo'!$B:$AE,15,0)," de ",VLOOKUP(B400,'F-GD-07 Completo'!$B:$AE,16,0))," ")</f>
        <v>#N/A</v>
      </c>
      <c r="AM400" s="675"/>
      <c r="AN400" s="672" t="e">
        <f>IF(VLOOKUP(B400,'F-GD-07 Completo'!$B:$AA,13,0)="Otro",CONCATENATE(VLOOKUP(B400,'F-GD-07 Completo'!$B:$AE,15,0)," de ",VLOOKUP(B400,'F-GD-07 Completo'!$B:$AE,16,0))," ")</f>
        <v>#N/A</v>
      </c>
      <c r="AO400" s="673"/>
      <c r="AP400" s="69" t="e">
        <f>VLOOKUP(B400,'F-GD-07 Completo'!$B:$AE,29,0)</f>
        <v>#N/A</v>
      </c>
      <c r="AQ400" s="676" t="e">
        <f>VLOOKUP(B400,'F-GD-07 Completo'!$B:$AA,21,0)</f>
        <v>#N/A</v>
      </c>
      <c r="AR400" s="677"/>
      <c r="AS400" s="213" t="e">
        <f>VLOOKUP(B400,'F-GD-07 Completo'!$B:$AA,18,0)</f>
        <v>#N/A</v>
      </c>
      <c r="AT400" s="213" t="e">
        <f>VLOOKUP(B400,'F-GD-07 Completo'!$B:$AA,19,0)</f>
        <v>#N/A</v>
      </c>
      <c r="AU400" s="213" t="e">
        <f>VLOOKUP(B400,'F-GD-07 Completo'!$B:$AA,20,0)</f>
        <v>#N/A</v>
      </c>
      <c r="AV400" s="661" t="e">
        <f>VLOOKUP(B400,'F-GD-07 Completo'!$B:$AA,22,0)</f>
        <v>#N/A</v>
      </c>
      <c r="AW400" s="662"/>
      <c r="AX400" s="70" t="e">
        <f>IF(VLOOKUP(B400,'F-GD-07 Completo'!$B:$AA,23,0)="PU","X"," ")</f>
        <v>#N/A</v>
      </c>
      <c r="AY400" s="70" t="e">
        <f>IF(VLOOKUP(B400,'F-GD-07 Completo'!$B:$AA,23,0)="PC","X"," ")</f>
        <v>#N/A</v>
      </c>
      <c r="AZ400" s="70" t="e">
        <f>IF(VLOOKUP(B400,'F-GD-07 Completo'!$B:$AA,23,0)="PR","X"," ")</f>
        <v>#N/A</v>
      </c>
      <c r="BA400" s="71" t="e">
        <f>VLOOKUP(B400,'F-GD-07 Completo'!$B:$AA,24,0)</f>
        <v>#N/A</v>
      </c>
      <c r="BB400" s="663" t="e">
        <f>VLOOKUP(B400,'F-GD-07 Completo'!$B:$AA,25,0)</f>
        <v>#N/A</v>
      </c>
      <c r="BC400" s="664"/>
      <c r="BD400" s="664"/>
      <c r="BE400" s="664"/>
      <c r="BF400" s="664"/>
      <c r="BG400" s="664"/>
      <c r="BH400" s="664"/>
      <c r="BI400" s="664"/>
      <c r="BJ400" s="664"/>
      <c r="BK400" s="664"/>
      <c r="BL400" s="664"/>
      <c r="BM400" s="664"/>
      <c r="BN400" s="664"/>
      <c r="BO400" s="665"/>
      <c r="BP400" s="72"/>
      <c r="BQ400" s="73"/>
      <c r="BR400" s="209"/>
    </row>
    <row r="401" spans="1:70" s="210" customFormat="1" ht="16.5" customHeight="1" x14ac:dyDescent="0.2">
      <c r="A401" s="208"/>
      <c r="B401" s="68">
        <v>380</v>
      </c>
      <c r="C401" s="661" t="e">
        <f>CONCATENATE(VLOOKUP(B401,'F-GD-07 Completo'!$B:$AA,6,0),".",VLOOKUP(B401,'F-GD-07 Completo'!$B:$AA,8,0))</f>
        <v>#N/A</v>
      </c>
      <c r="D401" s="661"/>
      <c r="E401" s="661"/>
      <c r="F401" s="666" t="e">
        <f>CONCATENATE(VLOOKUP(B401,'F-GD-07 Completo'!$B:$AA,7,0),".",VLOOKUP(B401,'F-GD-07 Completo'!$B:$AA,9,0))</f>
        <v>#N/A</v>
      </c>
      <c r="G401" s="666"/>
      <c r="H401" s="666"/>
      <c r="I401" s="666"/>
      <c r="J401" s="666"/>
      <c r="K401" s="666"/>
      <c r="L401" s="666"/>
      <c r="M401" s="666"/>
      <c r="N401" s="666"/>
      <c r="O401" s="666"/>
      <c r="P401" s="666"/>
      <c r="Q401" s="666"/>
      <c r="R401" s="666"/>
      <c r="S401" s="666"/>
      <c r="T401" s="666"/>
      <c r="U401" s="666" t="e">
        <f>CONCATENATE(VLOOKUP(B401,'F-GD-07 Completo'!$B:$AA,8,0)," - ",VLOOKUP(B401,'F-GD-07 Completo'!$B:$W,10,0))</f>
        <v>#N/A</v>
      </c>
      <c r="V401" s="666"/>
      <c r="W401" s="666"/>
      <c r="X401" s="666"/>
      <c r="Y401" s="666"/>
      <c r="Z401" s="666"/>
      <c r="AA401" s="666"/>
      <c r="AB401" s="667"/>
      <c r="AC401" s="668" t="e">
        <f>VLOOKUP(B401,'F-GD-07 Completo'!$B:$AA,11,0)</f>
        <v>#N/A</v>
      </c>
      <c r="AD401" s="669"/>
      <c r="AE401" s="669"/>
      <c r="AF401" s="669"/>
      <c r="AG401" s="670" t="e">
        <f>VLOOKUP(B401,'F-GD-07 Completo'!$B:$AA,12,0)</f>
        <v>#N/A</v>
      </c>
      <c r="AH401" s="670"/>
      <c r="AI401" s="671"/>
      <c r="AJ401" s="672" t="e">
        <f>IF(VLOOKUP(B401,'F-GD-07 Completo'!$B:$AA,13,0)="Carpeta física",CONCATENATE(VLOOKUP(B401,'F-GD-07 Completo'!$B:$AE,14,0)," de ",VLOOKUP(B401,'F-GD-07 Completo'!$B:$AE,15,0))," ")</f>
        <v>#N/A</v>
      </c>
      <c r="AK401" s="673"/>
      <c r="AL401" s="674" t="e">
        <f>IF(VLOOKUP(B401,'F-GD-07 Completo'!$B:$AA,13,0)="Tomo (documentos empastados)",CONCATENATE(VLOOKUP(B401,'F-GD-07 Completo'!$B:$AE,15,0)," de ",VLOOKUP(B401,'F-GD-07 Completo'!$B:$AE,16,0))," ")</f>
        <v>#N/A</v>
      </c>
      <c r="AM401" s="675"/>
      <c r="AN401" s="672" t="e">
        <f>IF(VLOOKUP(B401,'F-GD-07 Completo'!$B:$AA,13,0)="Otro",CONCATENATE(VLOOKUP(B401,'F-GD-07 Completo'!$B:$AE,15,0)," de ",VLOOKUP(B401,'F-GD-07 Completo'!$B:$AE,16,0))," ")</f>
        <v>#N/A</v>
      </c>
      <c r="AO401" s="673"/>
      <c r="AP401" s="69" t="e">
        <f>VLOOKUP(B401,'F-GD-07 Completo'!$B:$AE,29,0)</f>
        <v>#N/A</v>
      </c>
      <c r="AQ401" s="676" t="e">
        <f>VLOOKUP(B401,'F-GD-07 Completo'!$B:$AA,21,0)</f>
        <v>#N/A</v>
      </c>
      <c r="AR401" s="677"/>
      <c r="AS401" s="213" t="e">
        <f>VLOOKUP(B401,'F-GD-07 Completo'!$B:$AA,18,0)</f>
        <v>#N/A</v>
      </c>
      <c r="AT401" s="213" t="e">
        <f>VLOOKUP(B401,'F-GD-07 Completo'!$B:$AA,19,0)</f>
        <v>#N/A</v>
      </c>
      <c r="AU401" s="213" t="e">
        <f>VLOOKUP(B401,'F-GD-07 Completo'!$B:$AA,20,0)</f>
        <v>#N/A</v>
      </c>
      <c r="AV401" s="661" t="e">
        <f>VLOOKUP(B401,'F-GD-07 Completo'!$B:$AA,22,0)</f>
        <v>#N/A</v>
      </c>
      <c r="AW401" s="662"/>
      <c r="AX401" s="70" t="e">
        <f>IF(VLOOKUP(B401,'F-GD-07 Completo'!$B:$AA,23,0)="PU","X"," ")</f>
        <v>#N/A</v>
      </c>
      <c r="AY401" s="70" t="e">
        <f>IF(VLOOKUP(B401,'F-GD-07 Completo'!$B:$AA,23,0)="PC","X"," ")</f>
        <v>#N/A</v>
      </c>
      <c r="AZ401" s="70" t="e">
        <f>IF(VLOOKUP(B401,'F-GD-07 Completo'!$B:$AA,23,0)="PR","X"," ")</f>
        <v>#N/A</v>
      </c>
      <c r="BA401" s="71" t="e">
        <f>VLOOKUP(B401,'F-GD-07 Completo'!$B:$AA,24,0)</f>
        <v>#N/A</v>
      </c>
      <c r="BB401" s="663" t="e">
        <f>VLOOKUP(B401,'F-GD-07 Completo'!$B:$AA,25,0)</f>
        <v>#N/A</v>
      </c>
      <c r="BC401" s="664"/>
      <c r="BD401" s="664"/>
      <c r="BE401" s="664"/>
      <c r="BF401" s="664"/>
      <c r="BG401" s="664"/>
      <c r="BH401" s="664"/>
      <c r="BI401" s="664"/>
      <c r="BJ401" s="664"/>
      <c r="BK401" s="664"/>
      <c r="BL401" s="664"/>
      <c r="BM401" s="664"/>
      <c r="BN401" s="664"/>
      <c r="BO401" s="665"/>
      <c r="BP401" s="72"/>
      <c r="BQ401" s="73"/>
      <c r="BR401" s="209"/>
    </row>
    <row r="402" spans="1:70" s="210" customFormat="1" ht="16.5" customHeight="1" x14ac:dyDescent="0.2">
      <c r="A402" s="208"/>
      <c r="B402" s="68">
        <v>381</v>
      </c>
      <c r="C402" s="661" t="e">
        <f>CONCATENATE(VLOOKUP(B402,'F-GD-07 Completo'!$B:$AA,6,0),".",VLOOKUP(B402,'F-GD-07 Completo'!$B:$AA,8,0))</f>
        <v>#N/A</v>
      </c>
      <c r="D402" s="661"/>
      <c r="E402" s="661"/>
      <c r="F402" s="666" t="e">
        <f>CONCATENATE(VLOOKUP(B402,'F-GD-07 Completo'!$B:$AA,7,0),".",VLOOKUP(B402,'F-GD-07 Completo'!$B:$AA,9,0))</f>
        <v>#N/A</v>
      </c>
      <c r="G402" s="666"/>
      <c r="H402" s="666"/>
      <c r="I402" s="666"/>
      <c r="J402" s="666"/>
      <c r="K402" s="666"/>
      <c r="L402" s="666"/>
      <c r="M402" s="666"/>
      <c r="N402" s="666"/>
      <c r="O402" s="666"/>
      <c r="P402" s="666"/>
      <c r="Q402" s="666"/>
      <c r="R402" s="666"/>
      <c r="S402" s="666"/>
      <c r="T402" s="666"/>
      <c r="U402" s="666" t="e">
        <f>CONCATENATE(VLOOKUP(B402,'F-GD-07 Completo'!$B:$AA,8,0)," - ",VLOOKUP(B402,'F-GD-07 Completo'!$B:$W,10,0))</f>
        <v>#N/A</v>
      </c>
      <c r="V402" s="666"/>
      <c r="W402" s="666"/>
      <c r="X402" s="666"/>
      <c r="Y402" s="666"/>
      <c r="Z402" s="666"/>
      <c r="AA402" s="666"/>
      <c r="AB402" s="667"/>
      <c r="AC402" s="668" t="e">
        <f>VLOOKUP(B402,'F-GD-07 Completo'!$B:$AA,11,0)</f>
        <v>#N/A</v>
      </c>
      <c r="AD402" s="669"/>
      <c r="AE402" s="669"/>
      <c r="AF402" s="669"/>
      <c r="AG402" s="670" t="e">
        <f>VLOOKUP(B402,'F-GD-07 Completo'!$B:$AA,12,0)</f>
        <v>#N/A</v>
      </c>
      <c r="AH402" s="670"/>
      <c r="AI402" s="671"/>
      <c r="AJ402" s="672" t="e">
        <f>IF(VLOOKUP(B402,'F-GD-07 Completo'!$B:$AA,13,0)="Carpeta física",CONCATENATE(VLOOKUP(B402,'F-GD-07 Completo'!$B:$AE,14,0)," de ",VLOOKUP(B402,'F-GD-07 Completo'!$B:$AE,15,0))," ")</f>
        <v>#N/A</v>
      </c>
      <c r="AK402" s="673"/>
      <c r="AL402" s="674" t="e">
        <f>IF(VLOOKUP(B402,'F-GD-07 Completo'!$B:$AA,13,0)="Tomo (documentos empastados)",CONCATENATE(VLOOKUP(B402,'F-GD-07 Completo'!$B:$AE,15,0)," de ",VLOOKUP(B402,'F-GD-07 Completo'!$B:$AE,16,0))," ")</f>
        <v>#N/A</v>
      </c>
      <c r="AM402" s="675"/>
      <c r="AN402" s="672" t="e">
        <f>IF(VLOOKUP(B402,'F-GD-07 Completo'!$B:$AA,13,0)="Otro",CONCATENATE(VLOOKUP(B402,'F-GD-07 Completo'!$B:$AE,15,0)," de ",VLOOKUP(B402,'F-GD-07 Completo'!$B:$AE,16,0))," ")</f>
        <v>#N/A</v>
      </c>
      <c r="AO402" s="673"/>
      <c r="AP402" s="69" t="e">
        <f>VLOOKUP(B402,'F-GD-07 Completo'!$B:$AE,29,0)</f>
        <v>#N/A</v>
      </c>
      <c r="AQ402" s="676" t="e">
        <f>VLOOKUP(B402,'F-GD-07 Completo'!$B:$AA,21,0)</f>
        <v>#N/A</v>
      </c>
      <c r="AR402" s="677"/>
      <c r="AS402" s="213" t="e">
        <f>VLOOKUP(B402,'F-GD-07 Completo'!$B:$AA,18,0)</f>
        <v>#N/A</v>
      </c>
      <c r="AT402" s="213" t="e">
        <f>VLOOKUP(B402,'F-GD-07 Completo'!$B:$AA,19,0)</f>
        <v>#N/A</v>
      </c>
      <c r="AU402" s="213" t="e">
        <f>VLOOKUP(B402,'F-GD-07 Completo'!$B:$AA,20,0)</f>
        <v>#N/A</v>
      </c>
      <c r="AV402" s="661" t="e">
        <f>VLOOKUP(B402,'F-GD-07 Completo'!$B:$AA,22,0)</f>
        <v>#N/A</v>
      </c>
      <c r="AW402" s="662"/>
      <c r="AX402" s="70" t="e">
        <f>IF(VLOOKUP(B402,'F-GD-07 Completo'!$B:$AA,23,0)="PU","X"," ")</f>
        <v>#N/A</v>
      </c>
      <c r="AY402" s="70" t="e">
        <f>IF(VLOOKUP(B402,'F-GD-07 Completo'!$B:$AA,23,0)="PC","X"," ")</f>
        <v>#N/A</v>
      </c>
      <c r="AZ402" s="70" t="e">
        <f>IF(VLOOKUP(B402,'F-GD-07 Completo'!$B:$AA,23,0)="PR","X"," ")</f>
        <v>#N/A</v>
      </c>
      <c r="BA402" s="71" t="e">
        <f>VLOOKUP(B402,'F-GD-07 Completo'!$B:$AA,24,0)</f>
        <v>#N/A</v>
      </c>
      <c r="BB402" s="663" t="e">
        <f>VLOOKUP(B402,'F-GD-07 Completo'!$B:$AA,25,0)</f>
        <v>#N/A</v>
      </c>
      <c r="BC402" s="664"/>
      <c r="BD402" s="664"/>
      <c r="BE402" s="664"/>
      <c r="BF402" s="664"/>
      <c r="BG402" s="664"/>
      <c r="BH402" s="664"/>
      <c r="BI402" s="664"/>
      <c r="BJ402" s="664"/>
      <c r="BK402" s="664"/>
      <c r="BL402" s="664"/>
      <c r="BM402" s="664"/>
      <c r="BN402" s="664"/>
      <c r="BO402" s="665"/>
      <c r="BP402" s="72"/>
      <c r="BQ402" s="73"/>
      <c r="BR402" s="209"/>
    </row>
    <row r="403" spans="1:70" s="210" customFormat="1" ht="16.5" customHeight="1" x14ac:dyDescent="0.2">
      <c r="A403" s="208"/>
      <c r="B403" s="68">
        <v>382</v>
      </c>
      <c r="C403" s="661" t="e">
        <f>CONCATENATE(VLOOKUP(B403,'F-GD-07 Completo'!$B:$AA,6,0),".",VLOOKUP(B403,'F-GD-07 Completo'!$B:$AA,8,0))</f>
        <v>#N/A</v>
      </c>
      <c r="D403" s="661"/>
      <c r="E403" s="661"/>
      <c r="F403" s="666" t="e">
        <f>CONCATENATE(VLOOKUP(B403,'F-GD-07 Completo'!$B:$AA,7,0),".",VLOOKUP(B403,'F-GD-07 Completo'!$B:$AA,9,0))</f>
        <v>#N/A</v>
      </c>
      <c r="G403" s="666"/>
      <c r="H403" s="666"/>
      <c r="I403" s="666"/>
      <c r="J403" s="666"/>
      <c r="K403" s="666"/>
      <c r="L403" s="666"/>
      <c r="M403" s="666"/>
      <c r="N403" s="666"/>
      <c r="O403" s="666"/>
      <c r="P403" s="666"/>
      <c r="Q403" s="666"/>
      <c r="R403" s="666"/>
      <c r="S403" s="666"/>
      <c r="T403" s="666"/>
      <c r="U403" s="666" t="e">
        <f>CONCATENATE(VLOOKUP(B403,'F-GD-07 Completo'!$B:$AA,8,0)," - ",VLOOKUP(B403,'F-GD-07 Completo'!$B:$W,10,0))</f>
        <v>#N/A</v>
      </c>
      <c r="V403" s="666"/>
      <c r="W403" s="666"/>
      <c r="X403" s="666"/>
      <c r="Y403" s="666"/>
      <c r="Z403" s="666"/>
      <c r="AA403" s="666"/>
      <c r="AB403" s="667"/>
      <c r="AC403" s="668" t="e">
        <f>VLOOKUP(B403,'F-GD-07 Completo'!$B:$AA,11,0)</f>
        <v>#N/A</v>
      </c>
      <c r="AD403" s="669"/>
      <c r="AE403" s="669"/>
      <c r="AF403" s="669"/>
      <c r="AG403" s="670" t="e">
        <f>VLOOKUP(B403,'F-GD-07 Completo'!$B:$AA,12,0)</f>
        <v>#N/A</v>
      </c>
      <c r="AH403" s="670"/>
      <c r="AI403" s="671"/>
      <c r="AJ403" s="672" t="e">
        <f>IF(VLOOKUP(B403,'F-GD-07 Completo'!$B:$AA,13,0)="Carpeta física",CONCATENATE(VLOOKUP(B403,'F-GD-07 Completo'!$B:$AE,14,0)," de ",VLOOKUP(B403,'F-GD-07 Completo'!$B:$AE,15,0))," ")</f>
        <v>#N/A</v>
      </c>
      <c r="AK403" s="673"/>
      <c r="AL403" s="674" t="e">
        <f>IF(VLOOKUP(B403,'F-GD-07 Completo'!$B:$AA,13,0)="Tomo (documentos empastados)",CONCATENATE(VLOOKUP(B403,'F-GD-07 Completo'!$B:$AE,15,0)," de ",VLOOKUP(B403,'F-GD-07 Completo'!$B:$AE,16,0))," ")</f>
        <v>#N/A</v>
      </c>
      <c r="AM403" s="675"/>
      <c r="AN403" s="672" t="e">
        <f>IF(VLOOKUP(B403,'F-GD-07 Completo'!$B:$AA,13,0)="Otro",CONCATENATE(VLOOKUP(B403,'F-GD-07 Completo'!$B:$AE,15,0)," de ",VLOOKUP(B403,'F-GD-07 Completo'!$B:$AE,16,0))," ")</f>
        <v>#N/A</v>
      </c>
      <c r="AO403" s="673"/>
      <c r="AP403" s="69" t="e">
        <f>VLOOKUP(B403,'F-GD-07 Completo'!$B:$AE,29,0)</f>
        <v>#N/A</v>
      </c>
      <c r="AQ403" s="676" t="e">
        <f>VLOOKUP(B403,'F-GD-07 Completo'!$B:$AA,21,0)</f>
        <v>#N/A</v>
      </c>
      <c r="AR403" s="677"/>
      <c r="AS403" s="213" t="e">
        <f>VLOOKUP(B403,'F-GD-07 Completo'!$B:$AA,18,0)</f>
        <v>#N/A</v>
      </c>
      <c r="AT403" s="213" t="e">
        <f>VLOOKUP(B403,'F-GD-07 Completo'!$B:$AA,19,0)</f>
        <v>#N/A</v>
      </c>
      <c r="AU403" s="213" t="e">
        <f>VLOOKUP(B403,'F-GD-07 Completo'!$B:$AA,20,0)</f>
        <v>#N/A</v>
      </c>
      <c r="AV403" s="661" t="e">
        <f>VLOOKUP(B403,'F-GD-07 Completo'!$B:$AA,22,0)</f>
        <v>#N/A</v>
      </c>
      <c r="AW403" s="662"/>
      <c r="AX403" s="70" t="e">
        <f>IF(VLOOKUP(B403,'F-GD-07 Completo'!$B:$AA,23,0)="PU","X"," ")</f>
        <v>#N/A</v>
      </c>
      <c r="AY403" s="70" t="e">
        <f>IF(VLOOKUP(B403,'F-GD-07 Completo'!$B:$AA,23,0)="PC","X"," ")</f>
        <v>#N/A</v>
      </c>
      <c r="AZ403" s="70" t="e">
        <f>IF(VLOOKUP(B403,'F-GD-07 Completo'!$B:$AA,23,0)="PR","X"," ")</f>
        <v>#N/A</v>
      </c>
      <c r="BA403" s="71" t="e">
        <f>VLOOKUP(B403,'F-GD-07 Completo'!$B:$AA,24,0)</f>
        <v>#N/A</v>
      </c>
      <c r="BB403" s="663" t="e">
        <f>VLOOKUP(B403,'F-GD-07 Completo'!$B:$AA,25,0)</f>
        <v>#N/A</v>
      </c>
      <c r="BC403" s="664"/>
      <c r="BD403" s="664"/>
      <c r="BE403" s="664"/>
      <c r="BF403" s="664"/>
      <c r="BG403" s="664"/>
      <c r="BH403" s="664"/>
      <c r="BI403" s="664"/>
      <c r="BJ403" s="664"/>
      <c r="BK403" s="664"/>
      <c r="BL403" s="664"/>
      <c r="BM403" s="664"/>
      <c r="BN403" s="664"/>
      <c r="BO403" s="665"/>
      <c r="BP403" s="72"/>
      <c r="BQ403" s="73"/>
      <c r="BR403" s="209"/>
    </row>
    <row r="404" spans="1:70" s="210" customFormat="1" ht="16.5" customHeight="1" x14ac:dyDescent="0.2">
      <c r="A404" s="208"/>
      <c r="B404" s="68">
        <v>383</v>
      </c>
      <c r="C404" s="661" t="e">
        <f>CONCATENATE(VLOOKUP(B404,'F-GD-07 Completo'!$B:$AA,6,0),".",VLOOKUP(B404,'F-GD-07 Completo'!$B:$AA,8,0))</f>
        <v>#N/A</v>
      </c>
      <c r="D404" s="661"/>
      <c r="E404" s="661"/>
      <c r="F404" s="666" t="e">
        <f>CONCATENATE(VLOOKUP(B404,'F-GD-07 Completo'!$B:$AA,7,0),".",VLOOKUP(B404,'F-GD-07 Completo'!$B:$AA,9,0))</f>
        <v>#N/A</v>
      </c>
      <c r="G404" s="666"/>
      <c r="H404" s="666"/>
      <c r="I404" s="666"/>
      <c r="J404" s="666"/>
      <c r="K404" s="666"/>
      <c r="L404" s="666"/>
      <c r="M404" s="666"/>
      <c r="N404" s="666"/>
      <c r="O404" s="666"/>
      <c r="P404" s="666"/>
      <c r="Q404" s="666"/>
      <c r="R404" s="666"/>
      <c r="S404" s="666"/>
      <c r="T404" s="666"/>
      <c r="U404" s="666" t="e">
        <f>CONCATENATE(VLOOKUP(B404,'F-GD-07 Completo'!$B:$AA,8,0)," - ",VLOOKUP(B404,'F-GD-07 Completo'!$B:$W,10,0))</f>
        <v>#N/A</v>
      </c>
      <c r="V404" s="666"/>
      <c r="W404" s="666"/>
      <c r="X404" s="666"/>
      <c r="Y404" s="666"/>
      <c r="Z404" s="666"/>
      <c r="AA404" s="666"/>
      <c r="AB404" s="667"/>
      <c r="AC404" s="668" t="e">
        <f>VLOOKUP(B404,'F-GD-07 Completo'!$B:$AA,11,0)</f>
        <v>#N/A</v>
      </c>
      <c r="AD404" s="669"/>
      <c r="AE404" s="669"/>
      <c r="AF404" s="669"/>
      <c r="AG404" s="670" t="e">
        <f>VLOOKUP(B404,'F-GD-07 Completo'!$B:$AA,12,0)</f>
        <v>#N/A</v>
      </c>
      <c r="AH404" s="670"/>
      <c r="AI404" s="671"/>
      <c r="AJ404" s="672" t="e">
        <f>IF(VLOOKUP(B404,'F-GD-07 Completo'!$B:$AA,13,0)="Carpeta física",CONCATENATE(VLOOKUP(B404,'F-GD-07 Completo'!$B:$AE,14,0)," de ",VLOOKUP(B404,'F-GD-07 Completo'!$B:$AE,15,0))," ")</f>
        <v>#N/A</v>
      </c>
      <c r="AK404" s="673"/>
      <c r="AL404" s="674" t="e">
        <f>IF(VLOOKUP(B404,'F-GD-07 Completo'!$B:$AA,13,0)="Tomo (documentos empastados)",CONCATENATE(VLOOKUP(B404,'F-GD-07 Completo'!$B:$AE,15,0)," de ",VLOOKUP(B404,'F-GD-07 Completo'!$B:$AE,16,0))," ")</f>
        <v>#N/A</v>
      </c>
      <c r="AM404" s="675"/>
      <c r="AN404" s="672" t="e">
        <f>IF(VLOOKUP(B404,'F-GD-07 Completo'!$B:$AA,13,0)="Otro",CONCATENATE(VLOOKUP(B404,'F-GD-07 Completo'!$B:$AE,15,0)," de ",VLOOKUP(B404,'F-GD-07 Completo'!$B:$AE,16,0))," ")</f>
        <v>#N/A</v>
      </c>
      <c r="AO404" s="673"/>
      <c r="AP404" s="69" t="e">
        <f>VLOOKUP(B404,'F-GD-07 Completo'!$B:$AE,29,0)</f>
        <v>#N/A</v>
      </c>
      <c r="AQ404" s="676" t="e">
        <f>VLOOKUP(B404,'F-GD-07 Completo'!$B:$AA,21,0)</f>
        <v>#N/A</v>
      </c>
      <c r="AR404" s="677"/>
      <c r="AS404" s="213" t="e">
        <f>VLOOKUP(B404,'F-GD-07 Completo'!$B:$AA,18,0)</f>
        <v>#N/A</v>
      </c>
      <c r="AT404" s="213" t="e">
        <f>VLOOKUP(B404,'F-GD-07 Completo'!$B:$AA,19,0)</f>
        <v>#N/A</v>
      </c>
      <c r="AU404" s="213" t="e">
        <f>VLOOKUP(B404,'F-GD-07 Completo'!$B:$AA,20,0)</f>
        <v>#N/A</v>
      </c>
      <c r="AV404" s="661" t="e">
        <f>VLOOKUP(B404,'F-GD-07 Completo'!$B:$AA,22,0)</f>
        <v>#N/A</v>
      </c>
      <c r="AW404" s="662"/>
      <c r="AX404" s="70" t="e">
        <f>IF(VLOOKUP(B404,'F-GD-07 Completo'!$B:$AA,23,0)="PU","X"," ")</f>
        <v>#N/A</v>
      </c>
      <c r="AY404" s="70" t="e">
        <f>IF(VLOOKUP(B404,'F-GD-07 Completo'!$B:$AA,23,0)="PC","X"," ")</f>
        <v>#N/A</v>
      </c>
      <c r="AZ404" s="70" t="e">
        <f>IF(VLOOKUP(B404,'F-GD-07 Completo'!$B:$AA,23,0)="PR","X"," ")</f>
        <v>#N/A</v>
      </c>
      <c r="BA404" s="71" t="e">
        <f>VLOOKUP(B404,'F-GD-07 Completo'!$B:$AA,24,0)</f>
        <v>#N/A</v>
      </c>
      <c r="BB404" s="663" t="e">
        <f>VLOOKUP(B404,'F-GD-07 Completo'!$B:$AA,25,0)</f>
        <v>#N/A</v>
      </c>
      <c r="BC404" s="664"/>
      <c r="BD404" s="664"/>
      <c r="BE404" s="664"/>
      <c r="BF404" s="664"/>
      <c r="BG404" s="664"/>
      <c r="BH404" s="664"/>
      <c r="BI404" s="664"/>
      <c r="BJ404" s="664"/>
      <c r="BK404" s="664"/>
      <c r="BL404" s="664"/>
      <c r="BM404" s="664"/>
      <c r="BN404" s="664"/>
      <c r="BO404" s="665"/>
      <c r="BP404" s="72"/>
      <c r="BQ404" s="73"/>
      <c r="BR404" s="209"/>
    </row>
    <row r="405" spans="1:70" s="210" customFormat="1" ht="16.5" customHeight="1" x14ac:dyDescent="0.2">
      <c r="A405" s="208"/>
      <c r="B405" s="68">
        <v>384</v>
      </c>
      <c r="C405" s="661" t="e">
        <f>CONCATENATE(VLOOKUP(B405,'F-GD-07 Completo'!$B:$AA,6,0),".",VLOOKUP(B405,'F-GD-07 Completo'!$B:$AA,8,0))</f>
        <v>#N/A</v>
      </c>
      <c r="D405" s="661"/>
      <c r="E405" s="661"/>
      <c r="F405" s="666" t="e">
        <f>CONCATENATE(VLOOKUP(B405,'F-GD-07 Completo'!$B:$AA,7,0),".",VLOOKUP(B405,'F-GD-07 Completo'!$B:$AA,9,0))</f>
        <v>#N/A</v>
      </c>
      <c r="G405" s="666"/>
      <c r="H405" s="666"/>
      <c r="I405" s="666"/>
      <c r="J405" s="666"/>
      <c r="K405" s="666"/>
      <c r="L405" s="666"/>
      <c r="M405" s="666"/>
      <c r="N405" s="666"/>
      <c r="O405" s="666"/>
      <c r="P405" s="666"/>
      <c r="Q405" s="666"/>
      <c r="R405" s="666"/>
      <c r="S405" s="666"/>
      <c r="T405" s="666"/>
      <c r="U405" s="666" t="e">
        <f>CONCATENATE(VLOOKUP(B405,'F-GD-07 Completo'!$B:$AA,8,0)," - ",VLOOKUP(B405,'F-GD-07 Completo'!$B:$W,10,0))</f>
        <v>#N/A</v>
      </c>
      <c r="V405" s="666"/>
      <c r="W405" s="666"/>
      <c r="X405" s="666"/>
      <c r="Y405" s="666"/>
      <c r="Z405" s="666"/>
      <c r="AA405" s="666"/>
      <c r="AB405" s="667"/>
      <c r="AC405" s="668" t="e">
        <f>VLOOKUP(B405,'F-GD-07 Completo'!$B:$AA,11,0)</f>
        <v>#N/A</v>
      </c>
      <c r="AD405" s="669"/>
      <c r="AE405" s="669"/>
      <c r="AF405" s="669"/>
      <c r="AG405" s="670" t="e">
        <f>VLOOKUP(B405,'F-GD-07 Completo'!$B:$AA,12,0)</f>
        <v>#N/A</v>
      </c>
      <c r="AH405" s="670"/>
      <c r="AI405" s="671"/>
      <c r="AJ405" s="672" t="e">
        <f>IF(VLOOKUP(B405,'F-GD-07 Completo'!$B:$AA,13,0)="Carpeta física",CONCATENATE(VLOOKUP(B405,'F-GD-07 Completo'!$B:$AE,14,0)," de ",VLOOKUP(B405,'F-GD-07 Completo'!$B:$AE,15,0))," ")</f>
        <v>#N/A</v>
      </c>
      <c r="AK405" s="673"/>
      <c r="AL405" s="674" t="e">
        <f>IF(VLOOKUP(B405,'F-GD-07 Completo'!$B:$AA,13,0)="Tomo (documentos empastados)",CONCATENATE(VLOOKUP(B405,'F-GD-07 Completo'!$B:$AE,15,0)," de ",VLOOKUP(B405,'F-GD-07 Completo'!$B:$AE,16,0))," ")</f>
        <v>#N/A</v>
      </c>
      <c r="AM405" s="675"/>
      <c r="AN405" s="672" t="e">
        <f>IF(VLOOKUP(B405,'F-GD-07 Completo'!$B:$AA,13,0)="Otro",CONCATENATE(VLOOKUP(B405,'F-GD-07 Completo'!$B:$AE,15,0)," de ",VLOOKUP(B405,'F-GD-07 Completo'!$B:$AE,16,0))," ")</f>
        <v>#N/A</v>
      </c>
      <c r="AO405" s="673"/>
      <c r="AP405" s="69" t="e">
        <f>VLOOKUP(B405,'F-GD-07 Completo'!$B:$AE,29,0)</f>
        <v>#N/A</v>
      </c>
      <c r="AQ405" s="676" t="e">
        <f>VLOOKUP(B405,'F-GD-07 Completo'!$B:$AA,21,0)</f>
        <v>#N/A</v>
      </c>
      <c r="AR405" s="677"/>
      <c r="AS405" s="213" t="e">
        <f>VLOOKUP(B405,'F-GD-07 Completo'!$B:$AA,18,0)</f>
        <v>#N/A</v>
      </c>
      <c r="AT405" s="213" t="e">
        <f>VLOOKUP(B405,'F-GD-07 Completo'!$B:$AA,19,0)</f>
        <v>#N/A</v>
      </c>
      <c r="AU405" s="213" t="e">
        <f>VLOOKUP(B405,'F-GD-07 Completo'!$B:$AA,20,0)</f>
        <v>#N/A</v>
      </c>
      <c r="AV405" s="661" t="e">
        <f>VLOOKUP(B405,'F-GD-07 Completo'!$B:$AA,22,0)</f>
        <v>#N/A</v>
      </c>
      <c r="AW405" s="662"/>
      <c r="AX405" s="70" t="e">
        <f>IF(VLOOKUP(B405,'F-GD-07 Completo'!$B:$AA,23,0)="PU","X"," ")</f>
        <v>#N/A</v>
      </c>
      <c r="AY405" s="70" t="e">
        <f>IF(VLOOKUP(B405,'F-GD-07 Completo'!$B:$AA,23,0)="PC","X"," ")</f>
        <v>#N/A</v>
      </c>
      <c r="AZ405" s="70" t="e">
        <f>IF(VLOOKUP(B405,'F-GD-07 Completo'!$B:$AA,23,0)="PR","X"," ")</f>
        <v>#N/A</v>
      </c>
      <c r="BA405" s="71" t="e">
        <f>VLOOKUP(B405,'F-GD-07 Completo'!$B:$AA,24,0)</f>
        <v>#N/A</v>
      </c>
      <c r="BB405" s="663" t="e">
        <f>VLOOKUP(B405,'F-GD-07 Completo'!$B:$AA,25,0)</f>
        <v>#N/A</v>
      </c>
      <c r="BC405" s="664"/>
      <c r="BD405" s="664"/>
      <c r="BE405" s="664"/>
      <c r="BF405" s="664"/>
      <c r="BG405" s="664"/>
      <c r="BH405" s="664"/>
      <c r="BI405" s="664"/>
      <c r="BJ405" s="664"/>
      <c r="BK405" s="664"/>
      <c r="BL405" s="664"/>
      <c r="BM405" s="664"/>
      <c r="BN405" s="664"/>
      <c r="BO405" s="665"/>
      <c r="BP405" s="72"/>
      <c r="BQ405" s="73"/>
      <c r="BR405" s="209"/>
    </row>
    <row r="406" spans="1:70" s="210" customFormat="1" ht="16.5" customHeight="1" x14ac:dyDescent="0.2">
      <c r="A406" s="208"/>
      <c r="B406" s="68">
        <v>385</v>
      </c>
      <c r="C406" s="661" t="e">
        <f>CONCATENATE(VLOOKUP(B406,'F-GD-07 Completo'!$B:$AA,6,0),".",VLOOKUP(B406,'F-GD-07 Completo'!$B:$AA,8,0))</f>
        <v>#N/A</v>
      </c>
      <c r="D406" s="661"/>
      <c r="E406" s="661"/>
      <c r="F406" s="666" t="e">
        <f>CONCATENATE(VLOOKUP(B406,'F-GD-07 Completo'!$B:$AA,7,0),".",VLOOKUP(B406,'F-GD-07 Completo'!$B:$AA,9,0))</f>
        <v>#N/A</v>
      </c>
      <c r="G406" s="666"/>
      <c r="H406" s="666"/>
      <c r="I406" s="666"/>
      <c r="J406" s="666"/>
      <c r="K406" s="666"/>
      <c r="L406" s="666"/>
      <c r="M406" s="666"/>
      <c r="N406" s="666"/>
      <c r="O406" s="666"/>
      <c r="P406" s="666"/>
      <c r="Q406" s="666"/>
      <c r="R406" s="666"/>
      <c r="S406" s="666"/>
      <c r="T406" s="666"/>
      <c r="U406" s="666" t="e">
        <f>CONCATENATE(VLOOKUP(B406,'F-GD-07 Completo'!$B:$AA,8,0)," - ",VLOOKUP(B406,'F-GD-07 Completo'!$B:$W,10,0))</f>
        <v>#N/A</v>
      </c>
      <c r="V406" s="666"/>
      <c r="W406" s="666"/>
      <c r="X406" s="666"/>
      <c r="Y406" s="666"/>
      <c r="Z406" s="666"/>
      <c r="AA406" s="666"/>
      <c r="AB406" s="667"/>
      <c r="AC406" s="668" t="e">
        <f>VLOOKUP(B406,'F-GD-07 Completo'!$B:$AA,11,0)</f>
        <v>#N/A</v>
      </c>
      <c r="AD406" s="669"/>
      <c r="AE406" s="669"/>
      <c r="AF406" s="669"/>
      <c r="AG406" s="670" t="e">
        <f>VLOOKUP(B406,'F-GD-07 Completo'!$B:$AA,12,0)</f>
        <v>#N/A</v>
      </c>
      <c r="AH406" s="670"/>
      <c r="AI406" s="671"/>
      <c r="AJ406" s="672" t="e">
        <f>IF(VLOOKUP(B406,'F-GD-07 Completo'!$B:$AA,13,0)="Carpeta física",CONCATENATE(VLOOKUP(B406,'F-GD-07 Completo'!$B:$AE,14,0)," de ",VLOOKUP(B406,'F-GD-07 Completo'!$B:$AE,15,0))," ")</f>
        <v>#N/A</v>
      </c>
      <c r="AK406" s="673"/>
      <c r="AL406" s="674" t="e">
        <f>IF(VLOOKUP(B406,'F-GD-07 Completo'!$B:$AA,13,0)="Tomo (documentos empastados)",CONCATENATE(VLOOKUP(B406,'F-GD-07 Completo'!$B:$AE,15,0)," de ",VLOOKUP(B406,'F-GD-07 Completo'!$B:$AE,16,0))," ")</f>
        <v>#N/A</v>
      </c>
      <c r="AM406" s="675"/>
      <c r="AN406" s="672" t="e">
        <f>IF(VLOOKUP(B406,'F-GD-07 Completo'!$B:$AA,13,0)="Otro",CONCATENATE(VLOOKUP(B406,'F-GD-07 Completo'!$B:$AE,15,0)," de ",VLOOKUP(B406,'F-GD-07 Completo'!$B:$AE,16,0))," ")</f>
        <v>#N/A</v>
      </c>
      <c r="AO406" s="673"/>
      <c r="AP406" s="69" t="e">
        <f>VLOOKUP(B406,'F-GD-07 Completo'!$B:$AE,29,0)</f>
        <v>#N/A</v>
      </c>
      <c r="AQ406" s="676" t="e">
        <f>VLOOKUP(B406,'F-GD-07 Completo'!$B:$AA,21,0)</f>
        <v>#N/A</v>
      </c>
      <c r="AR406" s="677"/>
      <c r="AS406" s="213" t="e">
        <f>VLOOKUP(B406,'F-GD-07 Completo'!$B:$AA,18,0)</f>
        <v>#N/A</v>
      </c>
      <c r="AT406" s="213" t="e">
        <f>VLOOKUP(B406,'F-GD-07 Completo'!$B:$AA,19,0)</f>
        <v>#N/A</v>
      </c>
      <c r="AU406" s="213" t="e">
        <f>VLOOKUP(B406,'F-GD-07 Completo'!$B:$AA,20,0)</f>
        <v>#N/A</v>
      </c>
      <c r="AV406" s="661" t="e">
        <f>VLOOKUP(B406,'F-GD-07 Completo'!$B:$AA,22,0)</f>
        <v>#N/A</v>
      </c>
      <c r="AW406" s="662"/>
      <c r="AX406" s="70" t="e">
        <f>IF(VLOOKUP(B406,'F-GD-07 Completo'!$B:$AA,23,0)="PU","X"," ")</f>
        <v>#N/A</v>
      </c>
      <c r="AY406" s="70" t="e">
        <f>IF(VLOOKUP(B406,'F-GD-07 Completo'!$B:$AA,23,0)="PC","X"," ")</f>
        <v>#N/A</v>
      </c>
      <c r="AZ406" s="70" t="e">
        <f>IF(VLOOKUP(B406,'F-GD-07 Completo'!$B:$AA,23,0)="PR","X"," ")</f>
        <v>#N/A</v>
      </c>
      <c r="BA406" s="71" t="e">
        <f>VLOOKUP(B406,'F-GD-07 Completo'!$B:$AA,24,0)</f>
        <v>#N/A</v>
      </c>
      <c r="BB406" s="663" t="e">
        <f>VLOOKUP(B406,'F-GD-07 Completo'!$B:$AA,25,0)</f>
        <v>#N/A</v>
      </c>
      <c r="BC406" s="664"/>
      <c r="BD406" s="664"/>
      <c r="BE406" s="664"/>
      <c r="BF406" s="664"/>
      <c r="BG406" s="664"/>
      <c r="BH406" s="664"/>
      <c r="BI406" s="664"/>
      <c r="BJ406" s="664"/>
      <c r="BK406" s="664"/>
      <c r="BL406" s="664"/>
      <c r="BM406" s="664"/>
      <c r="BN406" s="664"/>
      <c r="BO406" s="665"/>
      <c r="BP406" s="72"/>
      <c r="BQ406" s="73"/>
      <c r="BR406" s="209"/>
    </row>
    <row r="407" spans="1:70" s="210" customFormat="1" ht="16.5" customHeight="1" x14ac:dyDescent="0.2">
      <c r="A407" s="208"/>
      <c r="B407" s="68">
        <v>386</v>
      </c>
      <c r="C407" s="661" t="e">
        <f>CONCATENATE(VLOOKUP(B407,'F-GD-07 Completo'!$B:$AA,6,0),".",VLOOKUP(B407,'F-GD-07 Completo'!$B:$AA,8,0))</f>
        <v>#N/A</v>
      </c>
      <c r="D407" s="661"/>
      <c r="E407" s="661"/>
      <c r="F407" s="666" t="e">
        <f>CONCATENATE(VLOOKUP(B407,'F-GD-07 Completo'!$B:$AA,7,0),".",VLOOKUP(B407,'F-GD-07 Completo'!$B:$AA,9,0))</f>
        <v>#N/A</v>
      </c>
      <c r="G407" s="666"/>
      <c r="H407" s="666"/>
      <c r="I407" s="666"/>
      <c r="J407" s="666"/>
      <c r="K407" s="666"/>
      <c r="L407" s="666"/>
      <c r="M407" s="666"/>
      <c r="N407" s="666"/>
      <c r="O407" s="666"/>
      <c r="P407" s="666"/>
      <c r="Q407" s="666"/>
      <c r="R407" s="666"/>
      <c r="S407" s="666"/>
      <c r="T407" s="666"/>
      <c r="U407" s="666" t="e">
        <f>CONCATENATE(VLOOKUP(B407,'F-GD-07 Completo'!$B:$AA,8,0)," - ",VLOOKUP(B407,'F-GD-07 Completo'!$B:$W,10,0))</f>
        <v>#N/A</v>
      </c>
      <c r="V407" s="666"/>
      <c r="W407" s="666"/>
      <c r="X407" s="666"/>
      <c r="Y407" s="666"/>
      <c r="Z407" s="666"/>
      <c r="AA407" s="666"/>
      <c r="AB407" s="667"/>
      <c r="AC407" s="668" t="e">
        <f>VLOOKUP(B407,'F-GD-07 Completo'!$B:$AA,11,0)</f>
        <v>#N/A</v>
      </c>
      <c r="AD407" s="669"/>
      <c r="AE407" s="669"/>
      <c r="AF407" s="669"/>
      <c r="AG407" s="670" t="e">
        <f>VLOOKUP(B407,'F-GD-07 Completo'!$B:$AA,12,0)</f>
        <v>#N/A</v>
      </c>
      <c r="AH407" s="670"/>
      <c r="AI407" s="671"/>
      <c r="AJ407" s="672" t="e">
        <f>IF(VLOOKUP(B407,'F-GD-07 Completo'!$B:$AA,13,0)="Carpeta física",CONCATENATE(VLOOKUP(B407,'F-GD-07 Completo'!$B:$AE,14,0)," de ",VLOOKUP(B407,'F-GD-07 Completo'!$B:$AE,15,0))," ")</f>
        <v>#N/A</v>
      </c>
      <c r="AK407" s="673"/>
      <c r="AL407" s="674" t="e">
        <f>IF(VLOOKUP(B407,'F-GD-07 Completo'!$B:$AA,13,0)="Tomo (documentos empastados)",CONCATENATE(VLOOKUP(B407,'F-GD-07 Completo'!$B:$AE,15,0)," de ",VLOOKUP(B407,'F-GD-07 Completo'!$B:$AE,16,0))," ")</f>
        <v>#N/A</v>
      </c>
      <c r="AM407" s="675"/>
      <c r="AN407" s="672" t="e">
        <f>IF(VLOOKUP(B407,'F-GD-07 Completo'!$B:$AA,13,0)="Otro",CONCATENATE(VLOOKUP(B407,'F-GD-07 Completo'!$B:$AE,15,0)," de ",VLOOKUP(B407,'F-GD-07 Completo'!$B:$AE,16,0))," ")</f>
        <v>#N/A</v>
      </c>
      <c r="AO407" s="673"/>
      <c r="AP407" s="69" t="e">
        <f>VLOOKUP(B407,'F-GD-07 Completo'!$B:$AE,29,0)</f>
        <v>#N/A</v>
      </c>
      <c r="AQ407" s="676" t="e">
        <f>VLOOKUP(B407,'F-GD-07 Completo'!$B:$AA,21,0)</f>
        <v>#N/A</v>
      </c>
      <c r="AR407" s="677"/>
      <c r="AS407" s="213" t="e">
        <f>VLOOKUP(B407,'F-GD-07 Completo'!$B:$AA,18,0)</f>
        <v>#N/A</v>
      </c>
      <c r="AT407" s="213" t="e">
        <f>VLOOKUP(B407,'F-GD-07 Completo'!$B:$AA,19,0)</f>
        <v>#N/A</v>
      </c>
      <c r="AU407" s="213" t="e">
        <f>VLOOKUP(B407,'F-GD-07 Completo'!$B:$AA,20,0)</f>
        <v>#N/A</v>
      </c>
      <c r="AV407" s="661" t="e">
        <f>VLOOKUP(B407,'F-GD-07 Completo'!$B:$AA,22,0)</f>
        <v>#N/A</v>
      </c>
      <c r="AW407" s="662"/>
      <c r="AX407" s="70" t="e">
        <f>IF(VLOOKUP(B407,'F-GD-07 Completo'!$B:$AA,23,0)="PU","X"," ")</f>
        <v>#N/A</v>
      </c>
      <c r="AY407" s="70" t="e">
        <f>IF(VLOOKUP(B407,'F-GD-07 Completo'!$B:$AA,23,0)="PC","X"," ")</f>
        <v>#N/A</v>
      </c>
      <c r="AZ407" s="70" t="e">
        <f>IF(VLOOKUP(B407,'F-GD-07 Completo'!$B:$AA,23,0)="PR","X"," ")</f>
        <v>#N/A</v>
      </c>
      <c r="BA407" s="71" t="e">
        <f>VLOOKUP(B407,'F-GD-07 Completo'!$B:$AA,24,0)</f>
        <v>#N/A</v>
      </c>
      <c r="BB407" s="663" t="e">
        <f>VLOOKUP(B407,'F-GD-07 Completo'!$B:$AA,25,0)</f>
        <v>#N/A</v>
      </c>
      <c r="BC407" s="664"/>
      <c r="BD407" s="664"/>
      <c r="BE407" s="664"/>
      <c r="BF407" s="664"/>
      <c r="BG407" s="664"/>
      <c r="BH407" s="664"/>
      <c r="BI407" s="664"/>
      <c r="BJ407" s="664"/>
      <c r="BK407" s="664"/>
      <c r="BL407" s="664"/>
      <c r="BM407" s="664"/>
      <c r="BN407" s="664"/>
      <c r="BO407" s="665"/>
      <c r="BP407" s="72"/>
      <c r="BQ407" s="73"/>
      <c r="BR407" s="209"/>
    </row>
    <row r="408" spans="1:70" s="210" customFormat="1" ht="16.5" customHeight="1" x14ac:dyDescent="0.2">
      <c r="A408" s="208"/>
      <c r="B408" s="68">
        <v>387</v>
      </c>
      <c r="C408" s="661" t="e">
        <f>CONCATENATE(VLOOKUP(B408,'F-GD-07 Completo'!$B:$AA,6,0),".",VLOOKUP(B408,'F-GD-07 Completo'!$B:$AA,8,0))</f>
        <v>#N/A</v>
      </c>
      <c r="D408" s="661"/>
      <c r="E408" s="661"/>
      <c r="F408" s="666" t="e">
        <f>CONCATENATE(VLOOKUP(B408,'F-GD-07 Completo'!$B:$AA,7,0),".",VLOOKUP(B408,'F-GD-07 Completo'!$B:$AA,9,0))</f>
        <v>#N/A</v>
      </c>
      <c r="G408" s="666"/>
      <c r="H408" s="666"/>
      <c r="I408" s="666"/>
      <c r="J408" s="666"/>
      <c r="K408" s="666"/>
      <c r="L408" s="666"/>
      <c r="M408" s="666"/>
      <c r="N408" s="666"/>
      <c r="O408" s="666"/>
      <c r="P408" s="666"/>
      <c r="Q408" s="666"/>
      <c r="R408" s="666"/>
      <c r="S408" s="666"/>
      <c r="T408" s="666"/>
      <c r="U408" s="666" t="e">
        <f>CONCATENATE(VLOOKUP(B408,'F-GD-07 Completo'!$B:$AA,8,0)," - ",VLOOKUP(B408,'F-GD-07 Completo'!$B:$W,10,0))</f>
        <v>#N/A</v>
      </c>
      <c r="V408" s="666"/>
      <c r="W408" s="666"/>
      <c r="X408" s="666"/>
      <c r="Y408" s="666"/>
      <c r="Z408" s="666"/>
      <c r="AA408" s="666"/>
      <c r="AB408" s="667"/>
      <c r="AC408" s="668" t="e">
        <f>VLOOKUP(B408,'F-GD-07 Completo'!$B:$AA,11,0)</f>
        <v>#N/A</v>
      </c>
      <c r="AD408" s="669"/>
      <c r="AE408" s="669"/>
      <c r="AF408" s="669"/>
      <c r="AG408" s="670" t="e">
        <f>VLOOKUP(B408,'F-GD-07 Completo'!$B:$AA,12,0)</f>
        <v>#N/A</v>
      </c>
      <c r="AH408" s="670"/>
      <c r="AI408" s="671"/>
      <c r="AJ408" s="672" t="e">
        <f>IF(VLOOKUP(B408,'F-GD-07 Completo'!$B:$AA,13,0)="Carpeta física",CONCATENATE(VLOOKUP(B408,'F-GD-07 Completo'!$B:$AE,14,0)," de ",VLOOKUP(B408,'F-GD-07 Completo'!$B:$AE,15,0))," ")</f>
        <v>#N/A</v>
      </c>
      <c r="AK408" s="673"/>
      <c r="AL408" s="674" t="e">
        <f>IF(VLOOKUP(B408,'F-GD-07 Completo'!$B:$AA,13,0)="Tomo (documentos empastados)",CONCATENATE(VLOOKUP(B408,'F-GD-07 Completo'!$B:$AE,15,0)," de ",VLOOKUP(B408,'F-GD-07 Completo'!$B:$AE,16,0))," ")</f>
        <v>#N/A</v>
      </c>
      <c r="AM408" s="675"/>
      <c r="AN408" s="672" t="e">
        <f>IF(VLOOKUP(B408,'F-GD-07 Completo'!$B:$AA,13,0)="Otro",CONCATENATE(VLOOKUP(B408,'F-GD-07 Completo'!$B:$AE,15,0)," de ",VLOOKUP(B408,'F-GD-07 Completo'!$B:$AE,16,0))," ")</f>
        <v>#N/A</v>
      </c>
      <c r="AO408" s="673"/>
      <c r="AP408" s="69" t="e">
        <f>VLOOKUP(B408,'F-GD-07 Completo'!$B:$AE,29,0)</f>
        <v>#N/A</v>
      </c>
      <c r="AQ408" s="676" t="e">
        <f>VLOOKUP(B408,'F-GD-07 Completo'!$B:$AA,21,0)</f>
        <v>#N/A</v>
      </c>
      <c r="AR408" s="677"/>
      <c r="AS408" s="213" t="e">
        <f>VLOOKUP(B408,'F-GD-07 Completo'!$B:$AA,18,0)</f>
        <v>#N/A</v>
      </c>
      <c r="AT408" s="213" t="e">
        <f>VLOOKUP(B408,'F-GD-07 Completo'!$B:$AA,19,0)</f>
        <v>#N/A</v>
      </c>
      <c r="AU408" s="213" t="e">
        <f>VLOOKUP(B408,'F-GD-07 Completo'!$B:$AA,20,0)</f>
        <v>#N/A</v>
      </c>
      <c r="AV408" s="661" t="e">
        <f>VLOOKUP(B408,'F-GD-07 Completo'!$B:$AA,22,0)</f>
        <v>#N/A</v>
      </c>
      <c r="AW408" s="662"/>
      <c r="AX408" s="70" t="e">
        <f>IF(VLOOKUP(B408,'F-GD-07 Completo'!$B:$AA,23,0)="PU","X"," ")</f>
        <v>#N/A</v>
      </c>
      <c r="AY408" s="70" t="e">
        <f>IF(VLOOKUP(B408,'F-GD-07 Completo'!$B:$AA,23,0)="PC","X"," ")</f>
        <v>#N/A</v>
      </c>
      <c r="AZ408" s="70" t="e">
        <f>IF(VLOOKUP(B408,'F-GD-07 Completo'!$B:$AA,23,0)="PR","X"," ")</f>
        <v>#N/A</v>
      </c>
      <c r="BA408" s="71" t="e">
        <f>VLOOKUP(B408,'F-GD-07 Completo'!$B:$AA,24,0)</f>
        <v>#N/A</v>
      </c>
      <c r="BB408" s="663" t="e">
        <f>VLOOKUP(B408,'F-GD-07 Completo'!$B:$AA,25,0)</f>
        <v>#N/A</v>
      </c>
      <c r="BC408" s="664"/>
      <c r="BD408" s="664"/>
      <c r="BE408" s="664"/>
      <c r="BF408" s="664"/>
      <c r="BG408" s="664"/>
      <c r="BH408" s="664"/>
      <c r="BI408" s="664"/>
      <c r="BJ408" s="664"/>
      <c r="BK408" s="664"/>
      <c r="BL408" s="664"/>
      <c r="BM408" s="664"/>
      <c r="BN408" s="664"/>
      <c r="BO408" s="665"/>
      <c r="BP408" s="72"/>
      <c r="BQ408" s="73"/>
      <c r="BR408" s="209"/>
    </row>
    <row r="409" spans="1:70" s="210" customFormat="1" ht="16.5" customHeight="1" x14ac:dyDescent="0.2">
      <c r="A409" s="208"/>
      <c r="B409" s="68">
        <v>388</v>
      </c>
      <c r="C409" s="661" t="e">
        <f>CONCATENATE(VLOOKUP(B409,'F-GD-07 Completo'!$B:$AA,6,0),".",VLOOKUP(B409,'F-GD-07 Completo'!$B:$AA,8,0))</f>
        <v>#N/A</v>
      </c>
      <c r="D409" s="661"/>
      <c r="E409" s="661"/>
      <c r="F409" s="666" t="e">
        <f>CONCATENATE(VLOOKUP(B409,'F-GD-07 Completo'!$B:$AA,7,0),".",VLOOKUP(B409,'F-GD-07 Completo'!$B:$AA,9,0))</f>
        <v>#N/A</v>
      </c>
      <c r="G409" s="666"/>
      <c r="H409" s="666"/>
      <c r="I409" s="666"/>
      <c r="J409" s="666"/>
      <c r="K409" s="666"/>
      <c r="L409" s="666"/>
      <c r="M409" s="666"/>
      <c r="N409" s="666"/>
      <c r="O409" s="666"/>
      <c r="P409" s="666"/>
      <c r="Q409" s="666"/>
      <c r="R409" s="666"/>
      <c r="S409" s="666"/>
      <c r="T409" s="666"/>
      <c r="U409" s="666" t="e">
        <f>CONCATENATE(VLOOKUP(B409,'F-GD-07 Completo'!$B:$AA,8,0)," - ",VLOOKUP(B409,'F-GD-07 Completo'!$B:$W,10,0))</f>
        <v>#N/A</v>
      </c>
      <c r="V409" s="666"/>
      <c r="W409" s="666"/>
      <c r="X409" s="666"/>
      <c r="Y409" s="666"/>
      <c r="Z409" s="666"/>
      <c r="AA409" s="666"/>
      <c r="AB409" s="667"/>
      <c r="AC409" s="668" t="e">
        <f>VLOOKUP(B409,'F-GD-07 Completo'!$B:$AA,11,0)</f>
        <v>#N/A</v>
      </c>
      <c r="AD409" s="669"/>
      <c r="AE409" s="669"/>
      <c r="AF409" s="669"/>
      <c r="AG409" s="670" t="e">
        <f>VLOOKUP(B409,'F-GD-07 Completo'!$B:$AA,12,0)</f>
        <v>#N/A</v>
      </c>
      <c r="AH409" s="670"/>
      <c r="AI409" s="671"/>
      <c r="AJ409" s="672" t="e">
        <f>IF(VLOOKUP(B409,'F-GD-07 Completo'!$B:$AA,13,0)="Carpeta física",CONCATENATE(VLOOKUP(B409,'F-GD-07 Completo'!$B:$AE,14,0)," de ",VLOOKUP(B409,'F-GD-07 Completo'!$B:$AE,15,0))," ")</f>
        <v>#N/A</v>
      </c>
      <c r="AK409" s="673"/>
      <c r="AL409" s="674" t="e">
        <f>IF(VLOOKUP(B409,'F-GD-07 Completo'!$B:$AA,13,0)="Tomo (documentos empastados)",CONCATENATE(VLOOKUP(B409,'F-GD-07 Completo'!$B:$AE,15,0)," de ",VLOOKUP(B409,'F-GD-07 Completo'!$B:$AE,16,0))," ")</f>
        <v>#N/A</v>
      </c>
      <c r="AM409" s="675"/>
      <c r="AN409" s="672" t="e">
        <f>IF(VLOOKUP(B409,'F-GD-07 Completo'!$B:$AA,13,0)="Otro",CONCATENATE(VLOOKUP(B409,'F-GD-07 Completo'!$B:$AE,15,0)," de ",VLOOKUP(B409,'F-GD-07 Completo'!$B:$AE,16,0))," ")</f>
        <v>#N/A</v>
      </c>
      <c r="AO409" s="673"/>
      <c r="AP409" s="69" t="e">
        <f>VLOOKUP(B409,'F-GD-07 Completo'!$B:$AE,29,0)</f>
        <v>#N/A</v>
      </c>
      <c r="AQ409" s="676" t="e">
        <f>VLOOKUP(B409,'F-GD-07 Completo'!$B:$AA,21,0)</f>
        <v>#N/A</v>
      </c>
      <c r="AR409" s="677"/>
      <c r="AS409" s="213" t="e">
        <f>VLOOKUP(B409,'F-GD-07 Completo'!$B:$AA,18,0)</f>
        <v>#N/A</v>
      </c>
      <c r="AT409" s="213" t="e">
        <f>VLOOKUP(B409,'F-GD-07 Completo'!$B:$AA,19,0)</f>
        <v>#N/A</v>
      </c>
      <c r="AU409" s="213" t="e">
        <f>VLOOKUP(B409,'F-GD-07 Completo'!$B:$AA,20,0)</f>
        <v>#N/A</v>
      </c>
      <c r="AV409" s="661" t="e">
        <f>VLOOKUP(B409,'F-GD-07 Completo'!$B:$AA,22,0)</f>
        <v>#N/A</v>
      </c>
      <c r="AW409" s="662"/>
      <c r="AX409" s="70" t="e">
        <f>IF(VLOOKUP(B409,'F-GD-07 Completo'!$B:$AA,23,0)="PU","X"," ")</f>
        <v>#N/A</v>
      </c>
      <c r="AY409" s="70" t="e">
        <f>IF(VLOOKUP(B409,'F-GD-07 Completo'!$B:$AA,23,0)="PC","X"," ")</f>
        <v>#N/A</v>
      </c>
      <c r="AZ409" s="70" t="e">
        <f>IF(VLOOKUP(B409,'F-GD-07 Completo'!$B:$AA,23,0)="PR","X"," ")</f>
        <v>#N/A</v>
      </c>
      <c r="BA409" s="71" t="e">
        <f>VLOOKUP(B409,'F-GD-07 Completo'!$B:$AA,24,0)</f>
        <v>#N/A</v>
      </c>
      <c r="BB409" s="663" t="e">
        <f>VLOOKUP(B409,'F-GD-07 Completo'!$B:$AA,25,0)</f>
        <v>#N/A</v>
      </c>
      <c r="BC409" s="664"/>
      <c r="BD409" s="664"/>
      <c r="BE409" s="664"/>
      <c r="BF409" s="664"/>
      <c r="BG409" s="664"/>
      <c r="BH409" s="664"/>
      <c r="BI409" s="664"/>
      <c r="BJ409" s="664"/>
      <c r="BK409" s="664"/>
      <c r="BL409" s="664"/>
      <c r="BM409" s="664"/>
      <c r="BN409" s="664"/>
      <c r="BO409" s="665"/>
      <c r="BP409" s="72"/>
      <c r="BQ409" s="73"/>
      <c r="BR409" s="209"/>
    </row>
    <row r="410" spans="1:70" s="210" customFormat="1" ht="16.5" customHeight="1" x14ac:dyDescent="0.2">
      <c r="A410" s="208"/>
      <c r="B410" s="68">
        <v>389</v>
      </c>
      <c r="C410" s="661" t="e">
        <f>CONCATENATE(VLOOKUP(B410,'F-GD-07 Completo'!$B:$AA,6,0),".",VLOOKUP(B410,'F-GD-07 Completo'!$B:$AA,8,0))</f>
        <v>#N/A</v>
      </c>
      <c r="D410" s="661"/>
      <c r="E410" s="661"/>
      <c r="F410" s="666" t="e">
        <f>CONCATENATE(VLOOKUP(B410,'F-GD-07 Completo'!$B:$AA,7,0),".",VLOOKUP(B410,'F-GD-07 Completo'!$B:$AA,9,0))</f>
        <v>#N/A</v>
      </c>
      <c r="G410" s="666"/>
      <c r="H410" s="666"/>
      <c r="I410" s="666"/>
      <c r="J410" s="666"/>
      <c r="K410" s="666"/>
      <c r="L410" s="666"/>
      <c r="M410" s="666"/>
      <c r="N410" s="666"/>
      <c r="O410" s="666"/>
      <c r="P410" s="666"/>
      <c r="Q410" s="666"/>
      <c r="R410" s="666"/>
      <c r="S410" s="666"/>
      <c r="T410" s="666"/>
      <c r="U410" s="666" t="e">
        <f>CONCATENATE(VLOOKUP(B410,'F-GD-07 Completo'!$B:$AA,8,0)," - ",VLOOKUP(B410,'F-GD-07 Completo'!$B:$W,10,0))</f>
        <v>#N/A</v>
      </c>
      <c r="V410" s="666"/>
      <c r="W410" s="666"/>
      <c r="X410" s="666"/>
      <c r="Y410" s="666"/>
      <c r="Z410" s="666"/>
      <c r="AA410" s="666"/>
      <c r="AB410" s="667"/>
      <c r="AC410" s="668" t="e">
        <f>VLOOKUP(B410,'F-GD-07 Completo'!$B:$AA,11,0)</f>
        <v>#N/A</v>
      </c>
      <c r="AD410" s="669"/>
      <c r="AE410" s="669"/>
      <c r="AF410" s="669"/>
      <c r="AG410" s="670" t="e">
        <f>VLOOKUP(B410,'F-GD-07 Completo'!$B:$AA,12,0)</f>
        <v>#N/A</v>
      </c>
      <c r="AH410" s="670"/>
      <c r="AI410" s="671"/>
      <c r="AJ410" s="672" t="e">
        <f>IF(VLOOKUP(B410,'F-GD-07 Completo'!$B:$AA,13,0)="Carpeta física",CONCATENATE(VLOOKUP(B410,'F-GD-07 Completo'!$B:$AE,14,0)," de ",VLOOKUP(B410,'F-GD-07 Completo'!$B:$AE,15,0))," ")</f>
        <v>#N/A</v>
      </c>
      <c r="AK410" s="673"/>
      <c r="AL410" s="674" t="e">
        <f>IF(VLOOKUP(B410,'F-GD-07 Completo'!$B:$AA,13,0)="Tomo (documentos empastados)",CONCATENATE(VLOOKUP(B410,'F-GD-07 Completo'!$B:$AE,15,0)," de ",VLOOKUP(B410,'F-GD-07 Completo'!$B:$AE,16,0))," ")</f>
        <v>#N/A</v>
      </c>
      <c r="AM410" s="675"/>
      <c r="AN410" s="672" t="e">
        <f>IF(VLOOKUP(B410,'F-GD-07 Completo'!$B:$AA,13,0)="Otro",CONCATENATE(VLOOKUP(B410,'F-GD-07 Completo'!$B:$AE,15,0)," de ",VLOOKUP(B410,'F-GD-07 Completo'!$B:$AE,16,0))," ")</f>
        <v>#N/A</v>
      </c>
      <c r="AO410" s="673"/>
      <c r="AP410" s="69" t="e">
        <f>VLOOKUP(B410,'F-GD-07 Completo'!$B:$AE,29,0)</f>
        <v>#N/A</v>
      </c>
      <c r="AQ410" s="676" t="e">
        <f>VLOOKUP(B410,'F-GD-07 Completo'!$B:$AA,21,0)</f>
        <v>#N/A</v>
      </c>
      <c r="AR410" s="677"/>
      <c r="AS410" s="213" t="e">
        <f>VLOOKUP(B410,'F-GD-07 Completo'!$B:$AA,18,0)</f>
        <v>#N/A</v>
      </c>
      <c r="AT410" s="213" t="e">
        <f>VLOOKUP(B410,'F-GD-07 Completo'!$B:$AA,19,0)</f>
        <v>#N/A</v>
      </c>
      <c r="AU410" s="213" t="e">
        <f>VLOOKUP(B410,'F-GD-07 Completo'!$B:$AA,20,0)</f>
        <v>#N/A</v>
      </c>
      <c r="AV410" s="661" t="e">
        <f>VLOOKUP(B410,'F-GD-07 Completo'!$B:$AA,22,0)</f>
        <v>#N/A</v>
      </c>
      <c r="AW410" s="662"/>
      <c r="AX410" s="70" t="e">
        <f>IF(VLOOKUP(B410,'F-GD-07 Completo'!$B:$AA,23,0)="PU","X"," ")</f>
        <v>#N/A</v>
      </c>
      <c r="AY410" s="70" t="e">
        <f>IF(VLOOKUP(B410,'F-GD-07 Completo'!$B:$AA,23,0)="PC","X"," ")</f>
        <v>#N/A</v>
      </c>
      <c r="AZ410" s="70" t="e">
        <f>IF(VLOOKUP(B410,'F-GD-07 Completo'!$B:$AA,23,0)="PR","X"," ")</f>
        <v>#N/A</v>
      </c>
      <c r="BA410" s="71" t="e">
        <f>VLOOKUP(B410,'F-GD-07 Completo'!$B:$AA,24,0)</f>
        <v>#N/A</v>
      </c>
      <c r="BB410" s="663" t="e">
        <f>VLOOKUP(B410,'F-GD-07 Completo'!$B:$AA,25,0)</f>
        <v>#N/A</v>
      </c>
      <c r="BC410" s="664"/>
      <c r="BD410" s="664"/>
      <c r="BE410" s="664"/>
      <c r="BF410" s="664"/>
      <c r="BG410" s="664"/>
      <c r="BH410" s="664"/>
      <c r="BI410" s="664"/>
      <c r="BJ410" s="664"/>
      <c r="BK410" s="664"/>
      <c r="BL410" s="664"/>
      <c r="BM410" s="664"/>
      <c r="BN410" s="664"/>
      <c r="BO410" s="665"/>
      <c r="BP410" s="72"/>
      <c r="BQ410" s="73"/>
      <c r="BR410" s="209"/>
    </row>
    <row r="411" spans="1:70" s="210" customFormat="1" ht="16.5" customHeight="1" x14ac:dyDescent="0.2">
      <c r="A411" s="208"/>
      <c r="B411" s="68">
        <v>390</v>
      </c>
      <c r="C411" s="661" t="e">
        <f>CONCATENATE(VLOOKUP(B411,'F-GD-07 Completo'!$B:$AA,6,0),".",VLOOKUP(B411,'F-GD-07 Completo'!$B:$AA,8,0))</f>
        <v>#N/A</v>
      </c>
      <c r="D411" s="661"/>
      <c r="E411" s="661"/>
      <c r="F411" s="666" t="e">
        <f>CONCATENATE(VLOOKUP(B411,'F-GD-07 Completo'!$B:$AA,7,0),".",VLOOKUP(B411,'F-GD-07 Completo'!$B:$AA,9,0))</f>
        <v>#N/A</v>
      </c>
      <c r="G411" s="666"/>
      <c r="H411" s="666"/>
      <c r="I411" s="666"/>
      <c r="J411" s="666"/>
      <c r="K411" s="666"/>
      <c r="L411" s="666"/>
      <c r="M411" s="666"/>
      <c r="N411" s="666"/>
      <c r="O411" s="666"/>
      <c r="P411" s="666"/>
      <c r="Q411" s="666"/>
      <c r="R411" s="666"/>
      <c r="S411" s="666"/>
      <c r="T411" s="666"/>
      <c r="U411" s="666" t="e">
        <f>CONCATENATE(VLOOKUP(B411,'F-GD-07 Completo'!$B:$AA,8,0)," - ",VLOOKUP(B411,'F-GD-07 Completo'!$B:$W,10,0))</f>
        <v>#N/A</v>
      </c>
      <c r="V411" s="666"/>
      <c r="W411" s="666"/>
      <c r="X411" s="666"/>
      <c r="Y411" s="666"/>
      <c r="Z411" s="666"/>
      <c r="AA411" s="666"/>
      <c r="AB411" s="667"/>
      <c r="AC411" s="668" t="e">
        <f>VLOOKUP(B411,'F-GD-07 Completo'!$B:$AA,11,0)</f>
        <v>#N/A</v>
      </c>
      <c r="AD411" s="669"/>
      <c r="AE411" s="669"/>
      <c r="AF411" s="669"/>
      <c r="AG411" s="670" t="e">
        <f>VLOOKUP(B411,'F-GD-07 Completo'!$B:$AA,12,0)</f>
        <v>#N/A</v>
      </c>
      <c r="AH411" s="670"/>
      <c r="AI411" s="671"/>
      <c r="AJ411" s="672" t="e">
        <f>IF(VLOOKUP(B411,'F-GD-07 Completo'!$B:$AA,13,0)="Carpeta física",CONCATENATE(VLOOKUP(B411,'F-GD-07 Completo'!$B:$AE,14,0)," de ",VLOOKUP(B411,'F-GD-07 Completo'!$B:$AE,15,0))," ")</f>
        <v>#N/A</v>
      </c>
      <c r="AK411" s="673"/>
      <c r="AL411" s="674" t="e">
        <f>IF(VLOOKUP(B411,'F-GD-07 Completo'!$B:$AA,13,0)="Tomo (documentos empastados)",CONCATENATE(VLOOKUP(B411,'F-GD-07 Completo'!$B:$AE,15,0)," de ",VLOOKUP(B411,'F-GD-07 Completo'!$B:$AE,16,0))," ")</f>
        <v>#N/A</v>
      </c>
      <c r="AM411" s="675"/>
      <c r="AN411" s="672" t="e">
        <f>IF(VLOOKUP(B411,'F-GD-07 Completo'!$B:$AA,13,0)="Otro",CONCATENATE(VLOOKUP(B411,'F-GD-07 Completo'!$B:$AE,15,0)," de ",VLOOKUP(B411,'F-GD-07 Completo'!$B:$AE,16,0))," ")</f>
        <v>#N/A</v>
      </c>
      <c r="AO411" s="673"/>
      <c r="AP411" s="69" t="e">
        <f>VLOOKUP(B411,'F-GD-07 Completo'!$B:$AE,29,0)</f>
        <v>#N/A</v>
      </c>
      <c r="AQ411" s="676" t="e">
        <f>VLOOKUP(B411,'F-GD-07 Completo'!$B:$AA,21,0)</f>
        <v>#N/A</v>
      </c>
      <c r="AR411" s="677"/>
      <c r="AS411" s="213" t="e">
        <f>VLOOKUP(B411,'F-GD-07 Completo'!$B:$AA,18,0)</f>
        <v>#N/A</v>
      </c>
      <c r="AT411" s="213" t="e">
        <f>VLOOKUP(B411,'F-GD-07 Completo'!$B:$AA,19,0)</f>
        <v>#N/A</v>
      </c>
      <c r="AU411" s="213" t="e">
        <f>VLOOKUP(B411,'F-GD-07 Completo'!$B:$AA,20,0)</f>
        <v>#N/A</v>
      </c>
      <c r="AV411" s="661" t="e">
        <f>VLOOKUP(B411,'F-GD-07 Completo'!$B:$AA,22,0)</f>
        <v>#N/A</v>
      </c>
      <c r="AW411" s="662"/>
      <c r="AX411" s="70" t="e">
        <f>IF(VLOOKUP(B411,'F-GD-07 Completo'!$B:$AA,23,0)="PU","X"," ")</f>
        <v>#N/A</v>
      </c>
      <c r="AY411" s="70" t="e">
        <f>IF(VLOOKUP(B411,'F-GD-07 Completo'!$B:$AA,23,0)="PC","X"," ")</f>
        <v>#N/A</v>
      </c>
      <c r="AZ411" s="70" t="e">
        <f>IF(VLOOKUP(B411,'F-GD-07 Completo'!$B:$AA,23,0)="PR","X"," ")</f>
        <v>#N/A</v>
      </c>
      <c r="BA411" s="71" t="e">
        <f>VLOOKUP(B411,'F-GD-07 Completo'!$B:$AA,24,0)</f>
        <v>#N/A</v>
      </c>
      <c r="BB411" s="663" t="e">
        <f>VLOOKUP(B411,'F-GD-07 Completo'!$B:$AA,25,0)</f>
        <v>#N/A</v>
      </c>
      <c r="BC411" s="664"/>
      <c r="BD411" s="664"/>
      <c r="BE411" s="664"/>
      <c r="BF411" s="664"/>
      <c r="BG411" s="664"/>
      <c r="BH411" s="664"/>
      <c r="BI411" s="664"/>
      <c r="BJ411" s="664"/>
      <c r="BK411" s="664"/>
      <c r="BL411" s="664"/>
      <c r="BM411" s="664"/>
      <c r="BN411" s="664"/>
      <c r="BO411" s="665"/>
      <c r="BP411" s="72"/>
      <c r="BQ411" s="73"/>
      <c r="BR411" s="209"/>
    </row>
    <row r="412" spans="1:70" s="210" customFormat="1" ht="16.5" customHeight="1" x14ac:dyDescent="0.2">
      <c r="A412" s="208"/>
      <c r="B412" s="68">
        <v>391</v>
      </c>
      <c r="C412" s="661" t="e">
        <f>CONCATENATE(VLOOKUP(B412,'F-GD-07 Completo'!$B:$AA,6,0),".",VLOOKUP(B412,'F-GD-07 Completo'!$B:$AA,8,0))</f>
        <v>#N/A</v>
      </c>
      <c r="D412" s="661"/>
      <c r="E412" s="661"/>
      <c r="F412" s="666" t="e">
        <f>CONCATENATE(VLOOKUP(B412,'F-GD-07 Completo'!$B:$AA,7,0),".",VLOOKUP(B412,'F-GD-07 Completo'!$B:$AA,9,0))</f>
        <v>#N/A</v>
      </c>
      <c r="G412" s="666"/>
      <c r="H412" s="666"/>
      <c r="I412" s="666"/>
      <c r="J412" s="666"/>
      <c r="K412" s="666"/>
      <c r="L412" s="666"/>
      <c r="M412" s="666"/>
      <c r="N412" s="666"/>
      <c r="O412" s="666"/>
      <c r="P412" s="666"/>
      <c r="Q412" s="666"/>
      <c r="R412" s="666"/>
      <c r="S412" s="666"/>
      <c r="T412" s="666"/>
      <c r="U412" s="666" t="e">
        <f>CONCATENATE(VLOOKUP(B412,'F-GD-07 Completo'!$B:$AA,8,0)," - ",VLOOKUP(B412,'F-GD-07 Completo'!$B:$W,10,0))</f>
        <v>#N/A</v>
      </c>
      <c r="V412" s="666"/>
      <c r="W412" s="666"/>
      <c r="X412" s="666"/>
      <c r="Y412" s="666"/>
      <c r="Z412" s="666"/>
      <c r="AA412" s="666"/>
      <c r="AB412" s="667"/>
      <c r="AC412" s="668" t="e">
        <f>VLOOKUP(B412,'F-GD-07 Completo'!$B:$AA,11,0)</f>
        <v>#N/A</v>
      </c>
      <c r="AD412" s="669"/>
      <c r="AE412" s="669"/>
      <c r="AF412" s="669"/>
      <c r="AG412" s="670" t="e">
        <f>VLOOKUP(B412,'F-GD-07 Completo'!$B:$AA,12,0)</f>
        <v>#N/A</v>
      </c>
      <c r="AH412" s="670"/>
      <c r="AI412" s="671"/>
      <c r="AJ412" s="672" t="e">
        <f>IF(VLOOKUP(B412,'F-GD-07 Completo'!$B:$AA,13,0)="Carpeta física",CONCATENATE(VLOOKUP(B412,'F-GD-07 Completo'!$B:$AE,14,0)," de ",VLOOKUP(B412,'F-GD-07 Completo'!$B:$AE,15,0))," ")</f>
        <v>#N/A</v>
      </c>
      <c r="AK412" s="673"/>
      <c r="AL412" s="674" t="e">
        <f>IF(VLOOKUP(B412,'F-GD-07 Completo'!$B:$AA,13,0)="Tomo (documentos empastados)",CONCATENATE(VLOOKUP(B412,'F-GD-07 Completo'!$B:$AE,15,0)," de ",VLOOKUP(B412,'F-GD-07 Completo'!$B:$AE,16,0))," ")</f>
        <v>#N/A</v>
      </c>
      <c r="AM412" s="675"/>
      <c r="AN412" s="672" t="e">
        <f>IF(VLOOKUP(B412,'F-GD-07 Completo'!$B:$AA,13,0)="Otro",CONCATENATE(VLOOKUP(B412,'F-GD-07 Completo'!$B:$AE,15,0)," de ",VLOOKUP(B412,'F-GD-07 Completo'!$B:$AE,16,0))," ")</f>
        <v>#N/A</v>
      </c>
      <c r="AO412" s="673"/>
      <c r="AP412" s="69" t="e">
        <f>VLOOKUP(B412,'F-GD-07 Completo'!$B:$AE,29,0)</f>
        <v>#N/A</v>
      </c>
      <c r="AQ412" s="676" t="e">
        <f>VLOOKUP(B412,'F-GD-07 Completo'!$B:$AA,21,0)</f>
        <v>#N/A</v>
      </c>
      <c r="AR412" s="677"/>
      <c r="AS412" s="213" t="e">
        <f>VLOOKUP(B412,'F-GD-07 Completo'!$B:$AA,18,0)</f>
        <v>#N/A</v>
      </c>
      <c r="AT412" s="213" t="e">
        <f>VLOOKUP(B412,'F-GD-07 Completo'!$B:$AA,19,0)</f>
        <v>#N/A</v>
      </c>
      <c r="AU412" s="213" t="e">
        <f>VLOOKUP(B412,'F-GD-07 Completo'!$B:$AA,20,0)</f>
        <v>#N/A</v>
      </c>
      <c r="AV412" s="661" t="e">
        <f>VLOOKUP(B412,'F-GD-07 Completo'!$B:$AA,22,0)</f>
        <v>#N/A</v>
      </c>
      <c r="AW412" s="662"/>
      <c r="AX412" s="70" t="e">
        <f>IF(VLOOKUP(B412,'F-GD-07 Completo'!$B:$AA,23,0)="PU","X"," ")</f>
        <v>#N/A</v>
      </c>
      <c r="AY412" s="70" t="e">
        <f>IF(VLOOKUP(B412,'F-GD-07 Completo'!$B:$AA,23,0)="PC","X"," ")</f>
        <v>#N/A</v>
      </c>
      <c r="AZ412" s="70" t="e">
        <f>IF(VLOOKUP(B412,'F-GD-07 Completo'!$B:$AA,23,0)="PR","X"," ")</f>
        <v>#N/A</v>
      </c>
      <c r="BA412" s="71" t="e">
        <f>VLOOKUP(B412,'F-GD-07 Completo'!$B:$AA,24,0)</f>
        <v>#N/A</v>
      </c>
      <c r="BB412" s="663" t="e">
        <f>VLOOKUP(B412,'F-GD-07 Completo'!$B:$AA,25,0)</f>
        <v>#N/A</v>
      </c>
      <c r="BC412" s="664"/>
      <c r="BD412" s="664"/>
      <c r="BE412" s="664"/>
      <c r="BF412" s="664"/>
      <c r="BG412" s="664"/>
      <c r="BH412" s="664"/>
      <c r="BI412" s="664"/>
      <c r="BJ412" s="664"/>
      <c r="BK412" s="664"/>
      <c r="BL412" s="664"/>
      <c r="BM412" s="664"/>
      <c r="BN412" s="664"/>
      <c r="BO412" s="665"/>
      <c r="BP412" s="72"/>
      <c r="BQ412" s="73"/>
      <c r="BR412" s="209"/>
    </row>
    <row r="413" spans="1:70" s="210" customFormat="1" ht="16.5" customHeight="1" x14ac:dyDescent="0.2">
      <c r="A413" s="208"/>
      <c r="B413" s="68">
        <v>392</v>
      </c>
      <c r="C413" s="661" t="e">
        <f>CONCATENATE(VLOOKUP(B413,'F-GD-07 Completo'!$B:$AA,6,0),".",VLOOKUP(B413,'F-GD-07 Completo'!$B:$AA,8,0))</f>
        <v>#N/A</v>
      </c>
      <c r="D413" s="661"/>
      <c r="E413" s="661"/>
      <c r="F413" s="666" t="e">
        <f>CONCATENATE(VLOOKUP(B413,'F-GD-07 Completo'!$B:$AA,7,0),".",VLOOKUP(B413,'F-GD-07 Completo'!$B:$AA,9,0))</f>
        <v>#N/A</v>
      </c>
      <c r="G413" s="666"/>
      <c r="H413" s="666"/>
      <c r="I413" s="666"/>
      <c r="J413" s="666"/>
      <c r="K413" s="666"/>
      <c r="L413" s="666"/>
      <c r="M413" s="666"/>
      <c r="N413" s="666"/>
      <c r="O413" s="666"/>
      <c r="P413" s="666"/>
      <c r="Q413" s="666"/>
      <c r="R413" s="666"/>
      <c r="S413" s="666"/>
      <c r="T413" s="666"/>
      <c r="U413" s="666" t="e">
        <f>CONCATENATE(VLOOKUP(B413,'F-GD-07 Completo'!$B:$AA,8,0)," - ",VLOOKUP(B413,'F-GD-07 Completo'!$B:$W,10,0))</f>
        <v>#N/A</v>
      </c>
      <c r="V413" s="666"/>
      <c r="W413" s="666"/>
      <c r="X413" s="666"/>
      <c r="Y413" s="666"/>
      <c r="Z413" s="666"/>
      <c r="AA413" s="666"/>
      <c r="AB413" s="667"/>
      <c r="AC413" s="668" t="e">
        <f>VLOOKUP(B413,'F-GD-07 Completo'!$B:$AA,11,0)</f>
        <v>#N/A</v>
      </c>
      <c r="AD413" s="669"/>
      <c r="AE413" s="669"/>
      <c r="AF413" s="669"/>
      <c r="AG413" s="670" t="e">
        <f>VLOOKUP(B413,'F-GD-07 Completo'!$B:$AA,12,0)</f>
        <v>#N/A</v>
      </c>
      <c r="AH413" s="670"/>
      <c r="AI413" s="671"/>
      <c r="AJ413" s="672" t="e">
        <f>IF(VLOOKUP(B413,'F-GD-07 Completo'!$B:$AA,13,0)="Carpeta física",CONCATENATE(VLOOKUP(B413,'F-GD-07 Completo'!$B:$AE,14,0)," de ",VLOOKUP(B413,'F-GD-07 Completo'!$B:$AE,15,0))," ")</f>
        <v>#N/A</v>
      </c>
      <c r="AK413" s="673"/>
      <c r="AL413" s="674" t="e">
        <f>IF(VLOOKUP(B413,'F-GD-07 Completo'!$B:$AA,13,0)="Tomo (documentos empastados)",CONCATENATE(VLOOKUP(B413,'F-GD-07 Completo'!$B:$AE,15,0)," de ",VLOOKUP(B413,'F-GD-07 Completo'!$B:$AE,16,0))," ")</f>
        <v>#N/A</v>
      </c>
      <c r="AM413" s="675"/>
      <c r="AN413" s="672" t="e">
        <f>IF(VLOOKUP(B413,'F-GD-07 Completo'!$B:$AA,13,0)="Otro",CONCATENATE(VLOOKUP(B413,'F-GD-07 Completo'!$B:$AE,15,0)," de ",VLOOKUP(B413,'F-GD-07 Completo'!$B:$AE,16,0))," ")</f>
        <v>#N/A</v>
      </c>
      <c r="AO413" s="673"/>
      <c r="AP413" s="69" t="e">
        <f>VLOOKUP(B413,'F-GD-07 Completo'!$B:$AE,29,0)</f>
        <v>#N/A</v>
      </c>
      <c r="AQ413" s="676" t="e">
        <f>VLOOKUP(B413,'F-GD-07 Completo'!$B:$AA,21,0)</f>
        <v>#N/A</v>
      </c>
      <c r="AR413" s="677"/>
      <c r="AS413" s="213" t="e">
        <f>VLOOKUP(B413,'F-GD-07 Completo'!$B:$AA,18,0)</f>
        <v>#N/A</v>
      </c>
      <c r="AT413" s="213" t="e">
        <f>VLOOKUP(B413,'F-GD-07 Completo'!$B:$AA,19,0)</f>
        <v>#N/A</v>
      </c>
      <c r="AU413" s="213" t="e">
        <f>VLOOKUP(B413,'F-GD-07 Completo'!$B:$AA,20,0)</f>
        <v>#N/A</v>
      </c>
      <c r="AV413" s="661" t="e">
        <f>VLOOKUP(B413,'F-GD-07 Completo'!$B:$AA,22,0)</f>
        <v>#N/A</v>
      </c>
      <c r="AW413" s="662"/>
      <c r="AX413" s="70" t="e">
        <f>IF(VLOOKUP(B413,'F-GD-07 Completo'!$B:$AA,23,0)="PU","X"," ")</f>
        <v>#N/A</v>
      </c>
      <c r="AY413" s="70" t="e">
        <f>IF(VLOOKUP(B413,'F-GD-07 Completo'!$B:$AA,23,0)="PC","X"," ")</f>
        <v>#N/A</v>
      </c>
      <c r="AZ413" s="70" t="e">
        <f>IF(VLOOKUP(B413,'F-GD-07 Completo'!$B:$AA,23,0)="PR","X"," ")</f>
        <v>#N/A</v>
      </c>
      <c r="BA413" s="71" t="e">
        <f>VLOOKUP(B413,'F-GD-07 Completo'!$B:$AA,24,0)</f>
        <v>#N/A</v>
      </c>
      <c r="BB413" s="663" t="e">
        <f>VLOOKUP(B413,'F-GD-07 Completo'!$B:$AA,25,0)</f>
        <v>#N/A</v>
      </c>
      <c r="BC413" s="664"/>
      <c r="BD413" s="664"/>
      <c r="BE413" s="664"/>
      <c r="BF413" s="664"/>
      <c r="BG413" s="664"/>
      <c r="BH413" s="664"/>
      <c r="BI413" s="664"/>
      <c r="BJ413" s="664"/>
      <c r="BK413" s="664"/>
      <c r="BL413" s="664"/>
      <c r="BM413" s="664"/>
      <c r="BN413" s="664"/>
      <c r="BO413" s="665"/>
      <c r="BP413" s="72"/>
      <c r="BQ413" s="73"/>
      <c r="BR413" s="209"/>
    </row>
    <row r="414" spans="1:70" s="210" customFormat="1" ht="16.5" customHeight="1" x14ac:dyDescent="0.2">
      <c r="A414" s="208"/>
      <c r="B414" s="68">
        <v>393</v>
      </c>
      <c r="C414" s="661" t="e">
        <f>CONCATENATE(VLOOKUP(B414,'F-GD-07 Completo'!$B:$AA,6,0),".",VLOOKUP(B414,'F-GD-07 Completo'!$B:$AA,8,0))</f>
        <v>#N/A</v>
      </c>
      <c r="D414" s="661"/>
      <c r="E414" s="661"/>
      <c r="F414" s="666" t="e">
        <f>CONCATENATE(VLOOKUP(B414,'F-GD-07 Completo'!$B:$AA,7,0),".",VLOOKUP(B414,'F-GD-07 Completo'!$B:$AA,9,0))</f>
        <v>#N/A</v>
      </c>
      <c r="G414" s="666"/>
      <c r="H414" s="666"/>
      <c r="I414" s="666"/>
      <c r="J414" s="666"/>
      <c r="K414" s="666"/>
      <c r="L414" s="666"/>
      <c r="M414" s="666"/>
      <c r="N414" s="666"/>
      <c r="O414" s="666"/>
      <c r="P414" s="666"/>
      <c r="Q414" s="666"/>
      <c r="R414" s="666"/>
      <c r="S414" s="666"/>
      <c r="T414" s="666"/>
      <c r="U414" s="666" t="e">
        <f>CONCATENATE(VLOOKUP(B414,'F-GD-07 Completo'!$B:$AA,8,0)," - ",VLOOKUP(B414,'F-GD-07 Completo'!$B:$W,10,0))</f>
        <v>#N/A</v>
      </c>
      <c r="V414" s="666"/>
      <c r="W414" s="666"/>
      <c r="X414" s="666"/>
      <c r="Y414" s="666"/>
      <c r="Z414" s="666"/>
      <c r="AA414" s="666"/>
      <c r="AB414" s="667"/>
      <c r="AC414" s="668" t="e">
        <f>VLOOKUP(B414,'F-GD-07 Completo'!$B:$AA,11,0)</f>
        <v>#N/A</v>
      </c>
      <c r="AD414" s="669"/>
      <c r="AE414" s="669"/>
      <c r="AF414" s="669"/>
      <c r="AG414" s="670" t="e">
        <f>VLOOKUP(B414,'F-GD-07 Completo'!$B:$AA,12,0)</f>
        <v>#N/A</v>
      </c>
      <c r="AH414" s="670"/>
      <c r="AI414" s="671"/>
      <c r="AJ414" s="672" t="e">
        <f>IF(VLOOKUP(B414,'F-GD-07 Completo'!$B:$AA,13,0)="Carpeta física",CONCATENATE(VLOOKUP(B414,'F-GD-07 Completo'!$B:$AE,14,0)," de ",VLOOKUP(B414,'F-GD-07 Completo'!$B:$AE,15,0))," ")</f>
        <v>#N/A</v>
      </c>
      <c r="AK414" s="673"/>
      <c r="AL414" s="674" t="e">
        <f>IF(VLOOKUP(B414,'F-GD-07 Completo'!$B:$AA,13,0)="Tomo (documentos empastados)",CONCATENATE(VLOOKUP(B414,'F-GD-07 Completo'!$B:$AE,15,0)," de ",VLOOKUP(B414,'F-GD-07 Completo'!$B:$AE,16,0))," ")</f>
        <v>#N/A</v>
      </c>
      <c r="AM414" s="675"/>
      <c r="AN414" s="672" t="e">
        <f>IF(VLOOKUP(B414,'F-GD-07 Completo'!$B:$AA,13,0)="Otro",CONCATENATE(VLOOKUP(B414,'F-GD-07 Completo'!$B:$AE,15,0)," de ",VLOOKUP(B414,'F-GD-07 Completo'!$B:$AE,16,0))," ")</f>
        <v>#N/A</v>
      </c>
      <c r="AO414" s="673"/>
      <c r="AP414" s="69" t="e">
        <f>VLOOKUP(B414,'F-GD-07 Completo'!$B:$AE,29,0)</f>
        <v>#N/A</v>
      </c>
      <c r="AQ414" s="676" t="e">
        <f>VLOOKUP(B414,'F-GD-07 Completo'!$B:$AA,21,0)</f>
        <v>#N/A</v>
      </c>
      <c r="AR414" s="677"/>
      <c r="AS414" s="213" t="e">
        <f>VLOOKUP(B414,'F-GD-07 Completo'!$B:$AA,18,0)</f>
        <v>#N/A</v>
      </c>
      <c r="AT414" s="213" t="e">
        <f>VLOOKUP(B414,'F-GD-07 Completo'!$B:$AA,19,0)</f>
        <v>#N/A</v>
      </c>
      <c r="AU414" s="213" t="e">
        <f>VLOOKUP(B414,'F-GD-07 Completo'!$B:$AA,20,0)</f>
        <v>#N/A</v>
      </c>
      <c r="AV414" s="661" t="e">
        <f>VLOOKUP(B414,'F-GD-07 Completo'!$B:$AA,22,0)</f>
        <v>#N/A</v>
      </c>
      <c r="AW414" s="662"/>
      <c r="AX414" s="70" t="e">
        <f>IF(VLOOKUP(B414,'F-GD-07 Completo'!$B:$AA,23,0)="PU","X"," ")</f>
        <v>#N/A</v>
      </c>
      <c r="AY414" s="70" t="e">
        <f>IF(VLOOKUP(B414,'F-GD-07 Completo'!$B:$AA,23,0)="PC","X"," ")</f>
        <v>#N/A</v>
      </c>
      <c r="AZ414" s="70" t="e">
        <f>IF(VLOOKUP(B414,'F-GD-07 Completo'!$B:$AA,23,0)="PR","X"," ")</f>
        <v>#N/A</v>
      </c>
      <c r="BA414" s="71" t="e">
        <f>VLOOKUP(B414,'F-GD-07 Completo'!$B:$AA,24,0)</f>
        <v>#N/A</v>
      </c>
      <c r="BB414" s="663" t="e">
        <f>VLOOKUP(B414,'F-GD-07 Completo'!$B:$AA,25,0)</f>
        <v>#N/A</v>
      </c>
      <c r="BC414" s="664"/>
      <c r="BD414" s="664"/>
      <c r="BE414" s="664"/>
      <c r="BF414" s="664"/>
      <c r="BG414" s="664"/>
      <c r="BH414" s="664"/>
      <c r="BI414" s="664"/>
      <c r="BJ414" s="664"/>
      <c r="BK414" s="664"/>
      <c r="BL414" s="664"/>
      <c r="BM414" s="664"/>
      <c r="BN414" s="664"/>
      <c r="BO414" s="665"/>
      <c r="BP414" s="72"/>
      <c r="BQ414" s="73"/>
      <c r="BR414" s="209"/>
    </row>
    <row r="415" spans="1:70" s="210" customFormat="1" ht="16.5" customHeight="1" x14ac:dyDescent="0.2">
      <c r="A415" s="208"/>
      <c r="B415" s="68">
        <v>394</v>
      </c>
      <c r="C415" s="661" t="e">
        <f>CONCATENATE(VLOOKUP(B415,'F-GD-07 Completo'!$B:$AA,6,0),".",VLOOKUP(B415,'F-GD-07 Completo'!$B:$AA,8,0))</f>
        <v>#N/A</v>
      </c>
      <c r="D415" s="661"/>
      <c r="E415" s="661"/>
      <c r="F415" s="666" t="e">
        <f>CONCATENATE(VLOOKUP(B415,'F-GD-07 Completo'!$B:$AA,7,0),".",VLOOKUP(B415,'F-GD-07 Completo'!$B:$AA,9,0))</f>
        <v>#N/A</v>
      </c>
      <c r="G415" s="666"/>
      <c r="H415" s="666"/>
      <c r="I415" s="666"/>
      <c r="J415" s="666"/>
      <c r="K415" s="666"/>
      <c r="L415" s="666"/>
      <c r="M415" s="666"/>
      <c r="N415" s="666"/>
      <c r="O415" s="666"/>
      <c r="P415" s="666"/>
      <c r="Q415" s="666"/>
      <c r="R415" s="666"/>
      <c r="S415" s="666"/>
      <c r="T415" s="666"/>
      <c r="U415" s="666" t="e">
        <f>CONCATENATE(VLOOKUP(B415,'F-GD-07 Completo'!$B:$AA,8,0)," - ",VLOOKUP(B415,'F-GD-07 Completo'!$B:$W,10,0))</f>
        <v>#N/A</v>
      </c>
      <c r="V415" s="666"/>
      <c r="W415" s="666"/>
      <c r="X415" s="666"/>
      <c r="Y415" s="666"/>
      <c r="Z415" s="666"/>
      <c r="AA415" s="666"/>
      <c r="AB415" s="667"/>
      <c r="AC415" s="668" t="e">
        <f>VLOOKUP(B415,'F-GD-07 Completo'!$B:$AA,11,0)</f>
        <v>#N/A</v>
      </c>
      <c r="AD415" s="669"/>
      <c r="AE415" s="669"/>
      <c r="AF415" s="669"/>
      <c r="AG415" s="670" t="e">
        <f>VLOOKUP(B415,'F-GD-07 Completo'!$B:$AA,12,0)</f>
        <v>#N/A</v>
      </c>
      <c r="AH415" s="670"/>
      <c r="AI415" s="671"/>
      <c r="AJ415" s="672" t="e">
        <f>IF(VLOOKUP(B415,'F-GD-07 Completo'!$B:$AA,13,0)="Carpeta física",CONCATENATE(VLOOKUP(B415,'F-GD-07 Completo'!$B:$AE,14,0)," de ",VLOOKUP(B415,'F-GD-07 Completo'!$B:$AE,15,0))," ")</f>
        <v>#N/A</v>
      </c>
      <c r="AK415" s="673"/>
      <c r="AL415" s="674" t="e">
        <f>IF(VLOOKUP(B415,'F-GD-07 Completo'!$B:$AA,13,0)="Tomo (documentos empastados)",CONCATENATE(VLOOKUP(B415,'F-GD-07 Completo'!$B:$AE,15,0)," de ",VLOOKUP(B415,'F-GD-07 Completo'!$B:$AE,16,0))," ")</f>
        <v>#N/A</v>
      </c>
      <c r="AM415" s="675"/>
      <c r="AN415" s="672" t="e">
        <f>IF(VLOOKUP(B415,'F-GD-07 Completo'!$B:$AA,13,0)="Otro",CONCATENATE(VLOOKUP(B415,'F-GD-07 Completo'!$B:$AE,15,0)," de ",VLOOKUP(B415,'F-GD-07 Completo'!$B:$AE,16,0))," ")</f>
        <v>#N/A</v>
      </c>
      <c r="AO415" s="673"/>
      <c r="AP415" s="69" t="e">
        <f>VLOOKUP(B415,'F-GD-07 Completo'!$B:$AE,29,0)</f>
        <v>#N/A</v>
      </c>
      <c r="AQ415" s="676" t="e">
        <f>VLOOKUP(B415,'F-GD-07 Completo'!$B:$AA,21,0)</f>
        <v>#N/A</v>
      </c>
      <c r="AR415" s="677"/>
      <c r="AS415" s="213" t="e">
        <f>VLOOKUP(B415,'F-GD-07 Completo'!$B:$AA,18,0)</f>
        <v>#N/A</v>
      </c>
      <c r="AT415" s="213" t="e">
        <f>VLOOKUP(B415,'F-GD-07 Completo'!$B:$AA,19,0)</f>
        <v>#N/A</v>
      </c>
      <c r="AU415" s="213" t="e">
        <f>VLOOKUP(B415,'F-GD-07 Completo'!$B:$AA,20,0)</f>
        <v>#N/A</v>
      </c>
      <c r="AV415" s="661" t="e">
        <f>VLOOKUP(B415,'F-GD-07 Completo'!$B:$AA,22,0)</f>
        <v>#N/A</v>
      </c>
      <c r="AW415" s="662"/>
      <c r="AX415" s="70" t="e">
        <f>IF(VLOOKUP(B415,'F-GD-07 Completo'!$B:$AA,23,0)="PU","X"," ")</f>
        <v>#N/A</v>
      </c>
      <c r="AY415" s="70" t="e">
        <f>IF(VLOOKUP(B415,'F-GD-07 Completo'!$B:$AA,23,0)="PC","X"," ")</f>
        <v>#N/A</v>
      </c>
      <c r="AZ415" s="70" t="e">
        <f>IF(VLOOKUP(B415,'F-GD-07 Completo'!$B:$AA,23,0)="PR","X"," ")</f>
        <v>#N/A</v>
      </c>
      <c r="BA415" s="71" t="e">
        <f>VLOOKUP(B415,'F-GD-07 Completo'!$B:$AA,24,0)</f>
        <v>#N/A</v>
      </c>
      <c r="BB415" s="663" t="e">
        <f>VLOOKUP(B415,'F-GD-07 Completo'!$B:$AA,25,0)</f>
        <v>#N/A</v>
      </c>
      <c r="BC415" s="664"/>
      <c r="BD415" s="664"/>
      <c r="BE415" s="664"/>
      <c r="BF415" s="664"/>
      <c r="BG415" s="664"/>
      <c r="BH415" s="664"/>
      <c r="BI415" s="664"/>
      <c r="BJ415" s="664"/>
      <c r="BK415" s="664"/>
      <c r="BL415" s="664"/>
      <c r="BM415" s="664"/>
      <c r="BN415" s="664"/>
      <c r="BO415" s="665"/>
      <c r="BP415" s="72"/>
      <c r="BQ415" s="73"/>
      <c r="BR415" s="209"/>
    </row>
    <row r="416" spans="1:70" s="210" customFormat="1" ht="16.5" customHeight="1" x14ac:dyDescent="0.2">
      <c r="A416" s="208"/>
      <c r="B416" s="68">
        <v>395</v>
      </c>
      <c r="C416" s="661" t="e">
        <f>CONCATENATE(VLOOKUP(B416,'F-GD-07 Completo'!$B:$AA,6,0),".",VLOOKUP(B416,'F-GD-07 Completo'!$B:$AA,8,0))</f>
        <v>#N/A</v>
      </c>
      <c r="D416" s="661"/>
      <c r="E416" s="661"/>
      <c r="F416" s="666" t="e">
        <f>CONCATENATE(VLOOKUP(B416,'F-GD-07 Completo'!$B:$AA,7,0),".",VLOOKUP(B416,'F-GD-07 Completo'!$B:$AA,9,0))</f>
        <v>#N/A</v>
      </c>
      <c r="G416" s="666"/>
      <c r="H416" s="666"/>
      <c r="I416" s="666"/>
      <c r="J416" s="666"/>
      <c r="K416" s="666"/>
      <c r="L416" s="666"/>
      <c r="M416" s="666"/>
      <c r="N416" s="666"/>
      <c r="O416" s="666"/>
      <c r="P416" s="666"/>
      <c r="Q416" s="666"/>
      <c r="R416" s="666"/>
      <c r="S416" s="666"/>
      <c r="T416" s="666"/>
      <c r="U416" s="666" t="e">
        <f>CONCATENATE(VLOOKUP(B416,'F-GD-07 Completo'!$B:$AA,8,0)," - ",VLOOKUP(B416,'F-GD-07 Completo'!$B:$W,10,0))</f>
        <v>#N/A</v>
      </c>
      <c r="V416" s="666"/>
      <c r="W416" s="666"/>
      <c r="X416" s="666"/>
      <c r="Y416" s="666"/>
      <c r="Z416" s="666"/>
      <c r="AA416" s="666"/>
      <c r="AB416" s="667"/>
      <c r="AC416" s="668" t="e">
        <f>VLOOKUP(B416,'F-GD-07 Completo'!$B:$AA,11,0)</f>
        <v>#N/A</v>
      </c>
      <c r="AD416" s="669"/>
      <c r="AE416" s="669"/>
      <c r="AF416" s="669"/>
      <c r="AG416" s="670" t="e">
        <f>VLOOKUP(B416,'F-GD-07 Completo'!$B:$AA,12,0)</f>
        <v>#N/A</v>
      </c>
      <c r="AH416" s="670"/>
      <c r="AI416" s="671"/>
      <c r="AJ416" s="672" t="e">
        <f>IF(VLOOKUP(B416,'F-GD-07 Completo'!$B:$AA,13,0)="Carpeta física",CONCATENATE(VLOOKUP(B416,'F-GD-07 Completo'!$B:$AE,14,0)," de ",VLOOKUP(B416,'F-GD-07 Completo'!$B:$AE,15,0))," ")</f>
        <v>#N/A</v>
      </c>
      <c r="AK416" s="673"/>
      <c r="AL416" s="674" t="e">
        <f>IF(VLOOKUP(B416,'F-GD-07 Completo'!$B:$AA,13,0)="Tomo (documentos empastados)",CONCATENATE(VLOOKUP(B416,'F-GD-07 Completo'!$B:$AE,15,0)," de ",VLOOKUP(B416,'F-GD-07 Completo'!$B:$AE,16,0))," ")</f>
        <v>#N/A</v>
      </c>
      <c r="AM416" s="675"/>
      <c r="AN416" s="672" t="e">
        <f>IF(VLOOKUP(B416,'F-GD-07 Completo'!$B:$AA,13,0)="Otro",CONCATENATE(VLOOKUP(B416,'F-GD-07 Completo'!$B:$AE,15,0)," de ",VLOOKUP(B416,'F-GD-07 Completo'!$B:$AE,16,0))," ")</f>
        <v>#N/A</v>
      </c>
      <c r="AO416" s="673"/>
      <c r="AP416" s="69" t="e">
        <f>VLOOKUP(B416,'F-GD-07 Completo'!$B:$AE,29,0)</f>
        <v>#N/A</v>
      </c>
      <c r="AQ416" s="676" t="e">
        <f>VLOOKUP(B416,'F-GD-07 Completo'!$B:$AA,21,0)</f>
        <v>#N/A</v>
      </c>
      <c r="AR416" s="677"/>
      <c r="AS416" s="213" t="e">
        <f>VLOOKUP(B416,'F-GD-07 Completo'!$B:$AA,18,0)</f>
        <v>#N/A</v>
      </c>
      <c r="AT416" s="213" t="e">
        <f>VLOOKUP(B416,'F-GD-07 Completo'!$B:$AA,19,0)</f>
        <v>#N/A</v>
      </c>
      <c r="AU416" s="213" t="e">
        <f>VLOOKUP(B416,'F-GD-07 Completo'!$B:$AA,20,0)</f>
        <v>#N/A</v>
      </c>
      <c r="AV416" s="661" t="e">
        <f>VLOOKUP(B416,'F-GD-07 Completo'!$B:$AA,22,0)</f>
        <v>#N/A</v>
      </c>
      <c r="AW416" s="662"/>
      <c r="AX416" s="70" t="e">
        <f>IF(VLOOKUP(B416,'F-GD-07 Completo'!$B:$AA,23,0)="PU","X"," ")</f>
        <v>#N/A</v>
      </c>
      <c r="AY416" s="70" t="e">
        <f>IF(VLOOKUP(B416,'F-GD-07 Completo'!$B:$AA,23,0)="PC","X"," ")</f>
        <v>#N/A</v>
      </c>
      <c r="AZ416" s="70" t="e">
        <f>IF(VLOOKUP(B416,'F-GD-07 Completo'!$B:$AA,23,0)="PR","X"," ")</f>
        <v>#N/A</v>
      </c>
      <c r="BA416" s="71" t="e">
        <f>VLOOKUP(B416,'F-GD-07 Completo'!$B:$AA,24,0)</f>
        <v>#N/A</v>
      </c>
      <c r="BB416" s="663" t="e">
        <f>VLOOKUP(B416,'F-GD-07 Completo'!$B:$AA,25,0)</f>
        <v>#N/A</v>
      </c>
      <c r="BC416" s="664"/>
      <c r="BD416" s="664"/>
      <c r="BE416" s="664"/>
      <c r="BF416" s="664"/>
      <c r="BG416" s="664"/>
      <c r="BH416" s="664"/>
      <c r="BI416" s="664"/>
      <c r="BJ416" s="664"/>
      <c r="BK416" s="664"/>
      <c r="BL416" s="664"/>
      <c r="BM416" s="664"/>
      <c r="BN416" s="664"/>
      <c r="BO416" s="665"/>
      <c r="BP416" s="72"/>
      <c r="BQ416" s="73"/>
      <c r="BR416" s="209"/>
    </row>
    <row r="417" spans="1:70" s="210" customFormat="1" ht="16.5" customHeight="1" x14ac:dyDescent="0.2">
      <c r="A417" s="208"/>
      <c r="B417" s="68">
        <v>396</v>
      </c>
      <c r="C417" s="661" t="e">
        <f>CONCATENATE(VLOOKUP(B417,'F-GD-07 Completo'!$B:$AA,6,0),".",VLOOKUP(B417,'F-GD-07 Completo'!$B:$AA,8,0))</f>
        <v>#N/A</v>
      </c>
      <c r="D417" s="661"/>
      <c r="E417" s="661"/>
      <c r="F417" s="666" t="e">
        <f>CONCATENATE(VLOOKUP(B417,'F-GD-07 Completo'!$B:$AA,7,0),".",VLOOKUP(B417,'F-GD-07 Completo'!$B:$AA,9,0))</f>
        <v>#N/A</v>
      </c>
      <c r="G417" s="666"/>
      <c r="H417" s="666"/>
      <c r="I417" s="666"/>
      <c r="J417" s="666"/>
      <c r="K417" s="666"/>
      <c r="L417" s="666"/>
      <c r="M417" s="666"/>
      <c r="N417" s="666"/>
      <c r="O417" s="666"/>
      <c r="P417" s="666"/>
      <c r="Q417" s="666"/>
      <c r="R417" s="666"/>
      <c r="S417" s="666"/>
      <c r="T417" s="666"/>
      <c r="U417" s="666" t="e">
        <f>CONCATENATE(VLOOKUP(B417,'F-GD-07 Completo'!$B:$AA,8,0)," - ",VLOOKUP(B417,'F-GD-07 Completo'!$B:$W,10,0))</f>
        <v>#N/A</v>
      </c>
      <c r="V417" s="666"/>
      <c r="W417" s="666"/>
      <c r="X417" s="666"/>
      <c r="Y417" s="666"/>
      <c r="Z417" s="666"/>
      <c r="AA417" s="666"/>
      <c r="AB417" s="667"/>
      <c r="AC417" s="668" t="e">
        <f>VLOOKUP(B417,'F-GD-07 Completo'!$B:$AA,11,0)</f>
        <v>#N/A</v>
      </c>
      <c r="AD417" s="669"/>
      <c r="AE417" s="669"/>
      <c r="AF417" s="669"/>
      <c r="AG417" s="670" t="e">
        <f>VLOOKUP(B417,'F-GD-07 Completo'!$B:$AA,12,0)</f>
        <v>#N/A</v>
      </c>
      <c r="AH417" s="670"/>
      <c r="AI417" s="671"/>
      <c r="AJ417" s="672" t="e">
        <f>IF(VLOOKUP(B417,'F-GD-07 Completo'!$B:$AA,13,0)="Carpeta física",CONCATENATE(VLOOKUP(B417,'F-GD-07 Completo'!$B:$AE,14,0)," de ",VLOOKUP(B417,'F-GD-07 Completo'!$B:$AE,15,0))," ")</f>
        <v>#N/A</v>
      </c>
      <c r="AK417" s="673"/>
      <c r="AL417" s="674" t="e">
        <f>IF(VLOOKUP(B417,'F-GD-07 Completo'!$B:$AA,13,0)="Tomo (documentos empastados)",CONCATENATE(VLOOKUP(B417,'F-GD-07 Completo'!$B:$AE,15,0)," de ",VLOOKUP(B417,'F-GD-07 Completo'!$B:$AE,16,0))," ")</f>
        <v>#N/A</v>
      </c>
      <c r="AM417" s="675"/>
      <c r="AN417" s="672" t="e">
        <f>IF(VLOOKUP(B417,'F-GD-07 Completo'!$B:$AA,13,0)="Otro",CONCATENATE(VLOOKUP(B417,'F-GD-07 Completo'!$B:$AE,15,0)," de ",VLOOKUP(B417,'F-GD-07 Completo'!$B:$AE,16,0))," ")</f>
        <v>#N/A</v>
      </c>
      <c r="AO417" s="673"/>
      <c r="AP417" s="69" t="e">
        <f>VLOOKUP(B417,'F-GD-07 Completo'!$B:$AE,29,0)</f>
        <v>#N/A</v>
      </c>
      <c r="AQ417" s="676" t="e">
        <f>VLOOKUP(B417,'F-GD-07 Completo'!$B:$AA,21,0)</f>
        <v>#N/A</v>
      </c>
      <c r="AR417" s="677"/>
      <c r="AS417" s="213" t="e">
        <f>VLOOKUP(B417,'F-GD-07 Completo'!$B:$AA,18,0)</f>
        <v>#N/A</v>
      </c>
      <c r="AT417" s="213" t="e">
        <f>VLOOKUP(B417,'F-GD-07 Completo'!$B:$AA,19,0)</f>
        <v>#N/A</v>
      </c>
      <c r="AU417" s="213" t="e">
        <f>VLOOKUP(B417,'F-GD-07 Completo'!$B:$AA,20,0)</f>
        <v>#N/A</v>
      </c>
      <c r="AV417" s="661" t="e">
        <f>VLOOKUP(B417,'F-GD-07 Completo'!$B:$AA,22,0)</f>
        <v>#N/A</v>
      </c>
      <c r="AW417" s="662"/>
      <c r="AX417" s="70" t="e">
        <f>IF(VLOOKUP(B417,'F-GD-07 Completo'!$B:$AA,23,0)="PU","X"," ")</f>
        <v>#N/A</v>
      </c>
      <c r="AY417" s="70" t="e">
        <f>IF(VLOOKUP(B417,'F-GD-07 Completo'!$B:$AA,23,0)="PC","X"," ")</f>
        <v>#N/A</v>
      </c>
      <c r="AZ417" s="70" t="e">
        <f>IF(VLOOKUP(B417,'F-GD-07 Completo'!$B:$AA,23,0)="PR","X"," ")</f>
        <v>#N/A</v>
      </c>
      <c r="BA417" s="71" t="e">
        <f>VLOOKUP(B417,'F-GD-07 Completo'!$B:$AA,24,0)</f>
        <v>#N/A</v>
      </c>
      <c r="BB417" s="663" t="e">
        <f>VLOOKUP(B417,'F-GD-07 Completo'!$B:$AA,25,0)</f>
        <v>#N/A</v>
      </c>
      <c r="BC417" s="664"/>
      <c r="BD417" s="664"/>
      <c r="BE417" s="664"/>
      <c r="BF417" s="664"/>
      <c r="BG417" s="664"/>
      <c r="BH417" s="664"/>
      <c r="BI417" s="664"/>
      <c r="BJ417" s="664"/>
      <c r="BK417" s="664"/>
      <c r="BL417" s="664"/>
      <c r="BM417" s="664"/>
      <c r="BN417" s="664"/>
      <c r="BO417" s="665"/>
      <c r="BP417" s="72"/>
      <c r="BQ417" s="73"/>
      <c r="BR417" s="209"/>
    </row>
    <row r="418" spans="1:70" s="210" customFormat="1" ht="16.5" customHeight="1" x14ac:dyDescent="0.2">
      <c r="A418" s="208"/>
      <c r="B418" s="68">
        <v>397</v>
      </c>
      <c r="C418" s="661" t="e">
        <f>CONCATENATE(VLOOKUP(B418,'F-GD-07 Completo'!$B:$AA,6,0),".",VLOOKUP(B418,'F-GD-07 Completo'!$B:$AA,8,0))</f>
        <v>#N/A</v>
      </c>
      <c r="D418" s="661"/>
      <c r="E418" s="661"/>
      <c r="F418" s="666" t="e">
        <f>CONCATENATE(VLOOKUP(B418,'F-GD-07 Completo'!$B:$AA,7,0),".",VLOOKUP(B418,'F-GD-07 Completo'!$B:$AA,9,0))</f>
        <v>#N/A</v>
      </c>
      <c r="G418" s="666"/>
      <c r="H418" s="666"/>
      <c r="I418" s="666"/>
      <c r="J418" s="666"/>
      <c r="K418" s="666"/>
      <c r="L418" s="666"/>
      <c r="M418" s="666"/>
      <c r="N418" s="666"/>
      <c r="O418" s="666"/>
      <c r="P418" s="666"/>
      <c r="Q418" s="666"/>
      <c r="R418" s="666"/>
      <c r="S418" s="666"/>
      <c r="T418" s="666"/>
      <c r="U418" s="666" t="e">
        <f>CONCATENATE(VLOOKUP(B418,'F-GD-07 Completo'!$B:$AA,8,0)," - ",VLOOKUP(B418,'F-GD-07 Completo'!$B:$W,10,0))</f>
        <v>#N/A</v>
      </c>
      <c r="V418" s="666"/>
      <c r="W418" s="666"/>
      <c r="X418" s="666"/>
      <c r="Y418" s="666"/>
      <c r="Z418" s="666"/>
      <c r="AA418" s="666"/>
      <c r="AB418" s="667"/>
      <c r="AC418" s="668" t="e">
        <f>VLOOKUP(B418,'F-GD-07 Completo'!$B:$AA,11,0)</f>
        <v>#N/A</v>
      </c>
      <c r="AD418" s="669"/>
      <c r="AE418" s="669"/>
      <c r="AF418" s="669"/>
      <c r="AG418" s="670" t="e">
        <f>VLOOKUP(B418,'F-GD-07 Completo'!$B:$AA,12,0)</f>
        <v>#N/A</v>
      </c>
      <c r="AH418" s="670"/>
      <c r="AI418" s="671"/>
      <c r="AJ418" s="672" t="e">
        <f>IF(VLOOKUP(B418,'F-GD-07 Completo'!$B:$AA,13,0)="Carpeta física",CONCATENATE(VLOOKUP(B418,'F-GD-07 Completo'!$B:$AE,14,0)," de ",VLOOKUP(B418,'F-GD-07 Completo'!$B:$AE,15,0))," ")</f>
        <v>#N/A</v>
      </c>
      <c r="AK418" s="673"/>
      <c r="AL418" s="674" t="e">
        <f>IF(VLOOKUP(B418,'F-GD-07 Completo'!$B:$AA,13,0)="Tomo (documentos empastados)",CONCATENATE(VLOOKUP(B418,'F-GD-07 Completo'!$B:$AE,15,0)," de ",VLOOKUP(B418,'F-GD-07 Completo'!$B:$AE,16,0))," ")</f>
        <v>#N/A</v>
      </c>
      <c r="AM418" s="675"/>
      <c r="AN418" s="672" t="e">
        <f>IF(VLOOKUP(B418,'F-GD-07 Completo'!$B:$AA,13,0)="Otro",CONCATENATE(VLOOKUP(B418,'F-GD-07 Completo'!$B:$AE,15,0)," de ",VLOOKUP(B418,'F-GD-07 Completo'!$B:$AE,16,0))," ")</f>
        <v>#N/A</v>
      </c>
      <c r="AO418" s="673"/>
      <c r="AP418" s="69" t="e">
        <f>VLOOKUP(B418,'F-GD-07 Completo'!$B:$AE,29,0)</f>
        <v>#N/A</v>
      </c>
      <c r="AQ418" s="676" t="e">
        <f>VLOOKUP(B418,'F-GD-07 Completo'!$B:$AA,21,0)</f>
        <v>#N/A</v>
      </c>
      <c r="AR418" s="677"/>
      <c r="AS418" s="213" t="e">
        <f>VLOOKUP(B418,'F-GD-07 Completo'!$B:$AA,18,0)</f>
        <v>#N/A</v>
      </c>
      <c r="AT418" s="213" t="e">
        <f>VLOOKUP(B418,'F-GD-07 Completo'!$B:$AA,19,0)</f>
        <v>#N/A</v>
      </c>
      <c r="AU418" s="213" t="e">
        <f>VLOOKUP(B418,'F-GD-07 Completo'!$B:$AA,20,0)</f>
        <v>#N/A</v>
      </c>
      <c r="AV418" s="661" t="e">
        <f>VLOOKUP(B418,'F-GD-07 Completo'!$B:$AA,22,0)</f>
        <v>#N/A</v>
      </c>
      <c r="AW418" s="662"/>
      <c r="AX418" s="70" t="e">
        <f>IF(VLOOKUP(B418,'F-GD-07 Completo'!$B:$AA,23,0)="PU","X"," ")</f>
        <v>#N/A</v>
      </c>
      <c r="AY418" s="70" t="e">
        <f>IF(VLOOKUP(B418,'F-GD-07 Completo'!$B:$AA,23,0)="PC","X"," ")</f>
        <v>#N/A</v>
      </c>
      <c r="AZ418" s="70" t="e">
        <f>IF(VLOOKUP(B418,'F-GD-07 Completo'!$B:$AA,23,0)="PR","X"," ")</f>
        <v>#N/A</v>
      </c>
      <c r="BA418" s="71" t="e">
        <f>VLOOKUP(B418,'F-GD-07 Completo'!$B:$AA,24,0)</f>
        <v>#N/A</v>
      </c>
      <c r="BB418" s="663" t="e">
        <f>VLOOKUP(B418,'F-GD-07 Completo'!$B:$AA,25,0)</f>
        <v>#N/A</v>
      </c>
      <c r="BC418" s="664"/>
      <c r="BD418" s="664"/>
      <c r="BE418" s="664"/>
      <c r="BF418" s="664"/>
      <c r="BG418" s="664"/>
      <c r="BH418" s="664"/>
      <c r="BI418" s="664"/>
      <c r="BJ418" s="664"/>
      <c r="BK418" s="664"/>
      <c r="BL418" s="664"/>
      <c r="BM418" s="664"/>
      <c r="BN418" s="664"/>
      <c r="BO418" s="665"/>
      <c r="BP418" s="72"/>
      <c r="BQ418" s="73"/>
      <c r="BR418" s="209"/>
    </row>
    <row r="419" spans="1:70" s="210" customFormat="1" ht="16.5" customHeight="1" x14ac:dyDescent="0.2">
      <c r="A419" s="208"/>
      <c r="B419" s="68">
        <v>398</v>
      </c>
      <c r="C419" s="661" t="e">
        <f>CONCATENATE(VLOOKUP(B419,'F-GD-07 Completo'!$B:$AA,6,0),".",VLOOKUP(B419,'F-GD-07 Completo'!$B:$AA,8,0))</f>
        <v>#N/A</v>
      </c>
      <c r="D419" s="661"/>
      <c r="E419" s="661"/>
      <c r="F419" s="666" t="e">
        <f>CONCATENATE(VLOOKUP(B419,'F-GD-07 Completo'!$B:$AA,7,0),".",VLOOKUP(B419,'F-GD-07 Completo'!$B:$AA,9,0))</f>
        <v>#N/A</v>
      </c>
      <c r="G419" s="666"/>
      <c r="H419" s="666"/>
      <c r="I419" s="666"/>
      <c r="J419" s="666"/>
      <c r="K419" s="666"/>
      <c r="L419" s="666"/>
      <c r="M419" s="666"/>
      <c r="N419" s="666"/>
      <c r="O419" s="666"/>
      <c r="P419" s="666"/>
      <c r="Q419" s="666"/>
      <c r="R419" s="666"/>
      <c r="S419" s="666"/>
      <c r="T419" s="666"/>
      <c r="U419" s="666" t="e">
        <f>CONCATENATE(VLOOKUP(B419,'F-GD-07 Completo'!$B:$AA,8,0)," - ",VLOOKUP(B419,'F-GD-07 Completo'!$B:$W,10,0))</f>
        <v>#N/A</v>
      </c>
      <c r="V419" s="666"/>
      <c r="W419" s="666"/>
      <c r="X419" s="666"/>
      <c r="Y419" s="666"/>
      <c r="Z419" s="666"/>
      <c r="AA419" s="666"/>
      <c r="AB419" s="667"/>
      <c r="AC419" s="668" t="e">
        <f>VLOOKUP(B419,'F-GD-07 Completo'!$B:$AA,11,0)</f>
        <v>#N/A</v>
      </c>
      <c r="AD419" s="669"/>
      <c r="AE419" s="669"/>
      <c r="AF419" s="669"/>
      <c r="AG419" s="670" t="e">
        <f>VLOOKUP(B419,'F-GD-07 Completo'!$B:$AA,12,0)</f>
        <v>#N/A</v>
      </c>
      <c r="AH419" s="670"/>
      <c r="AI419" s="671"/>
      <c r="AJ419" s="672" t="e">
        <f>IF(VLOOKUP(B419,'F-GD-07 Completo'!$B:$AA,13,0)="Carpeta física",CONCATENATE(VLOOKUP(B419,'F-GD-07 Completo'!$B:$AE,14,0)," de ",VLOOKUP(B419,'F-GD-07 Completo'!$B:$AE,15,0))," ")</f>
        <v>#N/A</v>
      </c>
      <c r="AK419" s="673"/>
      <c r="AL419" s="674" t="e">
        <f>IF(VLOOKUP(B419,'F-GD-07 Completo'!$B:$AA,13,0)="Tomo (documentos empastados)",CONCATENATE(VLOOKUP(B419,'F-GD-07 Completo'!$B:$AE,15,0)," de ",VLOOKUP(B419,'F-GD-07 Completo'!$B:$AE,16,0))," ")</f>
        <v>#N/A</v>
      </c>
      <c r="AM419" s="675"/>
      <c r="AN419" s="672" t="e">
        <f>IF(VLOOKUP(B419,'F-GD-07 Completo'!$B:$AA,13,0)="Otro",CONCATENATE(VLOOKUP(B419,'F-GD-07 Completo'!$B:$AE,15,0)," de ",VLOOKUP(B419,'F-GD-07 Completo'!$B:$AE,16,0))," ")</f>
        <v>#N/A</v>
      </c>
      <c r="AO419" s="673"/>
      <c r="AP419" s="69" t="e">
        <f>VLOOKUP(B419,'F-GD-07 Completo'!$B:$AE,29,0)</f>
        <v>#N/A</v>
      </c>
      <c r="AQ419" s="676" t="e">
        <f>VLOOKUP(B419,'F-GD-07 Completo'!$B:$AA,21,0)</f>
        <v>#N/A</v>
      </c>
      <c r="AR419" s="677"/>
      <c r="AS419" s="213" t="e">
        <f>VLOOKUP(B419,'F-GD-07 Completo'!$B:$AA,18,0)</f>
        <v>#N/A</v>
      </c>
      <c r="AT419" s="213" t="e">
        <f>VLOOKUP(B419,'F-GD-07 Completo'!$B:$AA,19,0)</f>
        <v>#N/A</v>
      </c>
      <c r="AU419" s="213" t="e">
        <f>VLOOKUP(B419,'F-GD-07 Completo'!$B:$AA,20,0)</f>
        <v>#N/A</v>
      </c>
      <c r="AV419" s="661" t="e">
        <f>VLOOKUP(B419,'F-GD-07 Completo'!$B:$AA,22,0)</f>
        <v>#N/A</v>
      </c>
      <c r="AW419" s="662"/>
      <c r="AX419" s="70" t="e">
        <f>IF(VLOOKUP(B419,'F-GD-07 Completo'!$B:$AA,23,0)="PU","X"," ")</f>
        <v>#N/A</v>
      </c>
      <c r="AY419" s="70" t="e">
        <f>IF(VLOOKUP(B419,'F-GD-07 Completo'!$B:$AA,23,0)="PC","X"," ")</f>
        <v>#N/A</v>
      </c>
      <c r="AZ419" s="70" t="e">
        <f>IF(VLOOKUP(B419,'F-GD-07 Completo'!$B:$AA,23,0)="PR","X"," ")</f>
        <v>#N/A</v>
      </c>
      <c r="BA419" s="71" t="e">
        <f>VLOOKUP(B419,'F-GD-07 Completo'!$B:$AA,24,0)</f>
        <v>#N/A</v>
      </c>
      <c r="BB419" s="663" t="e">
        <f>VLOOKUP(B419,'F-GD-07 Completo'!$B:$AA,25,0)</f>
        <v>#N/A</v>
      </c>
      <c r="BC419" s="664"/>
      <c r="BD419" s="664"/>
      <c r="BE419" s="664"/>
      <c r="BF419" s="664"/>
      <c r="BG419" s="664"/>
      <c r="BH419" s="664"/>
      <c r="BI419" s="664"/>
      <c r="BJ419" s="664"/>
      <c r="BK419" s="664"/>
      <c r="BL419" s="664"/>
      <c r="BM419" s="664"/>
      <c r="BN419" s="664"/>
      <c r="BO419" s="665"/>
      <c r="BP419" s="72"/>
      <c r="BQ419" s="73"/>
      <c r="BR419" s="209"/>
    </row>
    <row r="420" spans="1:70" s="210" customFormat="1" ht="16.5" customHeight="1" x14ac:dyDescent="0.2">
      <c r="A420" s="208"/>
      <c r="B420" s="68">
        <v>399</v>
      </c>
      <c r="C420" s="661" t="e">
        <f>CONCATENATE(VLOOKUP(B420,'F-GD-07 Completo'!$B:$AA,6,0),".",VLOOKUP(B420,'F-GD-07 Completo'!$B:$AA,8,0))</f>
        <v>#N/A</v>
      </c>
      <c r="D420" s="661"/>
      <c r="E420" s="661"/>
      <c r="F420" s="666" t="e">
        <f>CONCATENATE(VLOOKUP(B420,'F-GD-07 Completo'!$B:$AA,7,0),".",VLOOKUP(B420,'F-GD-07 Completo'!$B:$AA,9,0))</f>
        <v>#N/A</v>
      </c>
      <c r="G420" s="666"/>
      <c r="H420" s="666"/>
      <c r="I420" s="666"/>
      <c r="J420" s="666"/>
      <c r="K420" s="666"/>
      <c r="L420" s="666"/>
      <c r="M420" s="666"/>
      <c r="N420" s="666"/>
      <c r="O420" s="666"/>
      <c r="P420" s="666"/>
      <c r="Q420" s="666"/>
      <c r="R420" s="666"/>
      <c r="S420" s="666"/>
      <c r="T420" s="666"/>
      <c r="U420" s="666" t="e">
        <f>CONCATENATE(VLOOKUP(B420,'F-GD-07 Completo'!$B:$AA,8,0)," - ",VLOOKUP(B420,'F-GD-07 Completo'!$B:$W,10,0))</f>
        <v>#N/A</v>
      </c>
      <c r="V420" s="666"/>
      <c r="W420" s="666"/>
      <c r="X420" s="666"/>
      <c r="Y420" s="666"/>
      <c r="Z420" s="666"/>
      <c r="AA420" s="666"/>
      <c r="AB420" s="667"/>
      <c r="AC420" s="668" t="e">
        <f>VLOOKUP(B420,'F-GD-07 Completo'!$B:$AA,11,0)</f>
        <v>#N/A</v>
      </c>
      <c r="AD420" s="669"/>
      <c r="AE420" s="669"/>
      <c r="AF420" s="669"/>
      <c r="AG420" s="670" t="e">
        <f>VLOOKUP(B420,'F-GD-07 Completo'!$B:$AA,12,0)</f>
        <v>#N/A</v>
      </c>
      <c r="AH420" s="670"/>
      <c r="AI420" s="671"/>
      <c r="AJ420" s="672" t="e">
        <f>IF(VLOOKUP(B420,'F-GD-07 Completo'!$B:$AA,13,0)="Carpeta física",CONCATENATE(VLOOKUP(B420,'F-GD-07 Completo'!$B:$AE,14,0)," de ",VLOOKUP(B420,'F-GD-07 Completo'!$B:$AE,15,0))," ")</f>
        <v>#N/A</v>
      </c>
      <c r="AK420" s="673"/>
      <c r="AL420" s="674" t="e">
        <f>IF(VLOOKUP(B420,'F-GD-07 Completo'!$B:$AA,13,0)="Tomo (documentos empastados)",CONCATENATE(VLOOKUP(B420,'F-GD-07 Completo'!$B:$AE,15,0)," de ",VLOOKUP(B420,'F-GD-07 Completo'!$B:$AE,16,0))," ")</f>
        <v>#N/A</v>
      </c>
      <c r="AM420" s="675"/>
      <c r="AN420" s="672" t="e">
        <f>IF(VLOOKUP(B420,'F-GD-07 Completo'!$B:$AA,13,0)="Otro",CONCATENATE(VLOOKUP(B420,'F-GD-07 Completo'!$B:$AE,15,0)," de ",VLOOKUP(B420,'F-GD-07 Completo'!$B:$AE,16,0))," ")</f>
        <v>#N/A</v>
      </c>
      <c r="AO420" s="673"/>
      <c r="AP420" s="69" t="e">
        <f>VLOOKUP(B420,'F-GD-07 Completo'!$B:$AE,29,0)</f>
        <v>#N/A</v>
      </c>
      <c r="AQ420" s="676" t="e">
        <f>VLOOKUP(B420,'F-GD-07 Completo'!$B:$AA,21,0)</f>
        <v>#N/A</v>
      </c>
      <c r="AR420" s="677"/>
      <c r="AS420" s="213" t="e">
        <f>VLOOKUP(B420,'F-GD-07 Completo'!$B:$AA,18,0)</f>
        <v>#N/A</v>
      </c>
      <c r="AT420" s="213" t="e">
        <f>VLOOKUP(B420,'F-GD-07 Completo'!$B:$AA,19,0)</f>
        <v>#N/A</v>
      </c>
      <c r="AU420" s="213" t="e">
        <f>VLOOKUP(B420,'F-GD-07 Completo'!$B:$AA,20,0)</f>
        <v>#N/A</v>
      </c>
      <c r="AV420" s="661" t="e">
        <f>VLOOKUP(B420,'F-GD-07 Completo'!$B:$AA,22,0)</f>
        <v>#N/A</v>
      </c>
      <c r="AW420" s="662"/>
      <c r="AX420" s="70" t="e">
        <f>IF(VLOOKUP(B420,'F-GD-07 Completo'!$B:$AA,23,0)="PU","X"," ")</f>
        <v>#N/A</v>
      </c>
      <c r="AY420" s="70" t="e">
        <f>IF(VLOOKUP(B420,'F-GD-07 Completo'!$B:$AA,23,0)="PC","X"," ")</f>
        <v>#N/A</v>
      </c>
      <c r="AZ420" s="70" t="e">
        <f>IF(VLOOKUP(B420,'F-GD-07 Completo'!$B:$AA,23,0)="PR","X"," ")</f>
        <v>#N/A</v>
      </c>
      <c r="BA420" s="71" t="e">
        <f>VLOOKUP(B420,'F-GD-07 Completo'!$B:$AA,24,0)</f>
        <v>#N/A</v>
      </c>
      <c r="BB420" s="663" t="e">
        <f>VLOOKUP(B420,'F-GD-07 Completo'!$B:$AA,25,0)</f>
        <v>#N/A</v>
      </c>
      <c r="BC420" s="664"/>
      <c r="BD420" s="664"/>
      <c r="BE420" s="664"/>
      <c r="BF420" s="664"/>
      <c r="BG420" s="664"/>
      <c r="BH420" s="664"/>
      <c r="BI420" s="664"/>
      <c r="BJ420" s="664"/>
      <c r="BK420" s="664"/>
      <c r="BL420" s="664"/>
      <c r="BM420" s="664"/>
      <c r="BN420" s="664"/>
      <c r="BO420" s="665"/>
      <c r="BP420" s="72"/>
      <c r="BQ420" s="73"/>
      <c r="BR420" s="209"/>
    </row>
    <row r="421" spans="1:70" s="210" customFormat="1" ht="16.5" customHeight="1" x14ac:dyDescent="0.2">
      <c r="A421" s="208"/>
      <c r="B421" s="68">
        <v>400</v>
      </c>
      <c r="C421" s="661" t="e">
        <f>CONCATENATE(VLOOKUP(B421,'F-GD-07 Completo'!$B:$AA,6,0),".",VLOOKUP(B421,'F-GD-07 Completo'!$B:$AA,8,0))</f>
        <v>#N/A</v>
      </c>
      <c r="D421" s="661"/>
      <c r="E421" s="661"/>
      <c r="F421" s="666" t="e">
        <f>CONCATENATE(VLOOKUP(B421,'F-GD-07 Completo'!$B:$AA,7,0),".",VLOOKUP(B421,'F-GD-07 Completo'!$B:$AA,9,0))</f>
        <v>#N/A</v>
      </c>
      <c r="G421" s="666"/>
      <c r="H421" s="666"/>
      <c r="I421" s="666"/>
      <c r="J421" s="666"/>
      <c r="K421" s="666"/>
      <c r="L421" s="666"/>
      <c r="M421" s="666"/>
      <c r="N421" s="666"/>
      <c r="O421" s="666"/>
      <c r="P421" s="666"/>
      <c r="Q421" s="666"/>
      <c r="R421" s="666"/>
      <c r="S421" s="666"/>
      <c r="T421" s="666"/>
      <c r="U421" s="666" t="e">
        <f>CONCATENATE(VLOOKUP(B421,'F-GD-07 Completo'!$B:$AA,8,0)," - ",VLOOKUP(B421,'F-GD-07 Completo'!$B:$W,10,0))</f>
        <v>#N/A</v>
      </c>
      <c r="V421" s="666"/>
      <c r="W421" s="666"/>
      <c r="X421" s="666"/>
      <c r="Y421" s="666"/>
      <c r="Z421" s="666"/>
      <c r="AA421" s="666"/>
      <c r="AB421" s="667"/>
      <c r="AC421" s="668" t="e">
        <f>VLOOKUP(B421,'F-GD-07 Completo'!$B:$AA,11,0)</f>
        <v>#N/A</v>
      </c>
      <c r="AD421" s="669"/>
      <c r="AE421" s="669"/>
      <c r="AF421" s="669"/>
      <c r="AG421" s="670" t="e">
        <f>VLOOKUP(B421,'F-GD-07 Completo'!$B:$AA,12,0)</f>
        <v>#N/A</v>
      </c>
      <c r="AH421" s="670"/>
      <c r="AI421" s="671"/>
      <c r="AJ421" s="672" t="e">
        <f>IF(VLOOKUP(B421,'F-GD-07 Completo'!$B:$AA,13,0)="Carpeta física",CONCATENATE(VLOOKUP(B421,'F-GD-07 Completo'!$B:$AE,14,0)," de ",VLOOKUP(B421,'F-GD-07 Completo'!$B:$AE,15,0))," ")</f>
        <v>#N/A</v>
      </c>
      <c r="AK421" s="673"/>
      <c r="AL421" s="674" t="e">
        <f>IF(VLOOKUP(B421,'F-GD-07 Completo'!$B:$AA,13,0)="Tomo (documentos empastados)",CONCATENATE(VLOOKUP(B421,'F-GD-07 Completo'!$B:$AE,15,0)," de ",VLOOKUP(B421,'F-GD-07 Completo'!$B:$AE,16,0))," ")</f>
        <v>#N/A</v>
      </c>
      <c r="AM421" s="675"/>
      <c r="AN421" s="672" t="e">
        <f>IF(VLOOKUP(B421,'F-GD-07 Completo'!$B:$AA,13,0)="Otro",CONCATENATE(VLOOKUP(B421,'F-GD-07 Completo'!$B:$AE,15,0)," de ",VLOOKUP(B421,'F-GD-07 Completo'!$B:$AE,16,0))," ")</f>
        <v>#N/A</v>
      </c>
      <c r="AO421" s="673"/>
      <c r="AP421" s="69" t="e">
        <f>VLOOKUP(B421,'F-GD-07 Completo'!$B:$AE,29,0)</f>
        <v>#N/A</v>
      </c>
      <c r="AQ421" s="676" t="e">
        <f>VLOOKUP(B421,'F-GD-07 Completo'!$B:$AA,21,0)</f>
        <v>#N/A</v>
      </c>
      <c r="AR421" s="677"/>
      <c r="AS421" s="213" t="e">
        <f>VLOOKUP(B421,'F-GD-07 Completo'!$B:$AA,18,0)</f>
        <v>#N/A</v>
      </c>
      <c r="AT421" s="213" t="e">
        <f>VLOOKUP(B421,'F-GD-07 Completo'!$B:$AA,19,0)</f>
        <v>#N/A</v>
      </c>
      <c r="AU421" s="213" t="e">
        <f>VLOOKUP(B421,'F-GD-07 Completo'!$B:$AA,20,0)</f>
        <v>#N/A</v>
      </c>
      <c r="AV421" s="661" t="e">
        <f>VLOOKUP(B421,'F-GD-07 Completo'!$B:$AA,22,0)</f>
        <v>#N/A</v>
      </c>
      <c r="AW421" s="662"/>
      <c r="AX421" s="70" t="e">
        <f>IF(VLOOKUP(B421,'F-GD-07 Completo'!$B:$AA,23,0)="PU","X"," ")</f>
        <v>#N/A</v>
      </c>
      <c r="AY421" s="70" t="e">
        <f>IF(VLOOKUP(B421,'F-GD-07 Completo'!$B:$AA,23,0)="PC","X"," ")</f>
        <v>#N/A</v>
      </c>
      <c r="AZ421" s="70" t="e">
        <f>IF(VLOOKUP(B421,'F-GD-07 Completo'!$B:$AA,23,0)="PR","X"," ")</f>
        <v>#N/A</v>
      </c>
      <c r="BA421" s="71" t="e">
        <f>VLOOKUP(B421,'F-GD-07 Completo'!$B:$AA,24,0)</f>
        <v>#N/A</v>
      </c>
      <c r="BB421" s="663" t="e">
        <f>VLOOKUP(B421,'F-GD-07 Completo'!$B:$AA,25,0)</f>
        <v>#N/A</v>
      </c>
      <c r="BC421" s="664"/>
      <c r="BD421" s="664"/>
      <c r="BE421" s="664"/>
      <c r="BF421" s="664"/>
      <c r="BG421" s="664"/>
      <c r="BH421" s="664"/>
      <c r="BI421" s="664"/>
      <c r="BJ421" s="664"/>
      <c r="BK421" s="664"/>
      <c r="BL421" s="664"/>
      <c r="BM421" s="664"/>
      <c r="BN421" s="664"/>
      <c r="BO421" s="665"/>
      <c r="BP421" s="72"/>
      <c r="BQ421" s="73"/>
      <c r="BR421" s="209"/>
    </row>
    <row r="422" spans="1:70" s="210" customFormat="1" ht="16.5" customHeight="1" x14ac:dyDescent="0.2">
      <c r="A422" s="208"/>
      <c r="B422" s="68">
        <v>401</v>
      </c>
      <c r="C422" s="661" t="e">
        <f>CONCATENATE(VLOOKUP(B422,'F-GD-07 Completo'!$B:$AA,6,0),".",VLOOKUP(B422,'F-GD-07 Completo'!$B:$AA,8,0))</f>
        <v>#N/A</v>
      </c>
      <c r="D422" s="661"/>
      <c r="E422" s="661"/>
      <c r="F422" s="666" t="e">
        <f>CONCATENATE(VLOOKUP(B422,'F-GD-07 Completo'!$B:$AA,7,0),".",VLOOKUP(B422,'F-GD-07 Completo'!$B:$AA,9,0))</f>
        <v>#N/A</v>
      </c>
      <c r="G422" s="666"/>
      <c r="H422" s="666"/>
      <c r="I422" s="666"/>
      <c r="J422" s="666"/>
      <c r="K422" s="666"/>
      <c r="L422" s="666"/>
      <c r="M422" s="666"/>
      <c r="N422" s="666"/>
      <c r="O422" s="666"/>
      <c r="P422" s="666"/>
      <c r="Q422" s="666"/>
      <c r="R422" s="666"/>
      <c r="S422" s="666"/>
      <c r="T422" s="666"/>
      <c r="U422" s="666" t="e">
        <f>CONCATENATE(VLOOKUP(B422,'F-GD-07 Completo'!$B:$AA,8,0)," - ",VLOOKUP(B422,'F-GD-07 Completo'!$B:$W,10,0))</f>
        <v>#N/A</v>
      </c>
      <c r="V422" s="666"/>
      <c r="W422" s="666"/>
      <c r="X422" s="666"/>
      <c r="Y422" s="666"/>
      <c r="Z422" s="666"/>
      <c r="AA422" s="666"/>
      <c r="AB422" s="667"/>
      <c r="AC422" s="668" t="e">
        <f>VLOOKUP(B422,'F-GD-07 Completo'!$B:$AA,11,0)</f>
        <v>#N/A</v>
      </c>
      <c r="AD422" s="669"/>
      <c r="AE422" s="669"/>
      <c r="AF422" s="669"/>
      <c r="AG422" s="670" t="e">
        <f>VLOOKUP(B422,'F-GD-07 Completo'!$B:$AA,12,0)</f>
        <v>#N/A</v>
      </c>
      <c r="AH422" s="670"/>
      <c r="AI422" s="671"/>
      <c r="AJ422" s="672" t="e">
        <f>IF(VLOOKUP(B422,'F-GD-07 Completo'!$B:$AA,13,0)="Carpeta física",CONCATENATE(VLOOKUP(B422,'F-GD-07 Completo'!$B:$AE,14,0)," de ",VLOOKUP(B422,'F-GD-07 Completo'!$B:$AE,15,0))," ")</f>
        <v>#N/A</v>
      </c>
      <c r="AK422" s="673"/>
      <c r="AL422" s="674" t="e">
        <f>IF(VLOOKUP(B422,'F-GD-07 Completo'!$B:$AA,13,0)="Tomo (documentos empastados)",CONCATENATE(VLOOKUP(B422,'F-GD-07 Completo'!$B:$AE,15,0)," de ",VLOOKUP(B422,'F-GD-07 Completo'!$B:$AE,16,0))," ")</f>
        <v>#N/A</v>
      </c>
      <c r="AM422" s="675"/>
      <c r="AN422" s="672" t="e">
        <f>IF(VLOOKUP(B422,'F-GD-07 Completo'!$B:$AA,13,0)="Otro",CONCATENATE(VLOOKUP(B422,'F-GD-07 Completo'!$B:$AE,15,0)," de ",VLOOKUP(B422,'F-GD-07 Completo'!$B:$AE,16,0))," ")</f>
        <v>#N/A</v>
      </c>
      <c r="AO422" s="673"/>
      <c r="AP422" s="69" t="e">
        <f>VLOOKUP(B422,'F-GD-07 Completo'!$B:$AE,29,0)</f>
        <v>#N/A</v>
      </c>
      <c r="AQ422" s="676" t="e">
        <f>VLOOKUP(B422,'F-GD-07 Completo'!$B:$AA,21,0)</f>
        <v>#N/A</v>
      </c>
      <c r="AR422" s="677"/>
      <c r="AS422" s="213" t="e">
        <f>VLOOKUP(B422,'F-GD-07 Completo'!$B:$AA,18,0)</f>
        <v>#N/A</v>
      </c>
      <c r="AT422" s="213" t="e">
        <f>VLOOKUP(B422,'F-GD-07 Completo'!$B:$AA,19,0)</f>
        <v>#N/A</v>
      </c>
      <c r="AU422" s="213" t="e">
        <f>VLOOKUP(B422,'F-GD-07 Completo'!$B:$AA,20,0)</f>
        <v>#N/A</v>
      </c>
      <c r="AV422" s="661" t="e">
        <f>VLOOKUP(B422,'F-GD-07 Completo'!$B:$AA,22,0)</f>
        <v>#N/A</v>
      </c>
      <c r="AW422" s="662"/>
      <c r="AX422" s="70" t="e">
        <f>IF(VLOOKUP(B422,'F-GD-07 Completo'!$B:$AA,23,0)="PU","X"," ")</f>
        <v>#N/A</v>
      </c>
      <c r="AY422" s="70" t="e">
        <f>IF(VLOOKUP(B422,'F-GD-07 Completo'!$B:$AA,23,0)="PC","X"," ")</f>
        <v>#N/A</v>
      </c>
      <c r="AZ422" s="70" t="e">
        <f>IF(VLOOKUP(B422,'F-GD-07 Completo'!$B:$AA,23,0)="PR","X"," ")</f>
        <v>#N/A</v>
      </c>
      <c r="BA422" s="71" t="e">
        <f>VLOOKUP(B422,'F-GD-07 Completo'!$B:$AA,24,0)</f>
        <v>#N/A</v>
      </c>
      <c r="BB422" s="663" t="e">
        <f>VLOOKUP(B422,'F-GD-07 Completo'!$B:$AA,25,0)</f>
        <v>#N/A</v>
      </c>
      <c r="BC422" s="664"/>
      <c r="BD422" s="664"/>
      <c r="BE422" s="664"/>
      <c r="BF422" s="664"/>
      <c r="BG422" s="664"/>
      <c r="BH422" s="664"/>
      <c r="BI422" s="664"/>
      <c r="BJ422" s="664"/>
      <c r="BK422" s="664"/>
      <c r="BL422" s="664"/>
      <c r="BM422" s="664"/>
      <c r="BN422" s="664"/>
      <c r="BO422" s="665"/>
      <c r="BP422" s="72"/>
      <c r="BQ422" s="73"/>
      <c r="BR422" s="209"/>
    </row>
    <row r="423" spans="1:70" s="210" customFormat="1" ht="16.5" customHeight="1" x14ac:dyDescent="0.2">
      <c r="A423" s="208"/>
      <c r="B423" s="68">
        <v>402</v>
      </c>
      <c r="C423" s="661" t="e">
        <f>CONCATENATE(VLOOKUP(B423,'F-GD-07 Completo'!$B:$AA,6,0),".",VLOOKUP(B423,'F-GD-07 Completo'!$B:$AA,8,0))</f>
        <v>#N/A</v>
      </c>
      <c r="D423" s="661"/>
      <c r="E423" s="661"/>
      <c r="F423" s="666" t="e">
        <f>CONCATENATE(VLOOKUP(B423,'F-GD-07 Completo'!$B:$AA,7,0),".",VLOOKUP(B423,'F-GD-07 Completo'!$B:$AA,9,0))</f>
        <v>#N/A</v>
      </c>
      <c r="G423" s="666"/>
      <c r="H423" s="666"/>
      <c r="I423" s="666"/>
      <c r="J423" s="666"/>
      <c r="K423" s="666"/>
      <c r="L423" s="666"/>
      <c r="M423" s="666"/>
      <c r="N423" s="666"/>
      <c r="O423" s="666"/>
      <c r="P423" s="666"/>
      <c r="Q423" s="666"/>
      <c r="R423" s="666"/>
      <c r="S423" s="666"/>
      <c r="T423" s="666"/>
      <c r="U423" s="666" t="e">
        <f>CONCATENATE(VLOOKUP(B423,'F-GD-07 Completo'!$B:$AA,8,0)," - ",VLOOKUP(B423,'F-GD-07 Completo'!$B:$W,10,0))</f>
        <v>#N/A</v>
      </c>
      <c r="V423" s="666"/>
      <c r="W423" s="666"/>
      <c r="X423" s="666"/>
      <c r="Y423" s="666"/>
      <c r="Z423" s="666"/>
      <c r="AA423" s="666"/>
      <c r="AB423" s="667"/>
      <c r="AC423" s="668" t="e">
        <f>VLOOKUP(B423,'F-GD-07 Completo'!$B:$AA,11,0)</f>
        <v>#N/A</v>
      </c>
      <c r="AD423" s="669"/>
      <c r="AE423" s="669"/>
      <c r="AF423" s="669"/>
      <c r="AG423" s="670" t="e">
        <f>VLOOKUP(B423,'F-GD-07 Completo'!$B:$AA,12,0)</f>
        <v>#N/A</v>
      </c>
      <c r="AH423" s="670"/>
      <c r="AI423" s="671"/>
      <c r="AJ423" s="672" t="e">
        <f>IF(VLOOKUP(B423,'F-GD-07 Completo'!$B:$AA,13,0)="Carpeta física",CONCATENATE(VLOOKUP(B423,'F-GD-07 Completo'!$B:$AE,14,0)," de ",VLOOKUP(B423,'F-GD-07 Completo'!$B:$AE,15,0))," ")</f>
        <v>#N/A</v>
      </c>
      <c r="AK423" s="673"/>
      <c r="AL423" s="674" t="e">
        <f>IF(VLOOKUP(B423,'F-GD-07 Completo'!$B:$AA,13,0)="Tomo (documentos empastados)",CONCATENATE(VLOOKUP(B423,'F-GD-07 Completo'!$B:$AE,15,0)," de ",VLOOKUP(B423,'F-GD-07 Completo'!$B:$AE,16,0))," ")</f>
        <v>#N/A</v>
      </c>
      <c r="AM423" s="675"/>
      <c r="AN423" s="672" t="e">
        <f>IF(VLOOKUP(B423,'F-GD-07 Completo'!$B:$AA,13,0)="Otro",CONCATENATE(VLOOKUP(B423,'F-GD-07 Completo'!$B:$AE,15,0)," de ",VLOOKUP(B423,'F-GD-07 Completo'!$B:$AE,16,0))," ")</f>
        <v>#N/A</v>
      </c>
      <c r="AO423" s="673"/>
      <c r="AP423" s="69" t="e">
        <f>VLOOKUP(B423,'F-GD-07 Completo'!$B:$AE,29,0)</f>
        <v>#N/A</v>
      </c>
      <c r="AQ423" s="676" t="e">
        <f>VLOOKUP(B423,'F-GD-07 Completo'!$B:$AA,21,0)</f>
        <v>#N/A</v>
      </c>
      <c r="AR423" s="677"/>
      <c r="AS423" s="213" t="e">
        <f>VLOOKUP(B423,'F-GD-07 Completo'!$B:$AA,18,0)</f>
        <v>#N/A</v>
      </c>
      <c r="AT423" s="213" t="e">
        <f>VLOOKUP(B423,'F-GD-07 Completo'!$B:$AA,19,0)</f>
        <v>#N/A</v>
      </c>
      <c r="AU423" s="213" t="e">
        <f>VLOOKUP(B423,'F-GD-07 Completo'!$B:$AA,20,0)</f>
        <v>#N/A</v>
      </c>
      <c r="AV423" s="661" t="e">
        <f>VLOOKUP(B423,'F-GD-07 Completo'!$B:$AA,22,0)</f>
        <v>#N/A</v>
      </c>
      <c r="AW423" s="662"/>
      <c r="AX423" s="70" t="e">
        <f>IF(VLOOKUP(B423,'F-GD-07 Completo'!$B:$AA,23,0)="PU","X"," ")</f>
        <v>#N/A</v>
      </c>
      <c r="AY423" s="70" t="e">
        <f>IF(VLOOKUP(B423,'F-GD-07 Completo'!$B:$AA,23,0)="PC","X"," ")</f>
        <v>#N/A</v>
      </c>
      <c r="AZ423" s="70" t="e">
        <f>IF(VLOOKUP(B423,'F-GD-07 Completo'!$B:$AA,23,0)="PR","X"," ")</f>
        <v>#N/A</v>
      </c>
      <c r="BA423" s="71" t="e">
        <f>VLOOKUP(B423,'F-GD-07 Completo'!$B:$AA,24,0)</f>
        <v>#N/A</v>
      </c>
      <c r="BB423" s="663" t="e">
        <f>VLOOKUP(B423,'F-GD-07 Completo'!$B:$AA,25,0)</f>
        <v>#N/A</v>
      </c>
      <c r="BC423" s="664"/>
      <c r="BD423" s="664"/>
      <c r="BE423" s="664"/>
      <c r="BF423" s="664"/>
      <c r="BG423" s="664"/>
      <c r="BH423" s="664"/>
      <c r="BI423" s="664"/>
      <c r="BJ423" s="664"/>
      <c r="BK423" s="664"/>
      <c r="BL423" s="664"/>
      <c r="BM423" s="664"/>
      <c r="BN423" s="664"/>
      <c r="BO423" s="665"/>
      <c r="BP423" s="72"/>
      <c r="BQ423" s="73"/>
      <c r="BR423" s="209"/>
    </row>
    <row r="424" spans="1:70" s="210" customFormat="1" ht="16.5" customHeight="1" x14ac:dyDescent="0.2">
      <c r="A424" s="208"/>
      <c r="B424" s="68">
        <v>403</v>
      </c>
      <c r="C424" s="661" t="e">
        <f>CONCATENATE(VLOOKUP(B424,'F-GD-07 Completo'!$B:$AA,6,0),".",VLOOKUP(B424,'F-GD-07 Completo'!$B:$AA,8,0))</f>
        <v>#N/A</v>
      </c>
      <c r="D424" s="661"/>
      <c r="E424" s="661"/>
      <c r="F424" s="666" t="e">
        <f>CONCATENATE(VLOOKUP(B424,'F-GD-07 Completo'!$B:$AA,7,0),".",VLOOKUP(B424,'F-GD-07 Completo'!$B:$AA,9,0))</f>
        <v>#N/A</v>
      </c>
      <c r="G424" s="666"/>
      <c r="H424" s="666"/>
      <c r="I424" s="666"/>
      <c r="J424" s="666"/>
      <c r="K424" s="666"/>
      <c r="L424" s="666"/>
      <c r="M424" s="666"/>
      <c r="N424" s="666"/>
      <c r="O424" s="666"/>
      <c r="P424" s="666"/>
      <c r="Q424" s="666"/>
      <c r="R424" s="666"/>
      <c r="S424" s="666"/>
      <c r="T424" s="666"/>
      <c r="U424" s="666" t="e">
        <f>CONCATENATE(VLOOKUP(B424,'F-GD-07 Completo'!$B:$AA,8,0)," - ",VLOOKUP(B424,'F-GD-07 Completo'!$B:$W,10,0))</f>
        <v>#N/A</v>
      </c>
      <c r="V424" s="666"/>
      <c r="W424" s="666"/>
      <c r="X424" s="666"/>
      <c r="Y424" s="666"/>
      <c r="Z424" s="666"/>
      <c r="AA424" s="666"/>
      <c r="AB424" s="667"/>
      <c r="AC424" s="668" t="e">
        <f>VLOOKUP(B424,'F-GD-07 Completo'!$B:$AA,11,0)</f>
        <v>#N/A</v>
      </c>
      <c r="AD424" s="669"/>
      <c r="AE424" s="669"/>
      <c r="AF424" s="669"/>
      <c r="AG424" s="670" t="e">
        <f>VLOOKUP(B424,'F-GD-07 Completo'!$B:$AA,12,0)</f>
        <v>#N/A</v>
      </c>
      <c r="AH424" s="670"/>
      <c r="AI424" s="671"/>
      <c r="AJ424" s="672" t="e">
        <f>IF(VLOOKUP(B424,'F-GD-07 Completo'!$B:$AA,13,0)="Carpeta física",CONCATENATE(VLOOKUP(B424,'F-GD-07 Completo'!$B:$AE,14,0)," de ",VLOOKUP(B424,'F-GD-07 Completo'!$B:$AE,15,0))," ")</f>
        <v>#N/A</v>
      </c>
      <c r="AK424" s="673"/>
      <c r="AL424" s="674" t="e">
        <f>IF(VLOOKUP(B424,'F-GD-07 Completo'!$B:$AA,13,0)="Tomo (documentos empastados)",CONCATENATE(VLOOKUP(B424,'F-GD-07 Completo'!$B:$AE,15,0)," de ",VLOOKUP(B424,'F-GD-07 Completo'!$B:$AE,16,0))," ")</f>
        <v>#N/A</v>
      </c>
      <c r="AM424" s="675"/>
      <c r="AN424" s="672" t="e">
        <f>IF(VLOOKUP(B424,'F-GD-07 Completo'!$B:$AA,13,0)="Otro",CONCATENATE(VLOOKUP(B424,'F-GD-07 Completo'!$B:$AE,15,0)," de ",VLOOKUP(B424,'F-GD-07 Completo'!$B:$AE,16,0))," ")</f>
        <v>#N/A</v>
      </c>
      <c r="AO424" s="673"/>
      <c r="AP424" s="69" t="e">
        <f>VLOOKUP(B424,'F-GD-07 Completo'!$B:$AE,29,0)</f>
        <v>#N/A</v>
      </c>
      <c r="AQ424" s="676" t="e">
        <f>VLOOKUP(B424,'F-GD-07 Completo'!$B:$AA,21,0)</f>
        <v>#N/A</v>
      </c>
      <c r="AR424" s="677"/>
      <c r="AS424" s="213" t="e">
        <f>VLOOKUP(B424,'F-GD-07 Completo'!$B:$AA,18,0)</f>
        <v>#N/A</v>
      </c>
      <c r="AT424" s="213" t="e">
        <f>VLOOKUP(B424,'F-GD-07 Completo'!$B:$AA,19,0)</f>
        <v>#N/A</v>
      </c>
      <c r="AU424" s="213" t="e">
        <f>VLOOKUP(B424,'F-GD-07 Completo'!$B:$AA,20,0)</f>
        <v>#N/A</v>
      </c>
      <c r="AV424" s="661" t="e">
        <f>VLOOKUP(B424,'F-GD-07 Completo'!$B:$AA,22,0)</f>
        <v>#N/A</v>
      </c>
      <c r="AW424" s="662"/>
      <c r="AX424" s="70" t="e">
        <f>IF(VLOOKUP(B424,'F-GD-07 Completo'!$B:$AA,23,0)="PU","X"," ")</f>
        <v>#N/A</v>
      </c>
      <c r="AY424" s="70" t="e">
        <f>IF(VLOOKUP(B424,'F-GD-07 Completo'!$B:$AA,23,0)="PC","X"," ")</f>
        <v>#N/A</v>
      </c>
      <c r="AZ424" s="70" t="e">
        <f>IF(VLOOKUP(B424,'F-GD-07 Completo'!$B:$AA,23,0)="PR","X"," ")</f>
        <v>#N/A</v>
      </c>
      <c r="BA424" s="71" t="e">
        <f>VLOOKUP(B424,'F-GD-07 Completo'!$B:$AA,24,0)</f>
        <v>#N/A</v>
      </c>
      <c r="BB424" s="663" t="e">
        <f>VLOOKUP(B424,'F-GD-07 Completo'!$B:$AA,25,0)</f>
        <v>#N/A</v>
      </c>
      <c r="BC424" s="664"/>
      <c r="BD424" s="664"/>
      <c r="BE424" s="664"/>
      <c r="BF424" s="664"/>
      <c r="BG424" s="664"/>
      <c r="BH424" s="664"/>
      <c r="BI424" s="664"/>
      <c r="BJ424" s="664"/>
      <c r="BK424" s="664"/>
      <c r="BL424" s="664"/>
      <c r="BM424" s="664"/>
      <c r="BN424" s="664"/>
      <c r="BO424" s="665"/>
      <c r="BP424" s="72"/>
      <c r="BQ424" s="73"/>
      <c r="BR424" s="209"/>
    </row>
    <row r="425" spans="1:70" s="210" customFormat="1" ht="16.5" customHeight="1" x14ac:dyDescent="0.2">
      <c r="A425" s="208"/>
      <c r="B425" s="68">
        <v>404</v>
      </c>
      <c r="C425" s="661" t="e">
        <f>CONCATENATE(VLOOKUP(B425,'F-GD-07 Completo'!$B:$AA,6,0),".",VLOOKUP(B425,'F-GD-07 Completo'!$B:$AA,8,0))</f>
        <v>#N/A</v>
      </c>
      <c r="D425" s="661"/>
      <c r="E425" s="661"/>
      <c r="F425" s="666" t="e">
        <f>CONCATENATE(VLOOKUP(B425,'F-GD-07 Completo'!$B:$AA,7,0),".",VLOOKUP(B425,'F-GD-07 Completo'!$B:$AA,9,0))</f>
        <v>#N/A</v>
      </c>
      <c r="G425" s="666"/>
      <c r="H425" s="666"/>
      <c r="I425" s="666"/>
      <c r="J425" s="666"/>
      <c r="K425" s="666"/>
      <c r="L425" s="666"/>
      <c r="M425" s="666"/>
      <c r="N425" s="666"/>
      <c r="O425" s="666"/>
      <c r="P425" s="666"/>
      <c r="Q425" s="666"/>
      <c r="R425" s="666"/>
      <c r="S425" s="666"/>
      <c r="T425" s="666"/>
      <c r="U425" s="666" t="e">
        <f>CONCATENATE(VLOOKUP(B425,'F-GD-07 Completo'!$B:$AA,8,0)," - ",VLOOKUP(B425,'F-GD-07 Completo'!$B:$W,10,0))</f>
        <v>#N/A</v>
      </c>
      <c r="V425" s="666"/>
      <c r="W425" s="666"/>
      <c r="X425" s="666"/>
      <c r="Y425" s="666"/>
      <c r="Z425" s="666"/>
      <c r="AA425" s="666"/>
      <c r="AB425" s="667"/>
      <c r="AC425" s="668" t="e">
        <f>VLOOKUP(B425,'F-GD-07 Completo'!$B:$AA,11,0)</f>
        <v>#N/A</v>
      </c>
      <c r="AD425" s="669"/>
      <c r="AE425" s="669"/>
      <c r="AF425" s="669"/>
      <c r="AG425" s="670" t="e">
        <f>VLOOKUP(B425,'F-GD-07 Completo'!$B:$AA,12,0)</f>
        <v>#N/A</v>
      </c>
      <c r="AH425" s="670"/>
      <c r="AI425" s="671"/>
      <c r="AJ425" s="672" t="e">
        <f>IF(VLOOKUP(B425,'F-GD-07 Completo'!$B:$AA,13,0)="Carpeta física",CONCATENATE(VLOOKUP(B425,'F-GD-07 Completo'!$B:$AE,14,0)," de ",VLOOKUP(B425,'F-GD-07 Completo'!$B:$AE,15,0))," ")</f>
        <v>#N/A</v>
      </c>
      <c r="AK425" s="673"/>
      <c r="AL425" s="674" t="e">
        <f>IF(VLOOKUP(B425,'F-GD-07 Completo'!$B:$AA,13,0)="Tomo (documentos empastados)",CONCATENATE(VLOOKUP(B425,'F-GD-07 Completo'!$B:$AE,15,0)," de ",VLOOKUP(B425,'F-GD-07 Completo'!$B:$AE,16,0))," ")</f>
        <v>#N/A</v>
      </c>
      <c r="AM425" s="675"/>
      <c r="AN425" s="672" t="e">
        <f>IF(VLOOKUP(B425,'F-GD-07 Completo'!$B:$AA,13,0)="Otro",CONCATENATE(VLOOKUP(B425,'F-GD-07 Completo'!$B:$AE,15,0)," de ",VLOOKUP(B425,'F-GD-07 Completo'!$B:$AE,16,0))," ")</f>
        <v>#N/A</v>
      </c>
      <c r="AO425" s="673"/>
      <c r="AP425" s="69" t="e">
        <f>VLOOKUP(B425,'F-GD-07 Completo'!$B:$AE,29,0)</f>
        <v>#N/A</v>
      </c>
      <c r="AQ425" s="676" t="e">
        <f>VLOOKUP(B425,'F-GD-07 Completo'!$B:$AA,21,0)</f>
        <v>#N/A</v>
      </c>
      <c r="AR425" s="677"/>
      <c r="AS425" s="213" t="e">
        <f>VLOOKUP(B425,'F-GD-07 Completo'!$B:$AA,18,0)</f>
        <v>#N/A</v>
      </c>
      <c r="AT425" s="213" t="e">
        <f>VLOOKUP(B425,'F-GD-07 Completo'!$B:$AA,19,0)</f>
        <v>#N/A</v>
      </c>
      <c r="AU425" s="213" t="e">
        <f>VLOOKUP(B425,'F-GD-07 Completo'!$B:$AA,20,0)</f>
        <v>#N/A</v>
      </c>
      <c r="AV425" s="661" t="e">
        <f>VLOOKUP(B425,'F-GD-07 Completo'!$B:$AA,22,0)</f>
        <v>#N/A</v>
      </c>
      <c r="AW425" s="662"/>
      <c r="AX425" s="70" t="e">
        <f>IF(VLOOKUP(B425,'F-GD-07 Completo'!$B:$AA,23,0)="PU","X"," ")</f>
        <v>#N/A</v>
      </c>
      <c r="AY425" s="70" t="e">
        <f>IF(VLOOKUP(B425,'F-GD-07 Completo'!$B:$AA,23,0)="PC","X"," ")</f>
        <v>#N/A</v>
      </c>
      <c r="AZ425" s="70" t="e">
        <f>IF(VLOOKUP(B425,'F-GD-07 Completo'!$B:$AA,23,0)="PR","X"," ")</f>
        <v>#N/A</v>
      </c>
      <c r="BA425" s="71" t="e">
        <f>VLOOKUP(B425,'F-GD-07 Completo'!$B:$AA,24,0)</f>
        <v>#N/A</v>
      </c>
      <c r="BB425" s="663" t="e">
        <f>VLOOKUP(B425,'F-GD-07 Completo'!$B:$AA,25,0)</f>
        <v>#N/A</v>
      </c>
      <c r="BC425" s="664"/>
      <c r="BD425" s="664"/>
      <c r="BE425" s="664"/>
      <c r="BF425" s="664"/>
      <c r="BG425" s="664"/>
      <c r="BH425" s="664"/>
      <c r="BI425" s="664"/>
      <c r="BJ425" s="664"/>
      <c r="BK425" s="664"/>
      <c r="BL425" s="664"/>
      <c r="BM425" s="664"/>
      <c r="BN425" s="664"/>
      <c r="BO425" s="665"/>
      <c r="BP425" s="72"/>
      <c r="BQ425" s="73"/>
      <c r="BR425" s="209"/>
    </row>
    <row r="426" spans="1:70" s="210" customFormat="1" ht="16.5" customHeight="1" x14ac:dyDescent="0.2">
      <c r="A426" s="208"/>
      <c r="B426" s="68">
        <v>405</v>
      </c>
      <c r="C426" s="661" t="e">
        <f>CONCATENATE(VLOOKUP(B426,'F-GD-07 Completo'!$B:$AA,6,0),".",VLOOKUP(B426,'F-GD-07 Completo'!$B:$AA,8,0))</f>
        <v>#N/A</v>
      </c>
      <c r="D426" s="661"/>
      <c r="E426" s="661"/>
      <c r="F426" s="666" t="e">
        <f>CONCATENATE(VLOOKUP(B426,'F-GD-07 Completo'!$B:$AA,7,0),".",VLOOKUP(B426,'F-GD-07 Completo'!$B:$AA,9,0))</f>
        <v>#N/A</v>
      </c>
      <c r="G426" s="666"/>
      <c r="H426" s="666"/>
      <c r="I426" s="666"/>
      <c r="J426" s="666"/>
      <c r="K426" s="666"/>
      <c r="L426" s="666"/>
      <c r="M426" s="666"/>
      <c r="N426" s="666"/>
      <c r="O426" s="666"/>
      <c r="P426" s="666"/>
      <c r="Q426" s="666"/>
      <c r="R426" s="666"/>
      <c r="S426" s="666"/>
      <c r="T426" s="666"/>
      <c r="U426" s="666" t="e">
        <f>CONCATENATE(VLOOKUP(B426,'F-GD-07 Completo'!$B:$AA,8,0)," - ",VLOOKUP(B426,'F-GD-07 Completo'!$B:$W,10,0))</f>
        <v>#N/A</v>
      </c>
      <c r="V426" s="666"/>
      <c r="W426" s="666"/>
      <c r="X426" s="666"/>
      <c r="Y426" s="666"/>
      <c r="Z426" s="666"/>
      <c r="AA426" s="666"/>
      <c r="AB426" s="667"/>
      <c r="AC426" s="668" t="e">
        <f>VLOOKUP(B426,'F-GD-07 Completo'!$B:$AA,11,0)</f>
        <v>#N/A</v>
      </c>
      <c r="AD426" s="669"/>
      <c r="AE426" s="669"/>
      <c r="AF426" s="669"/>
      <c r="AG426" s="670" t="e">
        <f>VLOOKUP(B426,'F-GD-07 Completo'!$B:$AA,12,0)</f>
        <v>#N/A</v>
      </c>
      <c r="AH426" s="670"/>
      <c r="AI426" s="671"/>
      <c r="AJ426" s="672" t="e">
        <f>IF(VLOOKUP(B426,'F-GD-07 Completo'!$B:$AA,13,0)="Carpeta física",CONCATENATE(VLOOKUP(B426,'F-GD-07 Completo'!$B:$AE,14,0)," de ",VLOOKUP(B426,'F-GD-07 Completo'!$B:$AE,15,0))," ")</f>
        <v>#N/A</v>
      </c>
      <c r="AK426" s="673"/>
      <c r="AL426" s="674" t="e">
        <f>IF(VLOOKUP(B426,'F-GD-07 Completo'!$B:$AA,13,0)="Tomo (documentos empastados)",CONCATENATE(VLOOKUP(B426,'F-GD-07 Completo'!$B:$AE,15,0)," de ",VLOOKUP(B426,'F-GD-07 Completo'!$B:$AE,16,0))," ")</f>
        <v>#N/A</v>
      </c>
      <c r="AM426" s="675"/>
      <c r="AN426" s="672" t="e">
        <f>IF(VLOOKUP(B426,'F-GD-07 Completo'!$B:$AA,13,0)="Otro",CONCATENATE(VLOOKUP(B426,'F-GD-07 Completo'!$B:$AE,15,0)," de ",VLOOKUP(B426,'F-GD-07 Completo'!$B:$AE,16,0))," ")</f>
        <v>#N/A</v>
      </c>
      <c r="AO426" s="673"/>
      <c r="AP426" s="69" t="e">
        <f>VLOOKUP(B426,'F-GD-07 Completo'!$B:$AE,29,0)</f>
        <v>#N/A</v>
      </c>
      <c r="AQ426" s="676" t="e">
        <f>VLOOKUP(B426,'F-GD-07 Completo'!$B:$AA,21,0)</f>
        <v>#N/A</v>
      </c>
      <c r="AR426" s="677"/>
      <c r="AS426" s="213" t="e">
        <f>VLOOKUP(B426,'F-GD-07 Completo'!$B:$AA,18,0)</f>
        <v>#N/A</v>
      </c>
      <c r="AT426" s="213" t="e">
        <f>VLOOKUP(B426,'F-GD-07 Completo'!$B:$AA,19,0)</f>
        <v>#N/A</v>
      </c>
      <c r="AU426" s="213" t="e">
        <f>VLOOKUP(B426,'F-GD-07 Completo'!$B:$AA,20,0)</f>
        <v>#N/A</v>
      </c>
      <c r="AV426" s="661" t="e">
        <f>VLOOKUP(B426,'F-GD-07 Completo'!$B:$AA,22,0)</f>
        <v>#N/A</v>
      </c>
      <c r="AW426" s="662"/>
      <c r="AX426" s="70" t="e">
        <f>IF(VLOOKUP(B426,'F-GD-07 Completo'!$B:$AA,23,0)="PU","X"," ")</f>
        <v>#N/A</v>
      </c>
      <c r="AY426" s="70" t="e">
        <f>IF(VLOOKUP(B426,'F-GD-07 Completo'!$B:$AA,23,0)="PC","X"," ")</f>
        <v>#N/A</v>
      </c>
      <c r="AZ426" s="70" t="e">
        <f>IF(VLOOKUP(B426,'F-GD-07 Completo'!$B:$AA,23,0)="PR","X"," ")</f>
        <v>#N/A</v>
      </c>
      <c r="BA426" s="71" t="e">
        <f>VLOOKUP(B426,'F-GD-07 Completo'!$B:$AA,24,0)</f>
        <v>#N/A</v>
      </c>
      <c r="BB426" s="663" t="e">
        <f>VLOOKUP(B426,'F-GD-07 Completo'!$B:$AA,25,0)</f>
        <v>#N/A</v>
      </c>
      <c r="BC426" s="664"/>
      <c r="BD426" s="664"/>
      <c r="BE426" s="664"/>
      <c r="BF426" s="664"/>
      <c r="BG426" s="664"/>
      <c r="BH426" s="664"/>
      <c r="BI426" s="664"/>
      <c r="BJ426" s="664"/>
      <c r="BK426" s="664"/>
      <c r="BL426" s="664"/>
      <c r="BM426" s="664"/>
      <c r="BN426" s="664"/>
      <c r="BO426" s="665"/>
      <c r="BP426" s="72"/>
      <c r="BQ426" s="73"/>
      <c r="BR426" s="209"/>
    </row>
    <row r="427" spans="1:70" s="210" customFormat="1" ht="16.5" customHeight="1" x14ac:dyDescent="0.2">
      <c r="A427" s="208"/>
      <c r="B427" s="68">
        <v>406</v>
      </c>
      <c r="C427" s="661" t="e">
        <f>CONCATENATE(VLOOKUP(B427,'F-GD-07 Completo'!$B:$AA,6,0),".",VLOOKUP(B427,'F-GD-07 Completo'!$B:$AA,8,0))</f>
        <v>#N/A</v>
      </c>
      <c r="D427" s="661"/>
      <c r="E427" s="661"/>
      <c r="F427" s="666" t="e">
        <f>CONCATENATE(VLOOKUP(B427,'F-GD-07 Completo'!$B:$AA,7,0),".",VLOOKUP(B427,'F-GD-07 Completo'!$B:$AA,9,0))</f>
        <v>#N/A</v>
      </c>
      <c r="G427" s="666"/>
      <c r="H427" s="666"/>
      <c r="I427" s="666"/>
      <c r="J427" s="666"/>
      <c r="K427" s="666"/>
      <c r="L427" s="666"/>
      <c r="M427" s="666"/>
      <c r="N427" s="666"/>
      <c r="O427" s="666"/>
      <c r="P427" s="666"/>
      <c r="Q427" s="666"/>
      <c r="R427" s="666"/>
      <c r="S427" s="666"/>
      <c r="T427" s="666"/>
      <c r="U427" s="666" t="e">
        <f>CONCATENATE(VLOOKUP(B427,'F-GD-07 Completo'!$B:$AA,8,0)," - ",VLOOKUP(B427,'F-GD-07 Completo'!$B:$W,10,0))</f>
        <v>#N/A</v>
      </c>
      <c r="V427" s="666"/>
      <c r="W427" s="666"/>
      <c r="X427" s="666"/>
      <c r="Y427" s="666"/>
      <c r="Z427" s="666"/>
      <c r="AA427" s="666"/>
      <c r="AB427" s="667"/>
      <c r="AC427" s="668" t="e">
        <f>VLOOKUP(B427,'F-GD-07 Completo'!$B:$AA,11,0)</f>
        <v>#N/A</v>
      </c>
      <c r="AD427" s="669"/>
      <c r="AE427" s="669"/>
      <c r="AF427" s="669"/>
      <c r="AG427" s="670" t="e">
        <f>VLOOKUP(B427,'F-GD-07 Completo'!$B:$AA,12,0)</f>
        <v>#N/A</v>
      </c>
      <c r="AH427" s="670"/>
      <c r="AI427" s="671"/>
      <c r="AJ427" s="672" t="e">
        <f>IF(VLOOKUP(B427,'F-GD-07 Completo'!$B:$AA,13,0)="Carpeta física",CONCATENATE(VLOOKUP(B427,'F-GD-07 Completo'!$B:$AE,14,0)," de ",VLOOKUP(B427,'F-GD-07 Completo'!$B:$AE,15,0))," ")</f>
        <v>#N/A</v>
      </c>
      <c r="AK427" s="673"/>
      <c r="AL427" s="674" t="e">
        <f>IF(VLOOKUP(B427,'F-GD-07 Completo'!$B:$AA,13,0)="Tomo (documentos empastados)",CONCATENATE(VLOOKUP(B427,'F-GD-07 Completo'!$B:$AE,15,0)," de ",VLOOKUP(B427,'F-GD-07 Completo'!$B:$AE,16,0))," ")</f>
        <v>#N/A</v>
      </c>
      <c r="AM427" s="675"/>
      <c r="AN427" s="672" t="e">
        <f>IF(VLOOKUP(B427,'F-GD-07 Completo'!$B:$AA,13,0)="Otro",CONCATENATE(VLOOKUP(B427,'F-GD-07 Completo'!$B:$AE,15,0)," de ",VLOOKUP(B427,'F-GD-07 Completo'!$B:$AE,16,0))," ")</f>
        <v>#N/A</v>
      </c>
      <c r="AO427" s="673"/>
      <c r="AP427" s="69" t="e">
        <f>VLOOKUP(B427,'F-GD-07 Completo'!$B:$AE,29,0)</f>
        <v>#N/A</v>
      </c>
      <c r="AQ427" s="676" t="e">
        <f>VLOOKUP(B427,'F-GD-07 Completo'!$B:$AA,21,0)</f>
        <v>#N/A</v>
      </c>
      <c r="AR427" s="677"/>
      <c r="AS427" s="213" t="e">
        <f>VLOOKUP(B427,'F-GD-07 Completo'!$B:$AA,18,0)</f>
        <v>#N/A</v>
      </c>
      <c r="AT427" s="213" t="e">
        <f>VLOOKUP(B427,'F-GD-07 Completo'!$B:$AA,19,0)</f>
        <v>#N/A</v>
      </c>
      <c r="AU427" s="213" t="e">
        <f>VLOOKUP(B427,'F-GD-07 Completo'!$B:$AA,20,0)</f>
        <v>#N/A</v>
      </c>
      <c r="AV427" s="661" t="e">
        <f>VLOOKUP(B427,'F-GD-07 Completo'!$B:$AA,22,0)</f>
        <v>#N/A</v>
      </c>
      <c r="AW427" s="662"/>
      <c r="AX427" s="70" t="e">
        <f>IF(VLOOKUP(B427,'F-GD-07 Completo'!$B:$AA,23,0)="PU","X"," ")</f>
        <v>#N/A</v>
      </c>
      <c r="AY427" s="70" t="e">
        <f>IF(VLOOKUP(B427,'F-GD-07 Completo'!$B:$AA,23,0)="PC","X"," ")</f>
        <v>#N/A</v>
      </c>
      <c r="AZ427" s="70" t="e">
        <f>IF(VLOOKUP(B427,'F-GD-07 Completo'!$B:$AA,23,0)="PR","X"," ")</f>
        <v>#N/A</v>
      </c>
      <c r="BA427" s="71" t="e">
        <f>VLOOKUP(B427,'F-GD-07 Completo'!$B:$AA,24,0)</f>
        <v>#N/A</v>
      </c>
      <c r="BB427" s="663" t="e">
        <f>VLOOKUP(B427,'F-GD-07 Completo'!$B:$AA,25,0)</f>
        <v>#N/A</v>
      </c>
      <c r="BC427" s="664"/>
      <c r="BD427" s="664"/>
      <c r="BE427" s="664"/>
      <c r="BF427" s="664"/>
      <c r="BG427" s="664"/>
      <c r="BH427" s="664"/>
      <c r="BI427" s="664"/>
      <c r="BJ427" s="664"/>
      <c r="BK427" s="664"/>
      <c r="BL427" s="664"/>
      <c r="BM427" s="664"/>
      <c r="BN427" s="664"/>
      <c r="BO427" s="665"/>
      <c r="BP427" s="72"/>
      <c r="BQ427" s="73"/>
      <c r="BR427" s="209"/>
    </row>
    <row r="428" spans="1:70" s="210" customFormat="1" ht="16.5" customHeight="1" x14ac:dyDescent="0.2">
      <c r="A428" s="208"/>
      <c r="B428" s="68">
        <v>407</v>
      </c>
      <c r="C428" s="661" t="e">
        <f>CONCATENATE(VLOOKUP(B428,'F-GD-07 Completo'!$B:$AA,6,0),".",VLOOKUP(B428,'F-GD-07 Completo'!$B:$AA,8,0))</f>
        <v>#N/A</v>
      </c>
      <c r="D428" s="661"/>
      <c r="E428" s="661"/>
      <c r="F428" s="666" t="e">
        <f>CONCATENATE(VLOOKUP(B428,'F-GD-07 Completo'!$B:$AA,7,0),".",VLOOKUP(B428,'F-GD-07 Completo'!$B:$AA,9,0))</f>
        <v>#N/A</v>
      </c>
      <c r="G428" s="666"/>
      <c r="H428" s="666"/>
      <c r="I428" s="666"/>
      <c r="J428" s="666"/>
      <c r="K428" s="666"/>
      <c r="L428" s="666"/>
      <c r="M428" s="666"/>
      <c r="N428" s="666"/>
      <c r="O428" s="666"/>
      <c r="P428" s="666"/>
      <c r="Q428" s="666"/>
      <c r="R428" s="666"/>
      <c r="S428" s="666"/>
      <c r="T428" s="666"/>
      <c r="U428" s="666" t="e">
        <f>CONCATENATE(VLOOKUP(B428,'F-GD-07 Completo'!$B:$AA,8,0)," - ",VLOOKUP(B428,'F-GD-07 Completo'!$B:$W,10,0))</f>
        <v>#N/A</v>
      </c>
      <c r="V428" s="666"/>
      <c r="W428" s="666"/>
      <c r="X428" s="666"/>
      <c r="Y428" s="666"/>
      <c r="Z428" s="666"/>
      <c r="AA428" s="666"/>
      <c r="AB428" s="667"/>
      <c r="AC428" s="668" t="e">
        <f>VLOOKUP(B428,'F-GD-07 Completo'!$B:$AA,11,0)</f>
        <v>#N/A</v>
      </c>
      <c r="AD428" s="669"/>
      <c r="AE428" s="669"/>
      <c r="AF428" s="669"/>
      <c r="AG428" s="670" t="e">
        <f>VLOOKUP(B428,'F-GD-07 Completo'!$B:$AA,12,0)</f>
        <v>#N/A</v>
      </c>
      <c r="AH428" s="670"/>
      <c r="AI428" s="671"/>
      <c r="AJ428" s="672" t="e">
        <f>IF(VLOOKUP(B428,'F-GD-07 Completo'!$B:$AA,13,0)="Carpeta física",CONCATENATE(VLOOKUP(B428,'F-GD-07 Completo'!$B:$AE,14,0)," de ",VLOOKUP(B428,'F-GD-07 Completo'!$B:$AE,15,0))," ")</f>
        <v>#N/A</v>
      </c>
      <c r="AK428" s="673"/>
      <c r="AL428" s="674" t="e">
        <f>IF(VLOOKUP(B428,'F-GD-07 Completo'!$B:$AA,13,0)="Tomo (documentos empastados)",CONCATENATE(VLOOKUP(B428,'F-GD-07 Completo'!$B:$AE,15,0)," de ",VLOOKUP(B428,'F-GD-07 Completo'!$B:$AE,16,0))," ")</f>
        <v>#N/A</v>
      </c>
      <c r="AM428" s="675"/>
      <c r="AN428" s="672" t="e">
        <f>IF(VLOOKUP(B428,'F-GD-07 Completo'!$B:$AA,13,0)="Otro",CONCATENATE(VLOOKUP(B428,'F-GD-07 Completo'!$B:$AE,15,0)," de ",VLOOKUP(B428,'F-GD-07 Completo'!$B:$AE,16,0))," ")</f>
        <v>#N/A</v>
      </c>
      <c r="AO428" s="673"/>
      <c r="AP428" s="69" t="e">
        <f>VLOOKUP(B428,'F-GD-07 Completo'!$B:$AE,29,0)</f>
        <v>#N/A</v>
      </c>
      <c r="AQ428" s="676" t="e">
        <f>VLOOKUP(B428,'F-GD-07 Completo'!$B:$AA,21,0)</f>
        <v>#N/A</v>
      </c>
      <c r="AR428" s="677"/>
      <c r="AS428" s="213" t="e">
        <f>VLOOKUP(B428,'F-GD-07 Completo'!$B:$AA,18,0)</f>
        <v>#N/A</v>
      </c>
      <c r="AT428" s="213" t="e">
        <f>VLOOKUP(B428,'F-GD-07 Completo'!$B:$AA,19,0)</f>
        <v>#N/A</v>
      </c>
      <c r="AU428" s="213" t="e">
        <f>VLOOKUP(B428,'F-GD-07 Completo'!$B:$AA,20,0)</f>
        <v>#N/A</v>
      </c>
      <c r="AV428" s="661" t="e">
        <f>VLOOKUP(B428,'F-GD-07 Completo'!$B:$AA,22,0)</f>
        <v>#N/A</v>
      </c>
      <c r="AW428" s="662"/>
      <c r="AX428" s="70" t="e">
        <f>IF(VLOOKUP(B428,'F-GD-07 Completo'!$B:$AA,23,0)="PU","X"," ")</f>
        <v>#N/A</v>
      </c>
      <c r="AY428" s="70" t="e">
        <f>IF(VLOOKUP(B428,'F-GD-07 Completo'!$B:$AA,23,0)="PC","X"," ")</f>
        <v>#N/A</v>
      </c>
      <c r="AZ428" s="70" t="e">
        <f>IF(VLOOKUP(B428,'F-GD-07 Completo'!$B:$AA,23,0)="PR","X"," ")</f>
        <v>#N/A</v>
      </c>
      <c r="BA428" s="71" t="e">
        <f>VLOOKUP(B428,'F-GD-07 Completo'!$B:$AA,24,0)</f>
        <v>#N/A</v>
      </c>
      <c r="BB428" s="663" t="e">
        <f>VLOOKUP(B428,'F-GD-07 Completo'!$B:$AA,25,0)</f>
        <v>#N/A</v>
      </c>
      <c r="BC428" s="664"/>
      <c r="BD428" s="664"/>
      <c r="BE428" s="664"/>
      <c r="BF428" s="664"/>
      <c r="BG428" s="664"/>
      <c r="BH428" s="664"/>
      <c r="BI428" s="664"/>
      <c r="BJ428" s="664"/>
      <c r="BK428" s="664"/>
      <c r="BL428" s="664"/>
      <c r="BM428" s="664"/>
      <c r="BN428" s="664"/>
      <c r="BO428" s="665"/>
      <c r="BP428" s="72"/>
      <c r="BQ428" s="73"/>
      <c r="BR428" s="209"/>
    </row>
    <row r="429" spans="1:70" s="210" customFormat="1" ht="16.5" customHeight="1" x14ac:dyDescent="0.2">
      <c r="A429" s="208"/>
      <c r="B429" s="68">
        <v>408</v>
      </c>
      <c r="C429" s="661" t="e">
        <f>CONCATENATE(VLOOKUP(B429,'F-GD-07 Completo'!$B:$AA,6,0),".",VLOOKUP(B429,'F-GD-07 Completo'!$B:$AA,8,0))</f>
        <v>#N/A</v>
      </c>
      <c r="D429" s="661"/>
      <c r="E429" s="661"/>
      <c r="F429" s="666" t="e">
        <f>CONCATENATE(VLOOKUP(B429,'F-GD-07 Completo'!$B:$AA,7,0),".",VLOOKUP(B429,'F-GD-07 Completo'!$B:$AA,9,0))</f>
        <v>#N/A</v>
      </c>
      <c r="G429" s="666"/>
      <c r="H429" s="666"/>
      <c r="I429" s="666"/>
      <c r="J429" s="666"/>
      <c r="K429" s="666"/>
      <c r="L429" s="666"/>
      <c r="M429" s="666"/>
      <c r="N429" s="666"/>
      <c r="O429" s="666"/>
      <c r="P429" s="666"/>
      <c r="Q429" s="666"/>
      <c r="R429" s="666"/>
      <c r="S429" s="666"/>
      <c r="T429" s="666"/>
      <c r="U429" s="666" t="e">
        <f>CONCATENATE(VLOOKUP(B429,'F-GD-07 Completo'!$B:$AA,8,0)," - ",VLOOKUP(B429,'F-GD-07 Completo'!$B:$W,10,0))</f>
        <v>#N/A</v>
      </c>
      <c r="V429" s="666"/>
      <c r="W429" s="666"/>
      <c r="X429" s="666"/>
      <c r="Y429" s="666"/>
      <c r="Z429" s="666"/>
      <c r="AA429" s="666"/>
      <c r="AB429" s="667"/>
      <c r="AC429" s="668" t="e">
        <f>VLOOKUP(B429,'F-GD-07 Completo'!$B:$AA,11,0)</f>
        <v>#N/A</v>
      </c>
      <c r="AD429" s="669"/>
      <c r="AE429" s="669"/>
      <c r="AF429" s="669"/>
      <c r="AG429" s="670" t="e">
        <f>VLOOKUP(B429,'F-GD-07 Completo'!$B:$AA,12,0)</f>
        <v>#N/A</v>
      </c>
      <c r="AH429" s="670"/>
      <c r="AI429" s="671"/>
      <c r="AJ429" s="672" t="e">
        <f>IF(VLOOKUP(B429,'F-GD-07 Completo'!$B:$AA,13,0)="Carpeta física",CONCATENATE(VLOOKUP(B429,'F-GD-07 Completo'!$B:$AE,14,0)," de ",VLOOKUP(B429,'F-GD-07 Completo'!$B:$AE,15,0))," ")</f>
        <v>#N/A</v>
      </c>
      <c r="AK429" s="673"/>
      <c r="AL429" s="674" t="e">
        <f>IF(VLOOKUP(B429,'F-GD-07 Completo'!$B:$AA,13,0)="Tomo (documentos empastados)",CONCATENATE(VLOOKUP(B429,'F-GD-07 Completo'!$B:$AE,15,0)," de ",VLOOKUP(B429,'F-GD-07 Completo'!$B:$AE,16,0))," ")</f>
        <v>#N/A</v>
      </c>
      <c r="AM429" s="675"/>
      <c r="AN429" s="672" t="e">
        <f>IF(VLOOKUP(B429,'F-GD-07 Completo'!$B:$AA,13,0)="Otro",CONCATENATE(VLOOKUP(B429,'F-GD-07 Completo'!$B:$AE,15,0)," de ",VLOOKUP(B429,'F-GD-07 Completo'!$B:$AE,16,0))," ")</f>
        <v>#N/A</v>
      </c>
      <c r="AO429" s="673"/>
      <c r="AP429" s="69" t="e">
        <f>VLOOKUP(B429,'F-GD-07 Completo'!$B:$AE,29,0)</f>
        <v>#N/A</v>
      </c>
      <c r="AQ429" s="676" t="e">
        <f>VLOOKUP(B429,'F-GD-07 Completo'!$B:$AA,21,0)</f>
        <v>#N/A</v>
      </c>
      <c r="AR429" s="677"/>
      <c r="AS429" s="213" t="e">
        <f>VLOOKUP(B429,'F-GD-07 Completo'!$B:$AA,18,0)</f>
        <v>#N/A</v>
      </c>
      <c r="AT429" s="213" t="e">
        <f>VLOOKUP(B429,'F-GD-07 Completo'!$B:$AA,19,0)</f>
        <v>#N/A</v>
      </c>
      <c r="AU429" s="213" t="e">
        <f>VLOOKUP(B429,'F-GD-07 Completo'!$B:$AA,20,0)</f>
        <v>#N/A</v>
      </c>
      <c r="AV429" s="661" t="e">
        <f>VLOOKUP(B429,'F-GD-07 Completo'!$B:$AA,22,0)</f>
        <v>#N/A</v>
      </c>
      <c r="AW429" s="662"/>
      <c r="AX429" s="70" t="e">
        <f>IF(VLOOKUP(B429,'F-GD-07 Completo'!$B:$AA,23,0)="PU","X"," ")</f>
        <v>#N/A</v>
      </c>
      <c r="AY429" s="70" t="e">
        <f>IF(VLOOKUP(B429,'F-GD-07 Completo'!$B:$AA,23,0)="PC","X"," ")</f>
        <v>#N/A</v>
      </c>
      <c r="AZ429" s="70" t="e">
        <f>IF(VLOOKUP(B429,'F-GD-07 Completo'!$B:$AA,23,0)="PR","X"," ")</f>
        <v>#N/A</v>
      </c>
      <c r="BA429" s="71" t="e">
        <f>VLOOKUP(B429,'F-GD-07 Completo'!$B:$AA,24,0)</f>
        <v>#N/A</v>
      </c>
      <c r="BB429" s="663" t="e">
        <f>VLOOKUP(B429,'F-GD-07 Completo'!$B:$AA,25,0)</f>
        <v>#N/A</v>
      </c>
      <c r="BC429" s="664"/>
      <c r="BD429" s="664"/>
      <c r="BE429" s="664"/>
      <c r="BF429" s="664"/>
      <c r="BG429" s="664"/>
      <c r="BH429" s="664"/>
      <c r="BI429" s="664"/>
      <c r="BJ429" s="664"/>
      <c r="BK429" s="664"/>
      <c r="BL429" s="664"/>
      <c r="BM429" s="664"/>
      <c r="BN429" s="664"/>
      <c r="BO429" s="665"/>
      <c r="BP429" s="72"/>
      <c r="BQ429" s="73"/>
      <c r="BR429" s="209"/>
    </row>
    <row r="430" spans="1:70" s="210" customFormat="1" ht="16.5" customHeight="1" x14ac:dyDescent="0.2">
      <c r="A430" s="208"/>
      <c r="B430" s="68">
        <v>409</v>
      </c>
      <c r="C430" s="661" t="e">
        <f>CONCATENATE(VLOOKUP(B430,'F-GD-07 Completo'!$B:$AA,6,0),".",VLOOKUP(B430,'F-GD-07 Completo'!$B:$AA,8,0))</f>
        <v>#N/A</v>
      </c>
      <c r="D430" s="661"/>
      <c r="E430" s="661"/>
      <c r="F430" s="666" t="e">
        <f>CONCATENATE(VLOOKUP(B430,'F-GD-07 Completo'!$B:$AA,7,0),".",VLOOKUP(B430,'F-GD-07 Completo'!$B:$AA,9,0))</f>
        <v>#N/A</v>
      </c>
      <c r="G430" s="666"/>
      <c r="H430" s="666"/>
      <c r="I430" s="666"/>
      <c r="J430" s="666"/>
      <c r="K430" s="666"/>
      <c r="L430" s="666"/>
      <c r="M430" s="666"/>
      <c r="N430" s="666"/>
      <c r="O430" s="666"/>
      <c r="P430" s="666"/>
      <c r="Q430" s="666"/>
      <c r="R430" s="666"/>
      <c r="S430" s="666"/>
      <c r="T430" s="666"/>
      <c r="U430" s="666" t="e">
        <f>CONCATENATE(VLOOKUP(B430,'F-GD-07 Completo'!$B:$AA,8,0)," - ",VLOOKUP(B430,'F-GD-07 Completo'!$B:$W,10,0))</f>
        <v>#N/A</v>
      </c>
      <c r="V430" s="666"/>
      <c r="W430" s="666"/>
      <c r="X430" s="666"/>
      <c r="Y430" s="666"/>
      <c r="Z430" s="666"/>
      <c r="AA430" s="666"/>
      <c r="AB430" s="667"/>
      <c r="AC430" s="668" t="e">
        <f>VLOOKUP(B430,'F-GD-07 Completo'!$B:$AA,11,0)</f>
        <v>#N/A</v>
      </c>
      <c r="AD430" s="669"/>
      <c r="AE430" s="669"/>
      <c r="AF430" s="669"/>
      <c r="AG430" s="670" t="e">
        <f>VLOOKUP(B430,'F-GD-07 Completo'!$B:$AA,12,0)</f>
        <v>#N/A</v>
      </c>
      <c r="AH430" s="670"/>
      <c r="AI430" s="671"/>
      <c r="AJ430" s="672" t="e">
        <f>IF(VLOOKUP(B430,'F-GD-07 Completo'!$B:$AA,13,0)="Carpeta física",CONCATENATE(VLOOKUP(B430,'F-GD-07 Completo'!$B:$AE,14,0)," de ",VLOOKUP(B430,'F-GD-07 Completo'!$B:$AE,15,0))," ")</f>
        <v>#N/A</v>
      </c>
      <c r="AK430" s="673"/>
      <c r="AL430" s="674" t="e">
        <f>IF(VLOOKUP(B430,'F-GD-07 Completo'!$B:$AA,13,0)="Tomo (documentos empastados)",CONCATENATE(VLOOKUP(B430,'F-GD-07 Completo'!$B:$AE,15,0)," de ",VLOOKUP(B430,'F-GD-07 Completo'!$B:$AE,16,0))," ")</f>
        <v>#N/A</v>
      </c>
      <c r="AM430" s="675"/>
      <c r="AN430" s="672" t="e">
        <f>IF(VLOOKUP(B430,'F-GD-07 Completo'!$B:$AA,13,0)="Otro",CONCATENATE(VLOOKUP(B430,'F-GD-07 Completo'!$B:$AE,15,0)," de ",VLOOKUP(B430,'F-GD-07 Completo'!$B:$AE,16,0))," ")</f>
        <v>#N/A</v>
      </c>
      <c r="AO430" s="673"/>
      <c r="AP430" s="69" t="e">
        <f>VLOOKUP(B430,'F-GD-07 Completo'!$B:$AE,29,0)</f>
        <v>#N/A</v>
      </c>
      <c r="AQ430" s="676" t="e">
        <f>VLOOKUP(B430,'F-GD-07 Completo'!$B:$AA,21,0)</f>
        <v>#N/A</v>
      </c>
      <c r="AR430" s="677"/>
      <c r="AS430" s="213" t="e">
        <f>VLOOKUP(B430,'F-GD-07 Completo'!$B:$AA,18,0)</f>
        <v>#N/A</v>
      </c>
      <c r="AT430" s="213" t="e">
        <f>VLOOKUP(B430,'F-GD-07 Completo'!$B:$AA,19,0)</f>
        <v>#N/A</v>
      </c>
      <c r="AU430" s="213" t="e">
        <f>VLOOKUP(B430,'F-GD-07 Completo'!$B:$AA,20,0)</f>
        <v>#N/A</v>
      </c>
      <c r="AV430" s="661" t="e">
        <f>VLOOKUP(B430,'F-GD-07 Completo'!$B:$AA,22,0)</f>
        <v>#N/A</v>
      </c>
      <c r="AW430" s="662"/>
      <c r="AX430" s="70" t="e">
        <f>IF(VLOOKUP(B430,'F-GD-07 Completo'!$B:$AA,23,0)="PU","X"," ")</f>
        <v>#N/A</v>
      </c>
      <c r="AY430" s="70" t="e">
        <f>IF(VLOOKUP(B430,'F-GD-07 Completo'!$B:$AA,23,0)="PC","X"," ")</f>
        <v>#N/A</v>
      </c>
      <c r="AZ430" s="70" t="e">
        <f>IF(VLOOKUP(B430,'F-GD-07 Completo'!$B:$AA,23,0)="PR","X"," ")</f>
        <v>#N/A</v>
      </c>
      <c r="BA430" s="71" t="e">
        <f>VLOOKUP(B430,'F-GD-07 Completo'!$B:$AA,24,0)</f>
        <v>#N/A</v>
      </c>
      <c r="BB430" s="663" t="e">
        <f>VLOOKUP(B430,'F-GD-07 Completo'!$B:$AA,25,0)</f>
        <v>#N/A</v>
      </c>
      <c r="BC430" s="664"/>
      <c r="BD430" s="664"/>
      <c r="BE430" s="664"/>
      <c r="BF430" s="664"/>
      <c r="BG430" s="664"/>
      <c r="BH430" s="664"/>
      <c r="BI430" s="664"/>
      <c r="BJ430" s="664"/>
      <c r="BK430" s="664"/>
      <c r="BL430" s="664"/>
      <c r="BM430" s="664"/>
      <c r="BN430" s="664"/>
      <c r="BO430" s="665"/>
      <c r="BP430" s="72"/>
      <c r="BQ430" s="73"/>
      <c r="BR430" s="209"/>
    </row>
    <row r="431" spans="1:70" s="210" customFormat="1" ht="16.5" customHeight="1" x14ac:dyDescent="0.2">
      <c r="A431" s="208"/>
      <c r="B431" s="68">
        <v>410</v>
      </c>
      <c r="C431" s="661" t="e">
        <f>CONCATENATE(VLOOKUP(B431,'F-GD-07 Completo'!$B:$AA,6,0),".",VLOOKUP(B431,'F-GD-07 Completo'!$B:$AA,8,0))</f>
        <v>#N/A</v>
      </c>
      <c r="D431" s="661"/>
      <c r="E431" s="661"/>
      <c r="F431" s="666" t="e">
        <f>CONCATENATE(VLOOKUP(B431,'F-GD-07 Completo'!$B:$AA,7,0),".",VLOOKUP(B431,'F-GD-07 Completo'!$B:$AA,9,0))</f>
        <v>#N/A</v>
      </c>
      <c r="G431" s="666"/>
      <c r="H431" s="666"/>
      <c r="I431" s="666"/>
      <c r="J431" s="666"/>
      <c r="K431" s="666"/>
      <c r="L431" s="666"/>
      <c r="M431" s="666"/>
      <c r="N431" s="666"/>
      <c r="O431" s="666"/>
      <c r="P431" s="666"/>
      <c r="Q431" s="666"/>
      <c r="R431" s="666"/>
      <c r="S431" s="666"/>
      <c r="T431" s="666"/>
      <c r="U431" s="666" t="e">
        <f>CONCATENATE(VLOOKUP(B431,'F-GD-07 Completo'!$B:$AA,8,0)," - ",VLOOKUP(B431,'F-GD-07 Completo'!$B:$W,10,0))</f>
        <v>#N/A</v>
      </c>
      <c r="V431" s="666"/>
      <c r="W431" s="666"/>
      <c r="X431" s="666"/>
      <c r="Y431" s="666"/>
      <c r="Z431" s="666"/>
      <c r="AA431" s="666"/>
      <c r="AB431" s="667"/>
      <c r="AC431" s="668" t="e">
        <f>VLOOKUP(B431,'F-GD-07 Completo'!$B:$AA,11,0)</f>
        <v>#N/A</v>
      </c>
      <c r="AD431" s="669"/>
      <c r="AE431" s="669"/>
      <c r="AF431" s="669"/>
      <c r="AG431" s="670" t="e">
        <f>VLOOKUP(B431,'F-GD-07 Completo'!$B:$AA,12,0)</f>
        <v>#N/A</v>
      </c>
      <c r="AH431" s="670"/>
      <c r="AI431" s="671"/>
      <c r="AJ431" s="672" t="e">
        <f>IF(VLOOKUP(B431,'F-GD-07 Completo'!$B:$AA,13,0)="Carpeta física",CONCATENATE(VLOOKUP(B431,'F-GD-07 Completo'!$B:$AE,14,0)," de ",VLOOKUP(B431,'F-GD-07 Completo'!$B:$AE,15,0))," ")</f>
        <v>#N/A</v>
      </c>
      <c r="AK431" s="673"/>
      <c r="AL431" s="674" t="e">
        <f>IF(VLOOKUP(B431,'F-GD-07 Completo'!$B:$AA,13,0)="Tomo (documentos empastados)",CONCATENATE(VLOOKUP(B431,'F-GD-07 Completo'!$B:$AE,15,0)," de ",VLOOKUP(B431,'F-GD-07 Completo'!$B:$AE,16,0))," ")</f>
        <v>#N/A</v>
      </c>
      <c r="AM431" s="675"/>
      <c r="AN431" s="672" t="e">
        <f>IF(VLOOKUP(B431,'F-GD-07 Completo'!$B:$AA,13,0)="Otro",CONCATENATE(VLOOKUP(B431,'F-GD-07 Completo'!$B:$AE,15,0)," de ",VLOOKUP(B431,'F-GD-07 Completo'!$B:$AE,16,0))," ")</f>
        <v>#N/A</v>
      </c>
      <c r="AO431" s="673"/>
      <c r="AP431" s="69" t="e">
        <f>VLOOKUP(B431,'F-GD-07 Completo'!$B:$AE,29,0)</f>
        <v>#N/A</v>
      </c>
      <c r="AQ431" s="676" t="e">
        <f>VLOOKUP(B431,'F-GD-07 Completo'!$B:$AA,21,0)</f>
        <v>#N/A</v>
      </c>
      <c r="AR431" s="677"/>
      <c r="AS431" s="213" t="e">
        <f>VLOOKUP(B431,'F-GD-07 Completo'!$B:$AA,18,0)</f>
        <v>#N/A</v>
      </c>
      <c r="AT431" s="213" t="e">
        <f>VLOOKUP(B431,'F-GD-07 Completo'!$B:$AA,19,0)</f>
        <v>#N/A</v>
      </c>
      <c r="AU431" s="213" t="e">
        <f>VLOOKUP(B431,'F-GD-07 Completo'!$B:$AA,20,0)</f>
        <v>#N/A</v>
      </c>
      <c r="AV431" s="661" t="e">
        <f>VLOOKUP(B431,'F-GD-07 Completo'!$B:$AA,22,0)</f>
        <v>#N/A</v>
      </c>
      <c r="AW431" s="662"/>
      <c r="AX431" s="70" t="e">
        <f>IF(VLOOKUP(B431,'F-GD-07 Completo'!$B:$AA,23,0)="PU","X"," ")</f>
        <v>#N/A</v>
      </c>
      <c r="AY431" s="70" t="e">
        <f>IF(VLOOKUP(B431,'F-GD-07 Completo'!$B:$AA,23,0)="PC","X"," ")</f>
        <v>#N/A</v>
      </c>
      <c r="AZ431" s="70" t="e">
        <f>IF(VLOOKUP(B431,'F-GD-07 Completo'!$B:$AA,23,0)="PR","X"," ")</f>
        <v>#N/A</v>
      </c>
      <c r="BA431" s="71" t="e">
        <f>VLOOKUP(B431,'F-GD-07 Completo'!$B:$AA,24,0)</f>
        <v>#N/A</v>
      </c>
      <c r="BB431" s="663" t="e">
        <f>VLOOKUP(B431,'F-GD-07 Completo'!$B:$AA,25,0)</f>
        <v>#N/A</v>
      </c>
      <c r="BC431" s="664"/>
      <c r="BD431" s="664"/>
      <c r="BE431" s="664"/>
      <c r="BF431" s="664"/>
      <c r="BG431" s="664"/>
      <c r="BH431" s="664"/>
      <c r="BI431" s="664"/>
      <c r="BJ431" s="664"/>
      <c r="BK431" s="664"/>
      <c r="BL431" s="664"/>
      <c r="BM431" s="664"/>
      <c r="BN431" s="664"/>
      <c r="BO431" s="665"/>
      <c r="BP431" s="72"/>
      <c r="BQ431" s="73"/>
      <c r="BR431" s="209"/>
    </row>
    <row r="432" spans="1:70" s="210" customFormat="1" ht="16.5" customHeight="1" x14ac:dyDescent="0.2">
      <c r="A432" s="208"/>
      <c r="B432" s="68">
        <v>411</v>
      </c>
      <c r="C432" s="661" t="e">
        <f>CONCATENATE(VLOOKUP(B432,'F-GD-07 Completo'!$B:$AA,6,0),".",VLOOKUP(B432,'F-GD-07 Completo'!$B:$AA,8,0))</f>
        <v>#N/A</v>
      </c>
      <c r="D432" s="661"/>
      <c r="E432" s="661"/>
      <c r="F432" s="666" t="e">
        <f>CONCATENATE(VLOOKUP(B432,'F-GD-07 Completo'!$B:$AA,7,0),".",VLOOKUP(B432,'F-GD-07 Completo'!$B:$AA,9,0))</f>
        <v>#N/A</v>
      </c>
      <c r="G432" s="666"/>
      <c r="H432" s="666"/>
      <c r="I432" s="666"/>
      <c r="J432" s="666"/>
      <c r="K432" s="666"/>
      <c r="L432" s="666"/>
      <c r="M432" s="666"/>
      <c r="N432" s="666"/>
      <c r="O432" s="666"/>
      <c r="P432" s="666"/>
      <c r="Q432" s="666"/>
      <c r="R432" s="666"/>
      <c r="S432" s="666"/>
      <c r="T432" s="666"/>
      <c r="U432" s="666" t="e">
        <f>CONCATENATE(VLOOKUP(B432,'F-GD-07 Completo'!$B:$AA,8,0)," - ",VLOOKUP(B432,'F-GD-07 Completo'!$B:$W,10,0))</f>
        <v>#N/A</v>
      </c>
      <c r="V432" s="666"/>
      <c r="W432" s="666"/>
      <c r="X432" s="666"/>
      <c r="Y432" s="666"/>
      <c r="Z432" s="666"/>
      <c r="AA432" s="666"/>
      <c r="AB432" s="667"/>
      <c r="AC432" s="668" t="e">
        <f>VLOOKUP(B432,'F-GD-07 Completo'!$B:$AA,11,0)</f>
        <v>#N/A</v>
      </c>
      <c r="AD432" s="669"/>
      <c r="AE432" s="669"/>
      <c r="AF432" s="669"/>
      <c r="AG432" s="670" t="e">
        <f>VLOOKUP(B432,'F-GD-07 Completo'!$B:$AA,12,0)</f>
        <v>#N/A</v>
      </c>
      <c r="AH432" s="670"/>
      <c r="AI432" s="671"/>
      <c r="AJ432" s="672" t="e">
        <f>IF(VLOOKUP(B432,'F-GD-07 Completo'!$B:$AA,13,0)="Carpeta física",CONCATENATE(VLOOKUP(B432,'F-GD-07 Completo'!$B:$AE,14,0)," de ",VLOOKUP(B432,'F-GD-07 Completo'!$B:$AE,15,0))," ")</f>
        <v>#N/A</v>
      </c>
      <c r="AK432" s="673"/>
      <c r="AL432" s="674" t="e">
        <f>IF(VLOOKUP(B432,'F-GD-07 Completo'!$B:$AA,13,0)="Tomo (documentos empastados)",CONCATENATE(VLOOKUP(B432,'F-GD-07 Completo'!$B:$AE,15,0)," de ",VLOOKUP(B432,'F-GD-07 Completo'!$B:$AE,16,0))," ")</f>
        <v>#N/A</v>
      </c>
      <c r="AM432" s="675"/>
      <c r="AN432" s="672" t="e">
        <f>IF(VLOOKUP(B432,'F-GD-07 Completo'!$B:$AA,13,0)="Otro",CONCATENATE(VLOOKUP(B432,'F-GD-07 Completo'!$B:$AE,15,0)," de ",VLOOKUP(B432,'F-GD-07 Completo'!$B:$AE,16,0))," ")</f>
        <v>#N/A</v>
      </c>
      <c r="AO432" s="673"/>
      <c r="AP432" s="69" t="e">
        <f>VLOOKUP(B432,'F-GD-07 Completo'!$B:$AE,29,0)</f>
        <v>#N/A</v>
      </c>
      <c r="AQ432" s="676" t="e">
        <f>VLOOKUP(B432,'F-GD-07 Completo'!$B:$AA,21,0)</f>
        <v>#N/A</v>
      </c>
      <c r="AR432" s="677"/>
      <c r="AS432" s="213" t="e">
        <f>VLOOKUP(B432,'F-GD-07 Completo'!$B:$AA,18,0)</f>
        <v>#N/A</v>
      </c>
      <c r="AT432" s="213" t="e">
        <f>VLOOKUP(B432,'F-GD-07 Completo'!$B:$AA,19,0)</f>
        <v>#N/A</v>
      </c>
      <c r="AU432" s="213" t="e">
        <f>VLOOKUP(B432,'F-GD-07 Completo'!$B:$AA,20,0)</f>
        <v>#N/A</v>
      </c>
      <c r="AV432" s="661" t="e">
        <f>VLOOKUP(B432,'F-GD-07 Completo'!$B:$AA,22,0)</f>
        <v>#N/A</v>
      </c>
      <c r="AW432" s="662"/>
      <c r="AX432" s="70" t="e">
        <f>IF(VLOOKUP(B432,'F-GD-07 Completo'!$B:$AA,23,0)="PU","X"," ")</f>
        <v>#N/A</v>
      </c>
      <c r="AY432" s="70" t="e">
        <f>IF(VLOOKUP(B432,'F-GD-07 Completo'!$B:$AA,23,0)="PC","X"," ")</f>
        <v>#N/A</v>
      </c>
      <c r="AZ432" s="70" t="e">
        <f>IF(VLOOKUP(B432,'F-GD-07 Completo'!$B:$AA,23,0)="PR","X"," ")</f>
        <v>#N/A</v>
      </c>
      <c r="BA432" s="71" t="e">
        <f>VLOOKUP(B432,'F-GD-07 Completo'!$B:$AA,24,0)</f>
        <v>#N/A</v>
      </c>
      <c r="BB432" s="663" t="e">
        <f>VLOOKUP(B432,'F-GD-07 Completo'!$B:$AA,25,0)</f>
        <v>#N/A</v>
      </c>
      <c r="BC432" s="664"/>
      <c r="BD432" s="664"/>
      <c r="BE432" s="664"/>
      <c r="BF432" s="664"/>
      <c r="BG432" s="664"/>
      <c r="BH432" s="664"/>
      <c r="BI432" s="664"/>
      <c r="BJ432" s="664"/>
      <c r="BK432" s="664"/>
      <c r="BL432" s="664"/>
      <c r="BM432" s="664"/>
      <c r="BN432" s="664"/>
      <c r="BO432" s="665"/>
      <c r="BP432" s="72"/>
      <c r="BQ432" s="73"/>
      <c r="BR432" s="209"/>
    </row>
    <row r="433" spans="1:70" s="210" customFormat="1" ht="16.5" customHeight="1" x14ac:dyDescent="0.2">
      <c r="A433" s="208"/>
      <c r="B433" s="68">
        <v>412</v>
      </c>
      <c r="C433" s="661" t="e">
        <f>CONCATENATE(VLOOKUP(B433,'F-GD-07 Completo'!$B:$AA,6,0),".",VLOOKUP(B433,'F-GD-07 Completo'!$B:$AA,8,0))</f>
        <v>#N/A</v>
      </c>
      <c r="D433" s="661"/>
      <c r="E433" s="661"/>
      <c r="F433" s="666" t="e">
        <f>CONCATENATE(VLOOKUP(B433,'F-GD-07 Completo'!$B:$AA,7,0),".",VLOOKUP(B433,'F-GD-07 Completo'!$B:$AA,9,0))</f>
        <v>#N/A</v>
      </c>
      <c r="G433" s="666"/>
      <c r="H433" s="666"/>
      <c r="I433" s="666"/>
      <c r="J433" s="666"/>
      <c r="K433" s="666"/>
      <c r="L433" s="666"/>
      <c r="M433" s="666"/>
      <c r="N433" s="666"/>
      <c r="O433" s="666"/>
      <c r="P433" s="666"/>
      <c r="Q433" s="666"/>
      <c r="R433" s="666"/>
      <c r="S433" s="666"/>
      <c r="T433" s="666"/>
      <c r="U433" s="666" t="e">
        <f>CONCATENATE(VLOOKUP(B433,'F-GD-07 Completo'!$B:$AA,8,0)," - ",VLOOKUP(B433,'F-GD-07 Completo'!$B:$W,10,0))</f>
        <v>#N/A</v>
      </c>
      <c r="V433" s="666"/>
      <c r="W433" s="666"/>
      <c r="X433" s="666"/>
      <c r="Y433" s="666"/>
      <c r="Z433" s="666"/>
      <c r="AA433" s="666"/>
      <c r="AB433" s="667"/>
      <c r="AC433" s="668" t="e">
        <f>VLOOKUP(B433,'F-GD-07 Completo'!$B:$AA,11,0)</f>
        <v>#N/A</v>
      </c>
      <c r="AD433" s="669"/>
      <c r="AE433" s="669"/>
      <c r="AF433" s="669"/>
      <c r="AG433" s="670" t="e">
        <f>VLOOKUP(B433,'F-GD-07 Completo'!$B:$AA,12,0)</f>
        <v>#N/A</v>
      </c>
      <c r="AH433" s="670"/>
      <c r="AI433" s="671"/>
      <c r="AJ433" s="672" t="e">
        <f>IF(VLOOKUP(B433,'F-GD-07 Completo'!$B:$AA,13,0)="Carpeta física",CONCATENATE(VLOOKUP(B433,'F-GD-07 Completo'!$B:$AE,14,0)," de ",VLOOKUP(B433,'F-GD-07 Completo'!$B:$AE,15,0))," ")</f>
        <v>#N/A</v>
      </c>
      <c r="AK433" s="673"/>
      <c r="AL433" s="674" t="e">
        <f>IF(VLOOKUP(B433,'F-GD-07 Completo'!$B:$AA,13,0)="Tomo (documentos empastados)",CONCATENATE(VLOOKUP(B433,'F-GD-07 Completo'!$B:$AE,15,0)," de ",VLOOKUP(B433,'F-GD-07 Completo'!$B:$AE,16,0))," ")</f>
        <v>#N/A</v>
      </c>
      <c r="AM433" s="675"/>
      <c r="AN433" s="672" t="e">
        <f>IF(VLOOKUP(B433,'F-GD-07 Completo'!$B:$AA,13,0)="Otro",CONCATENATE(VLOOKUP(B433,'F-GD-07 Completo'!$B:$AE,15,0)," de ",VLOOKUP(B433,'F-GD-07 Completo'!$B:$AE,16,0))," ")</f>
        <v>#N/A</v>
      </c>
      <c r="AO433" s="673"/>
      <c r="AP433" s="69" t="e">
        <f>VLOOKUP(B433,'F-GD-07 Completo'!$B:$AE,29,0)</f>
        <v>#N/A</v>
      </c>
      <c r="AQ433" s="676" t="e">
        <f>VLOOKUP(B433,'F-GD-07 Completo'!$B:$AA,21,0)</f>
        <v>#N/A</v>
      </c>
      <c r="AR433" s="677"/>
      <c r="AS433" s="213" t="e">
        <f>VLOOKUP(B433,'F-GD-07 Completo'!$B:$AA,18,0)</f>
        <v>#N/A</v>
      </c>
      <c r="AT433" s="213" t="e">
        <f>VLOOKUP(B433,'F-GD-07 Completo'!$B:$AA,19,0)</f>
        <v>#N/A</v>
      </c>
      <c r="AU433" s="213" t="e">
        <f>VLOOKUP(B433,'F-GD-07 Completo'!$B:$AA,20,0)</f>
        <v>#N/A</v>
      </c>
      <c r="AV433" s="661" t="e">
        <f>VLOOKUP(B433,'F-GD-07 Completo'!$B:$AA,22,0)</f>
        <v>#N/A</v>
      </c>
      <c r="AW433" s="662"/>
      <c r="AX433" s="70" t="e">
        <f>IF(VLOOKUP(B433,'F-GD-07 Completo'!$B:$AA,23,0)="PU","X"," ")</f>
        <v>#N/A</v>
      </c>
      <c r="AY433" s="70" t="e">
        <f>IF(VLOOKUP(B433,'F-GD-07 Completo'!$B:$AA,23,0)="PC","X"," ")</f>
        <v>#N/A</v>
      </c>
      <c r="AZ433" s="70" t="e">
        <f>IF(VLOOKUP(B433,'F-GD-07 Completo'!$B:$AA,23,0)="PR","X"," ")</f>
        <v>#N/A</v>
      </c>
      <c r="BA433" s="71" t="e">
        <f>VLOOKUP(B433,'F-GD-07 Completo'!$B:$AA,24,0)</f>
        <v>#N/A</v>
      </c>
      <c r="BB433" s="663" t="e">
        <f>VLOOKUP(B433,'F-GD-07 Completo'!$B:$AA,25,0)</f>
        <v>#N/A</v>
      </c>
      <c r="BC433" s="664"/>
      <c r="BD433" s="664"/>
      <c r="BE433" s="664"/>
      <c r="BF433" s="664"/>
      <c r="BG433" s="664"/>
      <c r="BH433" s="664"/>
      <c r="BI433" s="664"/>
      <c r="BJ433" s="664"/>
      <c r="BK433" s="664"/>
      <c r="BL433" s="664"/>
      <c r="BM433" s="664"/>
      <c r="BN433" s="664"/>
      <c r="BO433" s="665"/>
      <c r="BP433" s="72"/>
      <c r="BQ433" s="73"/>
      <c r="BR433" s="209"/>
    </row>
    <row r="434" spans="1:70" s="210" customFormat="1" ht="16.5" customHeight="1" x14ac:dyDescent="0.2">
      <c r="A434" s="208"/>
      <c r="B434" s="68">
        <v>413</v>
      </c>
      <c r="C434" s="661" t="e">
        <f>CONCATENATE(VLOOKUP(B434,'F-GD-07 Completo'!$B:$AA,6,0),".",VLOOKUP(B434,'F-GD-07 Completo'!$B:$AA,8,0))</f>
        <v>#N/A</v>
      </c>
      <c r="D434" s="661"/>
      <c r="E434" s="661"/>
      <c r="F434" s="666" t="e">
        <f>CONCATENATE(VLOOKUP(B434,'F-GD-07 Completo'!$B:$AA,7,0),".",VLOOKUP(B434,'F-GD-07 Completo'!$B:$AA,9,0))</f>
        <v>#N/A</v>
      </c>
      <c r="G434" s="666"/>
      <c r="H434" s="666"/>
      <c r="I434" s="666"/>
      <c r="J434" s="666"/>
      <c r="K434" s="666"/>
      <c r="L434" s="666"/>
      <c r="M434" s="666"/>
      <c r="N434" s="666"/>
      <c r="O434" s="666"/>
      <c r="P434" s="666"/>
      <c r="Q434" s="666"/>
      <c r="R434" s="666"/>
      <c r="S434" s="666"/>
      <c r="T434" s="666"/>
      <c r="U434" s="666" t="e">
        <f>CONCATENATE(VLOOKUP(B434,'F-GD-07 Completo'!$B:$AA,8,0)," - ",VLOOKUP(B434,'F-GD-07 Completo'!$B:$W,10,0))</f>
        <v>#N/A</v>
      </c>
      <c r="V434" s="666"/>
      <c r="W434" s="666"/>
      <c r="X434" s="666"/>
      <c r="Y434" s="666"/>
      <c r="Z434" s="666"/>
      <c r="AA434" s="666"/>
      <c r="AB434" s="667"/>
      <c r="AC434" s="668" t="e">
        <f>VLOOKUP(B434,'F-GD-07 Completo'!$B:$AA,11,0)</f>
        <v>#N/A</v>
      </c>
      <c r="AD434" s="669"/>
      <c r="AE434" s="669"/>
      <c r="AF434" s="669"/>
      <c r="AG434" s="670" t="e">
        <f>VLOOKUP(B434,'F-GD-07 Completo'!$B:$AA,12,0)</f>
        <v>#N/A</v>
      </c>
      <c r="AH434" s="670"/>
      <c r="AI434" s="671"/>
      <c r="AJ434" s="672" t="e">
        <f>IF(VLOOKUP(B434,'F-GD-07 Completo'!$B:$AA,13,0)="Carpeta física",CONCATENATE(VLOOKUP(B434,'F-GD-07 Completo'!$B:$AE,14,0)," de ",VLOOKUP(B434,'F-GD-07 Completo'!$B:$AE,15,0))," ")</f>
        <v>#N/A</v>
      </c>
      <c r="AK434" s="673"/>
      <c r="AL434" s="674" t="e">
        <f>IF(VLOOKUP(B434,'F-GD-07 Completo'!$B:$AA,13,0)="Tomo (documentos empastados)",CONCATENATE(VLOOKUP(B434,'F-GD-07 Completo'!$B:$AE,15,0)," de ",VLOOKUP(B434,'F-GD-07 Completo'!$B:$AE,16,0))," ")</f>
        <v>#N/A</v>
      </c>
      <c r="AM434" s="675"/>
      <c r="AN434" s="672" t="e">
        <f>IF(VLOOKUP(B434,'F-GD-07 Completo'!$B:$AA,13,0)="Otro",CONCATENATE(VLOOKUP(B434,'F-GD-07 Completo'!$B:$AE,15,0)," de ",VLOOKUP(B434,'F-GD-07 Completo'!$B:$AE,16,0))," ")</f>
        <v>#N/A</v>
      </c>
      <c r="AO434" s="673"/>
      <c r="AP434" s="69" t="e">
        <f>VLOOKUP(B434,'F-GD-07 Completo'!$B:$AE,29,0)</f>
        <v>#N/A</v>
      </c>
      <c r="AQ434" s="676" t="e">
        <f>VLOOKUP(B434,'F-GD-07 Completo'!$B:$AA,21,0)</f>
        <v>#N/A</v>
      </c>
      <c r="AR434" s="677"/>
      <c r="AS434" s="213" t="e">
        <f>VLOOKUP(B434,'F-GD-07 Completo'!$B:$AA,18,0)</f>
        <v>#N/A</v>
      </c>
      <c r="AT434" s="213" t="e">
        <f>VLOOKUP(B434,'F-GD-07 Completo'!$B:$AA,19,0)</f>
        <v>#N/A</v>
      </c>
      <c r="AU434" s="213" t="e">
        <f>VLOOKUP(B434,'F-GD-07 Completo'!$B:$AA,20,0)</f>
        <v>#N/A</v>
      </c>
      <c r="AV434" s="661" t="e">
        <f>VLOOKUP(B434,'F-GD-07 Completo'!$B:$AA,22,0)</f>
        <v>#N/A</v>
      </c>
      <c r="AW434" s="662"/>
      <c r="AX434" s="70" t="e">
        <f>IF(VLOOKUP(B434,'F-GD-07 Completo'!$B:$AA,23,0)="PU","X"," ")</f>
        <v>#N/A</v>
      </c>
      <c r="AY434" s="70" t="e">
        <f>IF(VLOOKUP(B434,'F-GD-07 Completo'!$B:$AA,23,0)="PC","X"," ")</f>
        <v>#N/A</v>
      </c>
      <c r="AZ434" s="70" t="e">
        <f>IF(VLOOKUP(B434,'F-GD-07 Completo'!$B:$AA,23,0)="PR","X"," ")</f>
        <v>#N/A</v>
      </c>
      <c r="BA434" s="71" t="e">
        <f>VLOOKUP(B434,'F-GD-07 Completo'!$B:$AA,24,0)</f>
        <v>#N/A</v>
      </c>
      <c r="BB434" s="663" t="e">
        <f>VLOOKUP(B434,'F-GD-07 Completo'!$B:$AA,25,0)</f>
        <v>#N/A</v>
      </c>
      <c r="BC434" s="664"/>
      <c r="BD434" s="664"/>
      <c r="BE434" s="664"/>
      <c r="BF434" s="664"/>
      <c r="BG434" s="664"/>
      <c r="BH434" s="664"/>
      <c r="BI434" s="664"/>
      <c r="BJ434" s="664"/>
      <c r="BK434" s="664"/>
      <c r="BL434" s="664"/>
      <c r="BM434" s="664"/>
      <c r="BN434" s="664"/>
      <c r="BO434" s="665"/>
      <c r="BP434" s="72"/>
      <c r="BQ434" s="73"/>
      <c r="BR434" s="209"/>
    </row>
    <row r="435" spans="1:70" s="210" customFormat="1" ht="16.5" customHeight="1" x14ac:dyDescent="0.2">
      <c r="A435" s="208"/>
      <c r="B435" s="68">
        <v>414</v>
      </c>
      <c r="C435" s="661" t="e">
        <f>CONCATENATE(VLOOKUP(B435,'F-GD-07 Completo'!$B:$AA,6,0),".",VLOOKUP(B435,'F-GD-07 Completo'!$B:$AA,8,0))</f>
        <v>#N/A</v>
      </c>
      <c r="D435" s="661"/>
      <c r="E435" s="661"/>
      <c r="F435" s="666" t="e">
        <f>CONCATENATE(VLOOKUP(B435,'F-GD-07 Completo'!$B:$AA,7,0),".",VLOOKUP(B435,'F-GD-07 Completo'!$B:$AA,9,0))</f>
        <v>#N/A</v>
      </c>
      <c r="G435" s="666"/>
      <c r="H435" s="666"/>
      <c r="I435" s="666"/>
      <c r="J435" s="666"/>
      <c r="K435" s="666"/>
      <c r="L435" s="666"/>
      <c r="M435" s="666"/>
      <c r="N435" s="666"/>
      <c r="O435" s="666"/>
      <c r="P435" s="666"/>
      <c r="Q435" s="666"/>
      <c r="R435" s="666"/>
      <c r="S435" s="666"/>
      <c r="T435" s="666"/>
      <c r="U435" s="666" t="e">
        <f>CONCATENATE(VLOOKUP(B435,'F-GD-07 Completo'!$B:$AA,8,0)," - ",VLOOKUP(B435,'F-GD-07 Completo'!$B:$W,10,0))</f>
        <v>#N/A</v>
      </c>
      <c r="V435" s="666"/>
      <c r="W435" s="666"/>
      <c r="X435" s="666"/>
      <c r="Y435" s="666"/>
      <c r="Z435" s="666"/>
      <c r="AA435" s="666"/>
      <c r="AB435" s="667"/>
      <c r="AC435" s="668" t="e">
        <f>VLOOKUP(B435,'F-GD-07 Completo'!$B:$AA,11,0)</f>
        <v>#N/A</v>
      </c>
      <c r="AD435" s="669"/>
      <c r="AE435" s="669"/>
      <c r="AF435" s="669"/>
      <c r="AG435" s="670" t="e">
        <f>VLOOKUP(B435,'F-GD-07 Completo'!$B:$AA,12,0)</f>
        <v>#N/A</v>
      </c>
      <c r="AH435" s="670"/>
      <c r="AI435" s="671"/>
      <c r="AJ435" s="672" t="e">
        <f>IF(VLOOKUP(B435,'F-GD-07 Completo'!$B:$AA,13,0)="Carpeta física",CONCATENATE(VLOOKUP(B435,'F-GD-07 Completo'!$B:$AE,14,0)," de ",VLOOKUP(B435,'F-GD-07 Completo'!$B:$AE,15,0))," ")</f>
        <v>#N/A</v>
      </c>
      <c r="AK435" s="673"/>
      <c r="AL435" s="674" t="e">
        <f>IF(VLOOKUP(B435,'F-GD-07 Completo'!$B:$AA,13,0)="Tomo (documentos empastados)",CONCATENATE(VLOOKUP(B435,'F-GD-07 Completo'!$B:$AE,15,0)," de ",VLOOKUP(B435,'F-GD-07 Completo'!$B:$AE,16,0))," ")</f>
        <v>#N/A</v>
      </c>
      <c r="AM435" s="675"/>
      <c r="AN435" s="672" t="e">
        <f>IF(VLOOKUP(B435,'F-GD-07 Completo'!$B:$AA,13,0)="Otro",CONCATENATE(VLOOKUP(B435,'F-GD-07 Completo'!$B:$AE,15,0)," de ",VLOOKUP(B435,'F-GD-07 Completo'!$B:$AE,16,0))," ")</f>
        <v>#N/A</v>
      </c>
      <c r="AO435" s="673"/>
      <c r="AP435" s="69" t="e">
        <f>VLOOKUP(B435,'F-GD-07 Completo'!$B:$AE,29,0)</f>
        <v>#N/A</v>
      </c>
      <c r="AQ435" s="676" t="e">
        <f>VLOOKUP(B435,'F-GD-07 Completo'!$B:$AA,21,0)</f>
        <v>#N/A</v>
      </c>
      <c r="AR435" s="677"/>
      <c r="AS435" s="213" t="e">
        <f>VLOOKUP(B435,'F-GD-07 Completo'!$B:$AA,18,0)</f>
        <v>#N/A</v>
      </c>
      <c r="AT435" s="213" t="e">
        <f>VLOOKUP(B435,'F-GD-07 Completo'!$B:$AA,19,0)</f>
        <v>#N/A</v>
      </c>
      <c r="AU435" s="213" t="e">
        <f>VLOOKUP(B435,'F-GD-07 Completo'!$B:$AA,20,0)</f>
        <v>#N/A</v>
      </c>
      <c r="AV435" s="661" t="e">
        <f>VLOOKUP(B435,'F-GD-07 Completo'!$B:$AA,22,0)</f>
        <v>#N/A</v>
      </c>
      <c r="AW435" s="662"/>
      <c r="AX435" s="70" t="e">
        <f>IF(VLOOKUP(B435,'F-GD-07 Completo'!$B:$AA,23,0)="PU","X"," ")</f>
        <v>#N/A</v>
      </c>
      <c r="AY435" s="70" t="e">
        <f>IF(VLOOKUP(B435,'F-GD-07 Completo'!$B:$AA,23,0)="PC","X"," ")</f>
        <v>#N/A</v>
      </c>
      <c r="AZ435" s="70" t="e">
        <f>IF(VLOOKUP(B435,'F-GD-07 Completo'!$B:$AA,23,0)="PR","X"," ")</f>
        <v>#N/A</v>
      </c>
      <c r="BA435" s="71" t="e">
        <f>VLOOKUP(B435,'F-GD-07 Completo'!$B:$AA,24,0)</f>
        <v>#N/A</v>
      </c>
      <c r="BB435" s="663" t="e">
        <f>VLOOKUP(B435,'F-GD-07 Completo'!$B:$AA,25,0)</f>
        <v>#N/A</v>
      </c>
      <c r="BC435" s="664"/>
      <c r="BD435" s="664"/>
      <c r="BE435" s="664"/>
      <c r="BF435" s="664"/>
      <c r="BG435" s="664"/>
      <c r="BH435" s="664"/>
      <c r="BI435" s="664"/>
      <c r="BJ435" s="664"/>
      <c r="BK435" s="664"/>
      <c r="BL435" s="664"/>
      <c r="BM435" s="664"/>
      <c r="BN435" s="664"/>
      <c r="BO435" s="665"/>
      <c r="BP435" s="72"/>
      <c r="BQ435" s="73"/>
      <c r="BR435" s="209"/>
    </row>
    <row r="436" spans="1:70" s="210" customFormat="1" ht="16.5" customHeight="1" x14ac:dyDescent="0.2">
      <c r="A436" s="208"/>
      <c r="B436" s="68">
        <v>415</v>
      </c>
      <c r="C436" s="661" t="e">
        <f>CONCATENATE(VLOOKUP(B436,'F-GD-07 Completo'!$B:$AA,6,0),".",VLOOKUP(B436,'F-GD-07 Completo'!$B:$AA,8,0))</f>
        <v>#N/A</v>
      </c>
      <c r="D436" s="661"/>
      <c r="E436" s="661"/>
      <c r="F436" s="666" t="e">
        <f>CONCATENATE(VLOOKUP(B436,'F-GD-07 Completo'!$B:$AA,7,0),".",VLOOKUP(B436,'F-GD-07 Completo'!$B:$AA,9,0))</f>
        <v>#N/A</v>
      </c>
      <c r="G436" s="666"/>
      <c r="H436" s="666"/>
      <c r="I436" s="666"/>
      <c r="J436" s="666"/>
      <c r="K436" s="666"/>
      <c r="L436" s="666"/>
      <c r="M436" s="666"/>
      <c r="N436" s="666"/>
      <c r="O436" s="666"/>
      <c r="P436" s="666"/>
      <c r="Q436" s="666"/>
      <c r="R436" s="666"/>
      <c r="S436" s="666"/>
      <c r="T436" s="666"/>
      <c r="U436" s="666" t="e">
        <f>CONCATENATE(VLOOKUP(B436,'F-GD-07 Completo'!$B:$AA,8,0)," - ",VLOOKUP(B436,'F-GD-07 Completo'!$B:$W,10,0))</f>
        <v>#N/A</v>
      </c>
      <c r="V436" s="666"/>
      <c r="W436" s="666"/>
      <c r="X436" s="666"/>
      <c r="Y436" s="666"/>
      <c r="Z436" s="666"/>
      <c r="AA436" s="666"/>
      <c r="AB436" s="667"/>
      <c r="AC436" s="668" t="e">
        <f>VLOOKUP(B436,'F-GD-07 Completo'!$B:$AA,11,0)</f>
        <v>#N/A</v>
      </c>
      <c r="AD436" s="669"/>
      <c r="AE436" s="669"/>
      <c r="AF436" s="669"/>
      <c r="AG436" s="670" t="e">
        <f>VLOOKUP(B436,'F-GD-07 Completo'!$B:$AA,12,0)</f>
        <v>#N/A</v>
      </c>
      <c r="AH436" s="670"/>
      <c r="AI436" s="671"/>
      <c r="AJ436" s="672" t="e">
        <f>IF(VLOOKUP(B436,'F-GD-07 Completo'!$B:$AA,13,0)="Carpeta física",CONCATENATE(VLOOKUP(B436,'F-GD-07 Completo'!$B:$AE,14,0)," de ",VLOOKUP(B436,'F-GD-07 Completo'!$B:$AE,15,0))," ")</f>
        <v>#N/A</v>
      </c>
      <c r="AK436" s="673"/>
      <c r="AL436" s="674" t="e">
        <f>IF(VLOOKUP(B436,'F-GD-07 Completo'!$B:$AA,13,0)="Tomo (documentos empastados)",CONCATENATE(VLOOKUP(B436,'F-GD-07 Completo'!$B:$AE,15,0)," de ",VLOOKUP(B436,'F-GD-07 Completo'!$B:$AE,16,0))," ")</f>
        <v>#N/A</v>
      </c>
      <c r="AM436" s="675"/>
      <c r="AN436" s="672" t="e">
        <f>IF(VLOOKUP(B436,'F-GD-07 Completo'!$B:$AA,13,0)="Otro",CONCATENATE(VLOOKUP(B436,'F-GD-07 Completo'!$B:$AE,15,0)," de ",VLOOKUP(B436,'F-GD-07 Completo'!$B:$AE,16,0))," ")</f>
        <v>#N/A</v>
      </c>
      <c r="AO436" s="673"/>
      <c r="AP436" s="69" t="e">
        <f>VLOOKUP(B436,'F-GD-07 Completo'!$B:$AE,29,0)</f>
        <v>#N/A</v>
      </c>
      <c r="AQ436" s="676" t="e">
        <f>VLOOKUP(B436,'F-GD-07 Completo'!$B:$AA,21,0)</f>
        <v>#N/A</v>
      </c>
      <c r="AR436" s="677"/>
      <c r="AS436" s="213" t="e">
        <f>VLOOKUP(B436,'F-GD-07 Completo'!$B:$AA,18,0)</f>
        <v>#N/A</v>
      </c>
      <c r="AT436" s="213" t="e">
        <f>VLOOKUP(B436,'F-GD-07 Completo'!$B:$AA,19,0)</f>
        <v>#N/A</v>
      </c>
      <c r="AU436" s="213" t="e">
        <f>VLOOKUP(B436,'F-GD-07 Completo'!$B:$AA,20,0)</f>
        <v>#N/A</v>
      </c>
      <c r="AV436" s="661" t="e">
        <f>VLOOKUP(B436,'F-GD-07 Completo'!$B:$AA,22,0)</f>
        <v>#N/A</v>
      </c>
      <c r="AW436" s="662"/>
      <c r="AX436" s="70" t="e">
        <f>IF(VLOOKUP(B436,'F-GD-07 Completo'!$B:$AA,23,0)="PU","X"," ")</f>
        <v>#N/A</v>
      </c>
      <c r="AY436" s="70" t="e">
        <f>IF(VLOOKUP(B436,'F-GD-07 Completo'!$B:$AA,23,0)="PC","X"," ")</f>
        <v>#N/A</v>
      </c>
      <c r="AZ436" s="70" t="e">
        <f>IF(VLOOKUP(B436,'F-GD-07 Completo'!$B:$AA,23,0)="PR","X"," ")</f>
        <v>#N/A</v>
      </c>
      <c r="BA436" s="71" t="e">
        <f>VLOOKUP(B436,'F-GD-07 Completo'!$B:$AA,24,0)</f>
        <v>#N/A</v>
      </c>
      <c r="BB436" s="663" t="e">
        <f>VLOOKUP(B436,'F-GD-07 Completo'!$B:$AA,25,0)</f>
        <v>#N/A</v>
      </c>
      <c r="BC436" s="664"/>
      <c r="BD436" s="664"/>
      <c r="BE436" s="664"/>
      <c r="BF436" s="664"/>
      <c r="BG436" s="664"/>
      <c r="BH436" s="664"/>
      <c r="BI436" s="664"/>
      <c r="BJ436" s="664"/>
      <c r="BK436" s="664"/>
      <c r="BL436" s="664"/>
      <c r="BM436" s="664"/>
      <c r="BN436" s="664"/>
      <c r="BO436" s="665"/>
      <c r="BP436" s="72"/>
      <c r="BQ436" s="73"/>
      <c r="BR436" s="209"/>
    </row>
    <row r="437" spans="1:70" s="210" customFormat="1" ht="16.5" customHeight="1" x14ac:dyDescent="0.2">
      <c r="A437" s="208"/>
      <c r="B437" s="68">
        <v>416</v>
      </c>
      <c r="C437" s="661" t="e">
        <f>CONCATENATE(VLOOKUP(B437,'F-GD-07 Completo'!$B:$AA,6,0),".",VLOOKUP(B437,'F-GD-07 Completo'!$B:$AA,8,0))</f>
        <v>#N/A</v>
      </c>
      <c r="D437" s="661"/>
      <c r="E437" s="661"/>
      <c r="F437" s="666" t="e">
        <f>CONCATENATE(VLOOKUP(B437,'F-GD-07 Completo'!$B:$AA,7,0),".",VLOOKUP(B437,'F-GD-07 Completo'!$B:$AA,9,0))</f>
        <v>#N/A</v>
      </c>
      <c r="G437" s="666"/>
      <c r="H437" s="666"/>
      <c r="I437" s="666"/>
      <c r="J437" s="666"/>
      <c r="K437" s="666"/>
      <c r="L437" s="666"/>
      <c r="M437" s="666"/>
      <c r="N437" s="666"/>
      <c r="O437" s="666"/>
      <c r="P437" s="666"/>
      <c r="Q437" s="666"/>
      <c r="R437" s="666"/>
      <c r="S437" s="666"/>
      <c r="T437" s="666"/>
      <c r="U437" s="666" t="e">
        <f>CONCATENATE(VLOOKUP(B437,'F-GD-07 Completo'!$B:$AA,8,0)," - ",VLOOKUP(B437,'F-GD-07 Completo'!$B:$W,10,0))</f>
        <v>#N/A</v>
      </c>
      <c r="V437" s="666"/>
      <c r="W437" s="666"/>
      <c r="X437" s="666"/>
      <c r="Y437" s="666"/>
      <c r="Z437" s="666"/>
      <c r="AA437" s="666"/>
      <c r="AB437" s="667"/>
      <c r="AC437" s="668" t="e">
        <f>VLOOKUP(B437,'F-GD-07 Completo'!$B:$AA,11,0)</f>
        <v>#N/A</v>
      </c>
      <c r="AD437" s="669"/>
      <c r="AE437" s="669"/>
      <c r="AF437" s="669"/>
      <c r="AG437" s="670" t="e">
        <f>VLOOKUP(B437,'F-GD-07 Completo'!$B:$AA,12,0)</f>
        <v>#N/A</v>
      </c>
      <c r="AH437" s="670"/>
      <c r="AI437" s="671"/>
      <c r="AJ437" s="672" t="e">
        <f>IF(VLOOKUP(B437,'F-GD-07 Completo'!$B:$AA,13,0)="Carpeta física",CONCATENATE(VLOOKUP(B437,'F-GD-07 Completo'!$B:$AE,14,0)," de ",VLOOKUP(B437,'F-GD-07 Completo'!$B:$AE,15,0))," ")</f>
        <v>#N/A</v>
      </c>
      <c r="AK437" s="673"/>
      <c r="AL437" s="674" t="e">
        <f>IF(VLOOKUP(B437,'F-GD-07 Completo'!$B:$AA,13,0)="Tomo (documentos empastados)",CONCATENATE(VLOOKUP(B437,'F-GD-07 Completo'!$B:$AE,15,0)," de ",VLOOKUP(B437,'F-GD-07 Completo'!$B:$AE,16,0))," ")</f>
        <v>#N/A</v>
      </c>
      <c r="AM437" s="675"/>
      <c r="AN437" s="672" t="e">
        <f>IF(VLOOKUP(B437,'F-GD-07 Completo'!$B:$AA,13,0)="Otro",CONCATENATE(VLOOKUP(B437,'F-GD-07 Completo'!$B:$AE,15,0)," de ",VLOOKUP(B437,'F-GD-07 Completo'!$B:$AE,16,0))," ")</f>
        <v>#N/A</v>
      </c>
      <c r="AO437" s="673"/>
      <c r="AP437" s="69" t="e">
        <f>VLOOKUP(B437,'F-GD-07 Completo'!$B:$AE,29,0)</f>
        <v>#N/A</v>
      </c>
      <c r="AQ437" s="676" t="e">
        <f>VLOOKUP(B437,'F-GD-07 Completo'!$B:$AA,21,0)</f>
        <v>#N/A</v>
      </c>
      <c r="AR437" s="677"/>
      <c r="AS437" s="213" t="e">
        <f>VLOOKUP(B437,'F-GD-07 Completo'!$B:$AA,18,0)</f>
        <v>#N/A</v>
      </c>
      <c r="AT437" s="213" t="e">
        <f>VLOOKUP(B437,'F-GD-07 Completo'!$B:$AA,19,0)</f>
        <v>#N/A</v>
      </c>
      <c r="AU437" s="213" t="e">
        <f>VLOOKUP(B437,'F-GD-07 Completo'!$B:$AA,20,0)</f>
        <v>#N/A</v>
      </c>
      <c r="AV437" s="661" t="e">
        <f>VLOOKUP(B437,'F-GD-07 Completo'!$B:$AA,22,0)</f>
        <v>#N/A</v>
      </c>
      <c r="AW437" s="662"/>
      <c r="AX437" s="70" t="e">
        <f>IF(VLOOKUP(B437,'F-GD-07 Completo'!$B:$AA,23,0)="PU","X"," ")</f>
        <v>#N/A</v>
      </c>
      <c r="AY437" s="70" t="e">
        <f>IF(VLOOKUP(B437,'F-GD-07 Completo'!$B:$AA,23,0)="PC","X"," ")</f>
        <v>#N/A</v>
      </c>
      <c r="AZ437" s="70" t="e">
        <f>IF(VLOOKUP(B437,'F-GD-07 Completo'!$B:$AA,23,0)="PR","X"," ")</f>
        <v>#N/A</v>
      </c>
      <c r="BA437" s="71" t="e">
        <f>VLOOKUP(B437,'F-GD-07 Completo'!$B:$AA,24,0)</f>
        <v>#N/A</v>
      </c>
      <c r="BB437" s="663" t="e">
        <f>VLOOKUP(B437,'F-GD-07 Completo'!$B:$AA,25,0)</f>
        <v>#N/A</v>
      </c>
      <c r="BC437" s="664"/>
      <c r="BD437" s="664"/>
      <c r="BE437" s="664"/>
      <c r="BF437" s="664"/>
      <c r="BG437" s="664"/>
      <c r="BH437" s="664"/>
      <c r="BI437" s="664"/>
      <c r="BJ437" s="664"/>
      <c r="BK437" s="664"/>
      <c r="BL437" s="664"/>
      <c r="BM437" s="664"/>
      <c r="BN437" s="664"/>
      <c r="BO437" s="665"/>
      <c r="BP437" s="72"/>
      <c r="BQ437" s="73"/>
      <c r="BR437" s="209"/>
    </row>
    <row r="438" spans="1:70" s="210" customFormat="1" ht="16.5" customHeight="1" x14ac:dyDescent="0.2">
      <c r="A438" s="208"/>
      <c r="B438" s="68">
        <v>417</v>
      </c>
      <c r="C438" s="661" t="e">
        <f>CONCATENATE(VLOOKUP(B438,'F-GD-07 Completo'!$B:$AA,6,0),".",VLOOKUP(B438,'F-GD-07 Completo'!$B:$AA,8,0))</f>
        <v>#N/A</v>
      </c>
      <c r="D438" s="661"/>
      <c r="E438" s="661"/>
      <c r="F438" s="666" t="e">
        <f>CONCATENATE(VLOOKUP(B438,'F-GD-07 Completo'!$B:$AA,7,0),".",VLOOKUP(B438,'F-GD-07 Completo'!$B:$AA,9,0))</f>
        <v>#N/A</v>
      </c>
      <c r="G438" s="666"/>
      <c r="H438" s="666"/>
      <c r="I438" s="666"/>
      <c r="J438" s="666"/>
      <c r="K438" s="666"/>
      <c r="L438" s="666"/>
      <c r="M438" s="666"/>
      <c r="N438" s="666"/>
      <c r="O438" s="666"/>
      <c r="P438" s="666"/>
      <c r="Q438" s="666"/>
      <c r="R438" s="666"/>
      <c r="S438" s="666"/>
      <c r="T438" s="666"/>
      <c r="U438" s="666" t="e">
        <f>CONCATENATE(VLOOKUP(B438,'F-GD-07 Completo'!$B:$AA,8,0)," - ",VLOOKUP(B438,'F-GD-07 Completo'!$B:$W,10,0))</f>
        <v>#N/A</v>
      </c>
      <c r="V438" s="666"/>
      <c r="W438" s="666"/>
      <c r="X438" s="666"/>
      <c r="Y438" s="666"/>
      <c r="Z438" s="666"/>
      <c r="AA438" s="666"/>
      <c r="AB438" s="667"/>
      <c r="AC438" s="668" t="e">
        <f>VLOOKUP(B438,'F-GD-07 Completo'!$B:$AA,11,0)</f>
        <v>#N/A</v>
      </c>
      <c r="AD438" s="669"/>
      <c r="AE438" s="669"/>
      <c r="AF438" s="669"/>
      <c r="AG438" s="670" t="e">
        <f>VLOOKUP(B438,'F-GD-07 Completo'!$B:$AA,12,0)</f>
        <v>#N/A</v>
      </c>
      <c r="AH438" s="670"/>
      <c r="AI438" s="671"/>
      <c r="AJ438" s="672" t="e">
        <f>IF(VLOOKUP(B438,'F-GD-07 Completo'!$B:$AA,13,0)="Carpeta física",CONCATENATE(VLOOKUP(B438,'F-GD-07 Completo'!$B:$AE,14,0)," de ",VLOOKUP(B438,'F-GD-07 Completo'!$B:$AE,15,0))," ")</f>
        <v>#N/A</v>
      </c>
      <c r="AK438" s="673"/>
      <c r="AL438" s="674" t="e">
        <f>IF(VLOOKUP(B438,'F-GD-07 Completo'!$B:$AA,13,0)="Tomo (documentos empastados)",CONCATENATE(VLOOKUP(B438,'F-GD-07 Completo'!$B:$AE,15,0)," de ",VLOOKUP(B438,'F-GD-07 Completo'!$B:$AE,16,0))," ")</f>
        <v>#N/A</v>
      </c>
      <c r="AM438" s="675"/>
      <c r="AN438" s="672" t="e">
        <f>IF(VLOOKUP(B438,'F-GD-07 Completo'!$B:$AA,13,0)="Otro",CONCATENATE(VLOOKUP(B438,'F-GD-07 Completo'!$B:$AE,15,0)," de ",VLOOKUP(B438,'F-GD-07 Completo'!$B:$AE,16,0))," ")</f>
        <v>#N/A</v>
      </c>
      <c r="AO438" s="673"/>
      <c r="AP438" s="69" t="e">
        <f>VLOOKUP(B438,'F-GD-07 Completo'!$B:$AE,29,0)</f>
        <v>#N/A</v>
      </c>
      <c r="AQ438" s="676" t="e">
        <f>VLOOKUP(B438,'F-GD-07 Completo'!$B:$AA,21,0)</f>
        <v>#N/A</v>
      </c>
      <c r="AR438" s="677"/>
      <c r="AS438" s="213" t="e">
        <f>VLOOKUP(B438,'F-GD-07 Completo'!$B:$AA,18,0)</f>
        <v>#N/A</v>
      </c>
      <c r="AT438" s="213" t="e">
        <f>VLOOKUP(B438,'F-GD-07 Completo'!$B:$AA,19,0)</f>
        <v>#N/A</v>
      </c>
      <c r="AU438" s="213" t="e">
        <f>VLOOKUP(B438,'F-GD-07 Completo'!$B:$AA,20,0)</f>
        <v>#N/A</v>
      </c>
      <c r="AV438" s="661" t="e">
        <f>VLOOKUP(B438,'F-GD-07 Completo'!$B:$AA,22,0)</f>
        <v>#N/A</v>
      </c>
      <c r="AW438" s="662"/>
      <c r="AX438" s="70" t="e">
        <f>IF(VLOOKUP(B438,'F-GD-07 Completo'!$B:$AA,23,0)="PU","X"," ")</f>
        <v>#N/A</v>
      </c>
      <c r="AY438" s="70" t="e">
        <f>IF(VLOOKUP(B438,'F-GD-07 Completo'!$B:$AA,23,0)="PC","X"," ")</f>
        <v>#N/A</v>
      </c>
      <c r="AZ438" s="70" t="e">
        <f>IF(VLOOKUP(B438,'F-GD-07 Completo'!$B:$AA,23,0)="PR","X"," ")</f>
        <v>#N/A</v>
      </c>
      <c r="BA438" s="71" t="e">
        <f>VLOOKUP(B438,'F-GD-07 Completo'!$B:$AA,24,0)</f>
        <v>#N/A</v>
      </c>
      <c r="BB438" s="663" t="e">
        <f>VLOOKUP(B438,'F-GD-07 Completo'!$B:$AA,25,0)</f>
        <v>#N/A</v>
      </c>
      <c r="BC438" s="664"/>
      <c r="BD438" s="664"/>
      <c r="BE438" s="664"/>
      <c r="BF438" s="664"/>
      <c r="BG438" s="664"/>
      <c r="BH438" s="664"/>
      <c r="BI438" s="664"/>
      <c r="BJ438" s="664"/>
      <c r="BK438" s="664"/>
      <c r="BL438" s="664"/>
      <c r="BM438" s="664"/>
      <c r="BN438" s="664"/>
      <c r="BO438" s="665"/>
      <c r="BP438" s="72"/>
      <c r="BQ438" s="73"/>
      <c r="BR438" s="209"/>
    </row>
    <row r="439" spans="1:70" s="210" customFormat="1" ht="16.5" customHeight="1" x14ac:dyDescent="0.2">
      <c r="A439" s="208"/>
      <c r="B439" s="68">
        <v>418</v>
      </c>
      <c r="C439" s="661" t="e">
        <f>CONCATENATE(VLOOKUP(B439,'F-GD-07 Completo'!$B:$AA,6,0),".",VLOOKUP(B439,'F-GD-07 Completo'!$B:$AA,8,0))</f>
        <v>#N/A</v>
      </c>
      <c r="D439" s="661"/>
      <c r="E439" s="661"/>
      <c r="F439" s="666" t="e">
        <f>CONCATENATE(VLOOKUP(B439,'F-GD-07 Completo'!$B:$AA,7,0),".",VLOOKUP(B439,'F-GD-07 Completo'!$B:$AA,9,0))</f>
        <v>#N/A</v>
      </c>
      <c r="G439" s="666"/>
      <c r="H439" s="666"/>
      <c r="I439" s="666"/>
      <c r="J439" s="666"/>
      <c r="K439" s="666"/>
      <c r="L439" s="666"/>
      <c r="M439" s="666"/>
      <c r="N439" s="666"/>
      <c r="O439" s="666"/>
      <c r="P439" s="666"/>
      <c r="Q439" s="666"/>
      <c r="R439" s="666"/>
      <c r="S439" s="666"/>
      <c r="T439" s="666"/>
      <c r="U439" s="666" t="e">
        <f>CONCATENATE(VLOOKUP(B439,'F-GD-07 Completo'!$B:$AA,8,0)," - ",VLOOKUP(B439,'F-GD-07 Completo'!$B:$W,10,0))</f>
        <v>#N/A</v>
      </c>
      <c r="V439" s="666"/>
      <c r="W439" s="666"/>
      <c r="X439" s="666"/>
      <c r="Y439" s="666"/>
      <c r="Z439" s="666"/>
      <c r="AA439" s="666"/>
      <c r="AB439" s="667"/>
      <c r="AC439" s="668" t="e">
        <f>VLOOKUP(B439,'F-GD-07 Completo'!$B:$AA,11,0)</f>
        <v>#N/A</v>
      </c>
      <c r="AD439" s="669"/>
      <c r="AE439" s="669"/>
      <c r="AF439" s="669"/>
      <c r="AG439" s="670" t="e">
        <f>VLOOKUP(B439,'F-GD-07 Completo'!$B:$AA,12,0)</f>
        <v>#N/A</v>
      </c>
      <c r="AH439" s="670"/>
      <c r="AI439" s="671"/>
      <c r="AJ439" s="672" t="e">
        <f>IF(VLOOKUP(B439,'F-GD-07 Completo'!$B:$AA,13,0)="Carpeta física",CONCATENATE(VLOOKUP(B439,'F-GD-07 Completo'!$B:$AE,14,0)," de ",VLOOKUP(B439,'F-GD-07 Completo'!$B:$AE,15,0))," ")</f>
        <v>#N/A</v>
      </c>
      <c r="AK439" s="673"/>
      <c r="AL439" s="674" t="e">
        <f>IF(VLOOKUP(B439,'F-GD-07 Completo'!$B:$AA,13,0)="Tomo (documentos empastados)",CONCATENATE(VLOOKUP(B439,'F-GD-07 Completo'!$B:$AE,15,0)," de ",VLOOKUP(B439,'F-GD-07 Completo'!$B:$AE,16,0))," ")</f>
        <v>#N/A</v>
      </c>
      <c r="AM439" s="675"/>
      <c r="AN439" s="672" t="e">
        <f>IF(VLOOKUP(B439,'F-GD-07 Completo'!$B:$AA,13,0)="Otro",CONCATENATE(VLOOKUP(B439,'F-GD-07 Completo'!$B:$AE,15,0)," de ",VLOOKUP(B439,'F-GD-07 Completo'!$B:$AE,16,0))," ")</f>
        <v>#N/A</v>
      </c>
      <c r="AO439" s="673"/>
      <c r="AP439" s="69" t="e">
        <f>VLOOKUP(B439,'F-GD-07 Completo'!$B:$AE,29,0)</f>
        <v>#N/A</v>
      </c>
      <c r="AQ439" s="676" t="e">
        <f>VLOOKUP(B439,'F-GD-07 Completo'!$B:$AA,21,0)</f>
        <v>#N/A</v>
      </c>
      <c r="AR439" s="677"/>
      <c r="AS439" s="213" t="e">
        <f>VLOOKUP(B439,'F-GD-07 Completo'!$B:$AA,18,0)</f>
        <v>#N/A</v>
      </c>
      <c r="AT439" s="213" t="e">
        <f>VLOOKUP(B439,'F-GD-07 Completo'!$B:$AA,19,0)</f>
        <v>#N/A</v>
      </c>
      <c r="AU439" s="213" t="e">
        <f>VLOOKUP(B439,'F-GD-07 Completo'!$B:$AA,20,0)</f>
        <v>#N/A</v>
      </c>
      <c r="AV439" s="661" t="e">
        <f>VLOOKUP(B439,'F-GD-07 Completo'!$B:$AA,22,0)</f>
        <v>#N/A</v>
      </c>
      <c r="AW439" s="662"/>
      <c r="AX439" s="70" t="e">
        <f>IF(VLOOKUP(B439,'F-GD-07 Completo'!$B:$AA,23,0)="PU","X"," ")</f>
        <v>#N/A</v>
      </c>
      <c r="AY439" s="70" t="e">
        <f>IF(VLOOKUP(B439,'F-GD-07 Completo'!$B:$AA,23,0)="PC","X"," ")</f>
        <v>#N/A</v>
      </c>
      <c r="AZ439" s="70" t="e">
        <f>IF(VLOOKUP(B439,'F-GD-07 Completo'!$B:$AA,23,0)="PR","X"," ")</f>
        <v>#N/A</v>
      </c>
      <c r="BA439" s="71" t="e">
        <f>VLOOKUP(B439,'F-GD-07 Completo'!$B:$AA,24,0)</f>
        <v>#N/A</v>
      </c>
      <c r="BB439" s="663" t="e">
        <f>VLOOKUP(B439,'F-GD-07 Completo'!$B:$AA,25,0)</f>
        <v>#N/A</v>
      </c>
      <c r="BC439" s="664"/>
      <c r="BD439" s="664"/>
      <c r="BE439" s="664"/>
      <c r="BF439" s="664"/>
      <c r="BG439" s="664"/>
      <c r="BH439" s="664"/>
      <c r="BI439" s="664"/>
      <c r="BJ439" s="664"/>
      <c r="BK439" s="664"/>
      <c r="BL439" s="664"/>
      <c r="BM439" s="664"/>
      <c r="BN439" s="664"/>
      <c r="BO439" s="665"/>
      <c r="BP439" s="72"/>
      <c r="BQ439" s="73"/>
      <c r="BR439" s="209"/>
    </row>
    <row r="440" spans="1:70" s="210" customFormat="1" ht="16.5" customHeight="1" x14ac:dyDescent="0.2">
      <c r="A440" s="208"/>
      <c r="B440" s="68">
        <v>419</v>
      </c>
      <c r="C440" s="661" t="e">
        <f>CONCATENATE(VLOOKUP(B440,'F-GD-07 Completo'!$B:$AA,6,0),".",VLOOKUP(B440,'F-GD-07 Completo'!$B:$AA,8,0))</f>
        <v>#N/A</v>
      </c>
      <c r="D440" s="661"/>
      <c r="E440" s="661"/>
      <c r="F440" s="666" t="e">
        <f>CONCATENATE(VLOOKUP(B440,'F-GD-07 Completo'!$B:$AA,7,0),".",VLOOKUP(B440,'F-GD-07 Completo'!$B:$AA,9,0))</f>
        <v>#N/A</v>
      </c>
      <c r="G440" s="666"/>
      <c r="H440" s="666"/>
      <c r="I440" s="666"/>
      <c r="J440" s="666"/>
      <c r="K440" s="666"/>
      <c r="L440" s="666"/>
      <c r="M440" s="666"/>
      <c r="N440" s="666"/>
      <c r="O440" s="666"/>
      <c r="P440" s="666"/>
      <c r="Q440" s="666"/>
      <c r="R440" s="666"/>
      <c r="S440" s="666"/>
      <c r="T440" s="666"/>
      <c r="U440" s="666" t="e">
        <f>CONCATENATE(VLOOKUP(B440,'F-GD-07 Completo'!$B:$AA,8,0)," - ",VLOOKUP(B440,'F-GD-07 Completo'!$B:$W,10,0))</f>
        <v>#N/A</v>
      </c>
      <c r="V440" s="666"/>
      <c r="W440" s="666"/>
      <c r="X440" s="666"/>
      <c r="Y440" s="666"/>
      <c r="Z440" s="666"/>
      <c r="AA440" s="666"/>
      <c r="AB440" s="667"/>
      <c r="AC440" s="668" t="e">
        <f>VLOOKUP(B440,'F-GD-07 Completo'!$B:$AA,11,0)</f>
        <v>#N/A</v>
      </c>
      <c r="AD440" s="669"/>
      <c r="AE440" s="669"/>
      <c r="AF440" s="669"/>
      <c r="AG440" s="670" t="e">
        <f>VLOOKUP(B440,'F-GD-07 Completo'!$B:$AA,12,0)</f>
        <v>#N/A</v>
      </c>
      <c r="AH440" s="670"/>
      <c r="AI440" s="671"/>
      <c r="AJ440" s="672" t="e">
        <f>IF(VLOOKUP(B440,'F-GD-07 Completo'!$B:$AA,13,0)="Carpeta física",CONCATENATE(VLOOKUP(B440,'F-GD-07 Completo'!$B:$AE,14,0)," de ",VLOOKUP(B440,'F-GD-07 Completo'!$B:$AE,15,0))," ")</f>
        <v>#N/A</v>
      </c>
      <c r="AK440" s="673"/>
      <c r="AL440" s="674" t="e">
        <f>IF(VLOOKUP(B440,'F-GD-07 Completo'!$B:$AA,13,0)="Tomo (documentos empastados)",CONCATENATE(VLOOKUP(B440,'F-GD-07 Completo'!$B:$AE,15,0)," de ",VLOOKUP(B440,'F-GD-07 Completo'!$B:$AE,16,0))," ")</f>
        <v>#N/A</v>
      </c>
      <c r="AM440" s="675"/>
      <c r="AN440" s="672" t="e">
        <f>IF(VLOOKUP(B440,'F-GD-07 Completo'!$B:$AA,13,0)="Otro",CONCATENATE(VLOOKUP(B440,'F-GD-07 Completo'!$B:$AE,15,0)," de ",VLOOKUP(B440,'F-GD-07 Completo'!$B:$AE,16,0))," ")</f>
        <v>#N/A</v>
      </c>
      <c r="AO440" s="673"/>
      <c r="AP440" s="69" t="e">
        <f>VLOOKUP(B440,'F-GD-07 Completo'!$B:$AE,29,0)</f>
        <v>#N/A</v>
      </c>
      <c r="AQ440" s="676" t="e">
        <f>VLOOKUP(B440,'F-GD-07 Completo'!$B:$AA,21,0)</f>
        <v>#N/A</v>
      </c>
      <c r="AR440" s="677"/>
      <c r="AS440" s="213" t="e">
        <f>VLOOKUP(B440,'F-GD-07 Completo'!$B:$AA,18,0)</f>
        <v>#N/A</v>
      </c>
      <c r="AT440" s="213" t="e">
        <f>VLOOKUP(B440,'F-GD-07 Completo'!$B:$AA,19,0)</f>
        <v>#N/A</v>
      </c>
      <c r="AU440" s="213" t="e">
        <f>VLOOKUP(B440,'F-GD-07 Completo'!$B:$AA,20,0)</f>
        <v>#N/A</v>
      </c>
      <c r="AV440" s="661" t="e">
        <f>VLOOKUP(B440,'F-GD-07 Completo'!$B:$AA,22,0)</f>
        <v>#N/A</v>
      </c>
      <c r="AW440" s="662"/>
      <c r="AX440" s="70" t="e">
        <f>IF(VLOOKUP(B440,'F-GD-07 Completo'!$B:$AA,23,0)="PU","X"," ")</f>
        <v>#N/A</v>
      </c>
      <c r="AY440" s="70" t="e">
        <f>IF(VLOOKUP(B440,'F-GD-07 Completo'!$B:$AA,23,0)="PC","X"," ")</f>
        <v>#N/A</v>
      </c>
      <c r="AZ440" s="70" t="e">
        <f>IF(VLOOKUP(B440,'F-GD-07 Completo'!$B:$AA,23,0)="PR","X"," ")</f>
        <v>#N/A</v>
      </c>
      <c r="BA440" s="71" t="e">
        <f>VLOOKUP(B440,'F-GD-07 Completo'!$B:$AA,24,0)</f>
        <v>#N/A</v>
      </c>
      <c r="BB440" s="663" t="e">
        <f>VLOOKUP(B440,'F-GD-07 Completo'!$B:$AA,25,0)</f>
        <v>#N/A</v>
      </c>
      <c r="BC440" s="664"/>
      <c r="BD440" s="664"/>
      <c r="BE440" s="664"/>
      <c r="BF440" s="664"/>
      <c r="BG440" s="664"/>
      <c r="BH440" s="664"/>
      <c r="BI440" s="664"/>
      <c r="BJ440" s="664"/>
      <c r="BK440" s="664"/>
      <c r="BL440" s="664"/>
      <c r="BM440" s="664"/>
      <c r="BN440" s="664"/>
      <c r="BO440" s="665"/>
      <c r="BP440" s="72"/>
      <c r="BQ440" s="73"/>
      <c r="BR440" s="209"/>
    </row>
    <row r="441" spans="1:70" s="210" customFormat="1" ht="16.5" customHeight="1" x14ac:dyDescent="0.2">
      <c r="A441" s="208"/>
      <c r="B441" s="68">
        <v>420</v>
      </c>
      <c r="C441" s="661" t="e">
        <f>CONCATENATE(VLOOKUP(B441,'F-GD-07 Completo'!$B:$AA,6,0),".",VLOOKUP(B441,'F-GD-07 Completo'!$B:$AA,8,0))</f>
        <v>#N/A</v>
      </c>
      <c r="D441" s="661"/>
      <c r="E441" s="661"/>
      <c r="F441" s="666" t="e">
        <f>CONCATENATE(VLOOKUP(B441,'F-GD-07 Completo'!$B:$AA,7,0),".",VLOOKUP(B441,'F-GD-07 Completo'!$B:$AA,9,0))</f>
        <v>#N/A</v>
      </c>
      <c r="G441" s="666"/>
      <c r="H441" s="666"/>
      <c r="I441" s="666"/>
      <c r="J441" s="666"/>
      <c r="K441" s="666"/>
      <c r="L441" s="666"/>
      <c r="M441" s="666"/>
      <c r="N441" s="666"/>
      <c r="O441" s="666"/>
      <c r="P441" s="666"/>
      <c r="Q441" s="666"/>
      <c r="R441" s="666"/>
      <c r="S441" s="666"/>
      <c r="T441" s="666"/>
      <c r="U441" s="666" t="e">
        <f>CONCATENATE(VLOOKUP(B441,'F-GD-07 Completo'!$B:$AA,8,0)," - ",VLOOKUP(B441,'F-GD-07 Completo'!$B:$W,10,0))</f>
        <v>#N/A</v>
      </c>
      <c r="V441" s="666"/>
      <c r="W441" s="666"/>
      <c r="X441" s="666"/>
      <c r="Y441" s="666"/>
      <c r="Z441" s="666"/>
      <c r="AA441" s="666"/>
      <c r="AB441" s="667"/>
      <c r="AC441" s="668" t="e">
        <f>VLOOKUP(B441,'F-GD-07 Completo'!$B:$AA,11,0)</f>
        <v>#N/A</v>
      </c>
      <c r="AD441" s="669"/>
      <c r="AE441" s="669"/>
      <c r="AF441" s="669"/>
      <c r="AG441" s="670" t="e">
        <f>VLOOKUP(B441,'F-GD-07 Completo'!$B:$AA,12,0)</f>
        <v>#N/A</v>
      </c>
      <c r="AH441" s="670"/>
      <c r="AI441" s="671"/>
      <c r="AJ441" s="672" t="e">
        <f>IF(VLOOKUP(B441,'F-GD-07 Completo'!$B:$AA,13,0)="Carpeta física",CONCATENATE(VLOOKUP(B441,'F-GD-07 Completo'!$B:$AE,14,0)," de ",VLOOKUP(B441,'F-GD-07 Completo'!$B:$AE,15,0))," ")</f>
        <v>#N/A</v>
      </c>
      <c r="AK441" s="673"/>
      <c r="AL441" s="674" t="e">
        <f>IF(VLOOKUP(B441,'F-GD-07 Completo'!$B:$AA,13,0)="Tomo (documentos empastados)",CONCATENATE(VLOOKUP(B441,'F-GD-07 Completo'!$B:$AE,15,0)," de ",VLOOKUP(B441,'F-GD-07 Completo'!$B:$AE,16,0))," ")</f>
        <v>#N/A</v>
      </c>
      <c r="AM441" s="675"/>
      <c r="AN441" s="672" t="e">
        <f>IF(VLOOKUP(B441,'F-GD-07 Completo'!$B:$AA,13,0)="Otro",CONCATENATE(VLOOKUP(B441,'F-GD-07 Completo'!$B:$AE,15,0)," de ",VLOOKUP(B441,'F-GD-07 Completo'!$B:$AE,16,0))," ")</f>
        <v>#N/A</v>
      </c>
      <c r="AO441" s="673"/>
      <c r="AP441" s="69" t="e">
        <f>VLOOKUP(B441,'F-GD-07 Completo'!$B:$AE,29,0)</f>
        <v>#N/A</v>
      </c>
      <c r="AQ441" s="676" t="e">
        <f>VLOOKUP(B441,'F-GD-07 Completo'!$B:$AA,21,0)</f>
        <v>#N/A</v>
      </c>
      <c r="AR441" s="677"/>
      <c r="AS441" s="213" t="e">
        <f>VLOOKUP(B441,'F-GD-07 Completo'!$B:$AA,18,0)</f>
        <v>#N/A</v>
      </c>
      <c r="AT441" s="213" t="e">
        <f>VLOOKUP(B441,'F-GD-07 Completo'!$B:$AA,19,0)</f>
        <v>#N/A</v>
      </c>
      <c r="AU441" s="213" t="e">
        <f>VLOOKUP(B441,'F-GD-07 Completo'!$B:$AA,20,0)</f>
        <v>#N/A</v>
      </c>
      <c r="AV441" s="661" t="e">
        <f>VLOOKUP(B441,'F-GD-07 Completo'!$B:$AA,22,0)</f>
        <v>#N/A</v>
      </c>
      <c r="AW441" s="662"/>
      <c r="AX441" s="70" t="e">
        <f>IF(VLOOKUP(B441,'F-GD-07 Completo'!$B:$AA,23,0)="PU","X"," ")</f>
        <v>#N/A</v>
      </c>
      <c r="AY441" s="70" t="e">
        <f>IF(VLOOKUP(B441,'F-GD-07 Completo'!$B:$AA,23,0)="PC","X"," ")</f>
        <v>#N/A</v>
      </c>
      <c r="AZ441" s="70" t="e">
        <f>IF(VLOOKUP(B441,'F-GD-07 Completo'!$B:$AA,23,0)="PR","X"," ")</f>
        <v>#N/A</v>
      </c>
      <c r="BA441" s="71" t="e">
        <f>VLOOKUP(B441,'F-GD-07 Completo'!$B:$AA,24,0)</f>
        <v>#N/A</v>
      </c>
      <c r="BB441" s="663" t="e">
        <f>VLOOKUP(B441,'F-GD-07 Completo'!$B:$AA,25,0)</f>
        <v>#N/A</v>
      </c>
      <c r="BC441" s="664"/>
      <c r="BD441" s="664"/>
      <c r="BE441" s="664"/>
      <c r="BF441" s="664"/>
      <c r="BG441" s="664"/>
      <c r="BH441" s="664"/>
      <c r="BI441" s="664"/>
      <c r="BJ441" s="664"/>
      <c r="BK441" s="664"/>
      <c r="BL441" s="664"/>
      <c r="BM441" s="664"/>
      <c r="BN441" s="664"/>
      <c r="BO441" s="665"/>
      <c r="BP441" s="72"/>
      <c r="BQ441" s="73"/>
      <c r="BR441" s="209"/>
    </row>
    <row r="442" spans="1:70" s="210" customFormat="1" ht="16.5" customHeight="1" x14ac:dyDescent="0.2">
      <c r="A442" s="208"/>
      <c r="B442" s="68">
        <v>421</v>
      </c>
      <c r="C442" s="661" t="e">
        <f>CONCATENATE(VLOOKUP(B442,'F-GD-07 Completo'!$B:$AA,6,0),".",VLOOKUP(B442,'F-GD-07 Completo'!$B:$AA,8,0))</f>
        <v>#N/A</v>
      </c>
      <c r="D442" s="661"/>
      <c r="E442" s="661"/>
      <c r="F442" s="666" t="e">
        <f>CONCATENATE(VLOOKUP(B442,'F-GD-07 Completo'!$B:$AA,7,0),".",VLOOKUP(B442,'F-GD-07 Completo'!$B:$AA,9,0))</f>
        <v>#N/A</v>
      </c>
      <c r="G442" s="666"/>
      <c r="H442" s="666"/>
      <c r="I442" s="666"/>
      <c r="J442" s="666"/>
      <c r="K442" s="666"/>
      <c r="L442" s="666"/>
      <c r="M442" s="666"/>
      <c r="N442" s="666"/>
      <c r="O442" s="666"/>
      <c r="P442" s="666"/>
      <c r="Q442" s="666"/>
      <c r="R442" s="666"/>
      <c r="S442" s="666"/>
      <c r="T442" s="666"/>
      <c r="U442" s="666" t="e">
        <f>CONCATENATE(VLOOKUP(B442,'F-GD-07 Completo'!$B:$AA,8,0)," - ",VLOOKUP(B442,'F-GD-07 Completo'!$B:$W,10,0))</f>
        <v>#N/A</v>
      </c>
      <c r="V442" s="666"/>
      <c r="W442" s="666"/>
      <c r="X442" s="666"/>
      <c r="Y442" s="666"/>
      <c r="Z442" s="666"/>
      <c r="AA442" s="666"/>
      <c r="AB442" s="667"/>
      <c r="AC442" s="668" t="e">
        <f>VLOOKUP(B442,'F-GD-07 Completo'!$B:$AA,11,0)</f>
        <v>#N/A</v>
      </c>
      <c r="AD442" s="669"/>
      <c r="AE442" s="669"/>
      <c r="AF442" s="669"/>
      <c r="AG442" s="670" t="e">
        <f>VLOOKUP(B442,'F-GD-07 Completo'!$B:$AA,12,0)</f>
        <v>#N/A</v>
      </c>
      <c r="AH442" s="670"/>
      <c r="AI442" s="671"/>
      <c r="AJ442" s="672" t="e">
        <f>IF(VLOOKUP(B442,'F-GD-07 Completo'!$B:$AA,13,0)="Carpeta física",CONCATENATE(VLOOKUP(B442,'F-GD-07 Completo'!$B:$AE,14,0)," de ",VLOOKUP(B442,'F-GD-07 Completo'!$B:$AE,15,0))," ")</f>
        <v>#N/A</v>
      </c>
      <c r="AK442" s="673"/>
      <c r="AL442" s="674" t="e">
        <f>IF(VLOOKUP(B442,'F-GD-07 Completo'!$B:$AA,13,0)="Tomo (documentos empastados)",CONCATENATE(VLOOKUP(B442,'F-GD-07 Completo'!$B:$AE,15,0)," de ",VLOOKUP(B442,'F-GD-07 Completo'!$B:$AE,16,0))," ")</f>
        <v>#N/A</v>
      </c>
      <c r="AM442" s="675"/>
      <c r="AN442" s="672" t="e">
        <f>IF(VLOOKUP(B442,'F-GD-07 Completo'!$B:$AA,13,0)="Otro",CONCATENATE(VLOOKUP(B442,'F-GD-07 Completo'!$B:$AE,15,0)," de ",VLOOKUP(B442,'F-GD-07 Completo'!$B:$AE,16,0))," ")</f>
        <v>#N/A</v>
      </c>
      <c r="AO442" s="673"/>
      <c r="AP442" s="69" t="e">
        <f>VLOOKUP(B442,'F-GD-07 Completo'!$B:$AE,29,0)</f>
        <v>#N/A</v>
      </c>
      <c r="AQ442" s="676" t="e">
        <f>VLOOKUP(B442,'F-GD-07 Completo'!$B:$AA,21,0)</f>
        <v>#N/A</v>
      </c>
      <c r="AR442" s="677"/>
      <c r="AS442" s="213" t="e">
        <f>VLOOKUP(B442,'F-GD-07 Completo'!$B:$AA,18,0)</f>
        <v>#N/A</v>
      </c>
      <c r="AT442" s="213" t="e">
        <f>VLOOKUP(B442,'F-GD-07 Completo'!$B:$AA,19,0)</f>
        <v>#N/A</v>
      </c>
      <c r="AU442" s="213" t="e">
        <f>VLOOKUP(B442,'F-GD-07 Completo'!$B:$AA,20,0)</f>
        <v>#N/A</v>
      </c>
      <c r="AV442" s="661" t="e">
        <f>VLOOKUP(B442,'F-GD-07 Completo'!$B:$AA,22,0)</f>
        <v>#N/A</v>
      </c>
      <c r="AW442" s="662"/>
      <c r="AX442" s="70" t="e">
        <f>IF(VLOOKUP(B442,'F-GD-07 Completo'!$B:$AA,23,0)="PU","X"," ")</f>
        <v>#N/A</v>
      </c>
      <c r="AY442" s="70" t="e">
        <f>IF(VLOOKUP(B442,'F-GD-07 Completo'!$B:$AA,23,0)="PC","X"," ")</f>
        <v>#N/A</v>
      </c>
      <c r="AZ442" s="70" t="e">
        <f>IF(VLOOKUP(B442,'F-GD-07 Completo'!$B:$AA,23,0)="PR","X"," ")</f>
        <v>#N/A</v>
      </c>
      <c r="BA442" s="71" t="e">
        <f>VLOOKUP(B442,'F-GD-07 Completo'!$B:$AA,24,0)</f>
        <v>#N/A</v>
      </c>
      <c r="BB442" s="663" t="e">
        <f>VLOOKUP(B442,'F-GD-07 Completo'!$B:$AA,25,0)</f>
        <v>#N/A</v>
      </c>
      <c r="BC442" s="664"/>
      <c r="BD442" s="664"/>
      <c r="BE442" s="664"/>
      <c r="BF442" s="664"/>
      <c r="BG442" s="664"/>
      <c r="BH442" s="664"/>
      <c r="BI442" s="664"/>
      <c r="BJ442" s="664"/>
      <c r="BK442" s="664"/>
      <c r="BL442" s="664"/>
      <c r="BM442" s="664"/>
      <c r="BN442" s="664"/>
      <c r="BO442" s="665"/>
      <c r="BP442" s="72"/>
      <c r="BQ442" s="73"/>
      <c r="BR442" s="209"/>
    </row>
    <row r="443" spans="1:70" s="210" customFormat="1" ht="16.5" customHeight="1" x14ac:dyDescent="0.2">
      <c r="A443" s="208"/>
      <c r="B443" s="68">
        <v>422</v>
      </c>
      <c r="C443" s="661" t="e">
        <f>CONCATENATE(VLOOKUP(B443,'F-GD-07 Completo'!$B:$AA,6,0),".",VLOOKUP(B443,'F-GD-07 Completo'!$B:$AA,8,0))</f>
        <v>#N/A</v>
      </c>
      <c r="D443" s="661"/>
      <c r="E443" s="661"/>
      <c r="F443" s="666" t="e">
        <f>CONCATENATE(VLOOKUP(B443,'F-GD-07 Completo'!$B:$AA,7,0),".",VLOOKUP(B443,'F-GD-07 Completo'!$B:$AA,9,0))</f>
        <v>#N/A</v>
      </c>
      <c r="G443" s="666"/>
      <c r="H443" s="666"/>
      <c r="I443" s="666"/>
      <c r="J443" s="666"/>
      <c r="K443" s="666"/>
      <c r="L443" s="666"/>
      <c r="M443" s="666"/>
      <c r="N443" s="666"/>
      <c r="O443" s="666"/>
      <c r="P443" s="666"/>
      <c r="Q443" s="666"/>
      <c r="R443" s="666"/>
      <c r="S443" s="666"/>
      <c r="T443" s="666"/>
      <c r="U443" s="666" t="e">
        <f>CONCATENATE(VLOOKUP(B443,'F-GD-07 Completo'!$B:$AA,8,0)," - ",VLOOKUP(B443,'F-GD-07 Completo'!$B:$W,10,0))</f>
        <v>#N/A</v>
      </c>
      <c r="V443" s="666"/>
      <c r="W443" s="666"/>
      <c r="X443" s="666"/>
      <c r="Y443" s="666"/>
      <c r="Z443" s="666"/>
      <c r="AA443" s="666"/>
      <c r="AB443" s="667"/>
      <c r="AC443" s="668" t="e">
        <f>VLOOKUP(B443,'F-GD-07 Completo'!$B:$AA,11,0)</f>
        <v>#N/A</v>
      </c>
      <c r="AD443" s="669"/>
      <c r="AE443" s="669"/>
      <c r="AF443" s="669"/>
      <c r="AG443" s="670" t="e">
        <f>VLOOKUP(B443,'F-GD-07 Completo'!$B:$AA,12,0)</f>
        <v>#N/A</v>
      </c>
      <c r="AH443" s="670"/>
      <c r="AI443" s="671"/>
      <c r="AJ443" s="672" t="e">
        <f>IF(VLOOKUP(B443,'F-GD-07 Completo'!$B:$AA,13,0)="Carpeta física",CONCATENATE(VLOOKUP(B443,'F-GD-07 Completo'!$B:$AE,14,0)," de ",VLOOKUP(B443,'F-GD-07 Completo'!$B:$AE,15,0))," ")</f>
        <v>#N/A</v>
      </c>
      <c r="AK443" s="673"/>
      <c r="AL443" s="674" t="e">
        <f>IF(VLOOKUP(B443,'F-GD-07 Completo'!$B:$AA,13,0)="Tomo (documentos empastados)",CONCATENATE(VLOOKUP(B443,'F-GD-07 Completo'!$B:$AE,15,0)," de ",VLOOKUP(B443,'F-GD-07 Completo'!$B:$AE,16,0))," ")</f>
        <v>#N/A</v>
      </c>
      <c r="AM443" s="675"/>
      <c r="AN443" s="672" t="e">
        <f>IF(VLOOKUP(B443,'F-GD-07 Completo'!$B:$AA,13,0)="Otro",CONCATENATE(VLOOKUP(B443,'F-GD-07 Completo'!$B:$AE,15,0)," de ",VLOOKUP(B443,'F-GD-07 Completo'!$B:$AE,16,0))," ")</f>
        <v>#N/A</v>
      </c>
      <c r="AO443" s="673"/>
      <c r="AP443" s="69" t="e">
        <f>VLOOKUP(B443,'F-GD-07 Completo'!$B:$AE,29,0)</f>
        <v>#N/A</v>
      </c>
      <c r="AQ443" s="676" t="e">
        <f>VLOOKUP(B443,'F-GD-07 Completo'!$B:$AA,21,0)</f>
        <v>#N/A</v>
      </c>
      <c r="AR443" s="677"/>
      <c r="AS443" s="213" t="e">
        <f>VLOOKUP(B443,'F-GD-07 Completo'!$B:$AA,18,0)</f>
        <v>#N/A</v>
      </c>
      <c r="AT443" s="213" t="e">
        <f>VLOOKUP(B443,'F-GD-07 Completo'!$B:$AA,19,0)</f>
        <v>#N/A</v>
      </c>
      <c r="AU443" s="213" t="e">
        <f>VLOOKUP(B443,'F-GD-07 Completo'!$B:$AA,20,0)</f>
        <v>#N/A</v>
      </c>
      <c r="AV443" s="661" t="e">
        <f>VLOOKUP(B443,'F-GD-07 Completo'!$B:$AA,22,0)</f>
        <v>#N/A</v>
      </c>
      <c r="AW443" s="662"/>
      <c r="AX443" s="70" t="e">
        <f>IF(VLOOKUP(B443,'F-GD-07 Completo'!$B:$AA,23,0)="PU","X"," ")</f>
        <v>#N/A</v>
      </c>
      <c r="AY443" s="70" t="e">
        <f>IF(VLOOKUP(B443,'F-GD-07 Completo'!$B:$AA,23,0)="PC","X"," ")</f>
        <v>#N/A</v>
      </c>
      <c r="AZ443" s="70" t="e">
        <f>IF(VLOOKUP(B443,'F-GD-07 Completo'!$B:$AA,23,0)="PR","X"," ")</f>
        <v>#N/A</v>
      </c>
      <c r="BA443" s="71" t="e">
        <f>VLOOKUP(B443,'F-GD-07 Completo'!$B:$AA,24,0)</f>
        <v>#N/A</v>
      </c>
      <c r="BB443" s="663" t="e">
        <f>VLOOKUP(B443,'F-GD-07 Completo'!$B:$AA,25,0)</f>
        <v>#N/A</v>
      </c>
      <c r="BC443" s="664"/>
      <c r="BD443" s="664"/>
      <c r="BE443" s="664"/>
      <c r="BF443" s="664"/>
      <c r="BG443" s="664"/>
      <c r="BH443" s="664"/>
      <c r="BI443" s="664"/>
      <c r="BJ443" s="664"/>
      <c r="BK443" s="664"/>
      <c r="BL443" s="664"/>
      <c r="BM443" s="664"/>
      <c r="BN443" s="664"/>
      <c r="BO443" s="665"/>
      <c r="BP443" s="72"/>
      <c r="BQ443" s="73"/>
      <c r="BR443" s="209"/>
    </row>
    <row r="444" spans="1:70" s="210" customFormat="1" ht="16.5" customHeight="1" x14ac:dyDescent="0.2">
      <c r="A444" s="208"/>
      <c r="B444" s="68">
        <v>423</v>
      </c>
      <c r="C444" s="661" t="e">
        <f>CONCATENATE(VLOOKUP(B444,'F-GD-07 Completo'!$B:$AA,6,0),".",VLOOKUP(B444,'F-GD-07 Completo'!$B:$AA,8,0))</f>
        <v>#N/A</v>
      </c>
      <c r="D444" s="661"/>
      <c r="E444" s="661"/>
      <c r="F444" s="666" t="e">
        <f>CONCATENATE(VLOOKUP(B444,'F-GD-07 Completo'!$B:$AA,7,0),".",VLOOKUP(B444,'F-GD-07 Completo'!$B:$AA,9,0))</f>
        <v>#N/A</v>
      </c>
      <c r="G444" s="666"/>
      <c r="H444" s="666"/>
      <c r="I444" s="666"/>
      <c r="J444" s="666"/>
      <c r="K444" s="666"/>
      <c r="L444" s="666"/>
      <c r="M444" s="666"/>
      <c r="N444" s="666"/>
      <c r="O444" s="666"/>
      <c r="P444" s="666"/>
      <c r="Q444" s="666"/>
      <c r="R444" s="666"/>
      <c r="S444" s="666"/>
      <c r="T444" s="666"/>
      <c r="U444" s="666" t="e">
        <f>CONCATENATE(VLOOKUP(B444,'F-GD-07 Completo'!$B:$AA,8,0)," - ",VLOOKUP(B444,'F-GD-07 Completo'!$B:$W,10,0))</f>
        <v>#N/A</v>
      </c>
      <c r="V444" s="666"/>
      <c r="W444" s="666"/>
      <c r="X444" s="666"/>
      <c r="Y444" s="666"/>
      <c r="Z444" s="666"/>
      <c r="AA444" s="666"/>
      <c r="AB444" s="667"/>
      <c r="AC444" s="668" t="e">
        <f>VLOOKUP(B444,'F-GD-07 Completo'!$B:$AA,11,0)</f>
        <v>#N/A</v>
      </c>
      <c r="AD444" s="669"/>
      <c r="AE444" s="669"/>
      <c r="AF444" s="669"/>
      <c r="AG444" s="670" t="e">
        <f>VLOOKUP(B444,'F-GD-07 Completo'!$B:$AA,12,0)</f>
        <v>#N/A</v>
      </c>
      <c r="AH444" s="670"/>
      <c r="AI444" s="671"/>
      <c r="AJ444" s="672" t="e">
        <f>IF(VLOOKUP(B444,'F-GD-07 Completo'!$B:$AA,13,0)="Carpeta física",CONCATENATE(VLOOKUP(B444,'F-GD-07 Completo'!$B:$AE,14,0)," de ",VLOOKUP(B444,'F-GD-07 Completo'!$B:$AE,15,0))," ")</f>
        <v>#N/A</v>
      </c>
      <c r="AK444" s="673"/>
      <c r="AL444" s="674" t="e">
        <f>IF(VLOOKUP(B444,'F-GD-07 Completo'!$B:$AA,13,0)="Tomo (documentos empastados)",CONCATENATE(VLOOKUP(B444,'F-GD-07 Completo'!$B:$AE,15,0)," de ",VLOOKUP(B444,'F-GD-07 Completo'!$B:$AE,16,0))," ")</f>
        <v>#N/A</v>
      </c>
      <c r="AM444" s="675"/>
      <c r="AN444" s="672" t="e">
        <f>IF(VLOOKUP(B444,'F-GD-07 Completo'!$B:$AA,13,0)="Otro",CONCATENATE(VLOOKUP(B444,'F-GD-07 Completo'!$B:$AE,15,0)," de ",VLOOKUP(B444,'F-GD-07 Completo'!$B:$AE,16,0))," ")</f>
        <v>#N/A</v>
      </c>
      <c r="AO444" s="673"/>
      <c r="AP444" s="69" t="e">
        <f>VLOOKUP(B444,'F-GD-07 Completo'!$B:$AE,29,0)</f>
        <v>#N/A</v>
      </c>
      <c r="AQ444" s="676" t="e">
        <f>VLOOKUP(B444,'F-GD-07 Completo'!$B:$AA,21,0)</f>
        <v>#N/A</v>
      </c>
      <c r="AR444" s="677"/>
      <c r="AS444" s="213" t="e">
        <f>VLOOKUP(B444,'F-GD-07 Completo'!$B:$AA,18,0)</f>
        <v>#N/A</v>
      </c>
      <c r="AT444" s="213" t="e">
        <f>VLOOKUP(B444,'F-GD-07 Completo'!$B:$AA,19,0)</f>
        <v>#N/A</v>
      </c>
      <c r="AU444" s="213" t="e">
        <f>VLOOKUP(B444,'F-GD-07 Completo'!$B:$AA,20,0)</f>
        <v>#N/A</v>
      </c>
      <c r="AV444" s="661" t="e">
        <f>VLOOKUP(B444,'F-GD-07 Completo'!$B:$AA,22,0)</f>
        <v>#N/A</v>
      </c>
      <c r="AW444" s="662"/>
      <c r="AX444" s="70" t="e">
        <f>IF(VLOOKUP(B444,'F-GD-07 Completo'!$B:$AA,23,0)="PU","X"," ")</f>
        <v>#N/A</v>
      </c>
      <c r="AY444" s="70" t="e">
        <f>IF(VLOOKUP(B444,'F-GD-07 Completo'!$B:$AA,23,0)="PC","X"," ")</f>
        <v>#N/A</v>
      </c>
      <c r="AZ444" s="70" t="e">
        <f>IF(VLOOKUP(B444,'F-GD-07 Completo'!$B:$AA,23,0)="PR","X"," ")</f>
        <v>#N/A</v>
      </c>
      <c r="BA444" s="71" t="e">
        <f>VLOOKUP(B444,'F-GD-07 Completo'!$B:$AA,24,0)</f>
        <v>#N/A</v>
      </c>
      <c r="BB444" s="663" t="e">
        <f>VLOOKUP(B444,'F-GD-07 Completo'!$B:$AA,25,0)</f>
        <v>#N/A</v>
      </c>
      <c r="BC444" s="664"/>
      <c r="BD444" s="664"/>
      <c r="BE444" s="664"/>
      <c r="BF444" s="664"/>
      <c r="BG444" s="664"/>
      <c r="BH444" s="664"/>
      <c r="BI444" s="664"/>
      <c r="BJ444" s="664"/>
      <c r="BK444" s="664"/>
      <c r="BL444" s="664"/>
      <c r="BM444" s="664"/>
      <c r="BN444" s="664"/>
      <c r="BO444" s="665"/>
      <c r="BP444" s="72"/>
      <c r="BQ444" s="73"/>
      <c r="BR444" s="209"/>
    </row>
    <row r="445" spans="1:70" s="210" customFormat="1" ht="16.5" customHeight="1" x14ac:dyDescent="0.2">
      <c r="A445" s="208"/>
      <c r="B445" s="68">
        <v>424</v>
      </c>
      <c r="C445" s="661" t="e">
        <f>CONCATENATE(VLOOKUP(B445,'F-GD-07 Completo'!$B:$AA,6,0),".",VLOOKUP(B445,'F-GD-07 Completo'!$B:$AA,8,0))</f>
        <v>#N/A</v>
      </c>
      <c r="D445" s="661"/>
      <c r="E445" s="661"/>
      <c r="F445" s="666" t="e">
        <f>CONCATENATE(VLOOKUP(B445,'F-GD-07 Completo'!$B:$AA,7,0),".",VLOOKUP(B445,'F-GD-07 Completo'!$B:$AA,9,0))</f>
        <v>#N/A</v>
      </c>
      <c r="G445" s="666"/>
      <c r="H445" s="666"/>
      <c r="I445" s="666"/>
      <c r="J445" s="666"/>
      <c r="K445" s="666"/>
      <c r="L445" s="666"/>
      <c r="M445" s="666"/>
      <c r="N445" s="666"/>
      <c r="O445" s="666"/>
      <c r="P445" s="666"/>
      <c r="Q445" s="666"/>
      <c r="R445" s="666"/>
      <c r="S445" s="666"/>
      <c r="T445" s="666"/>
      <c r="U445" s="666" t="e">
        <f>CONCATENATE(VLOOKUP(B445,'F-GD-07 Completo'!$B:$AA,8,0)," - ",VLOOKUP(B445,'F-GD-07 Completo'!$B:$W,10,0))</f>
        <v>#N/A</v>
      </c>
      <c r="V445" s="666"/>
      <c r="W445" s="666"/>
      <c r="X445" s="666"/>
      <c r="Y445" s="666"/>
      <c r="Z445" s="666"/>
      <c r="AA445" s="666"/>
      <c r="AB445" s="667"/>
      <c r="AC445" s="668" t="e">
        <f>VLOOKUP(B445,'F-GD-07 Completo'!$B:$AA,11,0)</f>
        <v>#N/A</v>
      </c>
      <c r="AD445" s="669"/>
      <c r="AE445" s="669"/>
      <c r="AF445" s="669"/>
      <c r="AG445" s="670" t="e">
        <f>VLOOKUP(B445,'F-GD-07 Completo'!$B:$AA,12,0)</f>
        <v>#N/A</v>
      </c>
      <c r="AH445" s="670"/>
      <c r="AI445" s="671"/>
      <c r="AJ445" s="672" t="e">
        <f>IF(VLOOKUP(B445,'F-GD-07 Completo'!$B:$AA,13,0)="Carpeta física",CONCATENATE(VLOOKUP(B445,'F-GD-07 Completo'!$B:$AE,14,0)," de ",VLOOKUP(B445,'F-GD-07 Completo'!$B:$AE,15,0))," ")</f>
        <v>#N/A</v>
      </c>
      <c r="AK445" s="673"/>
      <c r="AL445" s="674" t="e">
        <f>IF(VLOOKUP(B445,'F-GD-07 Completo'!$B:$AA,13,0)="Tomo (documentos empastados)",CONCATENATE(VLOOKUP(B445,'F-GD-07 Completo'!$B:$AE,15,0)," de ",VLOOKUP(B445,'F-GD-07 Completo'!$B:$AE,16,0))," ")</f>
        <v>#N/A</v>
      </c>
      <c r="AM445" s="675"/>
      <c r="AN445" s="672" t="e">
        <f>IF(VLOOKUP(B445,'F-GD-07 Completo'!$B:$AA,13,0)="Otro",CONCATENATE(VLOOKUP(B445,'F-GD-07 Completo'!$B:$AE,15,0)," de ",VLOOKUP(B445,'F-GD-07 Completo'!$B:$AE,16,0))," ")</f>
        <v>#N/A</v>
      </c>
      <c r="AO445" s="673"/>
      <c r="AP445" s="69" t="e">
        <f>VLOOKUP(B445,'F-GD-07 Completo'!$B:$AE,29,0)</f>
        <v>#N/A</v>
      </c>
      <c r="AQ445" s="676" t="e">
        <f>VLOOKUP(B445,'F-GD-07 Completo'!$B:$AA,21,0)</f>
        <v>#N/A</v>
      </c>
      <c r="AR445" s="677"/>
      <c r="AS445" s="213" t="e">
        <f>VLOOKUP(B445,'F-GD-07 Completo'!$B:$AA,18,0)</f>
        <v>#N/A</v>
      </c>
      <c r="AT445" s="213" t="e">
        <f>VLOOKUP(B445,'F-GD-07 Completo'!$B:$AA,19,0)</f>
        <v>#N/A</v>
      </c>
      <c r="AU445" s="213" t="e">
        <f>VLOOKUP(B445,'F-GD-07 Completo'!$B:$AA,20,0)</f>
        <v>#N/A</v>
      </c>
      <c r="AV445" s="661" t="e">
        <f>VLOOKUP(B445,'F-GD-07 Completo'!$B:$AA,22,0)</f>
        <v>#N/A</v>
      </c>
      <c r="AW445" s="662"/>
      <c r="AX445" s="70" t="e">
        <f>IF(VLOOKUP(B445,'F-GD-07 Completo'!$B:$AA,23,0)="PU","X"," ")</f>
        <v>#N/A</v>
      </c>
      <c r="AY445" s="70" t="e">
        <f>IF(VLOOKUP(B445,'F-GD-07 Completo'!$B:$AA,23,0)="PC","X"," ")</f>
        <v>#N/A</v>
      </c>
      <c r="AZ445" s="70" t="e">
        <f>IF(VLOOKUP(B445,'F-GD-07 Completo'!$B:$AA,23,0)="PR","X"," ")</f>
        <v>#N/A</v>
      </c>
      <c r="BA445" s="71" t="e">
        <f>VLOOKUP(B445,'F-GD-07 Completo'!$B:$AA,24,0)</f>
        <v>#N/A</v>
      </c>
      <c r="BB445" s="663" t="e">
        <f>VLOOKUP(B445,'F-GD-07 Completo'!$B:$AA,25,0)</f>
        <v>#N/A</v>
      </c>
      <c r="BC445" s="664"/>
      <c r="BD445" s="664"/>
      <c r="BE445" s="664"/>
      <c r="BF445" s="664"/>
      <c r="BG445" s="664"/>
      <c r="BH445" s="664"/>
      <c r="BI445" s="664"/>
      <c r="BJ445" s="664"/>
      <c r="BK445" s="664"/>
      <c r="BL445" s="664"/>
      <c r="BM445" s="664"/>
      <c r="BN445" s="664"/>
      <c r="BO445" s="665"/>
      <c r="BP445" s="72"/>
      <c r="BQ445" s="73"/>
      <c r="BR445" s="209"/>
    </row>
    <row r="446" spans="1:70" s="210" customFormat="1" ht="16.5" customHeight="1" x14ac:dyDescent="0.2">
      <c r="A446" s="208"/>
      <c r="B446" s="68">
        <v>425</v>
      </c>
      <c r="C446" s="661" t="e">
        <f>CONCATENATE(VLOOKUP(B446,'F-GD-07 Completo'!$B:$AA,6,0),".",VLOOKUP(B446,'F-GD-07 Completo'!$B:$AA,8,0))</f>
        <v>#N/A</v>
      </c>
      <c r="D446" s="661"/>
      <c r="E446" s="661"/>
      <c r="F446" s="666" t="e">
        <f>CONCATENATE(VLOOKUP(B446,'F-GD-07 Completo'!$B:$AA,7,0),".",VLOOKUP(B446,'F-GD-07 Completo'!$B:$AA,9,0))</f>
        <v>#N/A</v>
      </c>
      <c r="G446" s="666"/>
      <c r="H446" s="666"/>
      <c r="I446" s="666"/>
      <c r="J446" s="666"/>
      <c r="K446" s="666"/>
      <c r="L446" s="666"/>
      <c r="M446" s="666"/>
      <c r="N446" s="666"/>
      <c r="O446" s="666"/>
      <c r="P446" s="666"/>
      <c r="Q446" s="666"/>
      <c r="R446" s="666"/>
      <c r="S446" s="666"/>
      <c r="T446" s="666"/>
      <c r="U446" s="666" t="e">
        <f>CONCATENATE(VLOOKUP(B446,'F-GD-07 Completo'!$B:$AA,8,0)," - ",VLOOKUP(B446,'F-GD-07 Completo'!$B:$W,10,0))</f>
        <v>#N/A</v>
      </c>
      <c r="V446" s="666"/>
      <c r="W446" s="666"/>
      <c r="X446" s="666"/>
      <c r="Y446" s="666"/>
      <c r="Z446" s="666"/>
      <c r="AA446" s="666"/>
      <c r="AB446" s="667"/>
      <c r="AC446" s="668" t="e">
        <f>VLOOKUP(B446,'F-GD-07 Completo'!$B:$AA,11,0)</f>
        <v>#N/A</v>
      </c>
      <c r="AD446" s="669"/>
      <c r="AE446" s="669"/>
      <c r="AF446" s="669"/>
      <c r="AG446" s="670" t="e">
        <f>VLOOKUP(B446,'F-GD-07 Completo'!$B:$AA,12,0)</f>
        <v>#N/A</v>
      </c>
      <c r="AH446" s="670"/>
      <c r="AI446" s="671"/>
      <c r="AJ446" s="672" t="e">
        <f>IF(VLOOKUP(B446,'F-GD-07 Completo'!$B:$AA,13,0)="Carpeta física",CONCATENATE(VLOOKUP(B446,'F-GD-07 Completo'!$B:$AE,14,0)," de ",VLOOKUP(B446,'F-GD-07 Completo'!$B:$AE,15,0))," ")</f>
        <v>#N/A</v>
      </c>
      <c r="AK446" s="673"/>
      <c r="AL446" s="674" t="e">
        <f>IF(VLOOKUP(B446,'F-GD-07 Completo'!$B:$AA,13,0)="Tomo (documentos empastados)",CONCATENATE(VLOOKUP(B446,'F-GD-07 Completo'!$B:$AE,15,0)," de ",VLOOKUP(B446,'F-GD-07 Completo'!$B:$AE,16,0))," ")</f>
        <v>#N/A</v>
      </c>
      <c r="AM446" s="675"/>
      <c r="AN446" s="672" t="e">
        <f>IF(VLOOKUP(B446,'F-GD-07 Completo'!$B:$AA,13,0)="Otro",CONCATENATE(VLOOKUP(B446,'F-GD-07 Completo'!$B:$AE,15,0)," de ",VLOOKUP(B446,'F-GD-07 Completo'!$B:$AE,16,0))," ")</f>
        <v>#N/A</v>
      </c>
      <c r="AO446" s="673"/>
      <c r="AP446" s="69" t="e">
        <f>VLOOKUP(B446,'F-GD-07 Completo'!$B:$AE,29,0)</f>
        <v>#N/A</v>
      </c>
      <c r="AQ446" s="676" t="e">
        <f>VLOOKUP(B446,'F-GD-07 Completo'!$B:$AA,21,0)</f>
        <v>#N/A</v>
      </c>
      <c r="AR446" s="677"/>
      <c r="AS446" s="213" t="e">
        <f>VLOOKUP(B446,'F-GD-07 Completo'!$B:$AA,18,0)</f>
        <v>#N/A</v>
      </c>
      <c r="AT446" s="213" t="e">
        <f>VLOOKUP(B446,'F-GD-07 Completo'!$B:$AA,19,0)</f>
        <v>#N/A</v>
      </c>
      <c r="AU446" s="213" t="e">
        <f>VLOOKUP(B446,'F-GD-07 Completo'!$B:$AA,20,0)</f>
        <v>#N/A</v>
      </c>
      <c r="AV446" s="661" t="e">
        <f>VLOOKUP(B446,'F-GD-07 Completo'!$B:$AA,22,0)</f>
        <v>#N/A</v>
      </c>
      <c r="AW446" s="662"/>
      <c r="AX446" s="70" t="e">
        <f>IF(VLOOKUP(B446,'F-GD-07 Completo'!$B:$AA,23,0)="PU","X"," ")</f>
        <v>#N/A</v>
      </c>
      <c r="AY446" s="70" t="e">
        <f>IF(VLOOKUP(B446,'F-GD-07 Completo'!$B:$AA,23,0)="PC","X"," ")</f>
        <v>#N/A</v>
      </c>
      <c r="AZ446" s="70" t="e">
        <f>IF(VLOOKUP(B446,'F-GD-07 Completo'!$B:$AA,23,0)="PR","X"," ")</f>
        <v>#N/A</v>
      </c>
      <c r="BA446" s="71" t="e">
        <f>VLOOKUP(B446,'F-GD-07 Completo'!$B:$AA,24,0)</f>
        <v>#N/A</v>
      </c>
      <c r="BB446" s="663" t="e">
        <f>VLOOKUP(B446,'F-GD-07 Completo'!$B:$AA,25,0)</f>
        <v>#N/A</v>
      </c>
      <c r="BC446" s="664"/>
      <c r="BD446" s="664"/>
      <c r="BE446" s="664"/>
      <c r="BF446" s="664"/>
      <c r="BG446" s="664"/>
      <c r="BH446" s="664"/>
      <c r="BI446" s="664"/>
      <c r="BJ446" s="664"/>
      <c r="BK446" s="664"/>
      <c r="BL446" s="664"/>
      <c r="BM446" s="664"/>
      <c r="BN446" s="664"/>
      <c r="BO446" s="665"/>
      <c r="BP446" s="72"/>
      <c r="BQ446" s="73"/>
      <c r="BR446" s="209"/>
    </row>
    <row r="447" spans="1:70" s="210" customFormat="1" ht="16.5" customHeight="1" x14ac:dyDescent="0.2">
      <c r="A447" s="208"/>
      <c r="B447" s="68">
        <v>426</v>
      </c>
      <c r="C447" s="661" t="e">
        <f>CONCATENATE(VLOOKUP(B447,'F-GD-07 Completo'!$B:$AA,6,0),".",VLOOKUP(B447,'F-GD-07 Completo'!$B:$AA,8,0))</f>
        <v>#N/A</v>
      </c>
      <c r="D447" s="661"/>
      <c r="E447" s="661"/>
      <c r="F447" s="666" t="e">
        <f>CONCATENATE(VLOOKUP(B447,'F-GD-07 Completo'!$B:$AA,7,0),".",VLOOKUP(B447,'F-GD-07 Completo'!$B:$AA,9,0))</f>
        <v>#N/A</v>
      </c>
      <c r="G447" s="666"/>
      <c r="H447" s="666"/>
      <c r="I447" s="666"/>
      <c r="J447" s="666"/>
      <c r="K447" s="666"/>
      <c r="L447" s="666"/>
      <c r="M447" s="666"/>
      <c r="N447" s="666"/>
      <c r="O447" s="666"/>
      <c r="P447" s="666"/>
      <c r="Q447" s="666"/>
      <c r="R447" s="666"/>
      <c r="S447" s="666"/>
      <c r="T447" s="666"/>
      <c r="U447" s="666" t="e">
        <f>CONCATENATE(VLOOKUP(B447,'F-GD-07 Completo'!$B:$AA,8,0)," - ",VLOOKUP(B447,'F-GD-07 Completo'!$B:$W,10,0))</f>
        <v>#N/A</v>
      </c>
      <c r="V447" s="666"/>
      <c r="W447" s="666"/>
      <c r="X447" s="666"/>
      <c r="Y447" s="666"/>
      <c r="Z447" s="666"/>
      <c r="AA447" s="666"/>
      <c r="AB447" s="667"/>
      <c r="AC447" s="668" t="e">
        <f>VLOOKUP(B447,'F-GD-07 Completo'!$B:$AA,11,0)</f>
        <v>#N/A</v>
      </c>
      <c r="AD447" s="669"/>
      <c r="AE447" s="669"/>
      <c r="AF447" s="669"/>
      <c r="AG447" s="670" t="e">
        <f>VLOOKUP(B447,'F-GD-07 Completo'!$B:$AA,12,0)</f>
        <v>#N/A</v>
      </c>
      <c r="AH447" s="670"/>
      <c r="AI447" s="671"/>
      <c r="AJ447" s="672" t="e">
        <f>IF(VLOOKUP(B447,'F-GD-07 Completo'!$B:$AA,13,0)="Carpeta física",CONCATENATE(VLOOKUP(B447,'F-GD-07 Completo'!$B:$AE,14,0)," de ",VLOOKUP(B447,'F-GD-07 Completo'!$B:$AE,15,0))," ")</f>
        <v>#N/A</v>
      </c>
      <c r="AK447" s="673"/>
      <c r="AL447" s="674" t="e">
        <f>IF(VLOOKUP(B447,'F-GD-07 Completo'!$B:$AA,13,0)="Tomo (documentos empastados)",CONCATENATE(VLOOKUP(B447,'F-GD-07 Completo'!$B:$AE,15,0)," de ",VLOOKUP(B447,'F-GD-07 Completo'!$B:$AE,16,0))," ")</f>
        <v>#N/A</v>
      </c>
      <c r="AM447" s="675"/>
      <c r="AN447" s="672" t="e">
        <f>IF(VLOOKUP(B447,'F-GD-07 Completo'!$B:$AA,13,0)="Otro",CONCATENATE(VLOOKUP(B447,'F-GD-07 Completo'!$B:$AE,15,0)," de ",VLOOKUP(B447,'F-GD-07 Completo'!$B:$AE,16,0))," ")</f>
        <v>#N/A</v>
      </c>
      <c r="AO447" s="673"/>
      <c r="AP447" s="69" t="e">
        <f>VLOOKUP(B447,'F-GD-07 Completo'!$B:$AE,29,0)</f>
        <v>#N/A</v>
      </c>
      <c r="AQ447" s="676" t="e">
        <f>VLOOKUP(B447,'F-GD-07 Completo'!$B:$AA,21,0)</f>
        <v>#N/A</v>
      </c>
      <c r="AR447" s="677"/>
      <c r="AS447" s="213" t="e">
        <f>VLOOKUP(B447,'F-GD-07 Completo'!$B:$AA,18,0)</f>
        <v>#N/A</v>
      </c>
      <c r="AT447" s="213" t="e">
        <f>VLOOKUP(B447,'F-GD-07 Completo'!$B:$AA,19,0)</f>
        <v>#N/A</v>
      </c>
      <c r="AU447" s="213" t="e">
        <f>VLOOKUP(B447,'F-GD-07 Completo'!$B:$AA,20,0)</f>
        <v>#N/A</v>
      </c>
      <c r="AV447" s="661" t="e">
        <f>VLOOKUP(B447,'F-GD-07 Completo'!$B:$AA,22,0)</f>
        <v>#N/A</v>
      </c>
      <c r="AW447" s="662"/>
      <c r="AX447" s="70" t="e">
        <f>IF(VLOOKUP(B447,'F-GD-07 Completo'!$B:$AA,23,0)="PU","X"," ")</f>
        <v>#N/A</v>
      </c>
      <c r="AY447" s="70" t="e">
        <f>IF(VLOOKUP(B447,'F-GD-07 Completo'!$B:$AA,23,0)="PC","X"," ")</f>
        <v>#N/A</v>
      </c>
      <c r="AZ447" s="70" t="e">
        <f>IF(VLOOKUP(B447,'F-GD-07 Completo'!$B:$AA,23,0)="PR","X"," ")</f>
        <v>#N/A</v>
      </c>
      <c r="BA447" s="71" t="e">
        <f>VLOOKUP(B447,'F-GD-07 Completo'!$B:$AA,24,0)</f>
        <v>#N/A</v>
      </c>
      <c r="BB447" s="663" t="e">
        <f>VLOOKUP(B447,'F-GD-07 Completo'!$B:$AA,25,0)</f>
        <v>#N/A</v>
      </c>
      <c r="BC447" s="664"/>
      <c r="BD447" s="664"/>
      <c r="BE447" s="664"/>
      <c r="BF447" s="664"/>
      <c r="BG447" s="664"/>
      <c r="BH447" s="664"/>
      <c r="BI447" s="664"/>
      <c r="BJ447" s="664"/>
      <c r="BK447" s="664"/>
      <c r="BL447" s="664"/>
      <c r="BM447" s="664"/>
      <c r="BN447" s="664"/>
      <c r="BO447" s="665"/>
      <c r="BP447" s="72"/>
      <c r="BQ447" s="73"/>
      <c r="BR447" s="209"/>
    </row>
    <row r="448" spans="1:70" s="210" customFormat="1" ht="16.5" customHeight="1" x14ac:dyDescent="0.2">
      <c r="A448" s="208"/>
      <c r="B448" s="68">
        <v>427</v>
      </c>
      <c r="C448" s="661" t="e">
        <f>CONCATENATE(VLOOKUP(B448,'F-GD-07 Completo'!$B:$AA,6,0),".",VLOOKUP(B448,'F-GD-07 Completo'!$B:$AA,8,0))</f>
        <v>#N/A</v>
      </c>
      <c r="D448" s="661"/>
      <c r="E448" s="661"/>
      <c r="F448" s="666" t="e">
        <f>CONCATENATE(VLOOKUP(B448,'F-GD-07 Completo'!$B:$AA,7,0),".",VLOOKUP(B448,'F-GD-07 Completo'!$B:$AA,9,0))</f>
        <v>#N/A</v>
      </c>
      <c r="G448" s="666"/>
      <c r="H448" s="666"/>
      <c r="I448" s="666"/>
      <c r="J448" s="666"/>
      <c r="K448" s="666"/>
      <c r="L448" s="666"/>
      <c r="M448" s="666"/>
      <c r="N448" s="666"/>
      <c r="O448" s="666"/>
      <c r="P448" s="666"/>
      <c r="Q448" s="666"/>
      <c r="R448" s="666"/>
      <c r="S448" s="666"/>
      <c r="T448" s="666"/>
      <c r="U448" s="666" t="e">
        <f>CONCATENATE(VLOOKUP(B448,'F-GD-07 Completo'!$B:$AA,8,0)," - ",VLOOKUP(B448,'F-GD-07 Completo'!$B:$W,10,0))</f>
        <v>#N/A</v>
      </c>
      <c r="V448" s="666"/>
      <c r="W448" s="666"/>
      <c r="X448" s="666"/>
      <c r="Y448" s="666"/>
      <c r="Z448" s="666"/>
      <c r="AA448" s="666"/>
      <c r="AB448" s="667"/>
      <c r="AC448" s="668" t="e">
        <f>VLOOKUP(B448,'F-GD-07 Completo'!$B:$AA,11,0)</f>
        <v>#N/A</v>
      </c>
      <c r="AD448" s="669"/>
      <c r="AE448" s="669"/>
      <c r="AF448" s="669"/>
      <c r="AG448" s="670" t="e">
        <f>VLOOKUP(B448,'F-GD-07 Completo'!$B:$AA,12,0)</f>
        <v>#N/A</v>
      </c>
      <c r="AH448" s="670"/>
      <c r="AI448" s="671"/>
      <c r="AJ448" s="672" t="e">
        <f>IF(VLOOKUP(B448,'F-GD-07 Completo'!$B:$AA,13,0)="Carpeta física",CONCATENATE(VLOOKUP(B448,'F-GD-07 Completo'!$B:$AE,14,0)," de ",VLOOKUP(B448,'F-GD-07 Completo'!$B:$AE,15,0))," ")</f>
        <v>#N/A</v>
      </c>
      <c r="AK448" s="673"/>
      <c r="AL448" s="674" t="e">
        <f>IF(VLOOKUP(B448,'F-GD-07 Completo'!$B:$AA,13,0)="Tomo (documentos empastados)",CONCATENATE(VLOOKUP(B448,'F-GD-07 Completo'!$B:$AE,15,0)," de ",VLOOKUP(B448,'F-GD-07 Completo'!$B:$AE,16,0))," ")</f>
        <v>#N/A</v>
      </c>
      <c r="AM448" s="675"/>
      <c r="AN448" s="672" t="e">
        <f>IF(VLOOKUP(B448,'F-GD-07 Completo'!$B:$AA,13,0)="Otro",CONCATENATE(VLOOKUP(B448,'F-GD-07 Completo'!$B:$AE,15,0)," de ",VLOOKUP(B448,'F-GD-07 Completo'!$B:$AE,16,0))," ")</f>
        <v>#N/A</v>
      </c>
      <c r="AO448" s="673"/>
      <c r="AP448" s="69" t="e">
        <f>VLOOKUP(B448,'F-GD-07 Completo'!$B:$AE,29,0)</f>
        <v>#N/A</v>
      </c>
      <c r="AQ448" s="676" t="e">
        <f>VLOOKUP(B448,'F-GD-07 Completo'!$B:$AA,21,0)</f>
        <v>#N/A</v>
      </c>
      <c r="AR448" s="677"/>
      <c r="AS448" s="213" t="e">
        <f>VLOOKUP(B448,'F-GD-07 Completo'!$B:$AA,18,0)</f>
        <v>#N/A</v>
      </c>
      <c r="AT448" s="213" t="e">
        <f>VLOOKUP(B448,'F-GD-07 Completo'!$B:$AA,19,0)</f>
        <v>#N/A</v>
      </c>
      <c r="AU448" s="213" t="e">
        <f>VLOOKUP(B448,'F-GD-07 Completo'!$B:$AA,20,0)</f>
        <v>#N/A</v>
      </c>
      <c r="AV448" s="661" t="e">
        <f>VLOOKUP(B448,'F-GD-07 Completo'!$B:$AA,22,0)</f>
        <v>#N/A</v>
      </c>
      <c r="AW448" s="662"/>
      <c r="AX448" s="70" t="e">
        <f>IF(VLOOKUP(B448,'F-GD-07 Completo'!$B:$AA,23,0)="PU","X"," ")</f>
        <v>#N/A</v>
      </c>
      <c r="AY448" s="70" t="e">
        <f>IF(VLOOKUP(B448,'F-GD-07 Completo'!$B:$AA,23,0)="PC","X"," ")</f>
        <v>#N/A</v>
      </c>
      <c r="AZ448" s="70" t="e">
        <f>IF(VLOOKUP(B448,'F-GD-07 Completo'!$B:$AA,23,0)="PR","X"," ")</f>
        <v>#N/A</v>
      </c>
      <c r="BA448" s="71" t="e">
        <f>VLOOKUP(B448,'F-GD-07 Completo'!$B:$AA,24,0)</f>
        <v>#N/A</v>
      </c>
      <c r="BB448" s="663" t="e">
        <f>VLOOKUP(B448,'F-GD-07 Completo'!$B:$AA,25,0)</f>
        <v>#N/A</v>
      </c>
      <c r="BC448" s="664"/>
      <c r="BD448" s="664"/>
      <c r="BE448" s="664"/>
      <c r="BF448" s="664"/>
      <c r="BG448" s="664"/>
      <c r="BH448" s="664"/>
      <c r="BI448" s="664"/>
      <c r="BJ448" s="664"/>
      <c r="BK448" s="664"/>
      <c r="BL448" s="664"/>
      <c r="BM448" s="664"/>
      <c r="BN448" s="664"/>
      <c r="BO448" s="665"/>
      <c r="BP448" s="72"/>
      <c r="BQ448" s="73"/>
      <c r="BR448" s="209"/>
    </row>
    <row r="449" spans="1:70" s="210" customFormat="1" ht="16.5" customHeight="1" x14ac:dyDescent="0.2">
      <c r="A449" s="208"/>
      <c r="B449" s="68">
        <v>428</v>
      </c>
      <c r="C449" s="661" t="e">
        <f>CONCATENATE(VLOOKUP(B449,'F-GD-07 Completo'!$B:$AA,6,0),".",VLOOKUP(B449,'F-GD-07 Completo'!$B:$AA,8,0))</f>
        <v>#N/A</v>
      </c>
      <c r="D449" s="661"/>
      <c r="E449" s="661"/>
      <c r="F449" s="666" t="e">
        <f>CONCATENATE(VLOOKUP(B449,'F-GD-07 Completo'!$B:$AA,7,0),".",VLOOKUP(B449,'F-GD-07 Completo'!$B:$AA,9,0))</f>
        <v>#N/A</v>
      </c>
      <c r="G449" s="666"/>
      <c r="H449" s="666"/>
      <c r="I449" s="666"/>
      <c r="J449" s="666"/>
      <c r="K449" s="666"/>
      <c r="L449" s="666"/>
      <c r="M449" s="666"/>
      <c r="N449" s="666"/>
      <c r="O449" s="666"/>
      <c r="P449" s="666"/>
      <c r="Q449" s="666"/>
      <c r="R449" s="666"/>
      <c r="S449" s="666"/>
      <c r="T449" s="666"/>
      <c r="U449" s="666" t="e">
        <f>CONCATENATE(VLOOKUP(B449,'F-GD-07 Completo'!$B:$AA,8,0)," - ",VLOOKUP(B449,'F-GD-07 Completo'!$B:$W,10,0))</f>
        <v>#N/A</v>
      </c>
      <c r="V449" s="666"/>
      <c r="W449" s="666"/>
      <c r="X449" s="666"/>
      <c r="Y449" s="666"/>
      <c r="Z449" s="666"/>
      <c r="AA449" s="666"/>
      <c r="AB449" s="667"/>
      <c r="AC449" s="668" t="e">
        <f>VLOOKUP(B449,'F-GD-07 Completo'!$B:$AA,11,0)</f>
        <v>#N/A</v>
      </c>
      <c r="AD449" s="669"/>
      <c r="AE449" s="669"/>
      <c r="AF449" s="669"/>
      <c r="AG449" s="670" t="e">
        <f>VLOOKUP(B449,'F-GD-07 Completo'!$B:$AA,12,0)</f>
        <v>#N/A</v>
      </c>
      <c r="AH449" s="670"/>
      <c r="AI449" s="671"/>
      <c r="AJ449" s="672" t="e">
        <f>IF(VLOOKUP(B449,'F-GD-07 Completo'!$B:$AA,13,0)="Carpeta física",CONCATENATE(VLOOKUP(B449,'F-GD-07 Completo'!$B:$AE,14,0)," de ",VLOOKUP(B449,'F-GD-07 Completo'!$B:$AE,15,0))," ")</f>
        <v>#N/A</v>
      </c>
      <c r="AK449" s="673"/>
      <c r="AL449" s="674" t="e">
        <f>IF(VLOOKUP(B449,'F-GD-07 Completo'!$B:$AA,13,0)="Tomo (documentos empastados)",CONCATENATE(VLOOKUP(B449,'F-GD-07 Completo'!$B:$AE,15,0)," de ",VLOOKUP(B449,'F-GD-07 Completo'!$B:$AE,16,0))," ")</f>
        <v>#N/A</v>
      </c>
      <c r="AM449" s="675"/>
      <c r="AN449" s="672" t="e">
        <f>IF(VLOOKUP(B449,'F-GD-07 Completo'!$B:$AA,13,0)="Otro",CONCATENATE(VLOOKUP(B449,'F-GD-07 Completo'!$B:$AE,15,0)," de ",VLOOKUP(B449,'F-GD-07 Completo'!$B:$AE,16,0))," ")</f>
        <v>#N/A</v>
      </c>
      <c r="AO449" s="673"/>
      <c r="AP449" s="69" t="e">
        <f>VLOOKUP(B449,'F-GD-07 Completo'!$B:$AE,29,0)</f>
        <v>#N/A</v>
      </c>
      <c r="AQ449" s="676" t="e">
        <f>VLOOKUP(B449,'F-GD-07 Completo'!$B:$AA,21,0)</f>
        <v>#N/A</v>
      </c>
      <c r="AR449" s="677"/>
      <c r="AS449" s="213" t="e">
        <f>VLOOKUP(B449,'F-GD-07 Completo'!$B:$AA,18,0)</f>
        <v>#N/A</v>
      </c>
      <c r="AT449" s="213" t="e">
        <f>VLOOKUP(B449,'F-GD-07 Completo'!$B:$AA,19,0)</f>
        <v>#N/A</v>
      </c>
      <c r="AU449" s="213" t="e">
        <f>VLOOKUP(B449,'F-GD-07 Completo'!$B:$AA,20,0)</f>
        <v>#N/A</v>
      </c>
      <c r="AV449" s="661" t="e">
        <f>VLOOKUP(B449,'F-GD-07 Completo'!$B:$AA,22,0)</f>
        <v>#N/A</v>
      </c>
      <c r="AW449" s="662"/>
      <c r="AX449" s="70" t="e">
        <f>IF(VLOOKUP(B449,'F-GD-07 Completo'!$B:$AA,23,0)="PU","X"," ")</f>
        <v>#N/A</v>
      </c>
      <c r="AY449" s="70" t="e">
        <f>IF(VLOOKUP(B449,'F-GD-07 Completo'!$B:$AA,23,0)="PC","X"," ")</f>
        <v>#N/A</v>
      </c>
      <c r="AZ449" s="70" t="e">
        <f>IF(VLOOKUP(B449,'F-GD-07 Completo'!$B:$AA,23,0)="PR","X"," ")</f>
        <v>#N/A</v>
      </c>
      <c r="BA449" s="71" t="e">
        <f>VLOOKUP(B449,'F-GD-07 Completo'!$B:$AA,24,0)</f>
        <v>#N/A</v>
      </c>
      <c r="BB449" s="663" t="e">
        <f>VLOOKUP(B449,'F-GD-07 Completo'!$B:$AA,25,0)</f>
        <v>#N/A</v>
      </c>
      <c r="BC449" s="664"/>
      <c r="BD449" s="664"/>
      <c r="BE449" s="664"/>
      <c r="BF449" s="664"/>
      <c r="BG449" s="664"/>
      <c r="BH449" s="664"/>
      <c r="BI449" s="664"/>
      <c r="BJ449" s="664"/>
      <c r="BK449" s="664"/>
      <c r="BL449" s="664"/>
      <c r="BM449" s="664"/>
      <c r="BN449" s="664"/>
      <c r="BO449" s="665"/>
      <c r="BP449" s="72"/>
      <c r="BQ449" s="73"/>
      <c r="BR449" s="209"/>
    </row>
    <row r="450" spans="1:70" s="210" customFormat="1" ht="16.5" customHeight="1" x14ac:dyDescent="0.2">
      <c r="A450" s="208"/>
      <c r="B450" s="68">
        <v>429</v>
      </c>
      <c r="C450" s="661" t="e">
        <f>CONCATENATE(VLOOKUP(B450,'F-GD-07 Completo'!$B:$AA,6,0),".",VLOOKUP(B450,'F-GD-07 Completo'!$B:$AA,8,0))</f>
        <v>#N/A</v>
      </c>
      <c r="D450" s="661"/>
      <c r="E450" s="661"/>
      <c r="F450" s="666" t="e">
        <f>CONCATENATE(VLOOKUP(B450,'F-GD-07 Completo'!$B:$AA,7,0),".",VLOOKUP(B450,'F-GD-07 Completo'!$B:$AA,9,0))</f>
        <v>#N/A</v>
      </c>
      <c r="G450" s="666"/>
      <c r="H450" s="666"/>
      <c r="I450" s="666"/>
      <c r="J450" s="666"/>
      <c r="K450" s="666"/>
      <c r="L450" s="666"/>
      <c r="M450" s="666"/>
      <c r="N450" s="666"/>
      <c r="O450" s="666"/>
      <c r="P450" s="666"/>
      <c r="Q450" s="666"/>
      <c r="R450" s="666"/>
      <c r="S450" s="666"/>
      <c r="T450" s="666"/>
      <c r="U450" s="666" t="e">
        <f>CONCATENATE(VLOOKUP(B450,'F-GD-07 Completo'!$B:$AA,8,0)," - ",VLOOKUP(B450,'F-GD-07 Completo'!$B:$W,10,0))</f>
        <v>#N/A</v>
      </c>
      <c r="V450" s="666"/>
      <c r="W450" s="666"/>
      <c r="X450" s="666"/>
      <c r="Y450" s="666"/>
      <c r="Z450" s="666"/>
      <c r="AA450" s="666"/>
      <c r="AB450" s="667"/>
      <c r="AC450" s="668" t="e">
        <f>VLOOKUP(B450,'F-GD-07 Completo'!$B:$AA,11,0)</f>
        <v>#N/A</v>
      </c>
      <c r="AD450" s="669"/>
      <c r="AE450" s="669"/>
      <c r="AF450" s="669"/>
      <c r="AG450" s="670" t="e">
        <f>VLOOKUP(B450,'F-GD-07 Completo'!$B:$AA,12,0)</f>
        <v>#N/A</v>
      </c>
      <c r="AH450" s="670"/>
      <c r="AI450" s="671"/>
      <c r="AJ450" s="672" t="e">
        <f>IF(VLOOKUP(B450,'F-GD-07 Completo'!$B:$AA,13,0)="Carpeta física",CONCATENATE(VLOOKUP(B450,'F-GD-07 Completo'!$B:$AE,14,0)," de ",VLOOKUP(B450,'F-GD-07 Completo'!$B:$AE,15,0))," ")</f>
        <v>#N/A</v>
      </c>
      <c r="AK450" s="673"/>
      <c r="AL450" s="674" t="e">
        <f>IF(VLOOKUP(B450,'F-GD-07 Completo'!$B:$AA,13,0)="Tomo (documentos empastados)",CONCATENATE(VLOOKUP(B450,'F-GD-07 Completo'!$B:$AE,15,0)," de ",VLOOKUP(B450,'F-GD-07 Completo'!$B:$AE,16,0))," ")</f>
        <v>#N/A</v>
      </c>
      <c r="AM450" s="675"/>
      <c r="AN450" s="672" t="e">
        <f>IF(VLOOKUP(B450,'F-GD-07 Completo'!$B:$AA,13,0)="Otro",CONCATENATE(VLOOKUP(B450,'F-GD-07 Completo'!$B:$AE,15,0)," de ",VLOOKUP(B450,'F-GD-07 Completo'!$B:$AE,16,0))," ")</f>
        <v>#N/A</v>
      </c>
      <c r="AO450" s="673"/>
      <c r="AP450" s="69" t="e">
        <f>VLOOKUP(B450,'F-GD-07 Completo'!$B:$AE,29,0)</f>
        <v>#N/A</v>
      </c>
      <c r="AQ450" s="676" t="e">
        <f>VLOOKUP(B450,'F-GD-07 Completo'!$B:$AA,21,0)</f>
        <v>#N/A</v>
      </c>
      <c r="AR450" s="677"/>
      <c r="AS450" s="213" t="e">
        <f>VLOOKUP(B450,'F-GD-07 Completo'!$B:$AA,18,0)</f>
        <v>#N/A</v>
      </c>
      <c r="AT450" s="213" t="e">
        <f>VLOOKUP(B450,'F-GD-07 Completo'!$B:$AA,19,0)</f>
        <v>#N/A</v>
      </c>
      <c r="AU450" s="213" t="e">
        <f>VLOOKUP(B450,'F-GD-07 Completo'!$B:$AA,20,0)</f>
        <v>#N/A</v>
      </c>
      <c r="AV450" s="661" t="e">
        <f>VLOOKUP(B450,'F-GD-07 Completo'!$B:$AA,22,0)</f>
        <v>#N/A</v>
      </c>
      <c r="AW450" s="662"/>
      <c r="AX450" s="70" t="e">
        <f>IF(VLOOKUP(B450,'F-GD-07 Completo'!$B:$AA,23,0)="PU","X"," ")</f>
        <v>#N/A</v>
      </c>
      <c r="AY450" s="70" t="e">
        <f>IF(VLOOKUP(B450,'F-GD-07 Completo'!$B:$AA,23,0)="PC","X"," ")</f>
        <v>#N/A</v>
      </c>
      <c r="AZ450" s="70" t="e">
        <f>IF(VLOOKUP(B450,'F-GD-07 Completo'!$B:$AA,23,0)="PR","X"," ")</f>
        <v>#N/A</v>
      </c>
      <c r="BA450" s="71" t="e">
        <f>VLOOKUP(B450,'F-GD-07 Completo'!$B:$AA,24,0)</f>
        <v>#N/A</v>
      </c>
      <c r="BB450" s="663" t="e">
        <f>VLOOKUP(B450,'F-GD-07 Completo'!$B:$AA,25,0)</f>
        <v>#N/A</v>
      </c>
      <c r="BC450" s="664"/>
      <c r="BD450" s="664"/>
      <c r="BE450" s="664"/>
      <c r="BF450" s="664"/>
      <c r="BG450" s="664"/>
      <c r="BH450" s="664"/>
      <c r="BI450" s="664"/>
      <c r="BJ450" s="664"/>
      <c r="BK450" s="664"/>
      <c r="BL450" s="664"/>
      <c r="BM450" s="664"/>
      <c r="BN450" s="664"/>
      <c r="BO450" s="665"/>
      <c r="BP450" s="72"/>
      <c r="BQ450" s="73"/>
      <c r="BR450" s="209"/>
    </row>
    <row r="451" spans="1:70" s="210" customFormat="1" ht="16.5" customHeight="1" x14ac:dyDescent="0.2">
      <c r="A451" s="208"/>
      <c r="B451" s="68">
        <v>430</v>
      </c>
      <c r="C451" s="661" t="e">
        <f>CONCATENATE(VLOOKUP(B451,'F-GD-07 Completo'!$B:$AA,6,0),".",VLOOKUP(B451,'F-GD-07 Completo'!$B:$AA,8,0))</f>
        <v>#N/A</v>
      </c>
      <c r="D451" s="661"/>
      <c r="E451" s="661"/>
      <c r="F451" s="666" t="e">
        <f>CONCATENATE(VLOOKUP(B451,'F-GD-07 Completo'!$B:$AA,7,0),".",VLOOKUP(B451,'F-GD-07 Completo'!$B:$AA,9,0))</f>
        <v>#N/A</v>
      </c>
      <c r="G451" s="666"/>
      <c r="H451" s="666"/>
      <c r="I451" s="666"/>
      <c r="J451" s="666"/>
      <c r="K451" s="666"/>
      <c r="L451" s="666"/>
      <c r="M451" s="666"/>
      <c r="N451" s="666"/>
      <c r="O451" s="666"/>
      <c r="P451" s="666"/>
      <c r="Q451" s="666"/>
      <c r="R451" s="666"/>
      <c r="S451" s="666"/>
      <c r="T451" s="666"/>
      <c r="U451" s="666" t="e">
        <f>CONCATENATE(VLOOKUP(B451,'F-GD-07 Completo'!$B:$AA,8,0)," - ",VLOOKUP(B451,'F-GD-07 Completo'!$B:$W,10,0))</f>
        <v>#N/A</v>
      </c>
      <c r="V451" s="666"/>
      <c r="W451" s="666"/>
      <c r="X451" s="666"/>
      <c r="Y451" s="666"/>
      <c r="Z451" s="666"/>
      <c r="AA451" s="666"/>
      <c r="AB451" s="667"/>
      <c r="AC451" s="668" t="e">
        <f>VLOOKUP(B451,'F-GD-07 Completo'!$B:$AA,11,0)</f>
        <v>#N/A</v>
      </c>
      <c r="AD451" s="669"/>
      <c r="AE451" s="669"/>
      <c r="AF451" s="669"/>
      <c r="AG451" s="670" t="e">
        <f>VLOOKUP(B451,'F-GD-07 Completo'!$B:$AA,12,0)</f>
        <v>#N/A</v>
      </c>
      <c r="AH451" s="670"/>
      <c r="AI451" s="671"/>
      <c r="AJ451" s="672" t="e">
        <f>IF(VLOOKUP(B451,'F-GD-07 Completo'!$B:$AA,13,0)="Carpeta física",CONCATENATE(VLOOKUP(B451,'F-GD-07 Completo'!$B:$AE,14,0)," de ",VLOOKUP(B451,'F-GD-07 Completo'!$B:$AE,15,0))," ")</f>
        <v>#N/A</v>
      </c>
      <c r="AK451" s="673"/>
      <c r="AL451" s="674" t="e">
        <f>IF(VLOOKUP(B451,'F-GD-07 Completo'!$B:$AA,13,0)="Tomo (documentos empastados)",CONCATENATE(VLOOKUP(B451,'F-GD-07 Completo'!$B:$AE,15,0)," de ",VLOOKUP(B451,'F-GD-07 Completo'!$B:$AE,16,0))," ")</f>
        <v>#N/A</v>
      </c>
      <c r="AM451" s="675"/>
      <c r="AN451" s="672" t="e">
        <f>IF(VLOOKUP(B451,'F-GD-07 Completo'!$B:$AA,13,0)="Otro",CONCATENATE(VLOOKUP(B451,'F-GD-07 Completo'!$B:$AE,15,0)," de ",VLOOKUP(B451,'F-GD-07 Completo'!$B:$AE,16,0))," ")</f>
        <v>#N/A</v>
      </c>
      <c r="AO451" s="673"/>
      <c r="AP451" s="69" t="e">
        <f>VLOOKUP(B451,'F-GD-07 Completo'!$B:$AE,29,0)</f>
        <v>#N/A</v>
      </c>
      <c r="AQ451" s="676" t="e">
        <f>VLOOKUP(B451,'F-GD-07 Completo'!$B:$AA,21,0)</f>
        <v>#N/A</v>
      </c>
      <c r="AR451" s="677"/>
      <c r="AS451" s="213" t="e">
        <f>VLOOKUP(B451,'F-GD-07 Completo'!$B:$AA,18,0)</f>
        <v>#N/A</v>
      </c>
      <c r="AT451" s="213" t="e">
        <f>VLOOKUP(B451,'F-GD-07 Completo'!$B:$AA,19,0)</f>
        <v>#N/A</v>
      </c>
      <c r="AU451" s="213" t="e">
        <f>VLOOKUP(B451,'F-GD-07 Completo'!$B:$AA,20,0)</f>
        <v>#N/A</v>
      </c>
      <c r="AV451" s="661" t="e">
        <f>VLOOKUP(B451,'F-GD-07 Completo'!$B:$AA,22,0)</f>
        <v>#N/A</v>
      </c>
      <c r="AW451" s="662"/>
      <c r="AX451" s="70" t="e">
        <f>IF(VLOOKUP(B451,'F-GD-07 Completo'!$B:$AA,23,0)="PU","X"," ")</f>
        <v>#N/A</v>
      </c>
      <c r="AY451" s="70" t="e">
        <f>IF(VLOOKUP(B451,'F-GD-07 Completo'!$B:$AA,23,0)="PC","X"," ")</f>
        <v>#N/A</v>
      </c>
      <c r="AZ451" s="70" t="e">
        <f>IF(VLOOKUP(B451,'F-GD-07 Completo'!$B:$AA,23,0)="PR","X"," ")</f>
        <v>#N/A</v>
      </c>
      <c r="BA451" s="71" t="e">
        <f>VLOOKUP(B451,'F-GD-07 Completo'!$B:$AA,24,0)</f>
        <v>#N/A</v>
      </c>
      <c r="BB451" s="663" t="e">
        <f>VLOOKUP(B451,'F-GD-07 Completo'!$B:$AA,25,0)</f>
        <v>#N/A</v>
      </c>
      <c r="BC451" s="664"/>
      <c r="BD451" s="664"/>
      <c r="BE451" s="664"/>
      <c r="BF451" s="664"/>
      <c r="BG451" s="664"/>
      <c r="BH451" s="664"/>
      <c r="BI451" s="664"/>
      <c r="BJ451" s="664"/>
      <c r="BK451" s="664"/>
      <c r="BL451" s="664"/>
      <c r="BM451" s="664"/>
      <c r="BN451" s="664"/>
      <c r="BO451" s="665"/>
      <c r="BP451" s="72"/>
      <c r="BQ451" s="73"/>
      <c r="BR451" s="209"/>
    </row>
    <row r="452" spans="1:70" s="210" customFormat="1" ht="16.5" customHeight="1" x14ac:dyDescent="0.2">
      <c r="A452" s="208"/>
      <c r="B452" s="68">
        <v>431</v>
      </c>
      <c r="C452" s="661" t="e">
        <f>CONCATENATE(VLOOKUP(B452,'F-GD-07 Completo'!$B:$AA,6,0),".",VLOOKUP(B452,'F-GD-07 Completo'!$B:$AA,8,0))</f>
        <v>#N/A</v>
      </c>
      <c r="D452" s="661"/>
      <c r="E452" s="661"/>
      <c r="F452" s="666" t="e">
        <f>CONCATENATE(VLOOKUP(B452,'F-GD-07 Completo'!$B:$AA,7,0),".",VLOOKUP(B452,'F-GD-07 Completo'!$B:$AA,9,0))</f>
        <v>#N/A</v>
      </c>
      <c r="G452" s="666"/>
      <c r="H452" s="666"/>
      <c r="I452" s="666"/>
      <c r="J452" s="666"/>
      <c r="K452" s="666"/>
      <c r="L452" s="666"/>
      <c r="M452" s="666"/>
      <c r="N452" s="666"/>
      <c r="O452" s="666"/>
      <c r="P452" s="666"/>
      <c r="Q452" s="666"/>
      <c r="R452" s="666"/>
      <c r="S452" s="666"/>
      <c r="T452" s="666"/>
      <c r="U452" s="666" t="e">
        <f>CONCATENATE(VLOOKUP(B452,'F-GD-07 Completo'!$B:$AA,8,0)," - ",VLOOKUP(B452,'F-GD-07 Completo'!$B:$W,10,0))</f>
        <v>#N/A</v>
      </c>
      <c r="V452" s="666"/>
      <c r="W452" s="666"/>
      <c r="X452" s="666"/>
      <c r="Y452" s="666"/>
      <c r="Z452" s="666"/>
      <c r="AA452" s="666"/>
      <c r="AB452" s="667"/>
      <c r="AC452" s="668" t="e">
        <f>VLOOKUP(B452,'F-GD-07 Completo'!$B:$AA,11,0)</f>
        <v>#N/A</v>
      </c>
      <c r="AD452" s="669"/>
      <c r="AE452" s="669"/>
      <c r="AF452" s="669"/>
      <c r="AG452" s="670" t="e">
        <f>VLOOKUP(B452,'F-GD-07 Completo'!$B:$AA,12,0)</f>
        <v>#N/A</v>
      </c>
      <c r="AH452" s="670"/>
      <c r="AI452" s="671"/>
      <c r="AJ452" s="672" t="e">
        <f>IF(VLOOKUP(B452,'F-GD-07 Completo'!$B:$AA,13,0)="Carpeta física",CONCATENATE(VLOOKUP(B452,'F-GD-07 Completo'!$B:$AE,14,0)," de ",VLOOKUP(B452,'F-GD-07 Completo'!$B:$AE,15,0))," ")</f>
        <v>#N/A</v>
      </c>
      <c r="AK452" s="673"/>
      <c r="AL452" s="674" t="e">
        <f>IF(VLOOKUP(B452,'F-GD-07 Completo'!$B:$AA,13,0)="Tomo (documentos empastados)",CONCATENATE(VLOOKUP(B452,'F-GD-07 Completo'!$B:$AE,15,0)," de ",VLOOKUP(B452,'F-GD-07 Completo'!$B:$AE,16,0))," ")</f>
        <v>#N/A</v>
      </c>
      <c r="AM452" s="675"/>
      <c r="AN452" s="672" t="e">
        <f>IF(VLOOKUP(B452,'F-GD-07 Completo'!$B:$AA,13,0)="Otro",CONCATENATE(VLOOKUP(B452,'F-GD-07 Completo'!$B:$AE,15,0)," de ",VLOOKUP(B452,'F-GD-07 Completo'!$B:$AE,16,0))," ")</f>
        <v>#N/A</v>
      </c>
      <c r="AO452" s="673"/>
      <c r="AP452" s="69" t="e">
        <f>VLOOKUP(B452,'F-GD-07 Completo'!$B:$AE,29,0)</f>
        <v>#N/A</v>
      </c>
      <c r="AQ452" s="676" t="e">
        <f>VLOOKUP(B452,'F-GD-07 Completo'!$B:$AA,21,0)</f>
        <v>#N/A</v>
      </c>
      <c r="AR452" s="677"/>
      <c r="AS452" s="213" t="e">
        <f>VLOOKUP(B452,'F-GD-07 Completo'!$B:$AA,18,0)</f>
        <v>#N/A</v>
      </c>
      <c r="AT452" s="213" t="e">
        <f>VLOOKUP(B452,'F-GD-07 Completo'!$B:$AA,19,0)</f>
        <v>#N/A</v>
      </c>
      <c r="AU452" s="213" t="e">
        <f>VLOOKUP(B452,'F-GD-07 Completo'!$B:$AA,20,0)</f>
        <v>#N/A</v>
      </c>
      <c r="AV452" s="661" t="e">
        <f>VLOOKUP(B452,'F-GD-07 Completo'!$B:$AA,22,0)</f>
        <v>#N/A</v>
      </c>
      <c r="AW452" s="662"/>
      <c r="AX452" s="70" t="e">
        <f>IF(VLOOKUP(B452,'F-GD-07 Completo'!$B:$AA,23,0)="PU","X"," ")</f>
        <v>#N/A</v>
      </c>
      <c r="AY452" s="70" t="e">
        <f>IF(VLOOKUP(B452,'F-GD-07 Completo'!$B:$AA,23,0)="PC","X"," ")</f>
        <v>#N/A</v>
      </c>
      <c r="AZ452" s="70" t="e">
        <f>IF(VLOOKUP(B452,'F-GD-07 Completo'!$B:$AA,23,0)="PR","X"," ")</f>
        <v>#N/A</v>
      </c>
      <c r="BA452" s="71" t="e">
        <f>VLOOKUP(B452,'F-GD-07 Completo'!$B:$AA,24,0)</f>
        <v>#N/A</v>
      </c>
      <c r="BB452" s="663" t="e">
        <f>VLOOKUP(B452,'F-GD-07 Completo'!$B:$AA,25,0)</f>
        <v>#N/A</v>
      </c>
      <c r="BC452" s="664"/>
      <c r="BD452" s="664"/>
      <c r="BE452" s="664"/>
      <c r="BF452" s="664"/>
      <c r="BG452" s="664"/>
      <c r="BH452" s="664"/>
      <c r="BI452" s="664"/>
      <c r="BJ452" s="664"/>
      <c r="BK452" s="664"/>
      <c r="BL452" s="664"/>
      <c r="BM452" s="664"/>
      <c r="BN452" s="664"/>
      <c r="BO452" s="665"/>
      <c r="BP452" s="72"/>
      <c r="BQ452" s="73"/>
      <c r="BR452" s="209"/>
    </row>
    <row r="453" spans="1:70" s="210" customFormat="1" ht="16.5" customHeight="1" x14ac:dyDescent="0.2">
      <c r="A453" s="208"/>
      <c r="B453" s="68">
        <v>432</v>
      </c>
      <c r="C453" s="661" t="e">
        <f>CONCATENATE(VLOOKUP(B453,'F-GD-07 Completo'!$B:$AA,6,0),".",VLOOKUP(B453,'F-GD-07 Completo'!$B:$AA,8,0))</f>
        <v>#N/A</v>
      </c>
      <c r="D453" s="661"/>
      <c r="E453" s="661"/>
      <c r="F453" s="666" t="e">
        <f>CONCATENATE(VLOOKUP(B453,'F-GD-07 Completo'!$B:$AA,7,0),".",VLOOKUP(B453,'F-GD-07 Completo'!$B:$AA,9,0))</f>
        <v>#N/A</v>
      </c>
      <c r="G453" s="666"/>
      <c r="H453" s="666"/>
      <c r="I453" s="666"/>
      <c r="J453" s="666"/>
      <c r="K453" s="666"/>
      <c r="L453" s="666"/>
      <c r="M453" s="666"/>
      <c r="N453" s="666"/>
      <c r="O453" s="666"/>
      <c r="P453" s="666"/>
      <c r="Q453" s="666"/>
      <c r="R453" s="666"/>
      <c r="S453" s="666"/>
      <c r="T453" s="666"/>
      <c r="U453" s="666" t="e">
        <f>CONCATENATE(VLOOKUP(B453,'F-GD-07 Completo'!$B:$AA,8,0)," - ",VLOOKUP(B453,'F-GD-07 Completo'!$B:$W,10,0))</f>
        <v>#N/A</v>
      </c>
      <c r="V453" s="666"/>
      <c r="W453" s="666"/>
      <c r="X453" s="666"/>
      <c r="Y453" s="666"/>
      <c r="Z453" s="666"/>
      <c r="AA453" s="666"/>
      <c r="AB453" s="667"/>
      <c r="AC453" s="668" t="e">
        <f>VLOOKUP(B453,'F-GD-07 Completo'!$B:$AA,11,0)</f>
        <v>#N/A</v>
      </c>
      <c r="AD453" s="669"/>
      <c r="AE453" s="669"/>
      <c r="AF453" s="669"/>
      <c r="AG453" s="670" t="e">
        <f>VLOOKUP(B453,'F-GD-07 Completo'!$B:$AA,12,0)</f>
        <v>#N/A</v>
      </c>
      <c r="AH453" s="670"/>
      <c r="AI453" s="671"/>
      <c r="AJ453" s="672" t="e">
        <f>IF(VLOOKUP(B453,'F-GD-07 Completo'!$B:$AA,13,0)="Carpeta física",CONCATENATE(VLOOKUP(B453,'F-GD-07 Completo'!$B:$AE,14,0)," de ",VLOOKUP(B453,'F-GD-07 Completo'!$B:$AE,15,0))," ")</f>
        <v>#N/A</v>
      </c>
      <c r="AK453" s="673"/>
      <c r="AL453" s="674" t="e">
        <f>IF(VLOOKUP(B453,'F-GD-07 Completo'!$B:$AA,13,0)="Tomo (documentos empastados)",CONCATENATE(VLOOKUP(B453,'F-GD-07 Completo'!$B:$AE,15,0)," de ",VLOOKUP(B453,'F-GD-07 Completo'!$B:$AE,16,0))," ")</f>
        <v>#N/A</v>
      </c>
      <c r="AM453" s="675"/>
      <c r="AN453" s="672" t="e">
        <f>IF(VLOOKUP(B453,'F-GD-07 Completo'!$B:$AA,13,0)="Otro",CONCATENATE(VLOOKUP(B453,'F-GD-07 Completo'!$B:$AE,15,0)," de ",VLOOKUP(B453,'F-GD-07 Completo'!$B:$AE,16,0))," ")</f>
        <v>#N/A</v>
      </c>
      <c r="AO453" s="673"/>
      <c r="AP453" s="69" t="e">
        <f>VLOOKUP(B453,'F-GD-07 Completo'!$B:$AE,29,0)</f>
        <v>#N/A</v>
      </c>
      <c r="AQ453" s="676" t="e">
        <f>VLOOKUP(B453,'F-GD-07 Completo'!$B:$AA,21,0)</f>
        <v>#N/A</v>
      </c>
      <c r="AR453" s="677"/>
      <c r="AS453" s="213" t="e">
        <f>VLOOKUP(B453,'F-GD-07 Completo'!$B:$AA,18,0)</f>
        <v>#N/A</v>
      </c>
      <c r="AT453" s="213" t="e">
        <f>VLOOKUP(B453,'F-GD-07 Completo'!$B:$AA,19,0)</f>
        <v>#N/A</v>
      </c>
      <c r="AU453" s="213" t="e">
        <f>VLOOKUP(B453,'F-GD-07 Completo'!$B:$AA,20,0)</f>
        <v>#N/A</v>
      </c>
      <c r="AV453" s="661" t="e">
        <f>VLOOKUP(B453,'F-GD-07 Completo'!$B:$AA,22,0)</f>
        <v>#N/A</v>
      </c>
      <c r="AW453" s="662"/>
      <c r="AX453" s="70" t="e">
        <f>IF(VLOOKUP(B453,'F-GD-07 Completo'!$B:$AA,23,0)="PU","X"," ")</f>
        <v>#N/A</v>
      </c>
      <c r="AY453" s="70" t="e">
        <f>IF(VLOOKUP(B453,'F-GD-07 Completo'!$B:$AA,23,0)="PC","X"," ")</f>
        <v>#N/A</v>
      </c>
      <c r="AZ453" s="70" t="e">
        <f>IF(VLOOKUP(B453,'F-GD-07 Completo'!$B:$AA,23,0)="PR","X"," ")</f>
        <v>#N/A</v>
      </c>
      <c r="BA453" s="71" t="e">
        <f>VLOOKUP(B453,'F-GD-07 Completo'!$B:$AA,24,0)</f>
        <v>#N/A</v>
      </c>
      <c r="BB453" s="663" t="e">
        <f>VLOOKUP(B453,'F-GD-07 Completo'!$B:$AA,25,0)</f>
        <v>#N/A</v>
      </c>
      <c r="BC453" s="664"/>
      <c r="BD453" s="664"/>
      <c r="BE453" s="664"/>
      <c r="BF453" s="664"/>
      <c r="BG453" s="664"/>
      <c r="BH453" s="664"/>
      <c r="BI453" s="664"/>
      <c r="BJ453" s="664"/>
      <c r="BK453" s="664"/>
      <c r="BL453" s="664"/>
      <c r="BM453" s="664"/>
      <c r="BN453" s="664"/>
      <c r="BO453" s="665"/>
      <c r="BP453" s="72"/>
      <c r="BQ453" s="73"/>
      <c r="BR453" s="209"/>
    </row>
    <row r="454" spans="1:70" s="210" customFormat="1" ht="16.5" customHeight="1" x14ac:dyDescent="0.2">
      <c r="A454" s="208"/>
      <c r="B454" s="68">
        <v>433</v>
      </c>
      <c r="C454" s="661" t="e">
        <f>CONCATENATE(VLOOKUP(B454,'F-GD-07 Completo'!$B:$AA,6,0),".",VLOOKUP(B454,'F-GD-07 Completo'!$B:$AA,8,0))</f>
        <v>#N/A</v>
      </c>
      <c r="D454" s="661"/>
      <c r="E454" s="661"/>
      <c r="F454" s="666" t="e">
        <f>CONCATENATE(VLOOKUP(B454,'F-GD-07 Completo'!$B:$AA,7,0),".",VLOOKUP(B454,'F-GD-07 Completo'!$B:$AA,9,0))</f>
        <v>#N/A</v>
      </c>
      <c r="G454" s="666"/>
      <c r="H454" s="666"/>
      <c r="I454" s="666"/>
      <c r="J454" s="666"/>
      <c r="K454" s="666"/>
      <c r="L454" s="666"/>
      <c r="M454" s="666"/>
      <c r="N454" s="666"/>
      <c r="O454" s="666"/>
      <c r="P454" s="666"/>
      <c r="Q454" s="666"/>
      <c r="R454" s="666"/>
      <c r="S454" s="666"/>
      <c r="T454" s="666"/>
      <c r="U454" s="666" t="e">
        <f>CONCATENATE(VLOOKUP(B454,'F-GD-07 Completo'!$B:$AA,8,0)," - ",VLOOKUP(B454,'F-GD-07 Completo'!$B:$W,10,0))</f>
        <v>#N/A</v>
      </c>
      <c r="V454" s="666"/>
      <c r="W454" s="666"/>
      <c r="X454" s="666"/>
      <c r="Y454" s="666"/>
      <c r="Z454" s="666"/>
      <c r="AA454" s="666"/>
      <c r="AB454" s="667"/>
      <c r="AC454" s="668" t="e">
        <f>VLOOKUP(B454,'F-GD-07 Completo'!$B:$AA,11,0)</f>
        <v>#N/A</v>
      </c>
      <c r="AD454" s="669"/>
      <c r="AE454" s="669"/>
      <c r="AF454" s="669"/>
      <c r="AG454" s="670" t="e">
        <f>VLOOKUP(B454,'F-GD-07 Completo'!$B:$AA,12,0)</f>
        <v>#N/A</v>
      </c>
      <c r="AH454" s="670"/>
      <c r="AI454" s="671"/>
      <c r="AJ454" s="672" t="e">
        <f>IF(VLOOKUP(B454,'F-GD-07 Completo'!$B:$AA,13,0)="Carpeta física",CONCATENATE(VLOOKUP(B454,'F-GD-07 Completo'!$B:$AE,14,0)," de ",VLOOKUP(B454,'F-GD-07 Completo'!$B:$AE,15,0))," ")</f>
        <v>#N/A</v>
      </c>
      <c r="AK454" s="673"/>
      <c r="AL454" s="674" t="e">
        <f>IF(VLOOKUP(B454,'F-GD-07 Completo'!$B:$AA,13,0)="Tomo (documentos empastados)",CONCATENATE(VLOOKUP(B454,'F-GD-07 Completo'!$B:$AE,15,0)," de ",VLOOKUP(B454,'F-GD-07 Completo'!$B:$AE,16,0))," ")</f>
        <v>#N/A</v>
      </c>
      <c r="AM454" s="675"/>
      <c r="AN454" s="672" t="e">
        <f>IF(VLOOKUP(B454,'F-GD-07 Completo'!$B:$AA,13,0)="Otro",CONCATENATE(VLOOKUP(B454,'F-GD-07 Completo'!$B:$AE,15,0)," de ",VLOOKUP(B454,'F-GD-07 Completo'!$B:$AE,16,0))," ")</f>
        <v>#N/A</v>
      </c>
      <c r="AO454" s="673"/>
      <c r="AP454" s="69" t="e">
        <f>VLOOKUP(B454,'F-GD-07 Completo'!$B:$AE,29,0)</f>
        <v>#N/A</v>
      </c>
      <c r="AQ454" s="676" t="e">
        <f>VLOOKUP(B454,'F-GD-07 Completo'!$B:$AA,21,0)</f>
        <v>#N/A</v>
      </c>
      <c r="AR454" s="677"/>
      <c r="AS454" s="213" t="e">
        <f>VLOOKUP(B454,'F-GD-07 Completo'!$B:$AA,18,0)</f>
        <v>#N/A</v>
      </c>
      <c r="AT454" s="213" t="e">
        <f>VLOOKUP(B454,'F-GD-07 Completo'!$B:$AA,19,0)</f>
        <v>#N/A</v>
      </c>
      <c r="AU454" s="213" t="e">
        <f>VLOOKUP(B454,'F-GD-07 Completo'!$B:$AA,20,0)</f>
        <v>#N/A</v>
      </c>
      <c r="AV454" s="661" t="e">
        <f>VLOOKUP(B454,'F-GD-07 Completo'!$B:$AA,22,0)</f>
        <v>#N/A</v>
      </c>
      <c r="AW454" s="662"/>
      <c r="AX454" s="70" t="e">
        <f>IF(VLOOKUP(B454,'F-GD-07 Completo'!$B:$AA,23,0)="PU","X"," ")</f>
        <v>#N/A</v>
      </c>
      <c r="AY454" s="70" t="e">
        <f>IF(VLOOKUP(B454,'F-GD-07 Completo'!$B:$AA,23,0)="PC","X"," ")</f>
        <v>#N/A</v>
      </c>
      <c r="AZ454" s="70" t="e">
        <f>IF(VLOOKUP(B454,'F-GD-07 Completo'!$B:$AA,23,0)="PR","X"," ")</f>
        <v>#N/A</v>
      </c>
      <c r="BA454" s="71" t="e">
        <f>VLOOKUP(B454,'F-GD-07 Completo'!$B:$AA,24,0)</f>
        <v>#N/A</v>
      </c>
      <c r="BB454" s="663" t="e">
        <f>VLOOKUP(B454,'F-GD-07 Completo'!$B:$AA,25,0)</f>
        <v>#N/A</v>
      </c>
      <c r="BC454" s="664"/>
      <c r="BD454" s="664"/>
      <c r="BE454" s="664"/>
      <c r="BF454" s="664"/>
      <c r="BG454" s="664"/>
      <c r="BH454" s="664"/>
      <c r="BI454" s="664"/>
      <c r="BJ454" s="664"/>
      <c r="BK454" s="664"/>
      <c r="BL454" s="664"/>
      <c r="BM454" s="664"/>
      <c r="BN454" s="664"/>
      <c r="BO454" s="665"/>
      <c r="BP454" s="72"/>
      <c r="BQ454" s="73"/>
      <c r="BR454" s="209"/>
    </row>
    <row r="455" spans="1:70" s="210" customFormat="1" ht="16.5" customHeight="1" x14ac:dyDescent="0.2">
      <c r="A455" s="208"/>
      <c r="B455" s="68">
        <v>434</v>
      </c>
      <c r="C455" s="661" t="e">
        <f>CONCATENATE(VLOOKUP(B455,'F-GD-07 Completo'!$B:$AA,6,0),".",VLOOKUP(B455,'F-GD-07 Completo'!$B:$AA,8,0))</f>
        <v>#N/A</v>
      </c>
      <c r="D455" s="661"/>
      <c r="E455" s="661"/>
      <c r="F455" s="666" t="e">
        <f>CONCATENATE(VLOOKUP(B455,'F-GD-07 Completo'!$B:$AA,7,0),".",VLOOKUP(B455,'F-GD-07 Completo'!$B:$AA,9,0))</f>
        <v>#N/A</v>
      </c>
      <c r="G455" s="666"/>
      <c r="H455" s="666"/>
      <c r="I455" s="666"/>
      <c r="J455" s="666"/>
      <c r="K455" s="666"/>
      <c r="L455" s="666"/>
      <c r="M455" s="666"/>
      <c r="N455" s="666"/>
      <c r="O455" s="666"/>
      <c r="P455" s="666"/>
      <c r="Q455" s="666"/>
      <c r="R455" s="666"/>
      <c r="S455" s="666"/>
      <c r="T455" s="666"/>
      <c r="U455" s="666" t="e">
        <f>CONCATENATE(VLOOKUP(B455,'F-GD-07 Completo'!$B:$AA,8,0)," - ",VLOOKUP(B455,'F-GD-07 Completo'!$B:$W,10,0))</f>
        <v>#N/A</v>
      </c>
      <c r="V455" s="666"/>
      <c r="W455" s="666"/>
      <c r="X455" s="666"/>
      <c r="Y455" s="666"/>
      <c r="Z455" s="666"/>
      <c r="AA455" s="666"/>
      <c r="AB455" s="667"/>
      <c r="AC455" s="668" t="e">
        <f>VLOOKUP(B455,'F-GD-07 Completo'!$B:$AA,11,0)</f>
        <v>#N/A</v>
      </c>
      <c r="AD455" s="669"/>
      <c r="AE455" s="669"/>
      <c r="AF455" s="669"/>
      <c r="AG455" s="670" t="e">
        <f>VLOOKUP(B455,'F-GD-07 Completo'!$B:$AA,12,0)</f>
        <v>#N/A</v>
      </c>
      <c r="AH455" s="670"/>
      <c r="AI455" s="671"/>
      <c r="AJ455" s="672" t="e">
        <f>IF(VLOOKUP(B455,'F-GD-07 Completo'!$B:$AA,13,0)="Carpeta física",CONCATENATE(VLOOKUP(B455,'F-GD-07 Completo'!$B:$AE,14,0)," de ",VLOOKUP(B455,'F-GD-07 Completo'!$B:$AE,15,0))," ")</f>
        <v>#N/A</v>
      </c>
      <c r="AK455" s="673"/>
      <c r="AL455" s="674" t="e">
        <f>IF(VLOOKUP(B455,'F-GD-07 Completo'!$B:$AA,13,0)="Tomo (documentos empastados)",CONCATENATE(VLOOKUP(B455,'F-GD-07 Completo'!$B:$AE,15,0)," de ",VLOOKUP(B455,'F-GD-07 Completo'!$B:$AE,16,0))," ")</f>
        <v>#N/A</v>
      </c>
      <c r="AM455" s="675"/>
      <c r="AN455" s="672" t="e">
        <f>IF(VLOOKUP(B455,'F-GD-07 Completo'!$B:$AA,13,0)="Otro",CONCATENATE(VLOOKUP(B455,'F-GD-07 Completo'!$B:$AE,15,0)," de ",VLOOKUP(B455,'F-GD-07 Completo'!$B:$AE,16,0))," ")</f>
        <v>#N/A</v>
      </c>
      <c r="AO455" s="673"/>
      <c r="AP455" s="69" t="e">
        <f>VLOOKUP(B455,'F-GD-07 Completo'!$B:$AE,29,0)</f>
        <v>#N/A</v>
      </c>
      <c r="AQ455" s="676" t="e">
        <f>VLOOKUP(B455,'F-GD-07 Completo'!$B:$AA,21,0)</f>
        <v>#N/A</v>
      </c>
      <c r="AR455" s="677"/>
      <c r="AS455" s="213" t="e">
        <f>VLOOKUP(B455,'F-GD-07 Completo'!$B:$AA,18,0)</f>
        <v>#N/A</v>
      </c>
      <c r="AT455" s="213" t="e">
        <f>VLOOKUP(B455,'F-GD-07 Completo'!$B:$AA,19,0)</f>
        <v>#N/A</v>
      </c>
      <c r="AU455" s="213" t="e">
        <f>VLOOKUP(B455,'F-GD-07 Completo'!$B:$AA,20,0)</f>
        <v>#N/A</v>
      </c>
      <c r="AV455" s="661" t="e">
        <f>VLOOKUP(B455,'F-GD-07 Completo'!$B:$AA,22,0)</f>
        <v>#N/A</v>
      </c>
      <c r="AW455" s="662"/>
      <c r="AX455" s="70" t="e">
        <f>IF(VLOOKUP(B455,'F-GD-07 Completo'!$B:$AA,23,0)="PU","X"," ")</f>
        <v>#N/A</v>
      </c>
      <c r="AY455" s="70" t="e">
        <f>IF(VLOOKUP(B455,'F-GD-07 Completo'!$B:$AA,23,0)="PC","X"," ")</f>
        <v>#N/A</v>
      </c>
      <c r="AZ455" s="70" t="e">
        <f>IF(VLOOKUP(B455,'F-GD-07 Completo'!$B:$AA,23,0)="PR","X"," ")</f>
        <v>#N/A</v>
      </c>
      <c r="BA455" s="71" t="e">
        <f>VLOOKUP(B455,'F-GD-07 Completo'!$B:$AA,24,0)</f>
        <v>#N/A</v>
      </c>
      <c r="BB455" s="663" t="e">
        <f>VLOOKUP(B455,'F-GD-07 Completo'!$B:$AA,25,0)</f>
        <v>#N/A</v>
      </c>
      <c r="BC455" s="664"/>
      <c r="BD455" s="664"/>
      <c r="BE455" s="664"/>
      <c r="BF455" s="664"/>
      <c r="BG455" s="664"/>
      <c r="BH455" s="664"/>
      <c r="BI455" s="664"/>
      <c r="BJ455" s="664"/>
      <c r="BK455" s="664"/>
      <c r="BL455" s="664"/>
      <c r="BM455" s="664"/>
      <c r="BN455" s="664"/>
      <c r="BO455" s="665"/>
      <c r="BP455" s="72"/>
      <c r="BQ455" s="73"/>
      <c r="BR455" s="209"/>
    </row>
    <row r="456" spans="1:70" s="210" customFormat="1" ht="16.5" customHeight="1" x14ac:dyDescent="0.2">
      <c r="A456" s="208"/>
      <c r="B456" s="68">
        <v>435</v>
      </c>
      <c r="C456" s="661" t="e">
        <f>CONCATENATE(VLOOKUP(B456,'F-GD-07 Completo'!$B:$AA,6,0),".",VLOOKUP(B456,'F-GD-07 Completo'!$B:$AA,8,0))</f>
        <v>#N/A</v>
      </c>
      <c r="D456" s="661"/>
      <c r="E456" s="661"/>
      <c r="F456" s="666" t="e">
        <f>CONCATENATE(VLOOKUP(B456,'F-GD-07 Completo'!$B:$AA,7,0),".",VLOOKUP(B456,'F-GD-07 Completo'!$B:$AA,9,0))</f>
        <v>#N/A</v>
      </c>
      <c r="G456" s="666"/>
      <c r="H456" s="666"/>
      <c r="I456" s="666"/>
      <c r="J456" s="666"/>
      <c r="K456" s="666"/>
      <c r="L456" s="666"/>
      <c r="M456" s="666"/>
      <c r="N456" s="666"/>
      <c r="O456" s="666"/>
      <c r="P456" s="666"/>
      <c r="Q456" s="666"/>
      <c r="R456" s="666"/>
      <c r="S456" s="666"/>
      <c r="T456" s="666"/>
      <c r="U456" s="666" t="e">
        <f>CONCATENATE(VLOOKUP(B456,'F-GD-07 Completo'!$B:$AA,8,0)," - ",VLOOKUP(B456,'F-GD-07 Completo'!$B:$W,10,0))</f>
        <v>#N/A</v>
      </c>
      <c r="V456" s="666"/>
      <c r="W456" s="666"/>
      <c r="X456" s="666"/>
      <c r="Y456" s="666"/>
      <c r="Z456" s="666"/>
      <c r="AA456" s="666"/>
      <c r="AB456" s="667"/>
      <c r="AC456" s="668" t="e">
        <f>VLOOKUP(B456,'F-GD-07 Completo'!$B:$AA,11,0)</f>
        <v>#N/A</v>
      </c>
      <c r="AD456" s="669"/>
      <c r="AE456" s="669"/>
      <c r="AF456" s="669"/>
      <c r="AG456" s="670" t="e">
        <f>VLOOKUP(B456,'F-GD-07 Completo'!$B:$AA,12,0)</f>
        <v>#N/A</v>
      </c>
      <c r="AH456" s="670"/>
      <c r="AI456" s="671"/>
      <c r="AJ456" s="672" t="e">
        <f>IF(VLOOKUP(B456,'F-GD-07 Completo'!$B:$AA,13,0)="Carpeta física",CONCATENATE(VLOOKUP(B456,'F-GD-07 Completo'!$B:$AE,14,0)," de ",VLOOKUP(B456,'F-GD-07 Completo'!$B:$AE,15,0))," ")</f>
        <v>#N/A</v>
      </c>
      <c r="AK456" s="673"/>
      <c r="AL456" s="674" t="e">
        <f>IF(VLOOKUP(B456,'F-GD-07 Completo'!$B:$AA,13,0)="Tomo (documentos empastados)",CONCATENATE(VLOOKUP(B456,'F-GD-07 Completo'!$B:$AE,15,0)," de ",VLOOKUP(B456,'F-GD-07 Completo'!$B:$AE,16,0))," ")</f>
        <v>#N/A</v>
      </c>
      <c r="AM456" s="675"/>
      <c r="AN456" s="672" t="e">
        <f>IF(VLOOKUP(B456,'F-GD-07 Completo'!$B:$AA,13,0)="Otro",CONCATENATE(VLOOKUP(B456,'F-GD-07 Completo'!$B:$AE,15,0)," de ",VLOOKUP(B456,'F-GD-07 Completo'!$B:$AE,16,0))," ")</f>
        <v>#N/A</v>
      </c>
      <c r="AO456" s="673"/>
      <c r="AP456" s="69" t="e">
        <f>VLOOKUP(B456,'F-GD-07 Completo'!$B:$AE,29,0)</f>
        <v>#N/A</v>
      </c>
      <c r="AQ456" s="676" t="e">
        <f>VLOOKUP(B456,'F-GD-07 Completo'!$B:$AA,21,0)</f>
        <v>#N/A</v>
      </c>
      <c r="AR456" s="677"/>
      <c r="AS456" s="213" t="e">
        <f>VLOOKUP(B456,'F-GD-07 Completo'!$B:$AA,18,0)</f>
        <v>#N/A</v>
      </c>
      <c r="AT456" s="213" t="e">
        <f>VLOOKUP(B456,'F-GD-07 Completo'!$B:$AA,19,0)</f>
        <v>#N/A</v>
      </c>
      <c r="AU456" s="213" t="e">
        <f>VLOOKUP(B456,'F-GD-07 Completo'!$B:$AA,20,0)</f>
        <v>#N/A</v>
      </c>
      <c r="AV456" s="661" t="e">
        <f>VLOOKUP(B456,'F-GD-07 Completo'!$B:$AA,22,0)</f>
        <v>#N/A</v>
      </c>
      <c r="AW456" s="662"/>
      <c r="AX456" s="70" t="e">
        <f>IF(VLOOKUP(B456,'F-GD-07 Completo'!$B:$AA,23,0)="PU","X"," ")</f>
        <v>#N/A</v>
      </c>
      <c r="AY456" s="70" t="e">
        <f>IF(VLOOKUP(B456,'F-GD-07 Completo'!$B:$AA,23,0)="PC","X"," ")</f>
        <v>#N/A</v>
      </c>
      <c r="AZ456" s="70" t="e">
        <f>IF(VLOOKUP(B456,'F-GD-07 Completo'!$B:$AA,23,0)="PR","X"," ")</f>
        <v>#N/A</v>
      </c>
      <c r="BA456" s="71" t="e">
        <f>VLOOKUP(B456,'F-GD-07 Completo'!$B:$AA,24,0)</f>
        <v>#N/A</v>
      </c>
      <c r="BB456" s="663" t="e">
        <f>VLOOKUP(B456,'F-GD-07 Completo'!$B:$AA,25,0)</f>
        <v>#N/A</v>
      </c>
      <c r="BC456" s="664"/>
      <c r="BD456" s="664"/>
      <c r="BE456" s="664"/>
      <c r="BF456" s="664"/>
      <c r="BG456" s="664"/>
      <c r="BH456" s="664"/>
      <c r="BI456" s="664"/>
      <c r="BJ456" s="664"/>
      <c r="BK456" s="664"/>
      <c r="BL456" s="664"/>
      <c r="BM456" s="664"/>
      <c r="BN456" s="664"/>
      <c r="BO456" s="665"/>
      <c r="BP456" s="72"/>
      <c r="BQ456" s="73"/>
      <c r="BR456" s="209"/>
    </row>
    <row r="457" spans="1:70" s="210" customFormat="1" ht="16.5" customHeight="1" x14ac:dyDescent="0.2">
      <c r="A457" s="208"/>
      <c r="B457" s="68">
        <v>436</v>
      </c>
      <c r="C457" s="661" t="e">
        <f>CONCATENATE(VLOOKUP(B457,'F-GD-07 Completo'!$B:$AA,6,0),".",VLOOKUP(B457,'F-GD-07 Completo'!$B:$AA,8,0))</f>
        <v>#N/A</v>
      </c>
      <c r="D457" s="661"/>
      <c r="E457" s="661"/>
      <c r="F457" s="666" t="e">
        <f>CONCATENATE(VLOOKUP(B457,'F-GD-07 Completo'!$B:$AA,7,0),".",VLOOKUP(B457,'F-GD-07 Completo'!$B:$AA,9,0))</f>
        <v>#N/A</v>
      </c>
      <c r="G457" s="666"/>
      <c r="H457" s="666"/>
      <c r="I457" s="666"/>
      <c r="J457" s="666"/>
      <c r="K457" s="666"/>
      <c r="L457" s="666"/>
      <c r="M457" s="666"/>
      <c r="N457" s="666"/>
      <c r="O457" s="666"/>
      <c r="P457" s="666"/>
      <c r="Q457" s="666"/>
      <c r="R457" s="666"/>
      <c r="S457" s="666"/>
      <c r="T457" s="666"/>
      <c r="U457" s="666" t="e">
        <f>CONCATENATE(VLOOKUP(B457,'F-GD-07 Completo'!$B:$AA,8,0)," - ",VLOOKUP(B457,'F-GD-07 Completo'!$B:$W,10,0))</f>
        <v>#N/A</v>
      </c>
      <c r="V457" s="666"/>
      <c r="W457" s="666"/>
      <c r="X457" s="666"/>
      <c r="Y457" s="666"/>
      <c r="Z457" s="666"/>
      <c r="AA457" s="666"/>
      <c r="AB457" s="667"/>
      <c r="AC457" s="668" t="e">
        <f>VLOOKUP(B457,'F-GD-07 Completo'!$B:$AA,11,0)</f>
        <v>#N/A</v>
      </c>
      <c r="AD457" s="669"/>
      <c r="AE457" s="669"/>
      <c r="AF457" s="669"/>
      <c r="AG457" s="670" t="e">
        <f>VLOOKUP(B457,'F-GD-07 Completo'!$B:$AA,12,0)</f>
        <v>#N/A</v>
      </c>
      <c r="AH457" s="670"/>
      <c r="AI457" s="671"/>
      <c r="AJ457" s="672" t="e">
        <f>IF(VLOOKUP(B457,'F-GD-07 Completo'!$B:$AA,13,0)="Carpeta física",CONCATENATE(VLOOKUP(B457,'F-GD-07 Completo'!$B:$AE,14,0)," de ",VLOOKUP(B457,'F-GD-07 Completo'!$B:$AE,15,0))," ")</f>
        <v>#N/A</v>
      </c>
      <c r="AK457" s="673"/>
      <c r="AL457" s="674" t="e">
        <f>IF(VLOOKUP(B457,'F-GD-07 Completo'!$B:$AA,13,0)="Tomo (documentos empastados)",CONCATENATE(VLOOKUP(B457,'F-GD-07 Completo'!$B:$AE,15,0)," de ",VLOOKUP(B457,'F-GD-07 Completo'!$B:$AE,16,0))," ")</f>
        <v>#N/A</v>
      </c>
      <c r="AM457" s="675"/>
      <c r="AN457" s="672" t="e">
        <f>IF(VLOOKUP(B457,'F-GD-07 Completo'!$B:$AA,13,0)="Otro",CONCATENATE(VLOOKUP(B457,'F-GD-07 Completo'!$B:$AE,15,0)," de ",VLOOKUP(B457,'F-GD-07 Completo'!$B:$AE,16,0))," ")</f>
        <v>#N/A</v>
      </c>
      <c r="AO457" s="673"/>
      <c r="AP457" s="69" t="e">
        <f>VLOOKUP(B457,'F-GD-07 Completo'!$B:$AE,29,0)</f>
        <v>#N/A</v>
      </c>
      <c r="AQ457" s="676" t="e">
        <f>VLOOKUP(B457,'F-GD-07 Completo'!$B:$AA,21,0)</f>
        <v>#N/A</v>
      </c>
      <c r="AR457" s="677"/>
      <c r="AS457" s="213" t="e">
        <f>VLOOKUP(B457,'F-GD-07 Completo'!$B:$AA,18,0)</f>
        <v>#N/A</v>
      </c>
      <c r="AT457" s="213" t="e">
        <f>VLOOKUP(B457,'F-GD-07 Completo'!$B:$AA,19,0)</f>
        <v>#N/A</v>
      </c>
      <c r="AU457" s="213" t="e">
        <f>VLOOKUP(B457,'F-GD-07 Completo'!$B:$AA,20,0)</f>
        <v>#N/A</v>
      </c>
      <c r="AV457" s="661" t="e">
        <f>VLOOKUP(B457,'F-GD-07 Completo'!$B:$AA,22,0)</f>
        <v>#N/A</v>
      </c>
      <c r="AW457" s="662"/>
      <c r="AX457" s="70" t="e">
        <f>IF(VLOOKUP(B457,'F-GD-07 Completo'!$B:$AA,23,0)="PU","X"," ")</f>
        <v>#N/A</v>
      </c>
      <c r="AY457" s="70" t="e">
        <f>IF(VLOOKUP(B457,'F-GD-07 Completo'!$B:$AA,23,0)="PC","X"," ")</f>
        <v>#N/A</v>
      </c>
      <c r="AZ457" s="70" t="e">
        <f>IF(VLOOKUP(B457,'F-GD-07 Completo'!$B:$AA,23,0)="PR","X"," ")</f>
        <v>#N/A</v>
      </c>
      <c r="BA457" s="71" t="e">
        <f>VLOOKUP(B457,'F-GD-07 Completo'!$B:$AA,24,0)</f>
        <v>#N/A</v>
      </c>
      <c r="BB457" s="663" t="e">
        <f>VLOOKUP(B457,'F-GD-07 Completo'!$B:$AA,25,0)</f>
        <v>#N/A</v>
      </c>
      <c r="BC457" s="664"/>
      <c r="BD457" s="664"/>
      <c r="BE457" s="664"/>
      <c r="BF457" s="664"/>
      <c r="BG457" s="664"/>
      <c r="BH457" s="664"/>
      <c r="BI457" s="664"/>
      <c r="BJ457" s="664"/>
      <c r="BK457" s="664"/>
      <c r="BL457" s="664"/>
      <c r="BM457" s="664"/>
      <c r="BN457" s="664"/>
      <c r="BO457" s="665"/>
      <c r="BP457" s="72"/>
      <c r="BQ457" s="73"/>
      <c r="BR457" s="209"/>
    </row>
    <row r="458" spans="1:70" s="210" customFormat="1" ht="16.5" customHeight="1" x14ac:dyDescent="0.2">
      <c r="A458" s="208"/>
      <c r="B458" s="68">
        <v>437</v>
      </c>
      <c r="C458" s="661" t="e">
        <f>CONCATENATE(VLOOKUP(B458,'F-GD-07 Completo'!$B:$AA,6,0),".",VLOOKUP(B458,'F-GD-07 Completo'!$B:$AA,8,0))</f>
        <v>#N/A</v>
      </c>
      <c r="D458" s="661"/>
      <c r="E458" s="661"/>
      <c r="F458" s="666" t="e">
        <f>CONCATENATE(VLOOKUP(B458,'F-GD-07 Completo'!$B:$AA,7,0),".",VLOOKUP(B458,'F-GD-07 Completo'!$B:$AA,9,0))</f>
        <v>#N/A</v>
      </c>
      <c r="G458" s="666"/>
      <c r="H458" s="666"/>
      <c r="I458" s="666"/>
      <c r="J458" s="666"/>
      <c r="K458" s="666"/>
      <c r="L458" s="666"/>
      <c r="M458" s="666"/>
      <c r="N458" s="666"/>
      <c r="O458" s="666"/>
      <c r="P458" s="666"/>
      <c r="Q458" s="666"/>
      <c r="R458" s="666"/>
      <c r="S458" s="666"/>
      <c r="T458" s="666"/>
      <c r="U458" s="666" t="e">
        <f>CONCATENATE(VLOOKUP(B458,'F-GD-07 Completo'!$B:$AA,8,0)," - ",VLOOKUP(B458,'F-GD-07 Completo'!$B:$W,10,0))</f>
        <v>#N/A</v>
      </c>
      <c r="V458" s="666"/>
      <c r="W458" s="666"/>
      <c r="X458" s="666"/>
      <c r="Y458" s="666"/>
      <c r="Z458" s="666"/>
      <c r="AA458" s="666"/>
      <c r="AB458" s="667"/>
      <c r="AC458" s="668" t="e">
        <f>VLOOKUP(B458,'F-GD-07 Completo'!$B:$AA,11,0)</f>
        <v>#N/A</v>
      </c>
      <c r="AD458" s="669"/>
      <c r="AE458" s="669"/>
      <c r="AF458" s="669"/>
      <c r="AG458" s="670" t="e">
        <f>VLOOKUP(B458,'F-GD-07 Completo'!$B:$AA,12,0)</f>
        <v>#N/A</v>
      </c>
      <c r="AH458" s="670"/>
      <c r="AI458" s="671"/>
      <c r="AJ458" s="672" t="e">
        <f>IF(VLOOKUP(B458,'F-GD-07 Completo'!$B:$AA,13,0)="Carpeta física",CONCATENATE(VLOOKUP(B458,'F-GD-07 Completo'!$B:$AE,14,0)," de ",VLOOKUP(B458,'F-GD-07 Completo'!$B:$AE,15,0))," ")</f>
        <v>#N/A</v>
      </c>
      <c r="AK458" s="673"/>
      <c r="AL458" s="674" t="e">
        <f>IF(VLOOKUP(B458,'F-GD-07 Completo'!$B:$AA,13,0)="Tomo (documentos empastados)",CONCATENATE(VLOOKUP(B458,'F-GD-07 Completo'!$B:$AE,15,0)," de ",VLOOKUP(B458,'F-GD-07 Completo'!$B:$AE,16,0))," ")</f>
        <v>#N/A</v>
      </c>
      <c r="AM458" s="675"/>
      <c r="AN458" s="672" t="e">
        <f>IF(VLOOKUP(B458,'F-GD-07 Completo'!$B:$AA,13,0)="Otro",CONCATENATE(VLOOKUP(B458,'F-GD-07 Completo'!$B:$AE,15,0)," de ",VLOOKUP(B458,'F-GD-07 Completo'!$B:$AE,16,0))," ")</f>
        <v>#N/A</v>
      </c>
      <c r="AO458" s="673"/>
      <c r="AP458" s="69" t="e">
        <f>VLOOKUP(B458,'F-GD-07 Completo'!$B:$AE,29,0)</f>
        <v>#N/A</v>
      </c>
      <c r="AQ458" s="676" t="e">
        <f>VLOOKUP(B458,'F-GD-07 Completo'!$B:$AA,21,0)</f>
        <v>#N/A</v>
      </c>
      <c r="AR458" s="677"/>
      <c r="AS458" s="213" t="e">
        <f>VLOOKUP(B458,'F-GD-07 Completo'!$B:$AA,18,0)</f>
        <v>#N/A</v>
      </c>
      <c r="AT458" s="213" t="e">
        <f>VLOOKUP(B458,'F-GD-07 Completo'!$B:$AA,19,0)</f>
        <v>#N/A</v>
      </c>
      <c r="AU458" s="213" t="e">
        <f>VLOOKUP(B458,'F-GD-07 Completo'!$B:$AA,20,0)</f>
        <v>#N/A</v>
      </c>
      <c r="AV458" s="661" t="e">
        <f>VLOOKUP(B458,'F-GD-07 Completo'!$B:$AA,22,0)</f>
        <v>#N/A</v>
      </c>
      <c r="AW458" s="662"/>
      <c r="AX458" s="70" t="e">
        <f>IF(VLOOKUP(B458,'F-GD-07 Completo'!$B:$AA,23,0)="PU","X"," ")</f>
        <v>#N/A</v>
      </c>
      <c r="AY458" s="70" t="e">
        <f>IF(VLOOKUP(B458,'F-GD-07 Completo'!$B:$AA,23,0)="PC","X"," ")</f>
        <v>#N/A</v>
      </c>
      <c r="AZ458" s="70" t="e">
        <f>IF(VLOOKUP(B458,'F-GD-07 Completo'!$B:$AA,23,0)="PR","X"," ")</f>
        <v>#N/A</v>
      </c>
      <c r="BA458" s="71" t="e">
        <f>VLOOKUP(B458,'F-GD-07 Completo'!$B:$AA,24,0)</f>
        <v>#N/A</v>
      </c>
      <c r="BB458" s="663" t="e">
        <f>VLOOKUP(B458,'F-GD-07 Completo'!$B:$AA,25,0)</f>
        <v>#N/A</v>
      </c>
      <c r="BC458" s="664"/>
      <c r="BD458" s="664"/>
      <c r="BE458" s="664"/>
      <c r="BF458" s="664"/>
      <c r="BG458" s="664"/>
      <c r="BH458" s="664"/>
      <c r="BI458" s="664"/>
      <c r="BJ458" s="664"/>
      <c r="BK458" s="664"/>
      <c r="BL458" s="664"/>
      <c r="BM458" s="664"/>
      <c r="BN458" s="664"/>
      <c r="BO458" s="665"/>
      <c r="BP458" s="72"/>
      <c r="BQ458" s="73"/>
      <c r="BR458" s="209"/>
    </row>
    <row r="459" spans="1:70" s="210" customFormat="1" ht="16.5" customHeight="1" x14ac:dyDescent="0.2">
      <c r="A459" s="208"/>
      <c r="B459" s="68">
        <v>438</v>
      </c>
      <c r="C459" s="661" t="e">
        <f>CONCATENATE(VLOOKUP(B459,'F-GD-07 Completo'!$B:$AA,6,0),".",VLOOKUP(B459,'F-GD-07 Completo'!$B:$AA,8,0))</f>
        <v>#N/A</v>
      </c>
      <c r="D459" s="661"/>
      <c r="E459" s="661"/>
      <c r="F459" s="666" t="e">
        <f>CONCATENATE(VLOOKUP(B459,'F-GD-07 Completo'!$B:$AA,7,0),".",VLOOKUP(B459,'F-GD-07 Completo'!$B:$AA,9,0))</f>
        <v>#N/A</v>
      </c>
      <c r="G459" s="666"/>
      <c r="H459" s="666"/>
      <c r="I459" s="666"/>
      <c r="J459" s="666"/>
      <c r="K459" s="666"/>
      <c r="L459" s="666"/>
      <c r="M459" s="666"/>
      <c r="N459" s="666"/>
      <c r="O459" s="666"/>
      <c r="P459" s="666"/>
      <c r="Q459" s="666"/>
      <c r="R459" s="666"/>
      <c r="S459" s="666"/>
      <c r="T459" s="666"/>
      <c r="U459" s="666" t="e">
        <f>CONCATENATE(VLOOKUP(B459,'F-GD-07 Completo'!$B:$AA,8,0)," - ",VLOOKUP(B459,'F-GD-07 Completo'!$B:$W,10,0))</f>
        <v>#N/A</v>
      </c>
      <c r="V459" s="666"/>
      <c r="W459" s="666"/>
      <c r="X459" s="666"/>
      <c r="Y459" s="666"/>
      <c r="Z459" s="666"/>
      <c r="AA459" s="666"/>
      <c r="AB459" s="667"/>
      <c r="AC459" s="668" t="e">
        <f>VLOOKUP(B459,'F-GD-07 Completo'!$B:$AA,11,0)</f>
        <v>#N/A</v>
      </c>
      <c r="AD459" s="669"/>
      <c r="AE459" s="669"/>
      <c r="AF459" s="669"/>
      <c r="AG459" s="670" t="e">
        <f>VLOOKUP(B459,'F-GD-07 Completo'!$B:$AA,12,0)</f>
        <v>#N/A</v>
      </c>
      <c r="AH459" s="670"/>
      <c r="AI459" s="671"/>
      <c r="AJ459" s="672" t="e">
        <f>IF(VLOOKUP(B459,'F-GD-07 Completo'!$B:$AA,13,0)="Carpeta física",CONCATENATE(VLOOKUP(B459,'F-GD-07 Completo'!$B:$AE,14,0)," de ",VLOOKUP(B459,'F-GD-07 Completo'!$B:$AE,15,0))," ")</f>
        <v>#N/A</v>
      </c>
      <c r="AK459" s="673"/>
      <c r="AL459" s="674" t="e">
        <f>IF(VLOOKUP(B459,'F-GD-07 Completo'!$B:$AA,13,0)="Tomo (documentos empastados)",CONCATENATE(VLOOKUP(B459,'F-GD-07 Completo'!$B:$AE,15,0)," de ",VLOOKUP(B459,'F-GD-07 Completo'!$B:$AE,16,0))," ")</f>
        <v>#N/A</v>
      </c>
      <c r="AM459" s="675"/>
      <c r="AN459" s="672" t="e">
        <f>IF(VLOOKUP(B459,'F-GD-07 Completo'!$B:$AA,13,0)="Otro",CONCATENATE(VLOOKUP(B459,'F-GD-07 Completo'!$B:$AE,15,0)," de ",VLOOKUP(B459,'F-GD-07 Completo'!$B:$AE,16,0))," ")</f>
        <v>#N/A</v>
      </c>
      <c r="AO459" s="673"/>
      <c r="AP459" s="69" t="e">
        <f>VLOOKUP(B459,'F-GD-07 Completo'!$B:$AE,29,0)</f>
        <v>#N/A</v>
      </c>
      <c r="AQ459" s="676" t="e">
        <f>VLOOKUP(B459,'F-GD-07 Completo'!$B:$AA,21,0)</f>
        <v>#N/A</v>
      </c>
      <c r="AR459" s="677"/>
      <c r="AS459" s="213" t="e">
        <f>VLOOKUP(B459,'F-GD-07 Completo'!$B:$AA,18,0)</f>
        <v>#N/A</v>
      </c>
      <c r="AT459" s="213" t="e">
        <f>VLOOKUP(B459,'F-GD-07 Completo'!$B:$AA,19,0)</f>
        <v>#N/A</v>
      </c>
      <c r="AU459" s="213" t="e">
        <f>VLOOKUP(B459,'F-GD-07 Completo'!$B:$AA,20,0)</f>
        <v>#N/A</v>
      </c>
      <c r="AV459" s="661" t="e">
        <f>VLOOKUP(B459,'F-GD-07 Completo'!$B:$AA,22,0)</f>
        <v>#N/A</v>
      </c>
      <c r="AW459" s="662"/>
      <c r="AX459" s="70" t="e">
        <f>IF(VLOOKUP(B459,'F-GD-07 Completo'!$B:$AA,23,0)="PU","X"," ")</f>
        <v>#N/A</v>
      </c>
      <c r="AY459" s="70" t="e">
        <f>IF(VLOOKUP(B459,'F-GD-07 Completo'!$B:$AA,23,0)="PC","X"," ")</f>
        <v>#N/A</v>
      </c>
      <c r="AZ459" s="70" t="e">
        <f>IF(VLOOKUP(B459,'F-GD-07 Completo'!$B:$AA,23,0)="PR","X"," ")</f>
        <v>#N/A</v>
      </c>
      <c r="BA459" s="71" t="e">
        <f>VLOOKUP(B459,'F-GD-07 Completo'!$B:$AA,24,0)</f>
        <v>#N/A</v>
      </c>
      <c r="BB459" s="663" t="e">
        <f>VLOOKUP(B459,'F-GD-07 Completo'!$B:$AA,25,0)</f>
        <v>#N/A</v>
      </c>
      <c r="BC459" s="664"/>
      <c r="BD459" s="664"/>
      <c r="BE459" s="664"/>
      <c r="BF459" s="664"/>
      <c r="BG459" s="664"/>
      <c r="BH459" s="664"/>
      <c r="BI459" s="664"/>
      <c r="BJ459" s="664"/>
      <c r="BK459" s="664"/>
      <c r="BL459" s="664"/>
      <c r="BM459" s="664"/>
      <c r="BN459" s="664"/>
      <c r="BO459" s="665"/>
      <c r="BP459" s="72"/>
      <c r="BQ459" s="73"/>
      <c r="BR459" s="209"/>
    </row>
    <row r="460" spans="1:70" s="210" customFormat="1" ht="16.5" customHeight="1" x14ac:dyDescent="0.2">
      <c r="A460" s="208"/>
      <c r="B460" s="68">
        <v>439</v>
      </c>
      <c r="C460" s="661" t="e">
        <f>CONCATENATE(VLOOKUP(B460,'F-GD-07 Completo'!$B:$AA,6,0),".",VLOOKUP(B460,'F-GD-07 Completo'!$B:$AA,8,0))</f>
        <v>#N/A</v>
      </c>
      <c r="D460" s="661"/>
      <c r="E460" s="661"/>
      <c r="F460" s="666" t="e">
        <f>CONCATENATE(VLOOKUP(B460,'F-GD-07 Completo'!$B:$AA,7,0),".",VLOOKUP(B460,'F-GD-07 Completo'!$B:$AA,9,0))</f>
        <v>#N/A</v>
      </c>
      <c r="G460" s="666"/>
      <c r="H460" s="666"/>
      <c r="I460" s="666"/>
      <c r="J460" s="666"/>
      <c r="K460" s="666"/>
      <c r="L460" s="666"/>
      <c r="M460" s="666"/>
      <c r="N460" s="666"/>
      <c r="O460" s="666"/>
      <c r="P460" s="666"/>
      <c r="Q460" s="666"/>
      <c r="R460" s="666"/>
      <c r="S460" s="666"/>
      <c r="T460" s="666"/>
      <c r="U460" s="666" t="e">
        <f>CONCATENATE(VLOOKUP(B460,'F-GD-07 Completo'!$B:$AA,8,0)," - ",VLOOKUP(B460,'F-GD-07 Completo'!$B:$W,10,0))</f>
        <v>#N/A</v>
      </c>
      <c r="V460" s="666"/>
      <c r="W460" s="666"/>
      <c r="X460" s="666"/>
      <c r="Y460" s="666"/>
      <c r="Z460" s="666"/>
      <c r="AA460" s="666"/>
      <c r="AB460" s="667"/>
      <c r="AC460" s="668" t="e">
        <f>VLOOKUP(B460,'F-GD-07 Completo'!$B:$AA,11,0)</f>
        <v>#N/A</v>
      </c>
      <c r="AD460" s="669"/>
      <c r="AE460" s="669"/>
      <c r="AF460" s="669"/>
      <c r="AG460" s="670" t="e">
        <f>VLOOKUP(B460,'F-GD-07 Completo'!$B:$AA,12,0)</f>
        <v>#N/A</v>
      </c>
      <c r="AH460" s="670"/>
      <c r="AI460" s="671"/>
      <c r="AJ460" s="672" t="e">
        <f>IF(VLOOKUP(B460,'F-GD-07 Completo'!$B:$AA,13,0)="Carpeta física",CONCATENATE(VLOOKUP(B460,'F-GD-07 Completo'!$B:$AE,14,0)," de ",VLOOKUP(B460,'F-GD-07 Completo'!$B:$AE,15,0))," ")</f>
        <v>#N/A</v>
      </c>
      <c r="AK460" s="673"/>
      <c r="AL460" s="674" t="e">
        <f>IF(VLOOKUP(B460,'F-GD-07 Completo'!$B:$AA,13,0)="Tomo (documentos empastados)",CONCATENATE(VLOOKUP(B460,'F-GD-07 Completo'!$B:$AE,15,0)," de ",VLOOKUP(B460,'F-GD-07 Completo'!$B:$AE,16,0))," ")</f>
        <v>#N/A</v>
      </c>
      <c r="AM460" s="675"/>
      <c r="AN460" s="672" t="e">
        <f>IF(VLOOKUP(B460,'F-GD-07 Completo'!$B:$AA,13,0)="Otro",CONCATENATE(VLOOKUP(B460,'F-GD-07 Completo'!$B:$AE,15,0)," de ",VLOOKUP(B460,'F-GD-07 Completo'!$B:$AE,16,0))," ")</f>
        <v>#N/A</v>
      </c>
      <c r="AO460" s="673"/>
      <c r="AP460" s="69" t="e">
        <f>VLOOKUP(B460,'F-GD-07 Completo'!$B:$AE,29,0)</f>
        <v>#N/A</v>
      </c>
      <c r="AQ460" s="676" t="e">
        <f>VLOOKUP(B460,'F-GD-07 Completo'!$B:$AA,21,0)</f>
        <v>#N/A</v>
      </c>
      <c r="AR460" s="677"/>
      <c r="AS460" s="213" t="e">
        <f>VLOOKUP(B460,'F-GD-07 Completo'!$B:$AA,18,0)</f>
        <v>#N/A</v>
      </c>
      <c r="AT460" s="213" t="e">
        <f>VLOOKUP(B460,'F-GD-07 Completo'!$B:$AA,19,0)</f>
        <v>#N/A</v>
      </c>
      <c r="AU460" s="213" t="e">
        <f>VLOOKUP(B460,'F-GD-07 Completo'!$B:$AA,20,0)</f>
        <v>#N/A</v>
      </c>
      <c r="AV460" s="661" t="e">
        <f>VLOOKUP(B460,'F-GD-07 Completo'!$B:$AA,22,0)</f>
        <v>#N/A</v>
      </c>
      <c r="AW460" s="662"/>
      <c r="AX460" s="70" t="e">
        <f>IF(VLOOKUP(B460,'F-GD-07 Completo'!$B:$AA,23,0)="PU","X"," ")</f>
        <v>#N/A</v>
      </c>
      <c r="AY460" s="70" t="e">
        <f>IF(VLOOKUP(B460,'F-GD-07 Completo'!$B:$AA,23,0)="PC","X"," ")</f>
        <v>#N/A</v>
      </c>
      <c r="AZ460" s="70" t="e">
        <f>IF(VLOOKUP(B460,'F-GD-07 Completo'!$B:$AA,23,0)="PR","X"," ")</f>
        <v>#N/A</v>
      </c>
      <c r="BA460" s="71" t="e">
        <f>VLOOKUP(B460,'F-GD-07 Completo'!$B:$AA,24,0)</f>
        <v>#N/A</v>
      </c>
      <c r="BB460" s="663" t="e">
        <f>VLOOKUP(B460,'F-GD-07 Completo'!$B:$AA,25,0)</f>
        <v>#N/A</v>
      </c>
      <c r="BC460" s="664"/>
      <c r="BD460" s="664"/>
      <c r="BE460" s="664"/>
      <c r="BF460" s="664"/>
      <c r="BG460" s="664"/>
      <c r="BH460" s="664"/>
      <c r="BI460" s="664"/>
      <c r="BJ460" s="664"/>
      <c r="BK460" s="664"/>
      <c r="BL460" s="664"/>
      <c r="BM460" s="664"/>
      <c r="BN460" s="664"/>
      <c r="BO460" s="665"/>
      <c r="BP460" s="72"/>
      <c r="BQ460" s="73"/>
      <c r="BR460" s="209"/>
    </row>
    <row r="461" spans="1:70" s="210" customFormat="1" ht="16.5" customHeight="1" x14ac:dyDescent="0.2">
      <c r="A461" s="208"/>
      <c r="B461" s="68">
        <v>440</v>
      </c>
      <c r="C461" s="661" t="e">
        <f>CONCATENATE(VLOOKUP(B461,'F-GD-07 Completo'!$B:$AA,6,0),".",VLOOKUP(B461,'F-GD-07 Completo'!$B:$AA,8,0))</f>
        <v>#N/A</v>
      </c>
      <c r="D461" s="661"/>
      <c r="E461" s="661"/>
      <c r="F461" s="666" t="e">
        <f>CONCATENATE(VLOOKUP(B461,'F-GD-07 Completo'!$B:$AA,7,0),".",VLOOKUP(B461,'F-GD-07 Completo'!$B:$AA,9,0))</f>
        <v>#N/A</v>
      </c>
      <c r="G461" s="666"/>
      <c r="H461" s="666"/>
      <c r="I461" s="666"/>
      <c r="J461" s="666"/>
      <c r="K461" s="666"/>
      <c r="L461" s="666"/>
      <c r="M461" s="666"/>
      <c r="N461" s="666"/>
      <c r="O461" s="666"/>
      <c r="P461" s="666"/>
      <c r="Q461" s="666"/>
      <c r="R461" s="666"/>
      <c r="S461" s="666"/>
      <c r="T461" s="666"/>
      <c r="U461" s="666" t="e">
        <f>CONCATENATE(VLOOKUP(B461,'F-GD-07 Completo'!$B:$AA,8,0)," - ",VLOOKUP(B461,'F-GD-07 Completo'!$B:$W,10,0))</f>
        <v>#N/A</v>
      </c>
      <c r="V461" s="666"/>
      <c r="W461" s="666"/>
      <c r="X461" s="666"/>
      <c r="Y461" s="666"/>
      <c r="Z461" s="666"/>
      <c r="AA461" s="666"/>
      <c r="AB461" s="667"/>
      <c r="AC461" s="668" t="e">
        <f>VLOOKUP(B461,'F-GD-07 Completo'!$B:$AA,11,0)</f>
        <v>#N/A</v>
      </c>
      <c r="AD461" s="669"/>
      <c r="AE461" s="669"/>
      <c r="AF461" s="669"/>
      <c r="AG461" s="670" t="e">
        <f>VLOOKUP(B461,'F-GD-07 Completo'!$B:$AA,12,0)</f>
        <v>#N/A</v>
      </c>
      <c r="AH461" s="670"/>
      <c r="AI461" s="671"/>
      <c r="AJ461" s="672" t="e">
        <f>IF(VLOOKUP(B461,'F-GD-07 Completo'!$B:$AA,13,0)="Carpeta física",CONCATENATE(VLOOKUP(B461,'F-GD-07 Completo'!$B:$AE,14,0)," de ",VLOOKUP(B461,'F-GD-07 Completo'!$B:$AE,15,0))," ")</f>
        <v>#N/A</v>
      </c>
      <c r="AK461" s="673"/>
      <c r="AL461" s="674" t="e">
        <f>IF(VLOOKUP(B461,'F-GD-07 Completo'!$B:$AA,13,0)="Tomo (documentos empastados)",CONCATENATE(VLOOKUP(B461,'F-GD-07 Completo'!$B:$AE,15,0)," de ",VLOOKUP(B461,'F-GD-07 Completo'!$B:$AE,16,0))," ")</f>
        <v>#N/A</v>
      </c>
      <c r="AM461" s="675"/>
      <c r="AN461" s="672" t="e">
        <f>IF(VLOOKUP(B461,'F-GD-07 Completo'!$B:$AA,13,0)="Otro",CONCATENATE(VLOOKUP(B461,'F-GD-07 Completo'!$B:$AE,15,0)," de ",VLOOKUP(B461,'F-GD-07 Completo'!$B:$AE,16,0))," ")</f>
        <v>#N/A</v>
      </c>
      <c r="AO461" s="673"/>
      <c r="AP461" s="69" t="e">
        <f>VLOOKUP(B461,'F-GD-07 Completo'!$B:$AE,29,0)</f>
        <v>#N/A</v>
      </c>
      <c r="AQ461" s="676" t="e">
        <f>VLOOKUP(B461,'F-GD-07 Completo'!$B:$AA,21,0)</f>
        <v>#N/A</v>
      </c>
      <c r="AR461" s="677"/>
      <c r="AS461" s="213" t="e">
        <f>VLOOKUP(B461,'F-GD-07 Completo'!$B:$AA,18,0)</f>
        <v>#N/A</v>
      </c>
      <c r="AT461" s="213" t="e">
        <f>VLOOKUP(B461,'F-GD-07 Completo'!$B:$AA,19,0)</f>
        <v>#N/A</v>
      </c>
      <c r="AU461" s="213" t="e">
        <f>VLOOKUP(B461,'F-GD-07 Completo'!$B:$AA,20,0)</f>
        <v>#N/A</v>
      </c>
      <c r="AV461" s="661" t="e">
        <f>VLOOKUP(B461,'F-GD-07 Completo'!$B:$AA,22,0)</f>
        <v>#N/A</v>
      </c>
      <c r="AW461" s="662"/>
      <c r="AX461" s="70" t="e">
        <f>IF(VLOOKUP(B461,'F-GD-07 Completo'!$B:$AA,23,0)="PU","X"," ")</f>
        <v>#N/A</v>
      </c>
      <c r="AY461" s="70" t="e">
        <f>IF(VLOOKUP(B461,'F-GD-07 Completo'!$B:$AA,23,0)="PC","X"," ")</f>
        <v>#N/A</v>
      </c>
      <c r="AZ461" s="70" t="e">
        <f>IF(VLOOKUP(B461,'F-GD-07 Completo'!$B:$AA,23,0)="PR","X"," ")</f>
        <v>#N/A</v>
      </c>
      <c r="BA461" s="71" t="e">
        <f>VLOOKUP(B461,'F-GD-07 Completo'!$B:$AA,24,0)</f>
        <v>#N/A</v>
      </c>
      <c r="BB461" s="663" t="e">
        <f>VLOOKUP(B461,'F-GD-07 Completo'!$B:$AA,25,0)</f>
        <v>#N/A</v>
      </c>
      <c r="BC461" s="664"/>
      <c r="BD461" s="664"/>
      <c r="BE461" s="664"/>
      <c r="BF461" s="664"/>
      <c r="BG461" s="664"/>
      <c r="BH461" s="664"/>
      <c r="BI461" s="664"/>
      <c r="BJ461" s="664"/>
      <c r="BK461" s="664"/>
      <c r="BL461" s="664"/>
      <c r="BM461" s="664"/>
      <c r="BN461" s="664"/>
      <c r="BO461" s="665"/>
      <c r="BP461" s="72"/>
      <c r="BQ461" s="73"/>
      <c r="BR461" s="209"/>
    </row>
    <row r="462" spans="1:70" s="210" customFormat="1" ht="16.5" customHeight="1" x14ac:dyDescent="0.2">
      <c r="A462" s="208"/>
      <c r="B462" s="68">
        <v>441</v>
      </c>
      <c r="C462" s="661" t="e">
        <f>CONCATENATE(VLOOKUP(B462,'F-GD-07 Completo'!$B:$AA,6,0),".",VLOOKUP(B462,'F-GD-07 Completo'!$B:$AA,8,0))</f>
        <v>#N/A</v>
      </c>
      <c r="D462" s="661"/>
      <c r="E462" s="661"/>
      <c r="F462" s="666" t="e">
        <f>CONCATENATE(VLOOKUP(B462,'F-GD-07 Completo'!$B:$AA,7,0),".",VLOOKUP(B462,'F-GD-07 Completo'!$B:$AA,9,0))</f>
        <v>#N/A</v>
      </c>
      <c r="G462" s="666"/>
      <c r="H462" s="666"/>
      <c r="I462" s="666"/>
      <c r="J462" s="666"/>
      <c r="K462" s="666"/>
      <c r="L462" s="666"/>
      <c r="M462" s="666"/>
      <c r="N462" s="666"/>
      <c r="O462" s="666"/>
      <c r="P462" s="666"/>
      <c r="Q462" s="666"/>
      <c r="R462" s="666"/>
      <c r="S462" s="666"/>
      <c r="T462" s="666"/>
      <c r="U462" s="666" t="e">
        <f>CONCATENATE(VLOOKUP(B462,'F-GD-07 Completo'!$B:$AA,8,0)," - ",VLOOKUP(B462,'F-GD-07 Completo'!$B:$W,10,0))</f>
        <v>#N/A</v>
      </c>
      <c r="V462" s="666"/>
      <c r="W462" s="666"/>
      <c r="X462" s="666"/>
      <c r="Y462" s="666"/>
      <c r="Z462" s="666"/>
      <c r="AA462" s="666"/>
      <c r="AB462" s="667"/>
      <c r="AC462" s="668" t="e">
        <f>VLOOKUP(B462,'F-GD-07 Completo'!$B:$AA,11,0)</f>
        <v>#N/A</v>
      </c>
      <c r="AD462" s="669"/>
      <c r="AE462" s="669"/>
      <c r="AF462" s="669"/>
      <c r="AG462" s="670" t="e">
        <f>VLOOKUP(B462,'F-GD-07 Completo'!$B:$AA,12,0)</f>
        <v>#N/A</v>
      </c>
      <c r="AH462" s="670"/>
      <c r="AI462" s="671"/>
      <c r="AJ462" s="672" t="e">
        <f>IF(VLOOKUP(B462,'F-GD-07 Completo'!$B:$AA,13,0)="Carpeta física",CONCATENATE(VLOOKUP(B462,'F-GD-07 Completo'!$B:$AE,14,0)," de ",VLOOKUP(B462,'F-GD-07 Completo'!$B:$AE,15,0))," ")</f>
        <v>#N/A</v>
      </c>
      <c r="AK462" s="673"/>
      <c r="AL462" s="674" t="e">
        <f>IF(VLOOKUP(B462,'F-GD-07 Completo'!$B:$AA,13,0)="Tomo (documentos empastados)",CONCATENATE(VLOOKUP(B462,'F-GD-07 Completo'!$B:$AE,15,0)," de ",VLOOKUP(B462,'F-GD-07 Completo'!$B:$AE,16,0))," ")</f>
        <v>#N/A</v>
      </c>
      <c r="AM462" s="675"/>
      <c r="AN462" s="672" t="e">
        <f>IF(VLOOKUP(B462,'F-GD-07 Completo'!$B:$AA,13,0)="Otro",CONCATENATE(VLOOKUP(B462,'F-GD-07 Completo'!$B:$AE,15,0)," de ",VLOOKUP(B462,'F-GD-07 Completo'!$B:$AE,16,0))," ")</f>
        <v>#N/A</v>
      </c>
      <c r="AO462" s="673"/>
      <c r="AP462" s="69" t="e">
        <f>VLOOKUP(B462,'F-GD-07 Completo'!$B:$AE,29,0)</f>
        <v>#N/A</v>
      </c>
      <c r="AQ462" s="676" t="e">
        <f>VLOOKUP(B462,'F-GD-07 Completo'!$B:$AA,21,0)</f>
        <v>#N/A</v>
      </c>
      <c r="AR462" s="677"/>
      <c r="AS462" s="213" t="e">
        <f>VLOOKUP(B462,'F-GD-07 Completo'!$B:$AA,18,0)</f>
        <v>#N/A</v>
      </c>
      <c r="AT462" s="213" t="e">
        <f>VLOOKUP(B462,'F-GD-07 Completo'!$B:$AA,19,0)</f>
        <v>#N/A</v>
      </c>
      <c r="AU462" s="213" t="e">
        <f>VLOOKUP(B462,'F-GD-07 Completo'!$B:$AA,20,0)</f>
        <v>#N/A</v>
      </c>
      <c r="AV462" s="661" t="e">
        <f>VLOOKUP(B462,'F-GD-07 Completo'!$B:$AA,22,0)</f>
        <v>#N/A</v>
      </c>
      <c r="AW462" s="662"/>
      <c r="AX462" s="70" t="e">
        <f>IF(VLOOKUP(B462,'F-GD-07 Completo'!$B:$AA,23,0)="PU","X"," ")</f>
        <v>#N/A</v>
      </c>
      <c r="AY462" s="70" t="e">
        <f>IF(VLOOKUP(B462,'F-GD-07 Completo'!$B:$AA,23,0)="PC","X"," ")</f>
        <v>#N/A</v>
      </c>
      <c r="AZ462" s="70" t="e">
        <f>IF(VLOOKUP(B462,'F-GD-07 Completo'!$B:$AA,23,0)="PR","X"," ")</f>
        <v>#N/A</v>
      </c>
      <c r="BA462" s="71" t="e">
        <f>VLOOKUP(B462,'F-GD-07 Completo'!$B:$AA,24,0)</f>
        <v>#N/A</v>
      </c>
      <c r="BB462" s="663" t="e">
        <f>VLOOKUP(B462,'F-GD-07 Completo'!$B:$AA,25,0)</f>
        <v>#N/A</v>
      </c>
      <c r="BC462" s="664"/>
      <c r="BD462" s="664"/>
      <c r="BE462" s="664"/>
      <c r="BF462" s="664"/>
      <c r="BG462" s="664"/>
      <c r="BH462" s="664"/>
      <c r="BI462" s="664"/>
      <c r="BJ462" s="664"/>
      <c r="BK462" s="664"/>
      <c r="BL462" s="664"/>
      <c r="BM462" s="664"/>
      <c r="BN462" s="664"/>
      <c r="BO462" s="665"/>
      <c r="BP462" s="72"/>
      <c r="BQ462" s="73"/>
      <c r="BR462" s="209"/>
    </row>
    <row r="463" spans="1:70" s="210" customFormat="1" ht="16.5" customHeight="1" x14ac:dyDescent="0.2">
      <c r="A463" s="208"/>
      <c r="B463" s="68">
        <v>442</v>
      </c>
      <c r="C463" s="661" t="e">
        <f>CONCATENATE(VLOOKUP(B463,'F-GD-07 Completo'!$B:$AA,6,0),".",VLOOKUP(B463,'F-GD-07 Completo'!$B:$AA,8,0))</f>
        <v>#N/A</v>
      </c>
      <c r="D463" s="661"/>
      <c r="E463" s="661"/>
      <c r="F463" s="666" t="e">
        <f>CONCATENATE(VLOOKUP(B463,'F-GD-07 Completo'!$B:$AA,7,0),".",VLOOKUP(B463,'F-GD-07 Completo'!$B:$AA,9,0))</f>
        <v>#N/A</v>
      </c>
      <c r="G463" s="666"/>
      <c r="H463" s="666"/>
      <c r="I463" s="666"/>
      <c r="J463" s="666"/>
      <c r="K463" s="666"/>
      <c r="L463" s="666"/>
      <c r="M463" s="666"/>
      <c r="N463" s="666"/>
      <c r="O463" s="666"/>
      <c r="P463" s="666"/>
      <c r="Q463" s="666"/>
      <c r="R463" s="666"/>
      <c r="S463" s="666"/>
      <c r="T463" s="666"/>
      <c r="U463" s="666" t="e">
        <f>CONCATENATE(VLOOKUP(B463,'F-GD-07 Completo'!$B:$AA,8,0)," - ",VLOOKUP(B463,'F-GD-07 Completo'!$B:$W,10,0))</f>
        <v>#N/A</v>
      </c>
      <c r="V463" s="666"/>
      <c r="W463" s="666"/>
      <c r="X463" s="666"/>
      <c r="Y463" s="666"/>
      <c r="Z463" s="666"/>
      <c r="AA463" s="666"/>
      <c r="AB463" s="667"/>
      <c r="AC463" s="668" t="e">
        <f>VLOOKUP(B463,'F-GD-07 Completo'!$B:$AA,11,0)</f>
        <v>#N/A</v>
      </c>
      <c r="AD463" s="669"/>
      <c r="AE463" s="669"/>
      <c r="AF463" s="669"/>
      <c r="AG463" s="670" t="e">
        <f>VLOOKUP(B463,'F-GD-07 Completo'!$B:$AA,12,0)</f>
        <v>#N/A</v>
      </c>
      <c r="AH463" s="670"/>
      <c r="AI463" s="671"/>
      <c r="AJ463" s="672" t="e">
        <f>IF(VLOOKUP(B463,'F-GD-07 Completo'!$B:$AA,13,0)="Carpeta física",CONCATENATE(VLOOKUP(B463,'F-GD-07 Completo'!$B:$AE,14,0)," de ",VLOOKUP(B463,'F-GD-07 Completo'!$B:$AE,15,0))," ")</f>
        <v>#N/A</v>
      </c>
      <c r="AK463" s="673"/>
      <c r="AL463" s="674" t="e">
        <f>IF(VLOOKUP(B463,'F-GD-07 Completo'!$B:$AA,13,0)="Tomo (documentos empastados)",CONCATENATE(VLOOKUP(B463,'F-GD-07 Completo'!$B:$AE,15,0)," de ",VLOOKUP(B463,'F-GD-07 Completo'!$B:$AE,16,0))," ")</f>
        <v>#N/A</v>
      </c>
      <c r="AM463" s="675"/>
      <c r="AN463" s="672" t="e">
        <f>IF(VLOOKUP(B463,'F-GD-07 Completo'!$B:$AA,13,0)="Otro",CONCATENATE(VLOOKUP(B463,'F-GD-07 Completo'!$B:$AE,15,0)," de ",VLOOKUP(B463,'F-GD-07 Completo'!$B:$AE,16,0))," ")</f>
        <v>#N/A</v>
      </c>
      <c r="AO463" s="673"/>
      <c r="AP463" s="69" t="e">
        <f>VLOOKUP(B463,'F-GD-07 Completo'!$B:$AE,29,0)</f>
        <v>#N/A</v>
      </c>
      <c r="AQ463" s="676" t="e">
        <f>VLOOKUP(B463,'F-GD-07 Completo'!$B:$AA,21,0)</f>
        <v>#N/A</v>
      </c>
      <c r="AR463" s="677"/>
      <c r="AS463" s="213" t="e">
        <f>VLOOKUP(B463,'F-GD-07 Completo'!$B:$AA,18,0)</f>
        <v>#N/A</v>
      </c>
      <c r="AT463" s="213" t="e">
        <f>VLOOKUP(B463,'F-GD-07 Completo'!$B:$AA,19,0)</f>
        <v>#N/A</v>
      </c>
      <c r="AU463" s="213" t="e">
        <f>VLOOKUP(B463,'F-GD-07 Completo'!$B:$AA,20,0)</f>
        <v>#N/A</v>
      </c>
      <c r="AV463" s="661" t="e">
        <f>VLOOKUP(B463,'F-GD-07 Completo'!$B:$AA,22,0)</f>
        <v>#N/A</v>
      </c>
      <c r="AW463" s="662"/>
      <c r="AX463" s="70" t="e">
        <f>IF(VLOOKUP(B463,'F-GD-07 Completo'!$B:$AA,23,0)="PU","X"," ")</f>
        <v>#N/A</v>
      </c>
      <c r="AY463" s="70" t="e">
        <f>IF(VLOOKUP(B463,'F-GD-07 Completo'!$B:$AA,23,0)="PC","X"," ")</f>
        <v>#N/A</v>
      </c>
      <c r="AZ463" s="70" t="e">
        <f>IF(VLOOKUP(B463,'F-GD-07 Completo'!$B:$AA,23,0)="PR","X"," ")</f>
        <v>#N/A</v>
      </c>
      <c r="BA463" s="71" t="e">
        <f>VLOOKUP(B463,'F-GD-07 Completo'!$B:$AA,24,0)</f>
        <v>#N/A</v>
      </c>
      <c r="BB463" s="663" t="e">
        <f>VLOOKUP(B463,'F-GD-07 Completo'!$B:$AA,25,0)</f>
        <v>#N/A</v>
      </c>
      <c r="BC463" s="664"/>
      <c r="BD463" s="664"/>
      <c r="BE463" s="664"/>
      <c r="BF463" s="664"/>
      <c r="BG463" s="664"/>
      <c r="BH463" s="664"/>
      <c r="BI463" s="664"/>
      <c r="BJ463" s="664"/>
      <c r="BK463" s="664"/>
      <c r="BL463" s="664"/>
      <c r="BM463" s="664"/>
      <c r="BN463" s="664"/>
      <c r="BO463" s="665"/>
      <c r="BP463" s="72"/>
      <c r="BQ463" s="73"/>
      <c r="BR463" s="209"/>
    </row>
    <row r="464" spans="1:70" s="210" customFormat="1" ht="16.5" customHeight="1" x14ac:dyDescent="0.2">
      <c r="A464" s="208"/>
      <c r="B464" s="68">
        <v>443</v>
      </c>
      <c r="C464" s="661" t="e">
        <f>CONCATENATE(VLOOKUP(B464,'F-GD-07 Completo'!$B:$AA,6,0),".",VLOOKUP(B464,'F-GD-07 Completo'!$B:$AA,8,0))</f>
        <v>#N/A</v>
      </c>
      <c r="D464" s="661"/>
      <c r="E464" s="661"/>
      <c r="F464" s="666" t="e">
        <f>CONCATENATE(VLOOKUP(B464,'F-GD-07 Completo'!$B:$AA,7,0),".",VLOOKUP(B464,'F-GD-07 Completo'!$B:$AA,9,0))</f>
        <v>#N/A</v>
      </c>
      <c r="G464" s="666"/>
      <c r="H464" s="666"/>
      <c r="I464" s="666"/>
      <c r="J464" s="666"/>
      <c r="K464" s="666"/>
      <c r="L464" s="666"/>
      <c r="M464" s="666"/>
      <c r="N464" s="666"/>
      <c r="O464" s="666"/>
      <c r="P464" s="666"/>
      <c r="Q464" s="666"/>
      <c r="R464" s="666"/>
      <c r="S464" s="666"/>
      <c r="T464" s="666"/>
      <c r="U464" s="666" t="e">
        <f>CONCATENATE(VLOOKUP(B464,'F-GD-07 Completo'!$B:$AA,8,0)," - ",VLOOKUP(B464,'F-GD-07 Completo'!$B:$W,10,0))</f>
        <v>#N/A</v>
      </c>
      <c r="V464" s="666"/>
      <c r="W464" s="666"/>
      <c r="X464" s="666"/>
      <c r="Y464" s="666"/>
      <c r="Z464" s="666"/>
      <c r="AA464" s="666"/>
      <c r="AB464" s="667"/>
      <c r="AC464" s="668" t="e">
        <f>VLOOKUP(B464,'F-GD-07 Completo'!$B:$AA,11,0)</f>
        <v>#N/A</v>
      </c>
      <c r="AD464" s="669"/>
      <c r="AE464" s="669"/>
      <c r="AF464" s="669"/>
      <c r="AG464" s="670" t="e">
        <f>VLOOKUP(B464,'F-GD-07 Completo'!$B:$AA,12,0)</f>
        <v>#N/A</v>
      </c>
      <c r="AH464" s="670"/>
      <c r="AI464" s="671"/>
      <c r="AJ464" s="672" t="e">
        <f>IF(VLOOKUP(B464,'F-GD-07 Completo'!$B:$AA,13,0)="Carpeta física",CONCATENATE(VLOOKUP(B464,'F-GD-07 Completo'!$B:$AE,14,0)," de ",VLOOKUP(B464,'F-GD-07 Completo'!$B:$AE,15,0))," ")</f>
        <v>#N/A</v>
      </c>
      <c r="AK464" s="673"/>
      <c r="AL464" s="674" t="e">
        <f>IF(VLOOKUP(B464,'F-GD-07 Completo'!$B:$AA,13,0)="Tomo (documentos empastados)",CONCATENATE(VLOOKUP(B464,'F-GD-07 Completo'!$B:$AE,15,0)," de ",VLOOKUP(B464,'F-GD-07 Completo'!$B:$AE,16,0))," ")</f>
        <v>#N/A</v>
      </c>
      <c r="AM464" s="675"/>
      <c r="AN464" s="672" t="e">
        <f>IF(VLOOKUP(B464,'F-GD-07 Completo'!$B:$AA,13,0)="Otro",CONCATENATE(VLOOKUP(B464,'F-GD-07 Completo'!$B:$AE,15,0)," de ",VLOOKUP(B464,'F-GD-07 Completo'!$B:$AE,16,0))," ")</f>
        <v>#N/A</v>
      </c>
      <c r="AO464" s="673"/>
      <c r="AP464" s="69" t="e">
        <f>VLOOKUP(B464,'F-GD-07 Completo'!$B:$AE,29,0)</f>
        <v>#N/A</v>
      </c>
      <c r="AQ464" s="676" t="e">
        <f>VLOOKUP(B464,'F-GD-07 Completo'!$B:$AA,21,0)</f>
        <v>#N/A</v>
      </c>
      <c r="AR464" s="677"/>
      <c r="AS464" s="213" t="e">
        <f>VLOOKUP(B464,'F-GD-07 Completo'!$B:$AA,18,0)</f>
        <v>#N/A</v>
      </c>
      <c r="AT464" s="213" t="e">
        <f>VLOOKUP(B464,'F-GD-07 Completo'!$B:$AA,19,0)</f>
        <v>#N/A</v>
      </c>
      <c r="AU464" s="213" t="e">
        <f>VLOOKUP(B464,'F-GD-07 Completo'!$B:$AA,20,0)</f>
        <v>#N/A</v>
      </c>
      <c r="AV464" s="661" t="e">
        <f>VLOOKUP(B464,'F-GD-07 Completo'!$B:$AA,22,0)</f>
        <v>#N/A</v>
      </c>
      <c r="AW464" s="662"/>
      <c r="AX464" s="70" t="e">
        <f>IF(VLOOKUP(B464,'F-GD-07 Completo'!$B:$AA,23,0)="PU","X"," ")</f>
        <v>#N/A</v>
      </c>
      <c r="AY464" s="70" t="e">
        <f>IF(VLOOKUP(B464,'F-GD-07 Completo'!$B:$AA,23,0)="PC","X"," ")</f>
        <v>#N/A</v>
      </c>
      <c r="AZ464" s="70" t="e">
        <f>IF(VLOOKUP(B464,'F-GD-07 Completo'!$B:$AA,23,0)="PR","X"," ")</f>
        <v>#N/A</v>
      </c>
      <c r="BA464" s="71" t="e">
        <f>VLOOKUP(B464,'F-GD-07 Completo'!$B:$AA,24,0)</f>
        <v>#N/A</v>
      </c>
      <c r="BB464" s="663" t="e">
        <f>VLOOKUP(B464,'F-GD-07 Completo'!$B:$AA,25,0)</f>
        <v>#N/A</v>
      </c>
      <c r="BC464" s="664"/>
      <c r="BD464" s="664"/>
      <c r="BE464" s="664"/>
      <c r="BF464" s="664"/>
      <c r="BG464" s="664"/>
      <c r="BH464" s="664"/>
      <c r="BI464" s="664"/>
      <c r="BJ464" s="664"/>
      <c r="BK464" s="664"/>
      <c r="BL464" s="664"/>
      <c r="BM464" s="664"/>
      <c r="BN464" s="664"/>
      <c r="BO464" s="665"/>
      <c r="BP464" s="72"/>
      <c r="BQ464" s="73"/>
      <c r="BR464" s="209"/>
    </row>
    <row r="465" spans="1:70" s="210" customFormat="1" ht="16.5" customHeight="1" x14ac:dyDescent="0.2">
      <c r="A465" s="208"/>
      <c r="B465" s="68">
        <v>444</v>
      </c>
      <c r="C465" s="661" t="e">
        <f>CONCATENATE(VLOOKUP(B465,'F-GD-07 Completo'!$B:$AA,6,0),".",VLOOKUP(B465,'F-GD-07 Completo'!$B:$AA,8,0))</f>
        <v>#N/A</v>
      </c>
      <c r="D465" s="661"/>
      <c r="E465" s="661"/>
      <c r="F465" s="666" t="e">
        <f>CONCATENATE(VLOOKUP(B465,'F-GD-07 Completo'!$B:$AA,7,0),".",VLOOKUP(B465,'F-GD-07 Completo'!$B:$AA,9,0))</f>
        <v>#N/A</v>
      </c>
      <c r="G465" s="666"/>
      <c r="H465" s="666"/>
      <c r="I465" s="666"/>
      <c r="J465" s="666"/>
      <c r="K465" s="666"/>
      <c r="L465" s="666"/>
      <c r="M465" s="666"/>
      <c r="N465" s="666"/>
      <c r="O465" s="666"/>
      <c r="P465" s="666"/>
      <c r="Q465" s="666"/>
      <c r="R465" s="666"/>
      <c r="S465" s="666"/>
      <c r="T465" s="666"/>
      <c r="U465" s="666" t="e">
        <f>CONCATENATE(VLOOKUP(B465,'F-GD-07 Completo'!$B:$AA,8,0)," - ",VLOOKUP(B465,'F-GD-07 Completo'!$B:$W,10,0))</f>
        <v>#N/A</v>
      </c>
      <c r="V465" s="666"/>
      <c r="W465" s="666"/>
      <c r="X465" s="666"/>
      <c r="Y465" s="666"/>
      <c r="Z465" s="666"/>
      <c r="AA465" s="666"/>
      <c r="AB465" s="667"/>
      <c r="AC465" s="668" t="e">
        <f>VLOOKUP(B465,'F-GD-07 Completo'!$B:$AA,11,0)</f>
        <v>#N/A</v>
      </c>
      <c r="AD465" s="669"/>
      <c r="AE465" s="669"/>
      <c r="AF465" s="669"/>
      <c r="AG465" s="670" t="e">
        <f>VLOOKUP(B465,'F-GD-07 Completo'!$B:$AA,12,0)</f>
        <v>#N/A</v>
      </c>
      <c r="AH465" s="670"/>
      <c r="AI465" s="671"/>
      <c r="AJ465" s="672" t="e">
        <f>IF(VLOOKUP(B465,'F-GD-07 Completo'!$B:$AA,13,0)="Carpeta física",CONCATENATE(VLOOKUP(B465,'F-GD-07 Completo'!$B:$AE,14,0)," de ",VLOOKUP(B465,'F-GD-07 Completo'!$B:$AE,15,0))," ")</f>
        <v>#N/A</v>
      </c>
      <c r="AK465" s="673"/>
      <c r="AL465" s="674" t="e">
        <f>IF(VLOOKUP(B465,'F-GD-07 Completo'!$B:$AA,13,0)="Tomo (documentos empastados)",CONCATENATE(VLOOKUP(B465,'F-GD-07 Completo'!$B:$AE,15,0)," de ",VLOOKUP(B465,'F-GD-07 Completo'!$B:$AE,16,0))," ")</f>
        <v>#N/A</v>
      </c>
      <c r="AM465" s="675"/>
      <c r="AN465" s="672" t="e">
        <f>IF(VLOOKUP(B465,'F-GD-07 Completo'!$B:$AA,13,0)="Otro",CONCATENATE(VLOOKUP(B465,'F-GD-07 Completo'!$B:$AE,15,0)," de ",VLOOKUP(B465,'F-GD-07 Completo'!$B:$AE,16,0))," ")</f>
        <v>#N/A</v>
      </c>
      <c r="AO465" s="673"/>
      <c r="AP465" s="69" t="e">
        <f>VLOOKUP(B465,'F-GD-07 Completo'!$B:$AE,29,0)</f>
        <v>#N/A</v>
      </c>
      <c r="AQ465" s="676" t="e">
        <f>VLOOKUP(B465,'F-GD-07 Completo'!$B:$AA,21,0)</f>
        <v>#N/A</v>
      </c>
      <c r="AR465" s="677"/>
      <c r="AS465" s="213" t="e">
        <f>VLOOKUP(B465,'F-GD-07 Completo'!$B:$AA,18,0)</f>
        <v>#N/A</v>
      </c>
      <c r="AT465" s="213" t="e">
        <f>VLOOKUP(B465,'F-GD-07 Completo'!$B:$AA,19,0)</f>
        <v>#N/A</v>
      </c>
      <c r="AU465" s="213" t="e">
        <f>VLOOKUP(B465,'F-GD-07 Completo'!$B:$AA,20,0)</f>
        <v>#N/A</v>
      </c>
      <c r="AV465" s="661" t="e">
        <f>VLOOKUP(B465,'F-GD-07 Completo'!$B:$AA,22,0)</f>
        <v>#N/A</v>
      </c>
      <c r="AW465" s="662"/>
      <c r="AX465" s="70" t="e">
        <f>IF(VLOOKUP(B465,'F-GD-07 Completo'!$B:$AA,23,0)="PU","X"," ")</f>
        <v>#N/A</v>
      </c>
      <c r="AY465" s="70" t="e">
        <f>IF(VLOOKUP(B465,'F-GD-07 Completo'!$B:$AA,23,0)="PC","X"," ")</f>
        <v>#N/A</v>
      </c>
      <c r="AZ465" s="70" t="e">
        <f>IF(VLOOKUP(B465,'F-GD-07 Completo'!$B:$AA,23,0)="PR","X"," ")</f>
        <v>#N/A</v>
      </c>
      <c r="BA465" s="71" t="e">
        <f>VLOOKUP(B465,'F-GD-07 Completo'!$B:$AA,24,0)</f>
        <v>#N/A</v>
      </c>
      <c r="BB465" s="663" t="e">
        <f>VLOOKUP(B465,'F-GD-07 Completo'!$B:$AA,25,0)</f>
        <v>#N/A</v>
      </c>
      <c r="BC465" s="664"/>
      <c r="BD465" s="664"/>
      <c r="BE465" s="664"/>
      <c r="BF465" s="664"/>
      <c r="BG465" s="664"/>
      <c r="BH465" s="664"/>
      <c r="BI465" s="664"/>
      <c r="BJ465" s="664"/>
      <c r="BK465" s="664"/>
      <c r="BL465" s="664"/>
      <c r="BM465" s="664"/>
      <c r="BN465" s="664"/>
      <c r="BO465" s="665"/>
      <c r="BP465" s="72"/>
      <c r="BQ465" s="73"/>
      <c r="BR465" s="209"/>
    </row>
    <row r="466" spans="1:70" s="210" customFormat="1" ht="16.5" customHeight="1" x14ac:dyDescent="0.2">
      <c r="A466" s="208"/>
      <c r="B466" s="307"/>
      <c r="C466" s="185"/>
      <c r="D466" s="185"/>
      <c r="E466" s="185"/>
      <c r="F466" s="190"/>
      <c r="G466" s="190"/>
      <c r="H466" s="190"/>
      <c r="I466" s="190"/>
      <c r="J466" s="190"/>
      <c r="K466" s="190"/>
      <c r="L466" s="190"/>
      <c r="M466" s="190"/>
      <c r="N466" s="190"/>
      <c r="O466" s="190"/>
      <c r="P466" s="190"/>
      <c r="Q466" s="190"/>
      <c r="R466" s="190"/>
      <c r="S466" s="190"/>
      <c r="T466" s="190"/>
      <c r="U466" s="190"/>
      <c r="V466" s="190"/>
      <c r="W466" s="190"/>
      <c r="X466" s="190"/>
      <c r="Y466" s="190"/>
      <c r="Z466" s="190"/>
      <c r="AA466" s="190"/>
      <c r="AB466" s="191"/>
      <c r="AC466" s="192"/>
      <c r="AD466" s="193"/>
      <c r="AE466" s="193"/>
      <c r="AF466" s="193"/>
      <c r="AG466" s="194"/>
      <c r="AH466" s="194"/>
      <c r="AI466" s="195"/>
      <c r="AJ466" s="181"/>
      <c r="AK466" s="182"/>
      <c r="AL466" s="179"/>
      <c r="AM466" s="180"/>
      <c r="AN466" s="181"/>
      <c r="AO466" s="182"/>
      <c r="AP466" s="69"/>
      <c r="AQ466" s="183"/>
      <c r="AR466" s="184"/>
      <c r="AS466" s="185"/>
      <c r="AT466" s="185"/>
      <c r="AU466" s="185"/>
      <c r="AV466" s="185"/>
      <c r="AW466" s="186"/>
      <c r="AX466" s="70"/>
      <c r="AY466" s="70"/>
      <c r="AZ466" s="70"/>
      <c r="BA466" s="71"/>
      <c r="BB466" s="187"/>
      <c r="BC466" s="188"/>
      <c r="BD466" s="188"/>
      <c r="BE466" s="188"/>
      <c r="BF466" s="188"/>
      <c r="BG466" s="188"/>
      <c r="BH466" s="188"/>
      <c r="BI466" s="188"/>
      <c r="BJ466" s="188"/>
      <c r="BK466" s="188"/>
      <c r="BL466" s="188"/>
      <c r="BM466" s="188"/>
      <c r="BN466" s="188"/>
      <c r="BO466" s="189"/>
      <c r="BP466" s="72"/>
      <c r="BQ466" s="73"/>
      <c r="BR466" s="209"/>
    </row>
    <row r="467" spans="1:70" s="210" customFormat="1" ht="16.5" customHeight="1" x14ac:dyDescent="0.2">
      <c r="A467" s="208"/>
      <c r="B467" s="307"/>
      <c r="C467" s="185"/>
      <c r="D467" s="185"/>
      <c r="E467" s="185"/>
      <c r="F467" s="190"/>
      <c r="G467" s="190"/>
      <c r="H467" s="190"/>
      <c r="I467" s="190"/>
      <c r="J467" s="190"/>
      <c r="K467" s="190"/>
      <c r="L467" s="190"/>
      <c r="M467" s="190"/>
      <c r="N467" s="190"/>
      <c r="O467" s="190"/>
      <c r="P467" s="190"/>
      <c r="Q467" s="190"/>
      <c r="R467" s="190"/>
      <c r="S467" s="190"/>
      <c r="T467" s="190"/>
      <c r="U467" s="190"/>
      <c r="V467" s="190"/>
      <c r="W467" s="190"/>
      <c r="X467" s="190"/>
      <c r="Y467" s="190"/>
      <c r="Z467" s="190"/>
      <c r="AA467" s="190"/>
      <c r="AB467" s="191"/>
      <c r="AC467" s="192"/>
      <c r="AD467" s="193"/>
      <c r="AE467" s="193"/>
      <c r="AF467" s="193"/>
      <c r="AG467" s="194"/>
      <c r="AH467" s="194"/>
      <c r="AI467" s="195"/>
      <c r="AJ467" s="181"/>
      <c r="AK467" s="182"/>
      <c r="AL467" s="179"/>
      <c r="AM467" s="180"/>
      <c r="AN467" s="181"/>
      <c r="AO467" s="182"/>
      <c r="AP467" s="69"/>
      <c r="AQ467" s="183"/>
      <c r="AR467" s="184"/>
      <c r="AS467" s="185"/>
      <c r="AT467" s="185"/>
      <c r="AU467" s="185"/>
      <c r="AV467" s="185"/>
      <c r="AW467" s="186"/>
      <c r="AX467" s="70"/>
      <c r="AY467" s="70"/>
      <c r="AZ467" s="70"/>
      <c r="BA467" s="71"/>
      <c r="BB467" s="187"/>
      <c r="BC467" s="188"/>
      <c r="BD467" s="188"/>
      <c r="BE467" s="188"/>
      <c r="BF467" s="188"/>
      <c r="BG467" s="188"/>
      <c r="BH467" s="188"/>
      <c r="BI467" s="188"/>
      <c r="BJ467" s="188"/>
      <c r="BK467" s="188"/>
      <c r="BL467" s="188"/>
      <c r="BM467" s="188"/>
      <c r="BN467" s="188"/>
      <c r="BO467" s="189"/>
      <c r="BP467" s="72"/>
      <c r="BQ467" s="73"/>
      <c r="BR467" s="209"/>
    </row>
    <row r="468" spans="1:70" s="210" customFormat="1" ht="16.5" customHeight="1" x14ac:dyDescent="0.2">
      <c r="A468" s="208"/>
      <c r="B468" s="307"/>
      <c r="C468" s="185"/>
      <c r="D468" s="185"/>
      <c r="E468" s="185"/>
      <c r="F468" s="190"/>
      <c r="G468" s="190"/>
      <c r="H468" s="190"/>
      <c r="I468" s="190"/>
      <c r="J468" s="190"/>
      <c r="K468" s="190"/>
      <c r="L468" s="190"/>
      <c r="M468" s="190"/>
      <c r="N468" s="190"/>
      <c r="O468" s="190"/>
      <c r="P468" s="190"/>
      <c r="Q468" s="190"/>
      <c r="R468" s="190"/>
      <c r="S468" s="190"/>
      <c r="T468" s="190"/>
      <c r="U468" s="190"/>
      <c r="V468" s="190"/>
      <c r="W468" s="190"/>
      <c r="X468" s="190"/>
      <c r="Y468" s="190"/>
      <c r="Z468" s="190"/>
      <c r="AA468" s="190"/>
      <c r="AB468" s="191"/>
      <c r="AC468" s="192"/>
      <c r="AD468" s="193"/>
      <c r="AE468" s="193"/>
      <c r="AF468" s="193"/>
      <c r="AG468" s="194"/>
      <c r="AH468" s="194"/>
      <c r="AI468" s="195"/>
      <c r="AJ468" s="181"/>
      <c r="AK468" s="182"/>
      <c r="AL468" s="179"/>
      <c r="AM468" s="180"/>
      <c r="AN468" s="181"/>
      <c r="AO468" s="182"/>
      <c r="AP468" s="69"/>
      <c r="AQ468" s="183"/>
      <c r="AR468" s="184"/>
      <c r="AS468" s="185"/>
      <c r="AT468" s="185"/>
      <c r="AU468" s="185"/>
      <c r="AV468" s="185"/>
      <c r="AW468" s="186"/>
      <c r="AX468" s="70"/>
      <c r="AY468" s="70"/>
      <c r="AZ468" s="70"/>
      <c r="BA468" s="71"/>
      <c r="BB468" s="187"/>
      <c r="BC468" s="188"/>
      <c r="BD468" s="188"/>
      <c r="BE468" s="188"/>
      <c r="BF468" s="188"/>
      <c r="BG468" s="188"/>
      <c r="BH468" s="188"/>
      <c r="BI468" s="188"/>
      <c r="BJ468" s="188"/>
      <c r="BK468" s="188"/>
      <c r="BL468" s="188"/>
      <c r="BM468" s="188"/>
      <c r="BN468" s="188"/>
      <c r="BO468" s="189"/>
      <c r="BP468" s="72"/>
      <c r="BQ468" s="73"/>
      <c r="BR468" s="209"/>
    </row>
    <row r="469" spans="1:70" s="210" customFormat="1" ht="16.5" customHeight="1" x14ac:dyDescent="0.2">
      <c r="A469" s="208"/>
      <c r="B469" s="307"/>
      <c r="C469" s="185"/>
      <c r="D469" s="185"/>
      <c r="E469" s="185"/>
      <c r="F469" s="190"/>
      <c r="G469" s="190"/>
      <c r="H469" s="190"/>
      <c r="I469" s="190"/>
      <c r="J469" s="190"/>
      <c r="K469" s="190"/>
      <c r="L469" s="190"/>
      <c r="M469" s="190"/>
      <c r="N469" s="190"/>
      <c r="O469" s="190"/>
      <c r="P469" s="190"/>
      <c r="Q469" s="190"/>
      <c r="R469" s="190"/>
      <c r="S469" s="190"/>
      <c r="T469" s="190"/>
      <c r="U469" s="190"/>
      <c r="V469" s="190"/>
      <c r="W469" s="190"/>
      <c r="X469" s="190"/>
      <c r="Y469" s="190"/>
      <c r="Z469" s="190"/>
      <c r="AA469" s="190"/>
      <c r="AB469" s="191"/>
      <c r="AC469" s="192"/>
      <c r="AD469" s="193"/>
      <c r="AE469" s="193"/>
      <c r="AF469" s="193"/>
      <c r="AG469" s="194"/>
      <c r="AH469" s="194"/>
      <c r="AI469" s="195"/>
      <c r="AJ469" s="181"/>
      <c r="AK469" s="182"/>
      <c r="AL469" s="179"/>
      <c r="AM469" s="180"/>
      <c r="AN469" s="181"/>
      <c r="AO469" s="182"/>
      <c r="AP469" s="69"/>
      <c r="AQ469" s="183"/>
      <c r="AR469" s="184"/>
      <c r="AS469" s="185"/>
      <c r="AT469" s="185"/>
      <c r="AU469" s="185"/>
      <c r="AV469" s="185"/>
      <c r="AW469" s="186"/>
      <c r="AX469" s="70"/>
      <c r="AY469" s="70"/>
      <c r="AZ469" s="70"/>
      <c r="BA469" s="71"/>
      <c r="BB469" s="187"/>
      <c r="BC469" s="188"/>
      <c r="BD469" s="188"/>
      <c r="BE469" s="188"/>
      <c r="BF469" s="188"/>
      <c r="BG469" s="188"/>
      <c r="BH469" s="188"/>
      <c r="BI469" s="188"/>
      <c r="BJ469" s="188"/>
      <c r="BK469" s="188"/>
      <c r="BL469" s="188"/>
      <c r="BM469" s="188"/>
      <c r="BN469" s="188"/>
      <c r="BO469" s="189"/>
      <c r="BP469" s="72"/>
      <c r="BQ469" s="73"/>
      <c r="BR469" s="209"/>
    </row>
    <row r="470" spans="1:70" s="210" customFormat="1" ht="16.5" customHeight="1" x14ac:dyDescent="0.2">
      <c r="A470" s="208"/>
      <c r="B470" s="307"/>
      <c r="C470" s="185"/>
      <c r="D470" s="185"/>
      <c r="E470" s="185"/>
      <c r="F470" s="190"/>
      <c r="G470" s="190"/>
      <c r="H470" s="190"/>
      <c r="I470" s="190"/>
      <c r="J470" s="190"/>
      <c r="K470" s="190"/>
      <c r="L470" s="190"/>
      <c r="M470" s="190"/>
      <c r="N470" s="190"/>
      <c r="O470" s="190"/>
      <c r="P470" s="190"/>
      <c r="Q470" s="190"/>
      <c r="R470" s="190"/>
      <c r="S470" s="190"/>
      <c r="T470" s="190"/>
      <c r="U470" s="190"/>
      <c r="V470" s="190"/>
      <c r="W470" s="190"/>
      <c r="X470" s="190"/>
      <c r="Y470" s="190"/>
      <c r="Z470" s="190"/>
      <c r="AA470" s="190"/>
      <c r="AB470" s="191"/>
      <c r="AC470" s="192"/>
      <c r="AD470" s="193"/>
      <c r="AE470" s="193"/>
      <c r="AF470" s="193"/>
      <c r="AG470" s="194"/>
      <c r="AH470" s="194"/>
      <c r="AI470" s="195"/>
      <c r="AJ470" s="181"/>
      <c r="AK470" s="182"/>
      <c r="AL470" s="179"/>
      <c r="AM470" s="180"/>
      <c r="AN470" s="181"/>
      <c r="AO470" s="182"/>
      <c r="AP470" s="69"/>
      <c r="AQ470" s="183"/>
      <c r="AR470" s="184"/>
      <c r="AS470" s="185"/>
      <c r="AT470" s="185"/>
      <c r="AU470" s="185"/>
      <c r="AV470" s="185"/>
      <c r="AW470" s="186"/>
      <c r="AX470" s="70"/>
      <c r="AY470" s="70"/>
      <c r="AZ470" s="70"/>
      <c r="BA470" s="71"/>
      <c r="BB470" s="187"/>
      <c r="BC470" s="188"/>
      <c r="BD470" s="188"/>
      <c r="BE470" s="188"/>
      <c r="BF470" s="188"/>
      <c r="BG470" s="188"/>
      <c r="BH470" s="188"/>
      <c r="BI470" s="188"/>
      <c r="BJ470" s="188"/>
      <c r="BK470" s="188"/>
      <c r="BL470" s="188"/>
      <c r="BM470" s="188"/>
      <c r="BN470" s="188"/>
      <c r="BO470" s="189"/>
      <c r="BP470" s="72"/>
      <c r="BQ470" s="73"/>
      <c r="BR470" s="209"/>
    </row>
    <row r="471" spans="1:70" s="210" customFormat="1" ht="16.5" customHeight="1" x14ac:dyDescent="0.2">
      <c r="A471" s="208"/>
      <c r="B471" s="307"/>
      <c r="C471" s="185"/>
      <c r="D471" s="185"/>
      <c r="E471" s="185"/>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c r="AB471" s="191"/>
      <c r="AC471" s="192"/>
      <c r="AD471" s="193"/>
      <c r="AE471" s="193"/>
      <c r="AF471" s="193"/>
      <c r="AG471" s="194"/>
      <c r="AH471" s="194"/>
      <c r="AI471" s="195"/>
      <c r="AJ471" s="181"/>
      <c r="AK471" s="182"/>
      <c r="AL471" s="179"/>
      <c r="AM471" s="180"/>
      <c r="AN471" s="181"/>
      <c r="AO471" s="182"/>
      <c r="AP471" s="69"/>
      <c r="AQ471" s="183"/>
      <c r="AR471" s="184"/>
      <c r="AS471" s="185"/>
      <c r="AT471" s="185"/>
      <c r="AU471" s="185"/>
      <c r="AV471" s="185"/>
      <c r="AW471" s="186"/>
      <c r="AX471" s="70"/>
      <c r="AY471" s="70"/>
      <c r="AZ471" s="70"/>
      <c r="BA471" s="71"/>
      <c r="BB471" s="187"/>
      <c r="BC471" s="188"/>
      <c r="BD471" s="188"/>
      <c r="BE471" s="188"/>
      <c r="BF471" s="188"/>
      <c r="BG471" s="188"/>
      <c r="BH471" s="188"/>
      <c r="BI471" s="188"/>
      <c r="BJ471" s="188"/>
      <c r="BK471" s="188"/>
      <c r="BL471" s="188"/>
      <c r="BM471" s="188"/>
      <c r="BN471" s="188"/>
      <c r="BO471" s="189"/>
      <c r="BP471" s="72"/>
      <c r="BQ471" s="73"/>
      <c r="BR471" s="209"/>
    </row>
    <row r="472" spans="1:70" s="210" customFormat="1" ht="16.5" customHeight="1" x14ac:dyDescent="0.2">
      <c r="A472" s="208"/>
      <c r="B472" s="307"/>
      <c r="C472" s="185"/>
      <c r="D472" s="185"/>
      <c r="E472" s="185"/>
      <c r="F472" s="190"/>
      <c r="G472" s="190"/>
      <c r="H472" s="190"/>
      <c r="I472" s="190"/>
      <c r="J472" s="190"/>
      <c r="K472" s="190"/>
      <c r="L472" s="190"/>
      <c r="M472" s="190"/>
      <c r="N472" s="190"/>
      <c r="O472" s="190"/>
      <c r="P472" s="190"/>
      <c r="Q472" s="190"/>
      <c r="R472" s="190"/>
      <c r="S472" s="190"/>
      <c r="T472" s="190"/>
      <c r="U472" s="190"/>
      <c r="V472" s="190"/>
      <c r="W472" s="190"/>
      <c r="X472" s="190"/>
      <c r="Y472" s="190"/>
      <c r="Z472" s="190"/>
      <c r="AA472" s="190"/>
      <c r="AB472" s="191"/>
      <c r="AC472" s="192"/>
      <c r="AD472" s="193"/>
      <c r="AE472" s="193"/>
      <c r="AF472" s="193"/>
      <c r="AG472" s="194"/>
      <c r="AH472" s="194"/>
      <c r="AI472" s="195"/>
      <c r="AJ472" s="181"/>
      <c r="AK472" s="182"/>
      <c r="AL472" s="179"/>
      <c r="AM472" s="180"/>
      <c r="AN472" s="181"/>
      <c r="AO472" s="182"/>
      <c r="AP472" s="69"/>
      <c r="AQ472" s="183"/>
      <c r="AR472" s="184"/>
      <c r="AS472" s="185"/>
      <c r="AT472" s="185"/>
      <c r="AU472" s="185"/>
      <c r="AV472" s="185"/>
      <c r="AW472" s="186"/>
      <c r="AX472" s="70"/>
      <c r="AY472" s="70"/>
      <c r="AZ472" s="70"/>
      <c r="BA472" s="71"/>
      <c r="BB472" s="187"/>
      <c r="BC472" s="188"/>
      <c r="BD472" s="188"/>
      <c r="BE472" s="188"/>
      <c r="BF472" s="188"/>
      <c r="BG472" s="188"/>
      <c r="BH472" s="188"/>
      <c r="BI472" s="188"/>
      <c r="BJ472" s="188"/>
      <c r="BK472" s="188"/>
      <c r="BL472" s="188"/>
      <c r="BM472" s="188"/>
      <c r="BN472" s="188"/>
      <c r="BO472" s="189"/>
      <c r="BP472" s="72"/>
      <c r="BQ472" s="73"/>
      <c r="BR472" s="209"/>
    </row>
    <row r="473" spans="1:70" s="210" customFormat="1" ht="16.5" customHeight="1" x14ac:dyDescent="0.2">
      <c r="A473" s="208"/>
      <c r="B473" s="307"/>
      <c r="C473" s="185"/>
      <c r="D473" s="185"/>
      <c r="E473" s="185"/>
      <c r="F473" s="190"/>
      <c r="G473" s="190"/>
      <c r="H473" s="190"/>
      <c r="I473" s="190"/>
      <c r="J473" s="190"/>
      <c r="K473" s="190"/>
      <c r="L473" s="190"/>
      <c r="M473" s="190"/>
      <c r="N473" s="190"/>
      <c r="O473" s="190"/>
      <c r="P473" s="190"/>
      <c r="Q473" s="190"/>
      <c r="R473" s="190"/>
      <c r="S473" s="190"/>
      <c r="T473" s="190"/>
      <c r="U473" s="190"/>
      <c r="V473" s="190"/>
      <c r="W473" s="190"/>
      <c r="X473" s="190"/>
      <c r="Y473" s="190"/>
      <c r="Z473" s="190"/>
      <c r="AA473" s="190"/>
      <c r="AB473" s="191"/>
      <c r="AC473" s="192"/>
      <c r="AD473" s="193"/>
      <c r="AE473" s="193"/>
      <c r="AF473" s="193"/>
      <c r="AG473" s="194"/>
      <c r="AH473" s="194"/>
      <c r="AI473" s="195"/>
      <c r="AJ473" s="181"/>
      <c r="AK473" s="182"/>
      <c r="AL473" s="179"/>
      <c r="AM473" s="180"/>
      <c r="AN473" s="181"/>
      <c r="AO473" s="182"/>
      <c r="AP473" s="69"/>
      <c r="AQ473" s="183"/>
      <c r="AR473" s="184"/>
      <c r="AS473" s="185"/>
      <c r="AT473" s="185"/>
      <c r="AU473" s="185"/>
      <c r="AV473" s="185"/>
      <c r="AW473" s="186"/>
      <c r="AX473" s="70"/>
      <c r="AY473" s="70"/>
      <c r="AZ473" s="70"/>
      <c r="BA473" s="71"/>
      <c r="BB473" s="187"/>
      <c r="BC473" s="188"/>
      <c r="BD473" s="188"/>
      <c r="BE473" s="188"/>
      <c r="BF473" s="188"/>
      <c r="BG473" s="188"/>
      <c r="BH473" s="188"/>
      <c r="BI473" s="188"/>
      <c r="BJ473" s="188"/>
      <c r="BK473" s="188"/>
      <c r="BL473" s="188"/>
      <c r="BM473" s="188"/>
      <c r="BN473" s="188"/>
      <c r="BO473" s="189"/>
      <c r="BP473" s="72"/>
      <c r="BQ473" s="73"/>
      <c r="BR473" s="209"/>
    </row>
    <row r="474" spans="1:70" s="210" customFormat="1" ht="16.5" customHeight="1" x14ac:dyDescent="0.2">
      <c r="A474" s="208"/>
      <c r="B474" s="307"/>
      <c r="C474" s="185"/>
      <c r="D474" s="185"/>
      <c r="E474" s="185"/>
      <c r="F474" s="190"/>
      <c r="G474" s="190"/>
      <c r="H474" s="190"/>
      <c r="I474" s="190"/>
      <c r="J474" s="190"/>
      <c r="K474" s="190"/>
      <c r="L474" s="190"/>
      <c r="M474" s="190"/>
      <c r="N474" s="190"/>
      <c r="O474" s="190"/>
      <c r="P474" s="190"/>
      <c r="Q474" s="190"/>
      <c r="R474" s="190"/>
      <c r="S474" s="190"/>
      <c r="T474" s="190"/>
      <c r="U474" s="190"/>
      <c r="V474" s="190"/>
      <c r="W474" s="190"/>
      <c r="X474" s="190"/>
      <c r="Y474" s="190"/>
      <c r="Z474" s="190"/>
      <c r="AA474" s="190"/>
      <c r="AB474" s="191"/>
      <c r="AC474" s="192"/>
      <c r="AD474" s="193"/>
      <c r="AE474" s="193"/>
      <c r="AF474" s="193"/>
      <c r="AG474" s="194"/>
      <c r="AH474" s="194"/>
      <c r="AI474" s="195"/>
      <c r="AJ474" s="181"/>
      <c r="AK474" s="182"/>
      <c r="AL474" s="179"/>
      <c r="AM474" s="180"/>
      <c r="AN474" s="181"/>
      <c r="AO474" s="182"/>
      <c r="AP474" s="69"/>
      <c r="AQ474" s="183"/>
      <c r="AR474" s="184"/>
      <c r="AS474" s="185"/>
      <c r="AT474" s="185"/>
      <c r="AU474" s="185"/>
      <c r="AV474" s="185"/>
      <c r="AW474" s="186"/>
      <c r="AX474" s="70"/>
      <c r="AY474" s="70"/>
      <c r="AZ474" s="70"/>
      <c r="BA474" s="71"/>
      <c r="BB474" s="187"/>
      <c r="BC474" s="188"/>
      <c r="BD474" s="188"/>
      <c r="BE474" s="188"/>
      <c r="BF474" s="188"/>
      <c r="BG474" s="188"/>
      <c r="BH474" s="188"/>
      <c r="BI474" s="188"/>
      <c r="BJ474" s="188"/>
      <c r="BK474" s="188"/>
      <c r="BL474" s="188"/>
      <c r="BM474" s="188"/>
      <c r="BN474" s="188"/>
      <c r="BO474" s="189"/>
      <c r="BP474" s="72"/>
      <c r="BQ474" s="73"/>
      <c r="BR474" s="209"/>
    </row>
    <row r="475" spans="1:70" s="210" customFormat="1" ht="16.5" customHeight="1" x14ac:dyDescent="0.2">
      <c r="A475" s="208"/>
      <c r="B475" s="307"/>
      <c r="C475" s="185"/>
      <c r="D475" s="185"/>
      <c r="E475" s="185"/>
      <c r="F475" s="190"/>
      <c r="G475" s="190"/>
      <c r="H475" s="190"/>
      <c r="I475" s="190"/>
      <c r="J475" s="190"/>
      <c r="K475" s="190"/>
      <c r="L475" s="190"/>
      <c r="M475" s="190"/>
      <c r="N475" s="190"/>
      <c r="O475" s="190"/>
      <c r="P475" s="190"/>
      <c r="Q475" s="190"/>
      <c r="R475" s="190"/>
      <c r="S475" s="190"/>
      <c r="T475" s="190"/>
      <c r="U475" s="190"/>
      <c r="V475" s="190"/>
      <c r="W475" s="190"/>
      <c r="X475" s="190"/>
      <c r="Y475" s="190"/>
      <c r="Z475" s="190"/>
      <c r="AA475" s="190"/>
      <c r="AB475" s="191"/>
      <c r="AC475" s="192"/>
      <c r="AD475" s="193"/>
      <c r="AE475" s="193"/>
      <c r="AF475" s="193"/>
      <c r="AG475" s="194"/>
      <c r="AH475" s="194"/>
      <c r="AI475" s="195"/>
      <c r="AJ475" s="181"/>
      <c r="AK475" s="182"/>
      <c r="AL475" s="179"/>
      <c r="AM475" s="180"/>
      <c r="AN475" s="181"/>
      <c r="AO475" s="182"/>
      <c r="AP475" s="69"/>
      <c r="AQ475" s="183"/>
      <c r="AR475" s="184"/>
      <c r="AS475" s="185"/>
      <c r="AT475" s="185"/>
      <c r="AU475" s="185"/>
      <c r="AV475" s="185"/>
      <c r="AW475" s="186"/>
      <c r="AX475" s="70"/>
      <c r="AY475" s="70"/>
      <c r="AZ475" s="70"/>
      <c r="BA475" s="71"/>
      <c r="BB475" s="187"/>
      <c r="BC475" s="188"/>
      <c r="BD475" s="188"/>
      <c r="BE475" s="188"/>
      <c r="BF475" s="188"/>
      <c r="BG475" s="188"/>
      <c r="BH475" s="188"/>
      <c r="BI475" s="188"/>
      <c r="BJ475" s="188"/>
      <c r="BK475" s="188"/>
      <c r="BL475" s="188"/>
      <c r="BM475" s="188"/>
      <c r="BN475" s="188"/>
      <c r="BO475" s="189"/>
      <c r="BP475" s="72"/>
      <c r="BQ475" s="73"/>
      <c r="BR475" s="209"/>
    </row>
    <row r="476" spans="1:70" s="210" customFormat="1" ht="16.5" customHeight="1" x14ac:dyDescent="0.2">
      <c r="A476" s="208"/>
      <c r="B476" s="307"/>
      <c r="C476" s="185"/>
      <c r="D476" s="185"/>
      <c r="E476" s="185"/>
      <c r="F476" s="190"/>
      <c r="G476" s="190"/>
      <c r="H476" s="190"/>
      <c r="I476" s="190"/>
      <c r="J476" s="190"/>
      <c r="K476" s="190"/>
      <c r="L476" s="190"/>
      <c r="M476" s="190"/>
      <c r="N476" s="190"/>
      <c r="O476" s="190"/>
      <c r="P476" s="190"/>
      <c r="Q476" s="190"/>
      <c r="R476" s="190"/>
      <c r="S476" s="190"/>
      <c r="T476" s="190"/>
      <c r="U476" s="190"/>
      <c r="V476" s="190"/>
      <c r="W476" s="190"/>
      <c r="X476" s="190"/>
      <c r="Y476" s="190"/>
      <c r="Z476" s="190"/>
      <c r="AA476" s="190"/>
      <c r="AB476" s="191"/>
      <c r="AC476" s="192"/>
      <c r="AD476" s="193"/>
      <c r="AE476" s="193"/>
      <c r="AF476" s="193"/>
      <c r="AG476" s="194"/>
      <c r="AH476" s="194"/>
      <c r="AI476" s="195"/>
      <c r="AJ476" s="181"/>
      <c r="AK476" s="182"/>
      <c r="AL476" s="179"/>
      <c r="AM476" s="180"/>
      <c r="AN476" s="181"/>
      <c r="AO476" s="182"/>
      <c r="AP476" s="69"/>
      <c r="AQ476" s="183"/>
      <c r="AR476" s="184"/>
      <c r="AS476" s="185"/>
      <c r="AT476" s="185"/>
      <c r="AU476" s="185"/>
      <c r="AV476" s="185"/>
      <c r="AW476" s="186"/>
      <c r="AX476" s="70"/>
      <c r="AY476" s="70"/>
      <c r="AZ476" s="70"/>
      <c r="BA476" s="71"/>
      <c r="BB476" s="187"/>
      <c r="BC476" s="188"/>
      <c r="BD476" s="188"/>
      <c r="BE476" s="188"/>
      <c r="BF476" s="188"/>
      <c r="BG476" s="188"/>
      <c r="BH476" s="188"/>
      <c r="BI476" s="188"/>
      <c r="BJ476" s="188"/>
      <c r="BK476" s="188"/>
      <c r="BL476" s="188"/>
      <c r="BM476" s="188"/>
      <c r="BN476" s="188"/>
      <c r="BO476" s="189"/>
      <c r="BP476" s="72"/>
      <c r="BQ476" s="73"/>
      <c r="BR476" s="209"/>
    </row>
    <row r="477" spans="1:70" s="210" customFormat="1" ht="16.5" customHeight="1" x14ac:dyDescent="0.2">
      <c r="A477" s="208"/>
      <c r="B477" s="307"/>
      <c r="C477" s="185"/>
      <c r="D477" s="185"/>
      <c r="E477" s="185"/>
      <c r="F477" s="190"/>
      <c r="G477" s="190"/>
      <c r="H477" s="190"/>
      <c r="I477" s="190"/>
      <c r="J477" s="190"/>
      <c r="K477" s="190"/>
      <c r="L477" s="190"/>
      <c r="M477" s="190"/>
      <c r="N477" s="190"/>
      <c r="O477" s="190"/>
      <c r="P477" s="190"/>
      <c r="Q477" s="190"/>
      <c r="R477" s="190"/>
      <c r="S477" s="190"/>
      <c r="T477" s="190"/>
      <c r="U477" s="190"/>
      <c r="V477" s="190"/>
      <c r="W477" s="190"/>
      <c r="X477" s="190"/>
      <c r="Y477" s="190"/>
      <c r="Z477" s="190"/>
      <c r="AA477" s="190"/>
      <c r="AB477" s="191"/>
      <c r="AC477" s="192"/>
      <c r="AD477" s="193"/>
      <c r="AE477" s="193"/>
      <c r="AF477" s="193"/>
      <c r="AG477" s="194"/>
      <c r="AH477" s="194"/>
      <c r="AI477" s="195"/>
      <c r="AJ477" s="181"/>
      <c r="AK477" s="182"/>
      <c r="AL477" s="179"/>
      <c r="AM477" s="180"/>
      <c r="AN477" s="181"/>
      <c r="AO477" s="182"/>
      <c r="AP477" s="69"/>
      <c r="AQ477" s="183"/>
      <c r="AR477" s="184"/>
      <c r="AS477" s="185"/>
      <c r="AT477" s="185"/>
      <c r="AU477" s="185"/>
      <c r="AV477" s="185"/>
      <c r="AW477" s="186"/>
      <c r="AX477" s="70"/>
      <c r="AY477" s="70"/>
      <c r="AZ477" s="70"/>
      <c r="BA477" s="71"/>
      <c r="BB477" s="187"/>
      <c r="BC477" s="188"/>
      <c r="BD477" s="188"/>
      <c r="BE477" s="188"/>
      <c r="BF477" s="188"/>
      <c r="BG477" s="188"/>
      <c r="BH477" s="188"/>
      <c r="BI477" s="188"/>
      <c r="BJ477" s="188"/>
      <c r="BK477" s="188"/>
      <c r="BL477" s="188"/>
      <c r="BM477" s="188"/>
      <c r="BN477" s="188"/>
      <c r="BO477" s="189"/>
      <c r="BP477" s="72"/>
      <c r="BQ477" s="73"/>
      <c r="BR477" s="209"/>
    </row>
    <row r="478" spans="1:70" s="210" customFormat="1" ht="16.5" customHeight="1" x14ac:dyDescent="0.2">
      <c r="A478" s="208"/>
      <c r="B478" s="307"/>
      <c r="C478" s="185"/>
      <c r="D478" s="185"/>
      <c r="E478" s="185"/>
      <c r="F478" s="190"/>
      <c r="G478" s="190"/>
      <c r="H478" s="190"/>
      <c r="I478" s="190"/>
      <c r="J478" s="190"/>
      <c r="K478" s="190"/>
      <c r="L478" s="190"/>
      <c r="M478" s="190"/>
      <c r="N478" s="190"/>
      <c r="O478" s="190"/>
      <c r="P478" s="190"/>
      <c r="Q478" s="190"/>
      <c r="R478" s="190"/>
      <c r="S478" s="190"/>
      <c r="T478" s="190"/>
      <c r="U478" s="190"/>
      <c r="V478" s="190"/>
      <c r="W478" s="190"/>
      <c r="X478" s="190"/>
      <c r="Y478" s="190"/>
      <c r="Z478" s="190"/>
      <c r="AA478" s="190"/>
      <c r="AB478" s="191"/>
      <c r="AC478" s="192"/>
      <c r="AD478" s="193"/>
      <c r="AE478" s="193"/>
      <c r="AF478" s="193"/>
      <c r="AG478" s="194"/>
      <c r="AH478" s="194"/>
      <c r="AI478" s="195"/>
      <c r="AJ478" s="181"/>
      <c r="AK478" s="182"/>
      <c r="AL478" s="179"/>
      <c r="AM478" s="180"/>
      <c r="AN478" s="181"/>
      <c r="AO478" s="182"/>
      <c r="AP478" s="69"/>
      <c r="AQ478" s="183"/>
      <c r="AR478" s="184"/>
      <c r="AS478" s="185"/>
      <c r="AT478" s="185"/>
      <c r="AU478" s="185"/>
      <c r="AV478" s="185"/>
      <c r="AW478" s="186"/>
      <c r="AX478" s="70"/>
      <c r="AY478" s="70"/>
      <c r="AZ478" s="70"/>
      <c r="BA478" s="71"/>
      <c r="BB478" s="187"/>
      <c r="BC478" s="188"/>
      <c r="BD478" s="188"/>
      <c r="BE478" s="188"/>
      <c r="BF478" s="188"/>
      <c r="BG478" s="188"/>
      <c r="BH478" s="188"/>
      <c r="BI478" s="188"/>
      <c r="BJ478" s="188"/>
      <c r="BK478" s="188"/>
      <c r="BL478" s="188"/>
      <c r="BM478" s="188"/>
      <c r="BN478" s="188"/>
      <c r="BO478" s="189"/>
      <c r="BP478" s="72"/>
      <c r="BQ478" s="73"/>
      <c r="BR478" s="209"/>
    </row>
    <row r="479" spans="1:70" s="210" customFormat="1" ht="16.5" customHeight="1" x14ac:dyDescent="0.2">
      <c r="A479" s="208"/>
      <c r="B479" s="307"/>
      <c r="C479" s="185"/>
      <c r="D479" s="185"/>
      <c r="E479" s="185"/>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c r="AB479" s="191"/>
      <c r="AC479" s="192"/>
      <c r="AD479" s="193"/>
      <c r="AE479" s="193"/>
      <c r="AF479" s="193"/>
      <c r="AG479" s="194"/>
      <c r="AH479" s="194"/>
      <c r="AI479" s="195"/>
      <c r="AJ479" s="181"/>
      <c r="AK479" s="182"/>
      <c r="AL479" s="179"/>
      <c r="AM479" s="180"/>
      <c r="AN479" s="181"/>
      <c r="AO479" s="182"/>
      <c r="AP479" s="69"/>
      <c r="AQ479" s="183"/>
      <c r="AR479" s="184"/>
      <c r="AS479" s="185"/>
      <c r="AT479" s="185"/>
      <c r="AU479" s="185"/>
      <c r="AV479" s="185"/>
      <c r="AW479" s="186"/>
      <c r="AX479" s="70"/>
      <c r="AY479" s="70"/>
      <c r="AZ479" s="70"/>
      <c r="BA479" s="71"/>
      <c r="BB479" s="187"/>
      <c r="BC479" s="188"/>
      <c r="BD479" s="188"/>
      <c r="BE479" s="188"/>
      <c r="BF479" s="188"/>
      <c r="BG479" s="188"/>
      <c r="BH479" s="188"/>
      <c r="BI479" s="188"/>
      <c r="BJ479" s="188"/>
      <c r="BK479" s="188"/>
      <c r="BL479" s="188"/>
      <c r="BM479" s="188"/>
      <c r="BN479" s="188"/>
      <c r="BO479" s="189"/>
      <c r="BP479" s="72"/>
      <c r="BQ479" s="73"/>
      <c r="BR479" s="209"/>
    </row>
    <row r="480" spans="1:70" s="210" customFormat="1" ht="16.5" customHeight="1" x14ac:dyDescent="0.2">
      <c r="A480" s="208"/>
      <c r="B480" s="307"/>
      <c r="C480" s="185"/>
      <c r="D480" s="185"/>
      <c r="E480" s="185"/>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c r="AB480" s="191"/>
      <c r="AC480" s="192"/>
      <c r="AD480" s="193"/>
      <c r="AE480" s="193"/>
      <c r="AF480" s="193"/>
      <c r="AG480" s="194"/>
      <c r="AH480" s="194"/>
      <c r="AI480" s="195"/>
      <c r="AJ480" s="181"/>
      <c r="AK480" s="182"/>
      <c r="AL480" s="179"/>
      <c r="AM480" s="180"/>
      <c r="AN480" s="181"/>
      <c r="AO480" s="182"/>
      <c r="AP480" s="69"/>
      <c r="AQ480" s="183"/>
      <c r="AR480" s="184"/>
      <c r="AS480" s="185"/>
      <c r="AT480" s="185"/>
      <c r="AU480" s="185"/>
      <c r="AV480" s="185"/>
      <c r="AW480" s="186"/>
      <c r="AX480" s="70"/>
      <c r="AY480" s="70"/>
      <c r="AZ480" s="70"/>
      <c r="BA480" s="71"/>
      <c r="BB480" s="187"/>
      <c r="BC480" s="188"/>
      <c r="BD480" s="188"/>
      <c r="BE480" s="188"/>
      <c r="BF480" s="188"/>
      <c r="BG480" s="188"/>
      <c r="BH480" s="188"/>
      <c r="BI480" s="188"/>
      <c r="BJ480" s="188"/>
      <c r="BK480" s="188"/>
      <c r="BL480" s="188"/>
      <c r="BM480" s="188"/>
      <c r="BN480" s="188"/>
      <c r="BO480" s="189"/>
      <c r="BP480" s="72"/>
      <c r="BQ480" s="73"/>
      <c r="BR480" s="209"/>
    </row>
    <row r="481" spans="1:70" s="210" customFormat="1" ht="16.5" customHeight="1" x14ac:dyDescent="0.2">
      <c r="A481" s="208"/>
      <c r="B481" s="307"/>
      <c r="C481" s="185"/>
      <c r="D481" s="185"/>
      <c r="E481" s="185"/>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c r="AB481" s="191"/>
      <c r="AC481" s="192"/>
      <c r="AD481" s="193"/>
      <c r="AE481" s="193"/>
      <c r="AF481" s="193"/>
      <c r="AG481" s="194"/>
      <c r="AH481" s="194"/>
      <c r="AI481" s="195"/>
      <c r="AJ481" s="181"/>
      <c r="AK481" s="182"/>
      <c r="AL481" s="179"/>
      <c r="AM481" s="180"/>
      <c r="AN481" s="181"/>
      <c r="AO481" s="182"/>
      <c r="AP481" s="69"/>
      <c r="AQ481" s="183"/>
      <c r="AR481" s="184"/>
      <c r="AS481" s="185"/>
      <c r="AT481" s="185"/>
      <c r="AU481" s="185"/>
      <c r="AV481" s="185"/>
      <c r="AW481" s="186"/>
      <c r="AX481" s="70"/>
      <c r="AY481" s="70"/>
      <c r="AZ481" s="70"/>
      <c r="BA481" s="71"/>
      <c r="BB481" s="187"/>
      <c r="BC481" s="188"/>
      <c r="BD481" s="188"/>
      <c r="BE481" s="188"/>
      <c r="BF481" s="188"/>
      <c r="BG481" s="188"/>
      <c r="BH481" s="188"/>
      <c r="BI481" s="188"/>
      <c r="BJ481" s="188"/>
      <c r="BK481" s="188"/>
      <c r="BL481" s="188"/>
      <c r="BM481" s="188"/>
      <c r="BN481" s="188"/>
      <c r="BO481" s="189"/>
      <c r="BP481" s="72"/>
      <c r="BQ481" s="73"/>
      <c r="BR481" s="209"/>
    </row>
    <row r="482" spans="1:70" s="210" customFormat="1" ht="16.5" customHeight="1" x14ac:dyDescent="0.2">
      <c r="A482" s="208"/>
      <c r="B482" s="307"/>
      <c r="C482" s="185"/>
      <c r="D482" s="185"/>
      <c r="E482" s="185"/>
      <c r="F482" s="190"/>
      <c r="G482" s="190"/>
      <c r="H482" s="190"/>
      <c r="I482" s="190"/>
      <c r="J482" s="190"/>
      <c r="K482" s="190"/>
      <c r="L482" s="190"/>
      <c r="M482" s="190"/>
      <c r="N482" s="190"/>
      <c r="O482" s="190"/>
      <c r="P482" s="190"/>
      <c r="Q482" s="190"/>
      <c r="R482" s="190"/>
      <c r="S482" s="190"/>
      <c r="T482" s="190"/>
      <c r="U482" s="190"/>
      <c r="V482" s="190"/>
      <c r="W482" s="190"/>
      <c r="X482" s="190"/>
      <c r="Y482" s="190"/>
      <c r="Z482" s="190"/>
      <c r="AA482" s="190"/>
      <c r="AB482" s="191"/>
      <c r="AC482" s="192"/>
      <c r="AD482" s="193"/>
      <c r="AE482" s="193"/>
      <c r="AF482" s="193"/>
      <c r="AG482" s="194"/>
      <c r="AH482" s="194"/>
      <c r="AI482" s="195"/>
      <c r="AJ482" s="181"/>
      <c r="AK482" s="182"/>
      <c r="AL482" s="179"/>
      <c r="AM482" s="180"/>
      <c r="AN482" s="181"/>
      <c r="AO482" s="182"/>
      <c r="AP482" s="69"/>
      <c r="AQ482" s="183"/>
      <c r="AR482" s="184"/>
      <c r="AS482" s="185"/>
      <c r="AT482" s="185"/>
      <c r="AU482" s="185"/>
      <c r="AV482" s="185"/>
      <c r="AW482" s="186"/>
      <c r="AX482" s="70"/>
      <c r="AY482" s="70"/>
      <c r="AZ482" s="70"/>
      <c r="BA482" s="71"/>
      <c r="BB482" s="187"/>
      <c r="BC482" s="188"/>
      <c r="BD482" s="188"/>
      <c r="BE482" s="188"/>
      <c r="BF482" s="188"/>
      <c r="BG482" s="188"/>
      <c r="BH482" s="188"/>
      <c r="BI482" s="188"/>
      <c r="BJ482" s="188"/>
      <c r="BK482" s="188"/>
      <c r="BL482" s="188"/>
      <c r="BM482" s="188"/>
      <c r="BN482" s="188"/>
      <c r="BO482" s="189"/>
      <c r="BP482" s="72"/>
      <c r="BQ482" s="73"/>
      <c r="BR482" s="209"/>
    </row>
    <row r="483" spans="1:70" s="210" customFormat="1" ht="16.5" customHeight="1" x14ac:dyDescent="0.2">
      <c r="A483" s="208"/>
      <c r="B483" s="307"/>
      <c r="C483" s="185"/>
      <c r="D483" s="185"/>
      <c r="E483" s="185"/>
      <c r="F483" s="190"/>
      <c r="G483" s="190"/>
      <c r="H483" s="190"/>
      <c r="I483" s="190"/>
      <c r="J483" s="190"/>
      <c r="K483" s="190"/>
      <c r="L483" s="190"/>
      <c r="M483" s="190"/>
      <c r="N483" s="190"/>
      <c r="O483" s="190"/>
      <c r="P483" s="190"/>
      <c r="Q483" s="190"/>
      <c r="R483" s="190"/>
      <c r="S483" s="190"/>
      <c r="T483" s="190"/>
      <c r="U483" s="190"/>
      <c r="V483" s="190"/>
      <c r="W483" s="190"/>
      <c r="X483" s="190"/>
      <c r="Y483" s="190"/>
      <c r="Z483" s="190"/>
      <c r="AA483" s="190"/>
      <c r="AB483" s="191"/>
      <c r="AC483" s="192"/>
      <c r="AD483" s="193"/>
      <c r="AE483" s="193"/>
      <c r="AF483" s="193"/>
      <c r="AG483" s="194"/>
      <c r="AH483" s="194"/>
      <c r="AI483" s="195"/>
      <c r="AJ483" s="181"/>
      <c r="AK483" s="182"/>
      <c r="AL483" s="179"/>
      <c r="AM483" s="180"/>
      <c r="AN483" s="181"/>
      <c r="AO483" s="182"/>
      <c r="AP483" s="69"/>
      <c r="AQ483" s="183"/>
      <c r="AR483" s="184"/>
      <c r="AS483" s="185"/>
      <c r="AT483" s="185"/>
      <c r="AU483" s="185"/>
      <c r="AV483" s="185"/>
      <c r="AW483" s="186"/>
      <c r="AX483" s="70"/>
      <c r="AY483" s="70"/>
      <c r="AZ483" s="70"/>
      <c r="BA483" s="71"/>
      <c r="BB483" s="187"/>
      <c r="BC483" s="188"/>
      <c r="BD483" s="188"/>
      <c r="BE483" s="188"/>
      <c r="BF483" s="188"/>
      <c r="BG483" s="188"/>
      <c r="BH483" s="188"/>
      <c r="BI483" s="188"/>
      <c r="BJ483" s="188"/>
      <c r="BK483" s="188"/>
      <c r="BL483" s="188"/>
      <c r="BM483" s="188"/>
      <c r="BN483" s="188"/>
      <c r="BO483" s="189"/>
      <c r="BP483" s="72"/>
      <c r="BQ483" s="73"/>
      <c r="BR483" s="209"/>
    </row>
    <row r="484" spans="1:70" s="210" customFormat="1" ht="16.5" customHeight="1" x14ac:dyDescent="0.2">
      <c r="A484" s="208"/>
      <c r="B484" s="307"/>
      <c r="C484" s="185"/>
      <c r="D484" s="185"/>
      <c r="E484" s="185"/>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c r="AB484" s="191"/>
      <c r="AC484" s="192"/>
      <c r="AD484" s="193"/>
      <c r="AE484" s="193"/>
      <c r="AF484" s="193"/>
      <c r="AG484" s="194"/>
      <c r="AH484" s="194"/>
      <c r="AI484" s="195"/>
      <c r="AJ484" s="181"/>
      <c r="AK484" s="182"/>
      <c r="AL484" s="179"/>
      <c r="AM484" s="180"/>
      <c r="AN484" s="181"/>
      <c r="AO484" s="182"/>
      <c r="AP484" s="69"/>
      <c r="AQ484" s="183"/>
      <c r="AR484" s="184"/>
      <c r="AS484" s="185"/>
      <c r="AT484" s="185"/>
      <c r="AU484" s="185"/>
      <c r="AV484" s="185"/>
      <c r="AW484" s="186"/>
      <c r="AX484" s="70"/>
      <c r="AY484" s="70"/>
      <c r="AZ484" s="70"/>
      <c r="BA484" s="71"/>
      <c r="BB484" s="187"/>
      <c r="BC484" s="188"/>
      <c r="BD484" s="188"/>
      <c r="BE484" s="188"/>
      <c r="BF484" s="188"/>
      <c r="BG484" s="188"/>
      <c r="BH484" s="188"/>
      <c r="BI484" s="188"/>
      <c r="BJ484" s="188"/>
      <c r="BK484" s="188"/>
      <c r="BL484" s="188"/>
      <c r="BM484" s="188"/>
      <c r="BN484" s="188"/>
      <c r="BO484" s="189"/>
      <c r="BP484" s="72"/>
      <c r="BQ484" s="73"/>
      <c r="BR484" s="209"/>
    </row>
    <row r="485" spans="1:70" s="210" customFormat="1" ht="16.5" customHeight="1" thickBot="1" x14ac:dyDescent="0.25">
      <c r="A485" s="208"/>
      <c r="B485" s="74" t="s">
        <v>468</v>
      </c>
      <c r="C485" s="661" t="e">
        <f>CONCATENATE(VLOOKUP(B485,'F-GD-07 Completo'!$B:$AA,6,0),".",VLOOKUP(B485,'F-GD-07 Completo'!$B:$AA,8,0))</f>
        <v>#N/A</v>
      </c>
      <c r="D485" s="661"/>
      <c r="E485" s="661"/>
      <c r="F485" s="666" t="e">
        <f>CONCATENATE(VLOOKUP(B485,'F-GD-07 Completo'!$B:$AA,7,0),".",VLOOKUP(B485,'F-GD-07 Completo'!$B:$AA,9,0))</f>
        <v>#N/A</v>
      </c>
      <c r="G485" s="666"/>
      <c r="H485" s="666"/>
      <c r="I485" s="666"/>
      <c r="J485" s="666"/>
      <c r="K485" s="666"/>
      <c r="L485" s="666"/>
      <c r="M485" s="666"/>
      <c r="N485" s="666"/>
      <c r="O485" s="666"/>
      <c r="P485" s="666"/>
      <c r="Q485" s="666"/>
      <c r="R485" s="666"/>
      <c r="S485" s="666"/>
      <c r="T485" s="666"/>
      <c r="U485" s="666" t="e">
        <f>CONCATENATE(VLOOKUP(B485,'F-GD-07 Completo'!$B:$AA,8,0)," - ",VLOOKUP(B485,'F-GD-07 Completo'!$B:$W,10,0))</f>
        <v>#N/A</v>
      </c>
      <c r="V485" s="666"/>
      <c r="W485" s="666"/>
      <c r="X485" s="666"/>
      <c r="Y485" s="666"/>
      <c r="Z485" s="666"/>
      <c r="AA485" s="666"/>
      <c r="AB485" s="667"/>
      <c r="AC485" s="668" t="e">
        <f>VLOOKUP(B485,'F-GD-07 Completo'!$B:$AA,11,0)</f>
        <v>#N/A</v>
      </c>
      <c r="AD485" s="669"/>
      <c r="AE485" s="669"/>
      <c r="AF485" s="669"/>
      <c r="AG485" s="670" t="e">
        <f>VLOOKUP(B485,'F-GD-07 Completo'!$B:$AA,12,0)</f>
        <v>#N/A</v>
      </c>
      <c r="AH485" s="670"/>
      <c r="AI485" s="671"/>
      <c r="AJ485" s="672" t="e">
        <f>IF(VLOOKUP(B485,'F-GD-07 Completo'!$B:$AA,13,0)="Carpeta física",CONCATENATE(VLOOKUP(B485,'F-GD-07 Completo'!$B:$AE,14,0)," de ",VLOOKUP(B485,'F-GD-07 Completo'!$B:$AE,15,0))," ")</f>
        <v>#N/A</v>
      </c>
      <c r="AK485" s="673"/>
      <c r="AL485" s="674" t="e">
        <f>IF(VLOOKUP(B485,'F-GD-07 Completo'!$B:$AA,13,0)="Tomo (documentos empastados)",CONCATENATE(VLOOKUP(B485,'F-GD-07 Completo'!$B:$AE,15,0)," de ",VLOOKUP(B485,'F-GD-07 Completo'!$B:$AE,16,0))," ")</f>
        <v>#N/A</v>
      </c>
      <c r="AM485" s="675"/>
      <c r="AN485" s="672" t="e">
        <f>IF(VLOOKUP(B485,'F-GD-07 Completo'!$B:$AA,13,0)="Otro",CONCATENATE(VLOOKUP(B485,'F-GD-07 Completo'!$B:$AE,15,0)," de ",VLOOKUP(B485,'F-GD-07 Completo'!$B:$AE,16,0))," ")</f>
        <v>#N/A</v>
      </c>
      <c r="AO485" s="673"/>
      <c r="AP485" s="69" t="e">
        <f>VLOOKUP(B485,'F-GD-07 Completo'!$B:$AE,29,0)</f>
        <v>#N/A</v>
      </c>
      <c r="AQ485" s="676" t="e">
        <f>VLOOKUP(B485,'F-GD-07 Completo'!$B:$AA,21,0)</f>
        <v>#N/A</v>
      </c>
      <c r="AR485" s="677"/>
      <c r="AS485" s="178" t="e">
        <f>VLOOKUP(B485,'F-GD-07 Completo'!$B:$AA,18,0)</f>
        <v>#N/A</v>
      </c>
      <c r="AT485" s="178" t="e">
        <f>VLOOKUP(B485,'F-GD-07 Completo'!$B:$AA,19,0)</f>
        <v>#N/A</v>
      </c>
      <c r="AU485" s="178" t="e">
        <f>VLOOKUP(B485,'F-GD-07 Completo'!$B:$AA,20,0)</f>
        <v>#N/A</v>
      </c>
      <c r="AV485" s="661" t="e">
        <f>VLOOKUP(B485,'F-GD-07 Completo'!$B:$AA,22,0)</f>
        <v>#N/A</v>
      </c>
      <c r="AW485" s="662"/>
      <c r="AX485" s="70" t="e">
        <f>IF(VLOOKUP(B485,'F-GD-07 Completo'!$B:$AA,23,0)="PU","X"," ")</f>
        <v>#N/A</v>
      </c>
      <c r="AY485" s="70" t="e">
        <f>IF(VLOOKUP(B485,'F-GD-07 Completo'!$B:$AA,23,0)="PC","X"," ")</f>
        <v>#N/A</v>
      </c>
      <c r="AZ485" s="70" t="e">
        <f>IF(VLOOKUP(B485,'F-GD-07 Completo'!$B:$AA,23,0)="PR","X"," ")</f>
        <v>#N/A</v>
      </c>
      <c r="BA485" s="71" t="e">
        <f>VLOOKUP(B485,'F-GD-07 Completo'!$B:$AA,24,0)</f>
        <v>#N/A</v>
      </c>
      <c r="BB485" s="663" t="e">
        <f>VLOOKUP(B485,'F-GD-07 Completo'!$B:$AA,25,0)</f>
        <v>#N/A</v>
      </c>
      <c r="BC485" s="664"/>
      <c r="BD485" s="664"/>
      <c r="BE485" s="664"/>
      <c r="BF485" s="664"/>
      <c r="BG485" s="664"/>
      <c r="BH485" s="664"/>
      <c r="BI485" s="664"/>
      <c r="BJ485" s="664"/>
      <c r="BK485" s="664"/>
      <c r="BL485" s="664"/>
      <c r="BM485" s="664"/>
      <c r="BN485" s="664"/>
      <c r="BO485" s="665"/>
      <c r="BP485" s="72"/>
      <c r="BQ485" s="73"/>
      <c r="BR485" s="209"/>
    </row>
    <row r="486" spans="1:70" ht="5.25" customHeight="1" thickBot="1" x14ac:dyDescent="0.25">
      <c r="A486" s="211"/>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c r="AA486" s="75"/>
      <c r="AB486" s="75"/>
      <c r="AC486" s="75"/>
      <c r="AD486" s="75"/>
      <c r="AE486" s="75"/>
      <c r="AF486" s="75"/>
      <c r="AG486" s="75"/>
      <c r="AH486" s="75"/>
      <c r="AI486" s="75"/>
      <c r="AJ486" s="75"/>
      <c r="AK486" s="75"/>
      <c r="AL486" s="75"/>
      <c r="AM486" s="75"/>
      <c r="AN486" s="75"/>
      <c r="AO486" s="75"/>
      <c r="AP486" s="75"/>
      <c r="AQ486" s="75"/>
      <c r="AR486" s="75"/>
      <c r="AS486" s="75"/>
      <c r="AT486" s="75"/>
      <c r="AU486" s="75"/>
      <c r="AV486" s="75"/>
      <c r="AW486" s="75"/>
      <c r="AX486" s="75"/>
      <c r="AY486" s="75"/>
      <c r="AZ486" s="75"/>
      <c r="BA486" s="75"/>
      <c r="BB486" s="75"/>
      <c r="BC486" s="75"/>
      <c r="BD486" s="75"/>
      <c r="BE486" s="75"/>
      <c r="BF486" s="75"/>
      <c r="BG486" s="75"/>
      <c r="BH486" s="75"/>
      <c r="BI486" s="75"/>
      <c r="BJ486" s="75"/>
      <c r="BK486" s="75"/>
      <c r="BL486" s="75"/>
      <c r="BM486" s="75"/>
      <c r="BN486" s="75"/>
      <c r="BO486" s="75"/>
      <c r="BP486" s="76"/>
      <c r="BQ486" s="28"/>
    </row>
    <row r="487" spans="1:70" ht="14.1" customHeight="1" x14ac:dyDescent="0.2">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8"/>
      <c r="AP487" s="28"/>
      <c r="AQ487" s="28"/>
      <c r="AR487" s="28"/>
      <c r="AS487" s="28"/>
      <c r="AT487" s="28"/>
      <c r="AU487" s="28"/>
      <c r="AV487" s="28"/>
      <c r="AW487" s="28"/>
      <c r="AX487" s="28"/>
      <c r="AY487" s="28"/>
      <c r="AZ487" s="28"/>
      <c r="BA487" s="28"/>
      <c r="BB487" s="28"/>
      <c r="BC487" s="28"/>
      <c r="BD487" s="28"/>
      <c r="BE487" s="28"/>
      <c r="BF487" s="28"/>
      <c r="BG487" s="28"/>
      <c r="BH487" s="28"/>
      <c r="BI487" s="28"/>
      <c r="BJ487" s="28"/>
      <c r="BK487" s="28"/>
      <c r="BL487" s="28"/>
      <c r="BM487" s="28"/>
      <c r="BN487" s="28"/>
      <c r="BO487" s="28"/>
      <c r="BP487" s="28"/>
      <c r="BQ487" s="28"/>
    </row>
    <row r="488" spans="1:70" ht="14.1" customHeight="1" x14ac:dyDescent="0.2">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28"/>
      <c r="AG488" s="28"/>
      <c r="AH488" s="28"/>
      <c r="AI488" s="28"/>
      <c r="AJ488" s="28"/>
      <c r="AK488" s="28"/>
      <c r="AL488" s="28"/>
      <c r="AM488" s="28"/>
      <c r="AN488" s="28"/>
      <c r="AO488" s="28"/>
      <c r="AP488" s="28"/>
      <c r="AQ488" s="28"/>
      <c r="AR488" s="28"/>
      <c r="AS488" s="28"/>
      <c r="AT488" s="28"/>
      <c r="AU488" s="28"/>
      <c r="AV488" s="28"/>
      <c r="AW488" s="28"/>
      <c r="AX488" s="28"/>
      <c r="AY488" s="28"/>
      <c r="AZ488" s="28"/>
      <c r="BA488" s="28"/>
      <c r="BB488" s="28"/>
      <c r="BC488" s="28"/>
      <c r="BD488" s="28"/>
      <c r="BE488" s="28"/>
      <c r="BF488" s="28"/>
      <c r="BG488" s="28"/>
      <c r="BH488" s="28"/>
      <c r="BI488" s="28"/>
      <c r="BJ488" s="28"/>
      <c r="BK488" s="28"/>
      <c r="BL488" s="28"/>
      <c r="BM488" s="28"/>
      <c r="BN488" s="28"/>
      <c r="BO488" s="28"/>
      <c r="BP488" s="28"/>
      <c r="BQ488" s="28"/>
    </row>
    <row r="489" spans="1:70" ht="14.1" customHeight="1" x14ac:dyDescent="0.2">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c r="AI489" s="28"/>
      <c r="AJ489" s="28"/>
      <c r="AK489" s="28"/>
      <c r="AL489" s="28"/>
      <c r="AM489" s="28"/>
      <c r="AN489" s="28"/>
      <c r="AO489" s="28"/>
      <c r="AP489" s="28"/>
      <c r="AQ489" s="28"/>
      <c r="AR489" s="28"/>
      <c r="AS489" s="28"/>
      <c r="AT489" s="28"/>
      <c r="AU489" s="28"/>
      <c r="AV489" s="28"/>
      <c r="AW489" s="28"/>
      <c r="AX489" s="28"/>
      <c r="AY489" s="28"/>
      <c r="AZ489" s="28"/>
      <c r="BA489" s="28"/>
      <c r="BB489" s="28"/>
      <c r="BC489" s="28"/>
      <c r="BD489" s="28"/>
      <c r="BE489" s="28"/>
      <c r="BF489" s="28"/>
      <c r="BG489" s="28"/>
      <c r="BH489" s="28"/>
      <c r="BI489" s="28"/>
      <c r="BJ489" s="28"/>
      <c r="BK489" s="28"/>
      <c r="BL489" s="28"/>
      <c r="BM489" s="28"/>
      <c r="BN489" s="28"/>
      <c r="BO489" s="28"/>
      <c r="BP489" s="28"/>
      <c r="BQ489" s="28"/>
    </row>
    <row r="490" spans="1:70" ht="14.1" customHeight="1" x14ac:dyDescent="0.2">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28"/>
      <c r="AG490" s="28"/>
      <c r="AH490" s="28"/>
      <c r="AI490" s="28"/>
      <c r="AJ490" s="28"/>
      <c r="AK490" s="28"/>
      <c r="AL490" s="28"/>
      <c r="AM490" s="28"/>
      <c r="AN490" s="28"/>
      <c r="AO490" s="28"/>
      <c r="AP490" s="28"/>
      <c r="AQ490" s="28"/>
      <c r="AR490" s="28"/>
      <c r="AS490" s="28"/>
      <c r="AT490" s="28"/>
      <c r="AU490" s="28"/>
      <c r="AV490" s="28"/>
      <c r="AW490" s="28"/>
      <c r="AX490" s="28"/>
      <c r="AY490" s="28"/>
      <c r="AZ490" s="28"/>
      <c r="BA490" s="28"/>
      <c r="BB490" s="28"/>
      <c r="BC490" s="28"/>
      <c r="BD490" s="28"/>
      <c r="BE490" s="28"/>
      <c r="BF490" s="28"/>
      <c r="BG490" s="28"/>
      <c r="BH490" s="28"/>
      <c r="BI490" s="28"/>
      <c r="BJ490" s="28"/>
      <c r="BK490" s="28"/>
      <c r="BL490" s="28"/>
      <c r="BM490" s="28"/>
      <c r="BN490" s="28"/>
      <c r="BO490" s="28"/>
      <c r="BP490" s="28"/>
      <c r="BQ490" s="28"/>
    </row>
    <row r="491" spans="1:70" ht="26.25" customHeight="1" x14ac:dyDescent="0.2">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28"/>
      <c r="AG491" s="28"/>
      <c r="AH491" s="28"/>
      <c r="AI491" s="28"/>
      <c r="AJ491" s="28"/>
      <c r="AK491" s="28"/>
      <c r="AL491" s="28"/>
      <c r="AM491" s="28"/>
      <c r="AN491" s="28"/>
      <c r="AO491" s="28"/>
      <c r="AP491" s="28"/>
      <c r="AQ491" s="28"/>
      <c r="AR491" s="28"/>
      <c r="AS491" s="28"/>
      <c r="AT491" s="28"/>
      <c r="AU491" s="28"/>
      <c r="AV491" s="28"/>
      <c r="AW491" s="28"/>
      <c r="AX491" s="28"/>
      <c r="AY491" s="28"/>
      <c r="AZ491" s="28"/>
      <c r="BA491" s="28"/>
      <c r="BB491" s="28"/>
      <c r="BC491" s="28"/>
      <c r="BD491" s="28"/>
      <c r="BE491" s="28"/>
      <c r="BF491" s="28"/>
      <c r="BG491" s="28"/>
      <c r="BH491" s="28"/>
      <c r="BI491" s="28"/>
      <c r="BJ491" s="28"/>
      <c r="BK491" s="28"/>
      <c r="BL491" s="28"/>
      <c r="BM491" s="28"/>
      <c r="BN491" s="28"/>
      <c r="BO491" s="28"/>
      <c r="BP491" s="28"/>
      <c r="BQ491" s="28"/>
      <c r="BR491" s="196"/>
    </row>
    <row r="492" spans="1:70" ht="14.1" customHeight="1" x14ac:dyDescent="0.2">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c r="AF492" s="28"/>
      <c r="AG492" s="28"/>
      <c r="AH492" s="28"/>
      <c r="AI492" s="28"/>
      <c r="AJ492" s="28"/>
      <c r="AK492" s="28"/>
      <c r="AL492" s="28"/>
      <c r="AM492" s="28"/>
      <c r="AN492" s="28"/>
      <c r="AO492" s="28"/>
      <c r="AP492" s="28"/>
      <c r="AQ492" s="28"/>
      <c r="AR492" s="28"/>
      <c r="AS492" s="28"/>
      <c r="AT492" s="28"/>
      <c r="AU492" s="28"/>
      <c r="AV492" s="28"/>
      <c r="AW492" s="28"/>
      <c r="AX492" s="28"/>
      <c r="AY492" s="28"/>
      <c r="AZ492" s="28"/>
      <c r="BA492" s="28"/>
      <c r="BB492" s="28"/>
      <c r="BC492" s="28"/>
      <c r="BD492" s="28"/>
      <c r="BE492" s="28"/>
      <c r="BF492" s="28"/>
      <c r="BG492" s="28"/>
      <c r="BH492" s="28"/>
      <c r="BI492" s="28"/>
      <c r="BJ492" s="28"/>
      <c r="BK492" s="28"/>
      <c r="BL492" s="28"/>
      <c r="BM492" s="28"/>
      <c r="BN492" s="28"/>
      <c r="BO492" s="28"/>
      <c r="BP492" s="28"/>
      <c r="BQ492" s="28"/>
      <c r="BR492" s="196"/>
    </row>
    <row r="493" spans="1:70" ht="14.1" customHeight="1" x14ac:dyDescent="0.2">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c r="AF493" s="28"/>
      <c r="AG493" s="28"/>
      <c r="AH493" s="28"/>
      <c r="AI493" s="28"/>
      <c r="AJ493" s="28"/>
      <c r="AK493" s="28"/>
      <c r="AL493" s="28"/>
      <c r="AM493" s="28"/>
      <c r="AN493" s="28"/>
      <c r="AO493" s="28"/>
      <c r="AP493" s="28"/>
      <c r="AQ493" s="28"/>
      <c r="AR493" s="28"/>
      <c r="AS493" s="28"/>
      <c r="AT493" s="28"/>
      <c r="AU493" s="28"/>
      <c r="AV493" s="28"/>
      <c r="AW493" s="28"/>
      <c r="AX493" s="28"/>
      <c r="AY493" s="28"/>
      <c r="AZ493" s="28"/>
      <c r="BA493" s="28"/>
      <c r="BB493" s="28"/>
      <c r="BC493" s="28"/>
      <c r="BD493" s="28"/>
      <c r="BE493" s="28"/>
      <c r="BF493" s="28"/>
      <c r="BG493" s="28"/>
      <c r="BH493" s="28"/>
      <c r="BI493" s="28"/>
      <c r="BJ493" s="28"/>
      <c r="BK493" s="28"/>
      <c r="BL493" s="28"/>
      <c r="BM493" s="28"/>
      <c r="BN493" s="28"/>
      <c r="BO493" s="28"/>
      <c r="BP493" s="28"/>
      <c r="BQ493" s="28"/>
    </row>
    <row r="494" spans="1:70" ht="14.1" customHeight="1" x14ac:dyDescent="0.2">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c r="AI494" s="28"/>
      <c r="AJ494" s="28"/>
      <c r="AK494" s="28"/>
      <c r="AL494" s="28"/>
      <c r="AM494" s="28"/>
      <c r="AN494" s="28"/>
      <c r="AO494" s="28"/>
      <c r="AP494" s="28"/>
      <c r="AQ494" s="28"/>
      <c r="AR494" s="28"/>
      <c r="AS494" s="28"/>
      <c r="AT494" s="28"/>
      <c r="AU494" s="28"/>
      <c r="AV494" s="28"/>
      <c r="AW494" s="28"/>
      <c r="AX494" s="28"/>
      <c r="AY494" s="28"/>
      <c r="AZ494" s="28"/>
      <c r="BA494" s="28"/>
      <c r="BB494" s="28"/>
      <c r="BC494" s="28"/>
      <c r="BD494" s="28"/>
      <c r="BE494" s="28"/>
      <c r="BF494" s="28"/>
      <c r="BG494" s="28"/>
      <c r="BH494" s="28"/>
      <c r="BI494" s="28"/>
      <c r="BJ494" s="28"/>
      <c r="BK494" s="28"/>
      <c r="BL494" s="28"/>
      <c r="BM494" s="28"/>
      <c r="BN494" s="28"/>
      <c r="BO494" s="28"/>
      <c r="BP494" s="28"/>
      <c r="BQ494" s="28"/>
    </row>
    <row r="495" spans="1:70" ht="14.1" customHeight="1" x14ac:dyDescent="0.2">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28"/>
      <c r="AG495" s="28"/>
      <c r="AH495" s="28"/>
      <c r="AI495" s="28"/>
      <c r="AJ495" s="28"/>
      <c r="AK495" s="28"/>
      <c r="AL495" s="28"/>
      <c r="AM495" s="28"/>
      <c r="AN495" s="28"/>
      <c r="AO495" s="28"/>
      <c r="AP495" s="28"/>
      <c r="AQ495" s="28"/>
      <c r="AR495" s="28"/>
      <c r="AS495" s="28"/>
      <c r="AT495" s="28"/>
      <c r="AU495" s="28"/>
      <c r="AV495" s="28"/>
      <c r="AW495" s="28"/>
      <c r="AX495" s="28"/>
      <c r="AY495" s="28"/>
      <c r="AZ495" s="28"/>
      <c r="BA495" s="28"/>
      <c r="BB495" s="28"/>
      <c r="BC495" s="28"/>
      <c r="BD495" s="28"/>
      <c r="BE495" s="28"/>
      <c r="BF495" s="28"/>
      <c r="BG495" s="28"/>
      <c r="BH495" s="28"/>
      <c r="BI495" s="28"/>
      <c r="BJ495" s="28"/>
      <c r="BK495" s="28"/>
      <c r="BL495" s="28"/>
      <c r="BM495" s="28"/>
      <c r="BN495" s="28"/>
      <c r="BO495" s="28"/>
      <c r="BP495" s="28"/>
      <c r="BQ495" s="28"/>
    </row>
    <row r="496" spans="1:70" ht="14.1" customHeight="1" x14ac:dyDescent="0.2">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c r="AF496" s="28"/>
      <c r="AG496" s="28"/>
      <c r="AH496" s="28"/>
      <c r="AI496" s="28"/>
      <c r="AJ496" s="28"/>
      <c r="AK496" s="28"/>
      <c r="AL496" s="28"/>
      <c r="AM496" s="28"/>
      <c r="AN496" s="28"/>
      <c r="AO496" s="28"/>
      <c r="AP496" s="28"/>
      <c r="AQ496" s="28"/>
      <c r="AR496" s="28"/>
      <c r="AS496" s="28"/>
      <c r="AT496" s="28"/>
      <c r="AU496" s="28"/>
      <c r="AV496" s="28"/>
      <c r="AW496" s="28"/>
      <c r="AX496" s="28"/>
      <c r="AY496" s="28"/>
      <c r="AZ496" s="28"/>
      <c r="BA496" s="28"/>
      <c r="BB496" s="28"/>
      <c r="BC496" s="28"/>
      <c r="BD496" s="28"/>
      <c r="BE496" s="28"/>
      <c r="BF496" s="28"/>
      <c r="BG496" s="28"/>
      <c r="BH496" s="28"/>
      <c r="BI496" s="28"/>
      <c r="BJ496" s="28"/>
      <c r="BK496" s="28"/>
      <c r="BL496" s="28"/>
      <c r="BM496" s="28"/>
      <c r="BN496" s="28"/>
      <c r="BO496" s="28"/>
      <c r="BP496" s="28"/>
      <c r="BQ496" s="28"/>
    </row>
    <row r="497" spans="2:69" ht="14.1" customHeight="1" x14ac:dyDescent="0.2">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c r="AF497" s="28"/>
      <c r="AG497" s="28"/>
      <c r="AH497" s="28"/>
      <c r="AI497" s="28"/>
      <c r="AJ497" s="28"/>
      <c r="AK497" s="28"/>
      <c r="AL497" s="28"/>
      <c r="AM497" s="28"/>
      <c r="AN497" s="28"/>
      <c r="AO497" s="28"/>
      <c r="AP497" s="28"/>
      <c r="AQ497" s="28"/>
      <c r="AR497" s="28"/>
      <c r="AS497" s="28"/>
      <c r="AT497" s="28"/>
      <c r="AU497" s="28"/>
      <c r="AV497" s="28"/>
      <c r="AW497" s="28"/>
      <c r="AX497" s="28"/>
      <c r="AY497" s="28"/>
      <c r="AZ497" s="28"/>
      <c r="BA497" s="28"/>
      <c r="BB497" s="28"/>
      <c r="BC497" s="28"/>
      <c r="BD497" s="28"/>
      <c r="BE497" s="28"/>
      <c r="BF497" s="28"/>
      <c r="BG497" s="28"/>
      <c r="BH497" s="28"/>
      <c r="BI497" s="28"/>
      <c r="BJ497" s="28"/>
      <c r="BK497" s="28"/>
      <c r="BL497" s="28"/>
      <c r="BM497" s="28"/>
      <c r="BN497" s="28"/>
      <c r="BO497" s="28"/>
      <c r="BP497" s="28"/>
      <c r="BQ497" s="28"/>
    </row>
    <row r="498" spans="2:69" ht="14.1" customHeight="1" x14ac:dyDescent="0.2">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c r="AA498" s="28"/>
      <c r="AB498" s="28"/>
      <c r="AC498" s="28"/>
      <c r="AD498" s="28"/>
      <c r="AE498" s="28"/>
      <c r="AF498" s="28"/>
      <c r="AG498" s="28"/>
      <c r="AH498" s="28"/>
      <c r="AI498" s="28"/>
      <c r="AJ498" s="28"/>
      <c r="AK498" s="28"/>
      <c r="AL498" s="28"/>
      <c r="AM498" s="28"/>
      <c r="AN498" s="28"/>
      <c r="AO498" s="28"/>
      <c r="AP498" s="28"/>
      <c r="AQ498" s="28"/>
      <c r="AR498" s="28"/>
      <c r="AS498" s="28"/>
      <c r="AT498" s="28"/>
      <c r="AU498" s="28"/>
      <c r="AV498" s="28"/>
      <c r="AW498" s="28"/>
      <c r="AX498" s="28"/>
      <c r="AY498" s="28"/>
      <c r="AZ498" s="28"/>
      <c r="BA498" s="28"/>
      <c r="BB498" s="28"/>
      <c r="BC498" s="28"/>
      <c r="BD498" s="28"/>
      <c r="BE498" s="28"/>
      <c r="BF498" s="28"/>
      <c r="BG498" s="28"/>
      <c r="BH498" s="28"/>
      <c r="BI498" s="28"/>
      <c r="BJ498" s="28"/>
      <c r="BK498" s="28"/>
      <c r="BL498" s="28"/>
      <c r="BM498" s="28"/>
      <c r="BN498" s="28"/>
      <c r="BO498" s="28"/>
      <c r="BP498" s="28"/>
      <c r="BQ498" s="28"/>
    </row>
    <row r="499" spans="2:69" ht="14.1" customHeight="1" x14ac:dyDescent="0.2">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c r="AA499" s="28"/>
      <c r="AB499" s="28"/>
      <c r="AC499" s="28"/>
      <c r="AD499" s="28"/>
      <c r="AE499" s="28"/>
      <c r="AF499" s="28"/>
      <c r="AG499" s="28"/>
      <c r="AH499" s="28"/>
      <c r="AI499" s="28"/>
      <c r="AJ499" s="28"/>
      <c r="AK499" s="28"/>
      <c r="AL499" s="28"/>
      <c r="AM499" s="28"/>
      <c r="AN499" s="28"/>
      <c r="AO499" s="28"/>
      <c r="AP499" s="28"/>
      <c r="AQ499" s="28"/>
      <c r="AR499" s="28"/>
      <c r="AS499" s="28"/>
      <c r="AT499" s="28"/>
      <c r="AU499" s="28"/>
      <c r="AV499" s="28"/>
      <c r="AW499" s="28"/>
      <c r="AX499" s="28"/>
      <c r="AY499" s="28"/>
      <c r="AZ499" s="28"/>
      <c r="BA499" s="28"/>
      <c r="BB499" s="28"/>
      <c r="BC499" s="28"/>
      <c r="BD499" s="28"/>
      <c r="BE499" s="28"/>
      <c r="BF499" s="28"/>
      <c r="BG499" s="28"/>
      <c r="BH499" s="28"/>
      <c r="BI499" s="28"/>
      <c r="BJ499" s="28"/>
      <c r="BK499" s="28"/>
      <c r="BL499" s="28"/>
      <c r="BM499" s="28"/>
      <c r="BN499" s="28"/>
      <c r="BO499" s="28"/>
      <c r="BP499" s="28"/>
      <c r="BQ499" s="28"/>
    </row>
    <row r="500" spans="2:69" ht="14.1" customHeight="1" x14ac:dyDescent="0.2">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c r="AA500" s="28"/>
      <c r="AB500" s="28"/>
      <c r="AC500" s="28"/>
      <c r="AD500" s="28"/>
      <c r="AE500" s="28"/>
      <c r="AF500" s="28"/>
      <c r="AG500" s="28"/>
      <c r="AH500" s="28"/>
      <c r="AI500" s="28"/>
      <c r="AJ500" s="28"/>
      <c r="AK500" s="28"/>
      <c r="AL500" s="28"/>
      <c r="AM500" s="28"/>
      <c r="AN500" s="28"/>
      <c r="AO500" s="28"/>
      <c r="AP500" s="28"/>
      <c r="AQ500" s="28"/>
      <c r="AR500" s="28"/>
      <c r="AS500" s="28"/>
      <c r="AT500" s="28"/>
      <c r="AU500" s="28"/>
      <c r="AV500" s="28"/>
      <c r="AW500" s="28"/>
      <c r="AX500" s="28"/>
      <c r="AY500" s="28"/>
      <c r="AZ500" s="28"/>
      <c r="BA500" s="28"/>
      <c r="BB500" s="28"/>
      <c r="BC500" s="28"/>
      <c r="BD500" s="28"/>
      <c r="BE500" s="28"/>
      <c r="BF500" s="28"/>
      <c r="BG500" s="28"/>
      <c r="BH500" s="28"/>
      <c r="BI500" s="28"/>
      <c r="BJ500" s="28"/>
      <c r="BK500" s="28"/>
      <c r="BL500" s="28"/>
      <c r="BM500" s="28"/>
      <c r="BN500" s="28"/>
      <c r="BO500" s="28"/>
      <c r="BP500" s="28"/>
      <c r="BQ500" s="28"/>
    </row>
    <row r="501" spans="2:69" ht="14.1" customHeight="1" x14ac:dyDescent="0.2">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c r="AA501" s="28"/>
      <c r="AB501" s="28"/>
      <c r="AC501" s="28"/>
      <c r="AD501" s="28"/>
      <c r="AE501" s="28"/>
      <c r="AF501" s="28"/>
      <c r="AG501" s="28"/>
      <c r="AH501" s="28"/>
      <c r="AI501" s="28"/>
      <c r="AJ501" s="28"/>
      <c r="AK501" s="28"/>
      <c r="AL501" s="28"/>
      <c r="AM501" s="28"/>
      <c r="AN501" s="28"/>
      <c r="AO501" s="28"/>
      <c r="AP501" s="28"/>
      <c r="AQ501" s="28"/>
      <c r="AR501" s="28"/>
      <c r="AS501" s="28"/>
      <c r="AT501" s="28"/>
      <c r="AU501" s="28"/>
      <c r="AV501" s="28"/>
      <c r="AW501" s="28"/>
      <c r="AX501" s="28"/>
      <c r="AY501" s="28"/>
      <c r="AZ501" s="28"/>
      <c r="BA501" s="28"/>
      <c r="BB501" s="28"/>
      <c r="BC501" s="28"/>
      <c r="BD501" s="28"/>
      <c r="BE501" s="28"/>
      <c r="BF501" s="28"/>
      <c r="BG501" s="28"/>
      <c r="BH501" s="28"/>
      <c r="BI501" s="28"/>
      <c r="BJ501" s="28"/>
      <c r="BK501" s="28"/>
      <c r="BL501" s="28"/>
      <c r="BM501" s="28"/>
      <c r="BN501" s="28"/>
      <c r="BO501" s="28"/>
      <c r="BP501" s="28"/>
      <c r="BQ501" s="28"/>
    </row>
    <row r="502" spans="2:69" ht="14.1" customHeight="1" x14ac:dyDescent="0.2">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c r="AA502" s="28"/>
      <c r="AB502" s="28"/>
      <c r="AC502" s="28"/>
      <c r="AD502" s="28"/>
      <c r="AE502" s="28"/>
      <c r="AF502" s="28"/>
      <c r="AG502" s="28"/>
      <c r="AH502" s="28"/>
      <c r="AI502" s="28"/>
      <c r="AJ502" s="28"/>
      <c r="AK502" s="28"/>
      <c r="AL502" s="28"/>
      <c r="AM502" s="28"/>
      <c r="AN502" s="28"/>
      <c r="AO502" s="28"/>
      <c r="AP502" s="28"/>
      <c r="AQ502" s="28"/>
      <c r="AR502" s="28"/>
      <c r="AS502" s="28"/>
      <c r="AT502" s="28"/>
      <c r="AU502" s="28"/>
      <c r="AV502" s="28"/>
      <c r="AW502" s="28"/>
      <c r="AX502" s="28"/>
      <c r="AY502" s="28"/>
      <c r="AZ502" s="28"/>
      <c r="BA502" s="28"/>
      <c r="BB502" s="28"/>
      <c r="BC502" s="28"/>
      <c r="BD502" s="28"/>
      <c r="BE502" s="28"/>
      <c r="BF502" s="28"/>
      <c r="BG502" s="28"/>
      <c r="BH502" s="28"/>
      <c r="BI502" s="28"/>
      <c r="BJ502" s="28"/>
      <c r="BK502" s="28"/>
      <c r="BL502" s="28"/>
      <c r="BM502" s="28"/>
      <c r="BN502" s="28"/>
      <c r="BO502" s="28"/>
      <c r="BP502" s="28"/>
      <c r="BQ502" s="28"/>
    </row>
    <row r="503" spans="2:69" ht="14.1" customHeight="1" x14ac:dyDescent="0.2">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c r="AA503" s="28"/>
      <c r="AB503" s="28"/>
      <c r="AC503" s="28"/>
      <c r="AD503" s="28"/>
      <c r="AE503" s="28"/>
      <c r="AF503" s="28"/>
      <c r="AG503" s="28"/>
      <c r="AH503" s="28"/>
      <c r="AI503" s="28"/>
      <c r="AJ503" s="28"/>
      <c r="AK503" s="28"/>
      <c r="AL503" s="28"/>
      <c r="AM503" s="28"/>
      <c r="AN503" s="28"/>
      <c r="AO503" s="28"/>
      <c r="AP503" s="28"/>
      <c r="AQ503" s="28"/>
      <c r="AR503" s="28"/>
      <c r="AS503" s="28"/>
      <c r="AT503" s="28"/>
      <c r="AU503" s="28"/>
      <c r="AV503" s="28"/>
      <c r="AW503" s="28"/>
      <c r="AX503" s="28"/>
      <c r="AY503" s="28"/>
      <c r="AZ503" s="28"/>
      <c r="BA503" s="28"/>
      <c r="BB503" s="28"/>
      <c r="BC503" s="28"/>
      <c r="BD503" s="28"/>
      <c r="BE503" s="28"/>
      <c r="BF503" s="28"/>
      <c r="BG503" s="28"/>
      <c r="BH503" s="28"/>
      <c r="BI503" s="28"/>
      <c r="BJ503" s="28"/>
      <c r="BK503" s="28"/>
      <c r="BL503" s="28"/>
      <c r="BM503" s="28"/>
      <c r="BN503" s="28"/>
      <c r="BO503" s="28"/>
      <c r="BP503" s="28"/>
      <c r="BQ503" s="28"/>
    </row>
    <row r="504" spans="2:69" ht="14.1" customHeight="1" x14ac:dyDescent="0.2">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c r="AA504" s="28"/>
      <c r="AB504" s="28"/>
      <c r="AC504" s="28"/>
      <c r="AD504" s="28"/>
      <c r="AE504" s="28"/>
      <c r="AF504" s="28"/>
      <c r="AG504" s="28"/>
      <c r="AH504" s="28"/>
      <c r="AI504" s="28"/>
      <c r="AJ504" s="28"/>
      <c r="AK504" s="28"/>
      <c r="AL504" s="28"/>
      <c r="AM504" s="28"/>
      <c r="AN504" s="28"/>
      <c r="AO504" s="28"/>
      <c r="AP504" s="28"/>
      <c r="AQ504" s="28"/>
      <c r="AR504" s="28"/>
      <c r="AS504" s="28"/>
      <c r="AT504" s="28"/>
      <c r="AU504" s="28"/>
      <c r="AV504" s="28"/>
      <c r="AW504" s="28"/>
      <c r="AX504" s="28"/>
      <c r="AY504" s="28"/>
      <c r="AZ504" s="28"/>
      <c r="BA504" s="28"/>
      <c r="BB504" s="28"/>
      <c r="BC504" s="28"/>
      <c r="BD504" s="28"/>
      <c r="BE504" s="28"/>
      <c r="BF504" s="28"/>
      <c r="BG504" s="28"/>
      <c r="BH504" s="28"/>
      <c r="BI504" s="28"/>
      <c r="BJ504" s="28"/>
      <c r="BK504" s="28"/>
      <c r="BL504" s="28"/>
      <c r="BM504" s="28"/>
      <c r="BN504" s="28"/>
      <c r="BO504" s="28"/>
      <c r="BP504" s="28"/>
      <c r="BQ504" s="28"/>
    </row>
    <row r="505" spans="2:69" ht="14.1" customHeight="1" x14ac:dyDescent="0.2">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c r="AD505" s="28"/>
      <c r="AE505" s="28"/>
      <c r="AF505" s="28"/>
      <c r="AG505" s="28"/>
      <c r="AH505" s="28"/>
      <c r="AI505" s="28"/>
      <c r="AJ505" s="28"/>
      <c r="AK505" s="28"/>
      <c r="AL505" s="28"/>
      <c r="AM505" s="28"/>
      <c r="AN505" s="28"/>
      <c r="AO505" s="28"/>
      <c r="AP505" s="28"/>
      <c r="AQ505" s="28"/>
      <c r="AR505" s="28"/>
      <c r="AS505" s="28"/>
      <c r="AT505" s="28"/>
      <c r="AU505" s="28"/>
      <c r="AV505" s="28"/>
      <c r="AW505" s="28"/>
      <c r="AX505" s="28"/>
      <c r="AY505" s="28"/>
      <c r="AZ505" s="28"/>
      <c r="BA505" s="28"/>
      <c r="BB505" s="28"/>
      <c r="BC505" s="28"/>
      <c r="BD505" s="28"/>
      <c r="BE505" s="28"/>
      <c r="BF505" s="28"/>
      <c r="BG505" s="28"/>
      <c r="BH505" s="28"/>
      <c r="BI505" s="28"/>
      <c r="BJ505" s="28"/>
      <c r="BK505" s="28"/>
      <c r="BL505" s="28"/>
      <c r="BM505" s="28"/>
      <c r="BN505" s="28"/>
      <c r="BO505" s="28"/>
      <c r="BP505" s="28"/>
      <c r="BQ505" s="28"/>
    </row>
    <row r="506" spans="2:69" ht="14.1" customHeight="1" x14ac:dyDescent="0.2">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c r="AD506" s="28"/>
      <c r="AE506" s="28"/>
      <c r="AF506" s="28"/>
      <c r="AG506" s="28"/>
      <c r="AH506" s="28"/>
      <c r="AI506" s="28"/>
      <c r="AJ506" s="28"/>
      <c r="AK506" s="28"/>
      <c r="AL506" s="28"/>
      <c r="AM506" s="28"/>
      <c r="AN506" s="28"/>
      <c r="AO506" s="28"/>
      <c r="AP506" s="28"/>
      <c r="AQ506" s="28"/>
      <c r="AR506" s="28"/>
      <c r="AS506" s="28"/>
      <c r="AT506" s="28"/>
      <c r="AU506" s="28"/>
      <c r="AV506" s="28"/>
      <c r="AW506" s="28"/>
      <c r="AX506" s="28"/>
      <c r="AY506" s="28"/>
      <c r="AZ506" s="28"/>
      <c r="BA506" s="28"/>
      <c r="BB506" s="28"/>
      <c r="BC506" s="28"/>
      <c r="BD506" s="28"/>
      <c r="BE506" s="28"/>
      <c r="BF506" s="28"/>
      <c r="BG506" s="28"/>
      <c r="BH506" s="28"/>
      <c r="BI506" s="28"/>
      <c r="BJ506" s="28"/>
      <c r="BK506" s="28"/>
      <c r="BL506" s="28"/>
      <c r="BM506" s="28"/>
      <c r="BN506" s="28"/>
      <c r="BO506" s="28"/>
      <c r="BP506" s="28"/>
      <c r="BQ506" s="28"/>
    </row>
    <row r="507" spans="2:69" ht="14.1" customHeight="1" x14ac:dyDescent="0.2">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c r="AD507" s="28"/>
      <c r="AE507" s="28"/>
      <c r="AF507" s="28"/>
      <c r="AG507" s="28"/>
      <c r="AH507" s="28"/>
      <c r="AI507" s="28"/>
      <c r="AJ507" s="28"/>
      <c r="AK507" s="28"/>
      <c r="AL507" s="28"/>
      <c r="AM507" s="28"/>
      <c r="AN507" s="28"/>
      <c r="AO507" s="28"/>
      <c r="AP507" s="28"/>
      <c r="AQ507" s="28"/>
      <c r="AR507" s="28"/>
      <c r="AS507" s="28"/>
      <c r="AT507" s="28"/>
      <c r="AU507" s="28"/>
      <c r="AV507" s="28"/>
      <c r="AW507" s="28"/>
      <c r="AX507" s="28"/>
      <c r="AY507" s="28"/>
      <c r="AZ507" s="28"/>
      <c r="BA507" s="28"/>
      <c r="BB507" s="28"/>
      <c r="BC507" s="28"/>
      <c r="BD507" s="28"/>
      <c r="BE507" s="28"/>
      <c r="BF507" s="28"/>
      <c r="BG507" s="28"/>
      <c r="BH507" s="28"/>
      <c r="BI507" s="28"/>
      <c r="BJ507" s="28"/>
      <c r="BK507" s="28"/>
      <c r="BL507" s="28"/>
      <c r="BM507" s="28"/>
      <c r="BN507" s="28"/>
      <c r="BO507" s="28"/>
      <c r="BP507" s="28"/>
      <c r="BQ507" s="28"/>
    </row>
    <row r="508" spans="2:69" ht="14.1" customHeight="1" x14ac:dyDescent="0.2">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c r="AA508" s="28"/>
      <c r="AB508" s="28"/>
      <c r="AC508" s="28"/>
      <c r="AD508" s="28"/>
      <c r="AE508" s="28"/>
      <c r="AF508" s="28"/>
      <c r="AG508" s="28"/>
      <c r="AH508" s="28"/>
      <c r="AI508" s="28"/>
      <c r="AJ508" s="28"/>
      <c r="AK508" s="28"/>
      <c r="AL508" s="28"/>
      <c r="AM508" s="28"/>
      <c r="AN508" s="28"/>
      <c r="AO508" s="28"/>
      <c r="AP508" s="28"/>
      <c r="AQ508" s="28"/>
      <c r="AR508" s="28"/>
      <c r="AS508" s="28"/>
      <c r="AT508" s="28"/>
      <c r="AU508" s="28"/>
      <c r="AV508" s="28"/>
      <c r="AW508" s="28"/>
      <c r="AX508" s="28"/>
      <c r="AY508" s="28"/>
      <c r="AZ508" s="28"/>
      <c r="BA508" s="28"/>
      <c r="BB508" s="28"/>
      <c r="BC508" s="28"/>
      <c r="BD508" s="28"/>
      <c r="BE508" s="28"/>
      <c r="BF508" s="28"/>
      <c r="BG508" s="28"/>
      <c r="BH508" s="28"/>
      <c r="BI508" s="28"/>
      <c r="BJ508" s="28"/>
      <c r="BK508" s="28"/>
      <c r="BL508" s="28"/>
      <c r="BM508" s="28"/>
      <c r="BN508" s="28"/>
      <c r="BO508" s="28"/>
      <c r="BP508" s="28"/>
      <c r="BQ508" s="28"/>
    </row>
    <row r="509" spans="2:69" ht="14.1" customHeight="1" x14ac:dyDescent="0.2">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c r="AA509" s="28"/>
      <c r="AB509" s="28"/>
      <c r="AC509" s="28"/>
      <c r="AD509" s="28"/>
      <c r="AE509" s="28"/>
      <c r="AF509" s="28"/>
      <c r="AG509" s="28"/>
      <c r="AH509" s="28"/>
      <c r="AI509" s="28"/>
      <c r="AJ509" s="28"/>
      <c r="AK509" s="28"/>
      <c r="AL509" s="28"/>
      <c r="AM509" s="28"/>
      <c r="AN509" s="28"/>
      <c r="AO509" s="28"/>
      <c r="AP509" s="28"/>
      <c r="AQ509" s="28"/>
      <c r="AR509" s="28"/>
      <c r="AS509" s="28"/>
      <c r="AT509" s="28"/>
      <c r="AU509" s="28"/>
      <c r="AV509" s="28"/>
      <c r="AW509" s="28"/>
      <c r="AX509" s="28"/>
      <c r="AY509" s="28"/>
      <c r="AZ509" s="28"/>
      <c r="BA509" s="28"/>
      <c r="BB509" s="28"/>
      <c r="BC509" s="28"/>
      <c r="BD509" s="28"/>
      <c r="BE509" s="28"/>
      <c r="BF509" s="28"/>
      <c r="BG509" s="28"/>
      <c r="BH509" s="28"/>
      <c r="BI509" s="28"/>
      <c r="BJ509" s="28"/>
      <c r="BK509" s="28"/>
      <c r="BL509" s="28"/>
      <c r="BM509" s="28"/>
      <c r="BN509" s="28"/>
      <c r="BO509" s="28"/>
      <c r="BP509" s="28"/>
      <c r="BQ509" s="28"/>
    </row>
    <row r="510" spans="2:69" ht="14.1" customHeight="1" x14ac:dyDescent="0.2">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c r="AA510" s="28"/>
      <c r="AB510" s="28"/>
      <c r="AC510" s="28"/>
      <c r="AD510" s="28"/>
      <c r="AE510" s="28"/>
      <c r="AF510" s="28"/>
      <c r="AG510" s="28"/>
      <c r="AH510" s="28"/>
      <c r="AI510" s="28"/>
      <c r="AJ510" s="28"/>
      <c r="AK510" s="28"/>
      <c r="AL510" s="28"/>
      <c r="AM510" s="28"/>
      <c r="AN510" s="28"/>
      <c r="AO510" s="28"/>
      <c r="AP510" s="28"/>
      <c r="AQ510" s="28"/>
      <c r="AR510" s="28"/>
      <c r="AS510" s="28"/>
      <c r="AT510" s="28"/>
      <c r="AU510" s="28"/>
      <c r="AV510" s="28"/>
      <c r="AW510" s="28"/>
      <c r="AX510" s="28"/>
      <c r="AY510" s="28"/>
      <c r="AZ510" s="28"/>
      <c r="BA510" s="28"/>
      <c r="BB510" s="28"/>
      <c r="BC510" s="28"/>
      <c r="BD510" s="28"/>
      <c r="BE510" s="28"/>
      <c r="BF510" s="28"/>
      <c r="BG510" s="28"/>
      <c r="BH510" s="28"/>
      <c r="BI510" s="28"/>
      <c r="BJ510" s="28"/>
      <c r="BK510" s="28"/>
      <c r="BL510" s="28"/>
      <c r="BM510" s="28"/>
      <c r="BN510" s="28"/>
      <c r="BO510" s="28"/>
      <c r="BP510" s="28"/>
      <c r="BQ510" s="28"/>
    </row>
    <row r="511" spans="2:69" ht="14.1" customHeight="1" x14ac:dyDescent="0.2">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c r="AB511" s="28"/>
      <c r="AC511" s="28"/>
      <c r="AD511" s="28"/>
      <c r="AE511" s="28"/>
      <c r="AF511" s="28"/>
      <c r="AG511" s="28"/>
      <c r="AH511" s="28"/>
      <c r="AI511" s="28"/>
      <c r="AJ511" s="28"/>
      <c r="AK511" s="28"/>
      <c r="AL511" s="28"/>
      <c r="AM511" s="28"/>
      <c r="AN511" s="28"/>
      <c r="AO511" s="28"/>
      <c r="AP511" s="28"/>
      <c r="AQ511" s="28"/>
      <c r="AR511" s="28"/>
      <c r="AS511" s="28"/>
      <c r="AT511" s="28"/>
      <c r="AU511" s="28"/>
      <c r="AV511" s="28"/>
      <c r="AW511" s="28"/>
      <c r="AX511" s="28"/>
      <c r="AY511" s="28"/>
      <c r="AZ511" s="28"/>
      <c r="BA511" s="28"/>
      <c r="BB511" s="28"/>
      <c r="BC511" s="28"/>
      <c r="BD511" s="28"/>
      <c r="BE511" s="28"/>
      <c r="BF511" s="28"/>
      <c r="BG511" s="28"/>
      <c r="BH511" s="28"/>
      <c r="BI511" s="28"/>
      <c r="BJ511" s="28"/>
      <c r="BK511" s="28"/>
      <c r="BL511" s="28"/>
      <c r="BM511" s="28"/>
      <c r="BN511" s="28"/>
      <c r="BO511" s="28"/>
      <c r="BP511" s="28"/>
      <c r="BQ511" s="28"/>
    </row>
    <row r="512" spans="2:69" ht="14.1" customHeight="1" x14ac:dyDescent="0.2">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c r="AD512" s="28"/>
      <c r="AE512" s="28"/>
      <c r="AF512" s="28"/>
      <c r="AG512" s="28"/>
      <c r="AH512" s="28"/>
      <c r="AI512" s="28"/>
      <c r="AJ512" s="28"/>
      <c r="AK512" s="28"/>
      <c r="AL512" s="28"/>
      <c r="AM512" s="28"/>
      <c r="AN512" s="28"/>
      <c r="AO512" s="28"/>
      <c r="AP512" s="28"/>
      <c r="AQ512" s="28"/>
      <c r="AR512" s="28"/>
      <c r="AS512" s="28"/>
      <c r="AT512" s="28"/>
      <c r="AU512" s="28"/>
      <c r="AV512" s="28"/>
      <c r="AW512" s="28"/>
      <c r="AX512" s="28"/>
      <c r="AY512" s="28"/>
      <c r="AZ512" s="28"/>
      <c r="BA512" s="28"/>
      <c r="BB512" s="28"/>
      <c r="BC512" s="28"/>
      <c r="BD512" s="28"/>
      <c r="BE512" s="28"/>
      <c r="BF512" s="28"/>
      <c r="BG512" s="28"/>
      <c r="BH512" s="28"/>
      <c r="BI512" s="28"/>
      <c r="BJ512" s="28"/>
      <c r="BK512" s="28"/>
      <c r="BL512" s="28"/>
      <c r="BM512" s="28"/>
      <c r="BN512" s="28"/>
      <c r="BO512" s="28"/>
      <c r="BP512" s="28"/>
      <c r="BQ512" s="28"/>
    </row>
    <row r="513" spans="2:69" ht="14.1" customHeight="1" x14ac:dyDescent="0.2">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c r="AD513" s="28"/>
      <c r="AE513" s="28"/>
      <c r="AF513" s="28"/>
      <c r="AG513" s="28"/>
      <c r="AH513" s="28"/>
      <c r="AI513" s="28"/>
      <c r="AJ513" s="28"/>
      <c r="AK513" s="28"/>
      <c r="AL513" s="28"/>
      <c r="AM513" s="28"/>
      <c r="AN513" s="28"/>
      <c r="AO513" s="28"/>
      <c r="AP513" s="28"/>
      <c r="AQ513" s="28"/>
      <c r="AR513" s="28"/>
      <c r="AS513" s="28"/>
      <c r="AT513" s="28"/>
      <c r="AU513" s="28"/>
      <c r="AV513" s="28"/>
      <c r="AW513" s="28"/>
      <c r="AX513" s="28"/>
      <c r="AY513" s="28"/>
      <c r="AZ513" s="28"/>
      <c r="BA513" s="28"/>
      <c r="BB513" s="28"/>
      <c r="BC513" s="28"/>
      <c r="BD513" s="28"/>
      <c r="BE513" s="28"/>
      <c r="BF513" s="28"/>
      <c r="BG513" s="28"/>
      <c r="BH513" s="28"/>
      <c r="BI513" s="28"/>
      <c r="BJ513" s="28"/>
      <c r="BK513" s="28"/>
      <c r="BL513" s="28"/>
      <c r="BM513" s="28"/>
      <c r="BN513" s="28"/>
      <c r="BO513" s="28"/>
      <c r="BP513" s="28"/>
      <c r="BQ513" s="28"/>
    </row>
    <row r="514" spans="2:69" ht="14.1" customHeight="1" x14ac:dyDescent="0.2">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c r="AA514" s="28"/>
      <c r="AB514" s="28"/>
      <c r="AC514" s="28"/>
      <c r="AD514" s="28"/>
      <c r="AE514" s="28"/>
      <c r="AF514" s="28"/>
      <c r="AG514" s="28"/>
      <c r="AH514" s="28"/>
      <c r="AI514" s="28"/>
      <c r="AJ514" s="28"/>
      <c r="AK514" s="28"/>
      <c r="AL514" s="28"/>
      <c r="AM514" s="28"/>
      <c r="AN514" s="28"/>
      <c r="AO514" s="28"/>
      <c r="AP514" s="28"/>
      <c r="AQ514" s="28"/>
      <c r="AR514" s="28"/>
      <c r="AS514" s="28"/>
      <c r="AT514" s="28"/>
      <c r="AU514" s="28"/>
      <c r="AV514" s="28"/>
      <c r="AW514" s="28"/>
      <c r="AX514" s="28"/>
      <c r="AY514" s="28"/>
      <c r="AZ514" s="28"/>
      <c r="BA514" s="28"/>
      <c r="BB514" s="28"/>
      <c r="BC514" s="28"/>
      <c r="BD514" s="28"/>
      <c r="BE514" s="28"/>
      <c r="BF514" s="28"/>
      <c r="BG514" s="28"/>
      <c r="BH514" s="28"/>
      <c r="BI514" s="28"/>
      <c r="BJ514" s="28"/>
      <c r="BK514" s="28"/>
      <c r="BL514" s="28"/>
      <c r="BM514" s="28"/>
      <c r="BN514" s="28"/>
      <c r="BO514" s="28"/>
      <c r="BP514" s="28"/>
      <c r="BQ514" s="28"/>
    </row>
    <row r="515" spans="2:69" ht="14.1" customHeight="1" x14ac:dyDescent="0.2">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c r="AA515" s="28"/>
      <c r="AB515" s="28"/>
      <c r="AC515" s="28"/>
      <c r="AD515" s="28"/>
      <c r="AE515" s="28"/>
      <c r="AF515" s="28"/>
      <c r="AG515" s="28"/>
      <c r="AH515" s="28"/>
      <c r="AI515" s="28"/>
      <c r="AJ515" s="28"/>
      <c r="AK515" s="28"/>
      <c r="AL515" s="28"/>
      <c r="AM515" s="28"/>
      <c r="AN515" s="28"/>
      <c r="AO515" s="28"/>
      <c r="AP515" s="28"/>
      <c r="AQ515" s="28"/>
      <c r="AR515" s="28"/>
      <c r="AS515" s="28"/>
      <c r="AT515" s="28"/>
      <c r="AU515" s="28"/>
      <c r="AV515" s="28"/>
      <c r="AW515" s="28"/>
      <c r="AX515" s="28"/>
      <c r="AY515" s="28"/>
      <c r="AZ515" s="28"/>
      <c r="BA515" s="28"/>
      <c r="BB515" s="28"/>
      <c r="BC515" s="28"/>
      <c r="BD515" s="28"/>
      <c r="BE515" s="28"/>
      <c r="BF515" s="28"/>
      <c r="BG515" s="28"/>
      <c r="BH515" s="28"/>
      <c r="BI515" s="28"/>
      <c r="BJ515" s="28"/>
      <c r="BK515" s="28"/>
      <c r="BL515" s="28"/>
      <c r="BM515" s="28"/>
      <c r="BN515" s="28"/>
      <c r="BO515" s="28"/>
      <c r="BP515" s="28"/>
      <c r="BQ515" s="28"/>
    </row>
    <row r="516" spans="2:69" ht="14.1" customHeight="1" x14ac:dyDescent="0.2">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c r="AA516" s="28"/>
      <c r="AB516" s="28"/>
      <c r="AC516" s="28"/>
      <c r="AD516" s="28"/>
      <c r="AE516" s="28"/>
      <c r="AF516" s="28"/>
      <c r="AG516" s="28"/>
      <c r="AH516" s="28"/>
      <c r="AI516" s="28"/>
      <c r="AJ516" s="28"/>
      <c r="AK516" s="28"/>
      <c r="AL516" s="28"/>
      <c r="AM516" s="28"/>
      <c r="AN516" s="28"/>
      <c r="AO516" s="28"/>
      <c r="AP516" s="28"/>
      <c r="AQ516" s="28"/>
      <c r="AR516" s="28"/>
      <c r="AS516" s="28"/>
      <c r="AT516" s="28"/>
      <c r="AU516" s="28"/>
      <c r="AV516" s="28"/>
      <c r="AW516" s="28"/>
      <c r="AX516" s="28"/>
      <c r="AY516" s="28"/>
      <c r="AZ516" s="28"/>
      <c r="BA516" s="28"/>
      <c r="BB516" s="28"/>
      <c r="BC516" s="28"/>
      <c r="BD516" s="28"/>
      <c r="BE516" s="28"/>
      <c r="BF516" s="28"/>
      <c r="BG516" s="28"/>
      <c r="BH516" s="28"/>
      <c r="BI516" s="28"/>
      <c r="BJ516" s="28"/>
      <c r="BK516" s="28"/>
      <c r="BL516" s="28"/>
      <c r="BM516" s="28"/>
      <c r="BN516" s="28"/>
      <c r="BO516" s="28"/>
      <c r="BP516" s="28"/>
      <c r="BQ516" s="28"/>
    </row>
    <row r="517" spans="2:69" ht="14.1" customHeight="1" x14ac:dyDescent="0.2">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c r="AA517" s="28"/>
      <c r="AB517" s="28"/>
      <c r="AC517" s="28"/>
      <c r="AD517" s="28"/>
      <c r="AE517" s="28"/>
      <c r="AF517" s="28"/>
      <c r="AG517" s="28"/>
      <c r="AH517" s="28"/>
      <c r="AI517" s="28"/>
      <c r="AJ517" s="28"/>
      <c r="AK517" s="28"/>
      <c r="AL517" s="28"/>
      <c r="AM517" s="28"/>
      <c r="AN517" s="28"/>
      <c r="AO517" s="28"/>
      <c r="AP517" s="28"/>
      <c r="AQ517" s="28"/>
      <c r="AR517" s="28"/>
      <c r="AS517" s="28"/>
      <c r="AT517" s="28"/>
      <c r="AU517" s="28"/>
      <c r="AV517" s="28"/>
      <c r="AW517" s="28"/>
      <c r="AX517" s="28"/>
      <c r="AY517" s="28"/>
      <c r="AZ517" s="28"/>
      <c r="BA517" s="28"/>
      <c r="BB517" s="28"/>
      <c r="BC517" s="28"/>
      <c r="BD517" s="28"/>
      <c r="BE517" s="28"/>
      <c r="BF517" s="28"/>
      <c r="BG517" s="28"/>
      <c r="BH517" s="28"/>
      <c r="BI517" s="28"/>
      <c r="BJ517" s="28"/>
      <c r="BK517" s="28"/>
      <c r="BL517" s="28"/>
      <c r="BM517" s="28"/>
      <c r="BN517" s="28"/>
      <c r="BO517" s="28"/>
      <c r="BP517" s="28"/>
      <c r="BQ517" s="28"/>
    </row>
    <row r="518" spans="2:69" ht="14.1" customHeight="1" x14ac:dyDescent="0.2">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c r="AA518" s="28"/>
      <c r="AB518" s="28"/>
      <c r="AC518" s="28"/>
      <c r="AD518" s="28"/>
      <c r="AE518" s="28"/>
      <c r="AF518" s="28"/>
      <c r="AG518" s="28"/>
      <c r="AH518" s="28"/>
      <c r="AI518" s="28"/>
      <c r="AJ518" s="28"/>
      <c r="AK518" s="28"/>
      <c r="AL518" s="28"/>
      <c r="AM518" s="28"/>
      <c r="AN518" s="28"/>
      <c r="AO518" s="28"/>
      <c r="AP518" s="28"/>
      <c r="AQ518" s="28"/>
      <c r="AR518" s="28"/>
      <c r="AS518" s="28"/>
      <c r="AT518" s="28"/>
      <c r="AU518" s="28"/>
      <c r="AV518" s="28"/>
      <c r="AW518" s="28"/>
      <c r="AX518" s="28"/>
      <c r="AY518" s="28"/>
      <c r="AZ518" s="28"/>
      <c r="BA518" s="28"/>
      <c r="BB518" s="28"/>
      <c r="BC518" s="28"/>
      <c r="BD518" s="28"/>
      <c r="BE518" s="28"/>
      <c r="BF518" s="28"/>
      <c r="BG518" s="28"/>
      <c r="BH518" s="28"/>
      <c r="BI518" s="28"/>
      <c r="BJ518" s="28"/>
      <c r="BK518" s="28"/>
      <c r="BL518" s="28"/>
      <c r="BM518" s="28"/>
      <c r="BN518" s="28"/>
      <c r="BO518" s="28"/>
      <c r="BP518" s="28"/>
      <c r="BQ518" s="28"/>
    </row>
    <row r="519" spans="2:69" ht="14.1" customHeight="1" x14ac:dyDescent="0.2">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c r="AA519" s="28"/>
      <c r="AB519" s="28"/>
      <c r="AC519" s="28"/>
      <c r="AD519" s="28"/>
      <c r="AE519" s="28"/>
      <c r="AF519" s="28"/>
      <c r="AG519" s="28"/>
      <c r="AH519" s="28"/>
      <c r="AI519" s="28"/>
      <c r="AJ519" s="28"/>
      <c r="AK519" s="28"/>
      <c r="AL519" s="28"/>
      <c r="AM519" s="28"/>
      <c r="AN519" s="28"/>
      <c r="AO519" s="28"/>
      <c r="AP519" s="28"/>
      <c r="AQ519" s="28"/>
      <c r="AR519" s="28"/>
      <c r="AS519" s="28"/>
      <c r="AT519" s="28"/>
      <c r="AU519" s="28"/>
      <c r="AV519" s="28"/>
      <c r="AW519" s="28"/>
      <c r="AX519" s="28"/>
      <c r="AY519" s="28"/>
      <c r="AZ519" s="28"/>
      <c r="BA519" s="28"/>
      <c r="BB519" s="28"/>
      <c r="BC519" s="28"/>
      <c r="BD519" s="28"/>
      <c r="BE519" s="28"/>
      <c r="BF519" s="28"/>
      <c r="BG519" s="28"/>
      <c r="BH519" s="28"/>
      <c r="BI519" s="28"/>
      <c r="BJ519" s="28"/>
      <c r="BK519" s="28"/>
      <c r="BL519" s="28"/>
      <c r="BM519" s="28"/>
      <c r="BN519" s="28"/>
      <c r="BO519" s="28"/>
      <c r="BP519" s="28"/>
      <c r="BQ519" s="28"/>
    </row>
    <row r="520" spans="2:69" ht="14.1" customHeight="1" x14ac:dyDescent="0.2">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c r="AA520" s="28"/>
      <c r="AB520" s="28"/>
      <c r="AC520" s="28"/>
      <c r="AD520" s="28"/>
      <c r="AE520" s="28"/>
      <c r="AF520" s="28"/>
      <c r="AG520" s="28"/>
      <c r="AH520" s="28"/>
      <c r="AI520" s="28"/>
      <c r="AJ520" s="28"/>
      <c r="AK520" s="28"/>
      <c r="AL520" s="28"/>
      <c r="AM520" s="28"/>
      <c r="AN520" s="28"/>
      <c r="AO520" s="28"/>
      <c r="AP520" s="28"/>
      <c r="AQ520" s="28"/>
      <c r="AR520" s="28"/>
      <c r="AS520" s="28"/>
      <c r="AT520" s="28"/>
      <c r="AU520" s="28"/>
      <c r="AV520" s="28"/>
      <c r="AW520" s="28"/>
      <c r="AX520" s="28"/>
      <c r="AY520" s="28"/>
      <c r="AZ520" s="28"/>
      <c r="BA520" s="28"/>
      <c r="BB520" s="28"/>
      <c r="BC520" s="28"/>
      <c r="BD520" s="28"/>
      <c r="BE520" s="28"/>
      <c r="BF520" s="28"/>
      <c r="BG520" s="28"/>
      <c r="BH520" s="28"/>
      <c r="BI520" s="28"/>
      <c r="BJ520" s="28"/>
      <c r="BK520" s="28"/>
      <c r="BL520" s="28"/>
      <c r="BM520" s="28"/>
      <c r="BN520" s="28"/>
      <c r="BO520" s="28"/>
      <c r="BP520" s="28"/>
      <c r="BQ520" s="28"/>
    </row>
    <row r="521" spans="2:69" ht="14.1" customHeight="1" x14ac:dyDescent="0.2">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c r="AA521" s="28"/>
      <c r="AB521" s="28"/>
      <c r="AC521" s="28"/>
      <c r="AD521" s="28"/>
      <c r="AE521" s="28"/>
      <c r="AF521" s="28"/>
      <c r="AG521" s="28"/>
      <c r="AH521" s="28"/>
      <c r="AI521" s="28"/>
      <c r="AJ521" s="28"/>
      <c r="AK521" s="28"/>
      <c r="AL521" s="28"/>
      <c r="AM521" s="28"/>
      <c r="AN521" s="28"/>
      <c r="AO521" s="28"/>
      <c r="AP521" s="28"/>
      <c r="AQ521" s="28"/>
      <c r="AR521" s="28"/>
      <c r="AS521" s="28"/>
      <c r="AT521" s="28"/>
      <c r="AU521" s="28"/>
      <c r="AV521" s="28"/>
      <c r="AW521" s="28"/>
      <c r="AX521" s="28"/>
      <c r="AY521" s="28"/>
      <c r="AZ521" s="28"/>
      <c r="BA521" s="28"/>
      <c r="BB521" s="28"/>
      <c r="BC521" s="28"/>
      <c r="BD521" s="28"/>
      <c r="BE521" s="28"/>
      <c r="BF521" s="28"/>
      <c r="BG521" s="28"/>
      <c r="BH521" s="28"/>
      <c r="BI521" s="28"/>
      <c r="BJ521" s="28"/>
      <c r="BK521" s="28"/>
      <c r="BL521" s="28"/>
      <c r="BM521" s="28"/>
      <c r="BN521" s="28"/>
      <c r="BO521" s="28"/>
      <c r="BP521" s="28"/>
      <c r="BQ521" s="28"/>
    </row>
    <row r="522" spans="2:69" ht="14.1" customHeight="1" x14ac:dyDescent="0.2">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c r="AA522" s="28"/>
      <c r="AB522" s="28"/>
      <c r="AC522" s="28"/>
      <c r="AD522" s="28"/>
      <c r="AE522" s="28"/>
      <c r="AF522" s="28"/>
      <c r="AG522" s="28"/>
      <c r="AH522" s="28"/>
      <c r="AI522" s="28"/>
      <c r="AJ522" s="28"/>
      <c r="AK522" s="28"/>
      <c r="AL522" s="28"/>
      <c r="AM522" s="28"/>
      <c r="AN522" s="28"/>
      <c r="AO522" s="28"/>
      <c r="AP522" s="28"/>
      <c r="AQ522" s="28"/>
      <c r="AR522" s="28"/>
      <c r="AS522" s="28"/>
      <c r="AT522" s="28"/>
      <c r="AU522" s="28"/>
      <c r="AV522" s="28"/>
      <c r="AW522" s="28"/>
      <c r="AX522" s="28"/>
      <c r="AY522" s="28"/>
      <c r="AZ522" s="28"/>
      <c r="BA522" s="28"/>
      <c r="BB522" s="28"/>
      <c r="BC522" s="28"/>
      <c r="BD522" s="28"/>
      <c r="BE522" s="28"/>
      <c r="BF522" s="28"/>
      <c r="BG522" s="28"/>
      <c r="BH522" s="28"/>
      <c r="BI522" s="28"/>
      <c r="BJ522" s="28"/>
      <c r="BK522" s="28"/>
      <c r="BL522" s="28"/>
      <c r="BM522" s="28"/>
      <c r="BN522" s="28"/>
      <c r="BO522" s="28"/>
      <c r="BP522" s="28"/>
      <c r="BQ522" s="28"/>
    </row>
    <row r="523" spans="2:69" ht="14.1" customHeight="1" x14ac:dyDescent="0.2">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c r="AA523" s="28"/>
      <c r="AB523" s="28"/>
      <c r="AC523" s="28"/>
      <c r="AD523" s="28"/>
      <c r="AE523" s="28"/>
      <c r="AF523" s="28"/>
      <c r="AG523" s="28"/>
      <c r="AH523" s="28"/>
      <c r="AI523" s="28"/>
      <c r="AJ523" s="28"/>
      <c r="AK523" s="28"/>
      <c r="AL523" s="28"/>
      <c r="AM523" s="28"/>
      <c r="AN523" s="28"/>
      <c r="AO523" s="28"/>
      <c r="AP523" s="28"/>
      <c r="AQ523" s="28"/>
      <c r="AR523" s="28"/>
      <c r="AS523" s="28"/>
      <c r="AT523" s="28"/>
      <c r="AU523" s="28"/>
      <c r="AV523" s="28"/>
      <c r="AW523" s="28"/>
      <c r="AX523" s="28"/>
      <c r="AY523" s="28"/>
      <c r="AZ523" s="28"/>
      <c r="BA523" s="28"/>
      <c r="BB523" s="28"/>
      <c r="BC523" s="28"/>
      <c r="BD523" s="28"/>
      <c r="BE523" s="28"/>
      <c r="BF523" s="28"/>
      <c r="BG523" s="28"/>
      <c r="BH523" s="28"/>
      <c r="BI523" s="28"/>
      <c r="BJ523" s="28"/>
      <c r="BK523" s="28"/>
      <c r="BL523" s="28"/>
      <c r="BM523" s="28"/>
      <c r="BN523" s="28"/>
      <c r="BO523" s="28"/>
      <c r="BP523" s="28"/>
      <c r="BQ523" s="28"/>
    </row>
    <row r="524" spans="2:69" ht="14.1" customHeight="1" x14ac:dyDescent="0.2">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c r="AA524" s="28"/>
      <c r="AB524" s="28"/>
      <c r="AC524" s="28"/>
      <c r="AD524" s="28"/>
      <c r="AE524" s="28"/>
      <c r="AF524" s="28"/>
      <c r="AG524" s="28"/>
      <c r="AH524" s="28"/>
      <c r="AI524" s="28"/>
      <c r="AJ524" s="28"/>
      <c r="AK524" s="28"/>
      <c r="AL524" s="28"/>
      <c r="AM524" s="28"/>
      <c r="AN524" s="28"/>
      <c r="AO524" s="28"/>
      <c r="AP524" s="28"/>
      <c r="AQ524" s="28"/>
      <c r="AR524" s="28"/>
      <c r="AS524" s="28"/>
      <c r="AT524" s="28"/>
      <c r="AU524" s="28"/>
      <c r="AV524" s="28"/>
      <c r="AW524" s="28"/>
      <c r="AX524" s="28"/>
      <c r="AY524" s="28"/>
      <c r="AZ524" s="28"/>
      <c r="BA524" s="28"/>
      <c r="BB524" s="28"/>
      <c r="BC524" s="28"/>
      <c r="BD524" s="28"/>
      <c r="BE524" s="28"/>
      <c r="BF524" s="28"/>
      <c r="BG524" s="28"/>
      <c r="BH524" s="28"/>
      <c r="BI524" s="28"/>
      <c r="BJ524" s="28"/>
      <c r="BK524" s="28"/>
      <c r="BL524" s="28"/>
      <c r="BM524" s="28"/>
      <c r="BN524" s="28"/>
      <c r="BO524" s="28"/>
      <c r="BP524" s="28"/>
      <c r="BQ524" s="28"/>
    </row>
    <row r="525" spans="2:69" ht="14.1" customHeight="1" x14ac:dyDescent="0.2">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c r="AA525" s="28"/>
      <c r="AB525" s="28"/>
      <c r="AC525" s="28"/>
      <c r="AD525" s="28"/>
      <c r="AE525" s="28"/>
      <c r="AF525" s="28"/>
      <c r="AG525" s="28"/>
      <c r="AH525" s="28"/>
      <c r="AI525" s="28"/>
      <c r="AJ525" s="28"/>
      <c r="AK525" s="28"/>
      <c r="AL525" s="28"/>
      <c r="AM525" s="28"/>
      <c r="AN525" s="28"/>
      <c r="AO525" s="28"/>
      <c r="AP525" s="28"/>
      <c r="AQ525" s="28"/>
      <c r="AR525" s="28"/>
      <c r="AS525" s="28"/>
      <c r="AT525" s="28"/>
      <c r="AU525" s="28"/>
      <c r="AV525" s="28"/>
      <c r="AW525" s="28"/>
      <c r="AX525" s="28"/>
      <c r="AY525" s="28"/>
      <c r="AZ525" s="28"/>
      <c r="BA525" s="28"/>
      <c r="BB525" s="28"/>
      <c r="BC525" s="28"/>
      <c r="BD525" s="28"/>
      <c r="BE525" s="28"/>
      <c r="BF525" s="28"/>
      <c r="BG525" s="28"/>
      <c r="BH525" s="28"/>
      <c r="BI525" s="28"/>
      <c r="BJ525" s="28"/>
      <c r="BK525" s="28"/>
      <c r="BL525" s="28"/>
      <c r="BM525" s="28"/>
      <c r="BN525" s="28"/>
      <c r="BO525" s="28"/>
      <c r="BP525" s="28"/>
      <c r="BQ525" s="28"/>
    </row>
    <row r="526" spans="2:69" ht="14.1" customHeight="1" x14ac:dyDescent="0.2">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c r="AA526" s="28"/>
      <c r="AB526" s="28"/>
      <c r="AC526" s="28"/>
      <c r="AD526" s="28"/>
      <c r="AE526" s="28"/>
      <c r="AF526" s="28"/>
      <c r="AG526" s="28"/>
      <c r="AH526" s="28"/>
      <c r="AI526" s="28"/>
      <c r="AJ526" s="28"/>
      <c r="AK526" s="28"/>
      <c r="AL526" s="28"/>
      <c r="AM526" s="28"/>
      <c r="AN526" s="28"/>
      <c r="AO526" s="28"/>
      <c r="AP526" s="28"/>
      <c r="AQ526" s="28"/>
      <c r="AR526" s="28"/>
      <c r="AS526" s="28"/>
      <c r="AT526" s="28"/>
      <c r="AU526" s="28"/>
      <c r="AV526" s="28"/>
      <c r="AW526" s="28"/>
      <c r="AX526" s="28"/>
      <c r="AY526" s="28"/>
      <c r="AZ526" s="28"/>
      <c r="BA526" s="28"/>
      <c r="BB526" s="28"/>
      <c r="BC526" s="28"/>
      <c r="BD526" s="28"/>
      <c r="BE526" s="28"/>
      <c r="BF526" s="28"/>
      <c r="BG526" s="28"/>
      <c r="BH526" s="28"/>
      <c r="BI526" s="28"/>
      <c r="BJ526" s="28"/>
      <c r="BK526" s="28"/>
      <c r="BL526" s="28"/>
      <c r="BM526" s="28"/>
      <c r="BN526" s="28"/>
      <c r="BO526" s="28"/>
      <c r="BP526" s="28"/>
      <c r="BQ526" s="28"/>
    </row>
    <row r="527" spans="2:69" ht="14.1" customHeight="1" x14ac:dyDescent="0.2">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c r="AD527" s="28"/>
      <c r="AE527" s="28"/>
      <c r="AF527" s="28"/>
      <c r="AG527" s="28"/>
      <c r="AH527" s="28"/>
      <c r="AI527" s="28"/>
      <c r="AJ527" s="28"/>
      <c r="AK527" s="28"/>
      <c r="AL527" s="28"/>
      <c r="AM527" s="28"/>
      <c r="AN527" s="28"/>
      <c r="AO527" s="28"/>
      <c r="AP527" s="28"/>
      <c r="AQ527" s="28"/>
      <c r="AR527" s="28"/>
      <c r="AS527" s="28"/>
      <c r="AT527" s="28"/>
      <c r="AU527" s="28"/>
      <c r="AV527" s="28"/>
      <c r="AW527" s="28"/>
      <c r="AX527" s="28"/>
      <c r="AY527" s="28"/>
      <c r="AZ527" s="28"/>
      <c r="BA527" s="28"/>
      <c r="BB527" s="28"/>
      <c r="BC527" s="28"/>
      <c r="BD527" s="28"/>
      <c r="BE527" s="28"/>
      <c r="BF527" s="28"/>
      <c r="BG527" s="28"/>
      <c r="BH527" s="28"/>
      <c r="BI527" s="28"/>
      <c r="BJ527" s="28"/>
      <c r="BK527" s="28"/>
      <c r="BL527" s="28"/>
      <c r="BM527" s="28"/>
      <c r="BN527" s="28"/>
      <c r="BO527" s="28"/>
      <c r="BP527" s="28"/>
      <c r="BQ527" s="28"/>
    </row>
    <row r="528" spans="2:69" ht="14.1" customHeight="1" x14ac:dyDescent="0.2">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c r="AD528" s="28"/>
      <c r="AE528" s="28"/>
      <c r="AF528" s="28"/>
      <c r="AG528" s="28"/>
      <c r="AH528" s="28"/>
      <c r="AI528" s="28"/>
      <c r="AJ528" s="28"/>
      <c r="AK528" s="28"/>
      <c r="AL528" s="28"/>
      <c r="AM528" s="28"/>
      <c r="AN528" s="28"/>
      <c r="AO528" s="28"/>
      <c r="AP528" s="28"/>
      <c r="AQ528" s="28"/>
      <c r="AR528" s="28"/>
      <c r="AS528" s="28"/>
      <c r="AT528" s="28"/>
      <c r="AU528" s="28"/>
      <c r="AV528" s="28"/>
      <c r="AW528" s="28"/>
      <c r="AX528" s="28"/>
      <c r="AY528" s="28"/>
      <c r="AZ528" s="28"/>
      <c r="BA528" s="28"/>
      <c r="BB528" s="28"/>
      <c r="BC528" s="28"/>
      <c r="BD528" s="28"/>
      <c r="BE528" s="28"/>
      <c r="BF528" s="28"/>
      <c r="BG528" s="28"/>
      <c r="BH528" s="28"/>
      <c r="BI528" s="28"/>
      <c r="BJ528" s="28"/>
      <c r="BK528" s="28"/>
      <c r="BL528" s="28"/>
      <c r="BM528" s="28"/>
      <c r="BN528" s="28"/>
      <c r="BO528" s="28"/>
      <c r="BP528" s="28"/>
      <c r="BQ528" s="28"/>
    </row>
    <row r="529" spans="2:69" ht="14.1" customHeight="1" x14ac:dyDescent="0.2">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c r="AA529" s="28"/>
      <c r="AB529" s="28"/>
      <c r="AC529" s="28"/>
      <c r="AD529" s="28"/>
      <c r="AE529" s="28"/>
      <c r="AF529" s="28"/>
      <c r="AG529" s="28"/>
      <c r="AH529" s="28"/>
      <c r="AI529" s="28"/>
      <c r="AJ529" s="28"/>
      <c r="AK529" s="28"/>
      <c r="AL529" s="28"/>
      <c r="AM529" s="28"/>
      <c r="AN529" s="28"/>
      <c r="AO529" s="28"/>
      <c r="AP529" s="28"/>
      <c r="AQ529" s="28"/>
      <c r="AR529" s="28"/>
      <c r="AS529" s="28"/>
      <c r="AT529" s="28"/>
      <c r="AU529" s="28"/>
      <c r="AV529" s="28"/>
      <c r="AW529" s="28"/>
      <c r="AX529" s="28"/>
      <c r="AY529" s="28"/>
      <c r="AZ529" s="28"/>
      <c r="BA529" s="28"/>
      <c r="BB529" s="28"/>
      <c r="BC529" s="28"/>
      <c r="BD529" s="28"/>
      <c r="BE529" s="28"/>
      <c r="BF529" s="28"/>
      <c r="BG529" s="28"/>
      <c r="BH529" s="28"/>
      <c r="BI529" s="28"/>
      <c r="BJ529" s="28"/>
      <c r="BK529" s="28"/>
      <c r="BL529" s="28"/>
      <c r="BM529" s="28"/>
      <c r="BN529" s="28"/>
      <c r="BO529" s="28"/>
      <c r="BP529" s="28"/>
      <c r="BQ529" s="28"/>
    </row>
    <row r="530" spans="2:69" ht="14.1" customHeight="1" x14ac:dyDescent="0.2">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c r="AA530" s="28"/>
      <c r="AB530" s="28"/>
      <c r="AC530" s="28"/>
      <c r="AD530" s="28"/>
      <c r="AE530" s="28"/>
      <c r="AF530" s="28"/>
      <c r="AG530" s="28"/>
      <c r="AH530" s="28"/>
      <c r="AI530" s="28"/>
      <c r="AJ530" s="28"/>
      <c r="AK530" s="28"/>
      <c r="AL530" s="28"/>
      <c r="AM530" s="28"/>
      <c r="AN530" s="28"/>
      <c r="AO530" s="28"/>
      <c r="AP530" s="28"/>
      <c r="AQ530" s="28"/>
      <c r="AR530" s="28"/>
      <c r="AS530" s="28"/>
      <c r="AT530" s="28"/>
      <c r="AU530" s="28"/>
      <c r="AV530" s="28"/>
      <c r="AW530" s="28"/>
      <c r="AX530" s="28"/>
      <c r="AY530" s="28"/>
      <c r="AZ530" s="28"/>
      <c r="BA530" s="28"/>
      <c r="BB530" s="28"/>
      <c r="BC530" s="28"/>
      <c r="BD530" s="28"/>
      <c r="BE530" s="28"/>
      <c r="BF530" s="28"/>
      <c r="BG530" s="28"/>
      <c r="BH530" s="28"/>
      <c r="BI530" s="28"/>
      <c r="BJ530" s="28"/>
      <c r="BK530" s="28"/>
      <c r="BL530" s="28"/>
      <c r="BM530" s="28"/>
      <c r="BN530" s="28"/>
      <c r="BO530" s="28"/>
      <c r="BP530" s="28"/>
      <c r="BQ530" s="28"/>
    </row>
    <row r="531" spans="2:69" ht="14.1" customHeight="1" x14ac:dyDescent="0.2">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c r="AA531" s="28"/>
      <c r="AB531" s="28"/>
      <c r="AC531" s="28"/>
      <c r="AD531" s="28"/>
      <c r="AE531" s="28"/>
      <c r="AF531" s="28"/>
      <c r="AG531" s="28"/>
      <c r="AH531" s="28"/>
      <c r="AI531" s="28"/>
      <c r="AJ531" s="28"/>
      <c r="AK531" s="28"/>
      <c r="AL531" s="28"/>
      <c r="AM531" s="28"/>
      <c r="AN531" s="28"/>
      <c r="AO531" s="28"/>
      <c r="AP531" s="28"/>
      <c r="AQ531" s="28"/>
      <c r="AR531" s="28"/>
      <c r="AS531" s="28"/>
      <c r="AT531" s="28"/>
      <c r="AU531" s="28"/>
      <c r="AV531" s="28"/>
      <c r="AW531" s="28"/>
      <c r="AX531" s="28"/>
      <c r="AY531" s="28"/>
      <c r="AZ531" s="28"/>
      <c r="BA531" s="28"/>
      <c r="BB531" s="28"/>
      <c r="BC531" s="28"/>
      <c r="BD531" s="28"/>
      <c r="BE531" s="28"/>
      <c r="BF531" s="28"/>
      <c r="BG531" s="28"/>
      <c r="BH531" s="28"/>
      <c r="BI531" s="28"/>
      <c r="BJ531" s="28"/>
      <c r="BK531" s="28"/>
      <c r="BL531" s="28"/>
      <c r="BM531" s="28"/>
      <c r="BN531" s="28"/>
      <c r="BO531" s="28"/>
      <c r="BP531" s="28"/>
      <c r="BQ531" s="28"/>
    </row>
    <row r="532" spans="2:69" ht="14.1" customHeight="1" x14ac:dyDescent="0.2">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c r="AA532" s="28"/>
      <c r="AB532" s="28"/>
      <c r="AC532" s="28"/>
      <c r="AD532" s="28"/>
      <c r="AE532" s="28"/>
      <c r="AF532" s="28"/>
      <c r="AG532" s="28"/>
      <c r="AH532" s="28"/>
      <c r="AI532" s="28"/>
      <c r="AJ532" s="28"/>
      <c r="AK532" s="28"/>
      <c r="AL532" s="28"/>
      <c r="AM532" s="28"/>
      <c r="AN532" s="28"/>
      <c r="AO532" s="28"/>
      <c r="AP532" s="28"/>
      <c r="AQ532" s="28"/>
      <c r="AR532" s="28"/>
      <c r="AS532" s="28"/>
      <c r="AT532" s="28"/>
      <c r="AU532" s="28"/>
      <c r="AV532" s="28"/>
      <c r="AW532" s="28"/>
      <c r="AX532" s="28"/>
      <c r="AY532" s="28"/>
      <c r="AZ532" s="28"/>
      <c r="BA532" s="28"/>
      <c r="BB532" s="28"/>
      <c r="BC532" s="28"/>
      <c r="BD532" s="28"/>
      <c r="BE532" s="28"/>
      <c r="BF532" s="28"/>
      <c r="BG532" s="28"/>
      <c r="BH532" s="28"/>
      <c r="BI532" s="28"/>
      <c r="BJ532" s="28"/>
      <c r="BK532" s="28"/>
      <c r="BL532" s="28"/>
      <c r="BM532" s="28"/>
      <c r="BN532" s="28"/>
      <c r="BO532" s="28"/>
      <c r="BP532" s="28"/>
      <c r="BQ532" s="28"/>
    </row>
    <row r="533" spans="2:69" ht="14.1" customHeight="1" x14ac:dyDescent="0.2">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c r="AA533" s="28"/>
      <c r="AB533" s="28"/>
      <c r="AC533" s="28"/>
      <c r="AD533" s="28"/>
      <c r="AE533" s="28"/>
      <c r="AF533" s="28"/>
      <c r="AG533" s="28"/>
      <c r="AH533" s="28"/>
      <c r="AI533" s="28"/>
      <c r="AJ533" s="28"/>
      <c r="AK533" s="28"/>
      <c r="AL533" s="28"/>
      <c r="AM533" s="28"/>
      <c r="AN533" s="28"/>
      <c r="AO533" s="28"/>
      <c r="AP533" s="28"/>
      <c r="AQ533" s="28"/>
      <c r="AR533" s="28"/>
      <c r="AS533" s="28"/>
      <c r="AT533" s="28"/>
      <c r="AU533" s="28"/>
      <c r="AV533" s="28"/>
      <c r="AW533" s="28"/>
      <c r="AX533" s="28"/>
      <c r="AY533" s="28"/>
      <c r="AZ533" s="28"/>
      <c r="BA533" s="28"/>
      <c r="BB533" s="28"/>
      <c r="BC533" s="28"/>
      <c r="BD533" s="28"/>
      <c r="BE533" s="28"/>
      <c r="BF533" s="28"/>
      <c r="BG533" s="28"/>
      <c r="BH533" s="28"/>
      <c r="BI533" s="28"/>
      <c r="BJ533" s="28"/>
      <c r="BK533" s="28"/>
      <c r="BL533" s="28"/>
      <c r="BM533" s="28"/>
      <c r="BN533" s="28"/>
      <c r="BO533" s="28"/>
      <c r="BP533" s="28"/>
      <c r="BQ533" s="28"/>
    </row>
    <row r="534" spans="2:69" ht="14.1" customHeight="1" x14ac:dyDescent="0.2">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c r="AA534" s="28"/>
      <c r="AB534" s="28"/>
      <c r="AC534" s="28"/>
      <c r="AD534" s="28"/>
      <c r="AE534" s="28"/>
      <c r="AF534" s="28"/>
      <c r="AG534" s="28"/>
      <c r="AH534" s="28"/>
      <c r="AI534" s="28"/>
      <c r="AJ534" s="28"/>
      <c r="AK534" s="28"/>
      <c r="AL534" s="28"/>
      <c r="AM534" s="28"/>
      <c r="AN534" s="28"/>
      <c r="AO534" s="28"/>
      <c r="AP534" s="28"/>
      <c r="AQ534" s="28"/>
      <c r="AR534" s="28"/>
      <c r="AS534" s="28"/>
      <c r="AT534" s="28"/>
      <c r="AU534" s="28"/>
      <c r="AV534" s="28"/>
      <c r="AW534" s="28"/>
      <c r="AX534" s="28"/>
      <c r="AY534" s="28"/>
      <c r="AZ534" s="28"/>
      <c r="BA534" s="28"/>
      <c r="BB534" s="28"/>
      <c r="BC534" s="28"/>
      <c r="BD534" s="28"/>
      <c r="BE534" s="28"/>
      <c r="BF534" s="28"/>
      <c r="BG534" s="28"/>
      <c r="BH534" s="28"/>
      <c r="BI534" s="28"/>
      <c r="BJ534" s="28"/>
      <c r="BK534" s="28"/>
      <c r="BL534" s="28"/>
      <c r="BM534" s="28"/>
      <c r="BN534" s="28"/>
      <c r="BO534" s="28"/>
      <c r="BP534" s="28"/>
      <c r="BQ534" s="28"/>
    </row>
    <row r="535" spans="2:69" ht="14.1" customHeight="1" x14ac:dyDescent="0.2">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8"/>
      <c r="AG535" s="28"/>
      <c r="AH535" s="28"/>
      <c r="AI535" s="28"/>
      <c r="AJ535" s="28"/>
      <c r="AK535" s="28"/>
      <c r="AL535" s="28"/>
      <c r="AM535" s="28"/>
      <c r="AN535" s="28"/>
      <c r="AO535" s="28"/>
      <c r="AP535" s="28"/>
      <c r="AQ535" s="28"/>
      <c r="AR535" s="28"/>
      <c r="AS535" s="28"/>
      <c r="AT535" s="28"/>
      <c r="AU535" s="28"/>
      <c r="AV535" s="28"/>
      <c r="AW535" s="28"/>
      <c r="AX535" s="28"/>
      <c r="AY535" s="28"/>
      <c r="AZ535" s="28"/>
      <c r="BA535" s="28"/>
      <c r="BB535" s="28"/>
      <c r="BC535" s="28"/>
      <c r="BD535" s="28"/>
      <c r="BE535" s="28"/>
      <c r="BF535" s="28"/>
      <c r="BG535" s="28"/>
      <c r="BH535" s="28"/>
      <c r="BI535" s="28"/>
      <c r="BJ535" s="28"/>
      <c r="BK535" s="28"/>
      <c r="BL535" s="28"/>
      <c r="BM535" s="28"/>
      <c r="BN535" s="28"/>
      <c r="BO535" s="28"/>
      <c r="BP535" s="28"/>
      <c r="BQ535" s="28"/>
    </row>
    <row r="536" spans="2:69" ht="14.1" customHeight="1" x14ac:dyDescent="0.2">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c r="AA536" s="28"/>
      <c r="AB536" s="28"/>
      <c r="AC536" s="28"/>
      <c r="AD536" s="28"/>
      <c r="AE536" s="28"/>
      <c r="AF536" s="28"/>
      <c r="AG536" s="28"/>
      <c r="AH536" s="28"/>
      <c r="AI536" s="28"/>
      <c r="AJ536" s="28"/>
      <c r="AK536" s="28"/>
      <c r="AL536" s="28"/>
      <c r="AM536" s="28"/>
      <c r="AN536" s="28"/>
      <c r="AO536" s="28"/>
      <c r="AP536" s="28"/>
      <c r="AQ536" s="28"/>
      <c r="AR536" s="28"/>
      <c r="AS536" s="28"/>
      <c r="AT536" s="28"/>
      <c r="AU536" s="28"/>
      <c r="AV536" s="28"/>
      <c r="AW536" s="28"/>
      <c r="AX536" s="28"/>
      <c r="AY536" s="28"/>
      <c r="AZ536" s="28"/>
      <c r="BA536" s="28"/>
      <c r="BB536" s="28"/>
      <c r="BC536" s="28"/>
      <c r="BD536" s="28"/>
      <c r="BE536" s="28"/>
      <c r="BF536" s="28"/>
      <c r="BG536" s="28"/>
      <c r="BH536" s="28"/>
      <c r="BI536" s="28"/>
      <c r="BJ536" s="28"/>
      <c r="BK536" s="28"/>
      <c r="BL536" s="28"/>
      <c r="BM536" s="28"/>
      <c r="BN536" s="28"/>
      <c r="BO536" s="28"/>
      <c r="BP536" s="28"/>
      <c r="BQ536" s="28"/>
    </row>
    <row r="537" spans="2:69" ht="14.1" customHeight="1" x14ac:dyDescent="0.2">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c r="AA537" s="28"/>
      <c r="AB537" s="28"/>
      <c r="AC537" s="28"/>
      <c r="AD537" s="28"/>
      <c r="AE537" s="28"/>
      <c r="AF537" s="28"/>
      <c r="AG537" s="28"/>
      <c r="AH537" s="28"/>
      <c r="AI537" s="28"/>
      <c r="AJ537" s="28"/>
      <c r="AK537" s="28"/>
      <c r="AL537" s="28"/>
      <c r="AM537" s="28"/>
      <c r="AN537" s="28"/>
      <c r="AO537" s="28"/>
      <c r="AP537" s="28"/>
      <c r="AQ537" s="28"/>
      <c r="AR537" s="28"/>
      <c r="AS537" s="28"/>
      <c r="AT537" s="28"/>
      <c r="AU537" s="28"/>
      <c r="AV537" s="28"/>
      <c r="AW537" s="28"/>
      <c r="AX537" s="28"/>
      <c r="AY537" s="28"/>
      <c r="AZ537" s="28"/>
      <c r="BA537" s="28"/>
      <c r="BB537" s="28"/>
      <c r="BC537" s="28"/>
      <c r="BD537" s="28"/>
      <c r="BE537" s="28"/>
      <c r="BF537" s="28"/>
      <c r="BG537" s="28"/>
      <c r="BH537" s="28"/>
      <c r="BI537" s="28"/>
      <c r="BJ537" s="28"/>
      <c r="BK537" s="28"/>
      <c r="BL537" s="28"/>
      <c r="BM537" s="28"/>
      <c r="BN537" s="28"/>
      <c r="BO537" s="28"/>
      <c r="BP537" s="28"/>
      <c r="BQ537" s="28"/>
    </row>
    <row r="538" spans="2:69" ht="14.1" customHeight="1" x14ac:dyDescent="0.2">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c r="AA538" s="28"/>
      <c r="AB538" s="28"/>
      <c r="AC538" s="28"/>
      <c r="AD538" s="28"/>
      <c r="AE538" s="28"/>
      <c r="AF538" s="28"/>
      <c r="AG538" s="28"/>
      <c r="AH538" s="28"/>
      <c r="AI538" s="28"/>
      <c r="AJ538" s="28"/>
      <c r="AK538" s="28"/>
      <c r="AL538" s="28"/>
      <c r="AM538" s="28"/>
      <c r="AN538" s="28"/>
      <c r="AO538" s="28"/>
      <c r="AP538" s="28"/>
      <c r="AQ538" s="28"/>
      <c r="AR538" s="28"/>
      <c r="AS538" s="28"/>
      <c r="AT538" s="28"/>
      <c r="AU538" s="28"/>
      <c r="AV538" s="28"/>
      <c r="AW538" s="28"/>
      <c r="AX538" s="28"/>
      <c r="AY538" s="28"/>
      <c r="AZ538" s="28"/>
      <c r="BA538" s="28"/>
      <c r="BB538" s="28"/>
      <c r="BC538" s="28"/>
      <c r="BD538" s="28"/>
      <c r="BE538" s="28"/>
      <c r="BF538" s="28"/>
      <c r="BG538" s="28"/>
      <c r="BH538" s="28"/>
      <c r="BI538" s="28"/>
      <c r="BJ538" s="28"/>
      <c r="BK538" s="28"/>
      <c r="BL538" s="28"/>
      <c r="BM538" s="28"/>
      <c r="BN538" s="28"/>
      <c r="BO538" s="28"/>
      <c r="BP538" s="28"/>
      <c r="BQ538" s="28"/>
    </row>
    <row r="539" spans="2:69" ht="14.1" customHeight="1" x14ac:dyDescent="0.2">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c r="AA539" s="28"/>
      <c r="AB539" s="28"/>
      <c r="AC539" s="28"/>
      <c r="AD539" s="28"/>
      <c r="AE539" s="28"/>
      <c r="AF539" s="28"/>
      <c r="AG539" s="28"/>
      <c r="AH539" s="28"/>
      <c r="AI539" s="28"/>
      <c r="AJ539" s="28"/>
      <c r="AK539" s="28"/>
      <c r="AL539" s="28"/>
      <c r="AM539" s="28"/>
      <c r="AN539" s="28"/>
      <c r="AO539" s="28"/>
      <c r="AP539" s="28"/>
      <c r="AQ539" s="28"/>
      <c r="AR539" s="28"/>
      <c r="AS539" s="28"/>
      <c r="AT539" s="28"/>
      <c r="AU539" s="28"/>
      <c r="AV539" s="28"/>
      <c r="AW539" s="28"/>
      <c r="AX539" s="28"/>
      <c r="AY539" s="28"/>
      <c r="AZ539" s="28"/>
      <c r="BA539" s="28"/>
      <c r="BB539" s="28"/>
      <c r="BC539" s="28"/>
      <c r="BD539" s="28"/>
      <c r="BE539" s="28"/>
      <c r="BF539" s="28"/>
      <c r="BG539" s="28"/>
      <c r="BH539" s="28"/>
      <c r="BI539" s="28"/>
      <c r="BJ539" s="28"/>
      <c r="BK539" s="28"/>
      <c r="BL539" s="28"/>
      <c r="BM539" s="28"/>
      <c r="BN539" s="28"/>
      <c r="BO539" s="28"/>
      <c r="BP539" s="28"/>
      <c r="BQ539" s="28"/>
    </row>
    <row r="540" spans="2:69" ht="14.1" customHeight="1" x14ac:dyDescent="0.2">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c r="AA540" s="28"/>
      <c r="AB540" s="28"/>
      <c r="AC540" s="28"/>
      <c r="AD540" s="28"/>
      <c r="AE540" s="28"/>
      <c r="AF540" s="28"/>
      <c r="AG540" s="28"/>
      <c r="AH540" s="28"/>
      <c r="AI540" s="28"/>
      <c r="AJ540" s="28"/>
      <c r="AK540" s="28"/>
      <c r="AL540" s="28"/>
      <c r="AM540" s="28"/>
      <c r="AN540" s="28"/>
      <c r="AO540" s="28"/>
      <c r="AP540" s="28"/>
      <c r="AQ540" s="28"/>
      <c r="AR540" s="28"/>
      <c r="AS540" s="28"/>
      <c r="AT540" s="28"/>
      <c r="AU540" s="28"/>
      <c r="AV540" s="28"/>
      <c r="AW540" s="28"/>
      <c r="AX540" s="28"/>
      <c r="AY540" s="28"/>
      <c r="AZ540" s="28"/>
      <c r="BA540" s="28"/>
      <c r="BB540" s="28"/>
      <c r="BC540" s="28"/>
      <c r="BD540" s="28"/>
      <c r="BE540" s="28"/>
      <c r="BF540" s="28"/>
      <c r="BG540" s="28"/>
      <c r="BH540" s="28"/>
      <c r="BI540" s="28"/>
      <c r="BJ540" s="28"/>
      <c r="BK540" s="28"/>
      <c r="BL540" s="28"/>
      <c r="BM540" s="28"/>
      <c r="BN540" s="28"/>
      <c r="BO540" s="28"/>
      <c r="BP540" s="28"/>
      <c r="BQ540" s="28"/>
    </row>
    <row r="541" spans="2:69" ht="14.1" customHeight="1" x14ac:dyDescent="0.2">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c r="AA541" s="28"/>
      <c r="AB541" s="28"/>
      <c r="AC541" s="28"/>
      <c r="AD541" s="28"/>
      <c r="AE541" s="28"/>
      <c r="AF541" s="28"/>
      <c r="AG541" s="28"/>
      <c r="AH541" s="28"/>
      <c r="AI541" s="28"/>
      <c r="AJ541" s="28"/>
      <c r="AK541" s="28"/>
      <c r="AL541" s="28"/>
      <c r="AM541" s="28"/>
      <c r="AN541" s="28"/>
      <c r="AO541" s="28"/>
      <c r="AP541" s="28"/>
      <c r="AQ541" s="28"/>
      <c r="AR541" s="28"/>
      <c r="AS541" s="28"/>
      <c r="AT541" s="28"/>
      <c r="AU541" s="28"/>
      <c r="AV541" s="28"/>
      <c r="AW541" s="28"/>
      <c r="AX541" s="28"/>
      <c r="AY541" s="28"/>
      <c r="AZ541" s="28"/>
      <c r="BA541" s="28"/>
      <c r="BB541" s="28"/>
      <c r="BC541" s="28"/>
      <c r="BD541" s="28"/>
      <c r="BE541" s="28"/>
      <c r="BF541" s="28"/>
      <c r="BG541" s="28"/>
      <c r="BH541" s="28"/>
      <c r="BI541" s="28"/>
      <c r="BJ541" s="28"/>
      <c r="BK541" s="28"/>
      <c r="BL541" s="28"/>
      <c r="BM541" s="28"/>
      <c r="BN541" s="28"/>
      <c r="BO541" s="28"/>
      <c r="BP541" s="28"/>
      <c r="BQ541" s="28"/>
    </row>
    <row r="542" spans="2:69" ht="14.1" customHeight="1" x14ac:dyDescent="0.2">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c r="AA542" s="28"/>
      <c r="AB542" s="28"/>
      <c r="AC542" s="28"/>
      <c r="AD542" s="28"/>
      <c r="AE542" s="28"/>
      <c r="AF542" s="28"/>
      <c r="AG542" s="28"/>
      <c r="AH542" s="28"/>
      <c r="AI542" s="28"/>
      <c r="AJ542" s="28"/>
      <c r="AK542" s="28"/>
      <c r="AL542" s="28"/>
      <c r="AM542" s="28"/>
      <c r="AN542" s="28"/>
      <c r="AO542" s="28"/>
      <c r="AP542" s="28"/>
      <c r="AQ542" s="28"/>
      <c r="AR542" s="28"/>
      <c r="AS542" s="28"/>
      <c r="AT542" s="28"/>
      <c r="AU542" s="28"/>
      <c r="AV542" s="28"/>
      <c r="AW542" s="28"/>
      <c r="AX542" s="28"/>
      <c r="AY542" s="28"/>
      <c r="AZ542" s="28"/>
      <c r="BA542" s="28"/>
      <c r="BB542" s="28"/>
      <c r="BC542" s="28"/>
      <c r="BD542" s="28"/>
      <c r="BE542" s="28"/>
      <c r="BF542" s="28"/>
      <c r="BG542" s="28"/>
      <c r="BH542" s="28"/>
      <c r="BI542" s="28"/>
      <c r="BJ542" s="28"/>
      <c r="BK542" s="28"/>
      <c r="BL542" s="28"/>
      <c r="BM542" s="28"/>
      <c r="BN542" s="28"/>
      <c r="BO542" s="28"/>
      <c r="BP542" s="28"/>
      <c r="BQ542" s="28"/>
    </row>
    <row r="543" spans="2:69" ht="14.1" customHeight="1" x14ac:dyDescent="0.2">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8"/>
      <c r="AE543" s="28"/>
      <c r="AF543" s="28"/>
      <c r="AG543" s="28"/>
      <c r="AH543" s="28"/>
      <c r="AI543" s="28"/>
      <c r="AJ543" s="28"/>
      <c r="AK543" s="28"/>
      <c r="AL543" s="28"/>
      <c r="AM543" s="28"/>
      <c r="AN543" s="28"/>
      <c r="AO543" s="28"/>
      <c r="AP543" s="28"/>
      <c r="AQ543" s="28"/>
      <c r="AR543" s="28"/>
      <c r="AS543" s="28"/>
      <c r="AT543" s="28"/>
      <c r="AU543" s="28"/>
      <c r="AV543" s="28"/>
      <c r="AW543" s="28"/>
      <c r="AX543" s="28"/>
      <c r="AY543" s="28"/>
      <c r="AZ543" s="28"/>
      <c r="BA543" s="28"/>
      <c r="BB543" s="28"/>
      <c r="BC543" s="28"/>
      <c r="BD543" s="28"/>
      <c r="BE543" s="28"/>
      <c r="BF543" s="28"/>
      <c r="BG543" s="28"/>
      <c r="BH543" s="28"/>
      <c r="BI543" s="28"/>
      <c r="BJ543" s="28"/>
      <c r="BK543" s="28"/>
      <c r="BL543" s="28"/>
      <c r="BM543" s="28"/>
      <c r="BN543" s="28"/>
      <c r="BO543" s="28"/>
      <c r="BP543" s="28"/>
      <c r="BQ543" s="28"/>
    </row>
    <row r="544" spans="2:69" ht="14.1" customHeight="1" x14ac:dyDescent="0.2">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c r="AA544" s="28"/>
      <c r="AB544" s="28"/>
      <c r="AC544" s="28"/>
      <c r="AD544" s="28"/>
      <c r="AE544" s="28"/>
      <c r="AF544" s="28"/>
      <c r="AG544" s="28"/>
      <c r="AH544" s="28"/>
      <c r="AI544" s="28"/>
      <c r="AJ544" s="28"/>
      <c r="AK544" s="28"/>
      <c r="AL544" s="28"/>
      <c r="AM544" s="28"/>
      <c r="AN544" s="28"/>
      <c r="AO544" s="28"/>
      <c r="AP544" s="28"/>
      <c r="AQ544" s="28"/>
      <c r="AR544" s="28"/>
      <c r="AS544" s="28"/>
      <c r="AT544" s="28"/>
      <c r="AU544" s="28"/>
      <c r="AV544" s="28"/>
      <c r="AW544" s="28"/>
      <c r="AX544" s="28"/>
      <c r="AY544" s="28"/>
      <c r="AZ544" s="28"/>
      <c r="BA544" s="28"/>
      <c r="BB544" s="28"/>
      <c r="BC544" s="28"/>
      <c r="BD544" s="28"/>
      <c r="BE544" s="28"/>
      <c r="BF544" s="28"/>
      <c r="BG544" s="28"/>
      <c r="BH544" s="28"/>
      <c r="BI544" s="28"/>
      <c r="BJ544" s="28"/>
      <c r="BK544" s="28"/>
      <c r="BL544" s="28"/>
      <c r="BM544" s="28"/>
      <c r="BN544" s="28"/>
      <c r="BO544" s="28"/>
      <c r="BP544" s="28"/>
      <c r="BQ544" s="28"/>
    </row>
    <row r="545" spans="2:69" ht="14.1" customHeight="1" x14ac:dyDescent="0.2">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c r="AA545" s="28"/>
      <c r="AB545" s="28"/>
      <c r="AC545" s="28"/>
      <c r="AD545" s="28"/>
      <c r="AE545" s="28"/>
      <c r="AF545" s="28"/>
      <c r="AG545" s="28"/>
      <c r="AH545" s="28"/>
      <c r="AI545" s="28"/>
      <c r="AJ545" s="28"/>
      <c r="AK545" s="28"/>
      <c r="AL545" s="28"/>
      <c r="AM545" s="28"/>
      <c r="AN545" s="28"/>
      <c r="AO545" s="28"/>
      <c r="AP545" s="28"/>
      <c r="AQ545" s="28"/>
      <c r="AR545" s="28"/>
      <c r="AS545" s="28"/>
      <c r="AT545" s="28"/>
      <c r="AU545" s="28"/>
      <c r="AV545" s="28"/>
      <c r="AW545" s="28"/>
      <c r="AX545" s="28"/>
      <c r="AY545" s="28"/>
      <c r="AZ545" s="28"/>
      <c r="BA545" s="28"/>
      <c r="BB545" s="28"/>
      <c r="BC545" s="28"/>
      <c r="BD545" s="28"/>
      <c r="BE545" s="28"/>
      <c r="BF545" s="28"/>
      <c r="BG545" s="28"/>
      <c r="BH545" s="28"/>
      <c r="BI545" s="28"/>
      <c r="BJ545" s="28"/>
      <c r="BK545" s="28"/>
      <c r="BL545" s="28"/>
      <c r="BM545" s="28"/>
      <c r="BN545" s="28"/>
      <c r="BO545" s="28"/>
      <c r="BP545" s="28"/>
      <c r="BQ545" s="28"/>
    </row>
    <row r="546" spans="2:69" ht="14.1" customHeight="1" x14ac:dyDescent="0.2">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c r="AA546" s="28"/>
      <c r="AB546" s="28"/>
      <c r="AC546" s="28"/>
      <c r="AD546" s="28"/>
      <c r="AE546" s="28"/>
      <c r="AF546" s="28"/>
      <c r="AG546" s="28"/>
      <c r="AH546" s="28"/>
      <c r="AI546" s="28"/>
      <c r="AJ546" s="28"/>
      <c r="AK546" s="28"/>
      <c r="AL546" s="28"/>
      <c r="AM546" s="28"/>
      <c r="AN546" s="28"/>
      <c r="AO546" s="28"/>
      <c r="AP546" s="28"/>
      <c r="AQ546" s="28"/>
      <c r="AR546" s="28"/>
      <c r="AS546" s="28"/>
      <c r="AT546" s="28"/>
      <c r="AU546" s="28"/>
      <c r="AV546" s="28"/>
      <c r="AW546" s="28"/>
      <c r="AX546" s="28"/>
      <c r="AY546" s="28"/>
      <c r="AZ546" s="28"/>
      <c r="BA546" s="28"/>
      <c r="BB546" s="28"/>
      <c r="BC546" s="28"/>
      <c r="BD546" s="28"/>
      <c r="BE546" s="28"/>
      <c r="BF546" s="28"/>
      <c r="BG546" s="28"/>
      <c r="BH546" s="28"/>
      <c r="BI546" s="28"/>
      <c r="BJ546" s="28"/>
      <c r="BK546" s="28"/>
      <c r="BL546" s="28"/>
      <c r="BM546" s="28"/>
      <c r="BN546" s="28"/>
      <c r="BO546" s="28"/>
      <c r="BP546" s="28"/>
      <c r="BQ546" s="28"/>
    </row>
    <row r="547" spans="2:69" ht="14.1" customHeight="1" x14ac:dyDescent="0.2">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c r="AA547" s="28"/>
      <c r="AB547" s="28"/>
      <c r="AC547" s="28"/>
      <c r="AD547" s="28"/>
      <c r="AE547" s="28"/>
      <c r="AF547" s="28"/>
      <c r="AG547" s="28"/>
      <c r="AH547" s="28"/>
      <c r="AI547" s="28"/>
      <c r="AJ547" s="28"/>
      <c r="AK547" s="28"/>
      <c r="AL547" s="28"/>
      <c r="AM547" s="28"/>
      <c r="AN547" s="28"/>
      <c r="AO547" s="28"/>
      <c r="AP547" s="28"/>
      <c r="AQ547" s="28"/>
      <c r="AR547" s="28"/>
      <c r="AS547" s="28"/>
      <c r="AT547" s="28"/>
      <c r="AU547" s="28"/>
      <c r="AV547" s="28"/>
      <c r="AW547" s="28"/>
      <c r="AX547" s="28"/>
      <c r="AY547" s="28"/>
      <c r="AZ547" s="28"/>
      <c r="BA547" s="28"/>
      <c r="BB547" s="28"/>
      <c r="BC547" s="28"/>
      <c r="BD547" s="28"/>
      <c r="BE547" s="28"/>
      <c r="BF547" s="28"/>
      <c r="BG547" s="28"/>
      <c r="BH547" s="28"/>
      <c r="BI547" s="28"/>
      <c r="BJ547" s="28"/>
      <c r="BK547" s="28"/>
      <c r="BL547" s="28"/>
      <c r="BM547" s="28"/>
      <c r="BN547" s="28"/>
      <c r="BO547" s="28"/>
      <c r="BP547" s="28"/>
      <c r="BQ547" s="28"/>
    </row>
    <row r="548" spans="2:69" ht="14.1" customHeight="1" x14ac:dyDescent="0.2">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c r="AA548" s="28"/>
      <c r="AB548" s="28"/>
      <c r="AC548" s="28"/>
      <c r="AD548" s="28"/>
      <c r="AE548" s="28"/>
      <c r="AF548" s="28"/>
      <c r="AG548" s="28"/>
      <c r="AH548" s="28"/>
      <c r="AI548" s="28"/>
      <c r="AJ548" s="28"/>
      <c r="AK548" s="28"/>
      <c r="AL548" s="28"/>
      <c r="AM548" s="28"/>
      <c r="AN548" s="28"/>
      <c r="AO548" s="28"/>
      <c r="AP548" s="28"/>
      <c r="AQ548" s="28"/>
      <c r="AR548" s="28"/>
      <c r="AS548" s="28"/>
      <c r="AT548" s="28"/>
      <c r="AU548" s="28"/>
      <c r="AV548" s="28"/>
      <c r="AW548" s="28"/>
      <c r="AX548" s="28"/>
      <c r="AY548" s="28"/>
      <c r="AZ548" s="28"/>
      <c r="BA548" s="28"/>
      <c r="BB548" s="28"/>
      <c r="BC548" s="28"/>
      <c r="BD548" s="28"/>
      <c r="BE548" s="28"/>
      <c r="BF548" s="28"/>
      <c r="BG548" s="28"/>
      <c r="BH548" s="28"/>
      <c r="BI548" s="28"/>
      <c r="BJ548" s="28"/>
      <c r="BK548" s="28"/>
      <c r="BL548" s="28"/>
      <c r="BM548" s="28"/>
      <c r="BN548" s="28"/>
      <c r="BO548" s="28"/>
      <c r="BP548" s="28"/>
      <c r="BQ548" s="28"/>
    </row>
    <row r="549" spans="2:69" ht="14.1" customHeight="1" x14ac:dyDescent="0.2">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c r="AA549" s="28"/>
      <c r="AB549" s="28"/>
      <c r="AC549" s="28"/>
      <c r="AD549" s="28"/>
      <c r="AE549" s="28"/>
      <c r="AF549" s="28"/>
      <c r="AG549" s="28"/>
      <c r="AH549" s="28"/>
      <c r="AI549" s="28"/>
      <c r="AJ549" s="28"/>
      <c r="AK549" s="28"/>
      <c r="AL549" s="28"/>
      <c r="AM549" s="28"/>
      <c r="AN549" s="28"/>
      <c r="AO549" s="28"/>
      <c r="AP549" s="28"/>
      <c r="AQ549" s="28"/>
      <c r="AR549" s="28"/>
      <c r="AS549" s="28"/>
      <c r="AT549" s="28"/>
      <c r="AU549" s="28"/>
      <c r="AV549" s="28"/>
      <c r="AW549" s="28"/>
      <c r="AX549" s="28"/>
      <c r="AY549" s="28"/>
      <c r="AZ549" s="28"/>
      <c r="BA549" s="28"/>
      <c r="BB549" s="28"/>
      <c r="BC549" s="28"/>
      <c r="BD549" s="28"/>
      <c r="BE549" s="28"/>
      <c r="BF549" s="28"/>
      <c r="BG549" s="28"/>
      <c r="BH549" s="28"/>
      <c r="BI549" s="28"/>
      <c r="BJ549" s="28"/>
      <c r="BK549" s="28"/>
      <c r="BL549" s="28"/>
      <c r="BM549" s="28"/>
      <c r="BN549" s="28"/>
      <c r="BO549" s="28"/>
      <c r="BP549" s="28"/>
      <c r="BQ549" s="28"/>
    </row>
    <row r="550" spans="2:69" ht="14.1" customHeight="1" x14ac:dyDescent="0.2">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8"/>
      <c r="AG550" s="28"/>
      <c r="AH550" s="28"/>
      <c r="AI550" s="28"/>
      <c r="AJ550" s="28"/>
      <c r="AK550" s="28"/>
      <c r="AL550" s="28"/>
      <c r="AM550" s="28"/>
      <c r="AN550" s="28"/>
      <c r="AO550" s="28"/>
      <c r="AP550" s="28"/>
      <c r="AQ550" s="28"/>
      <c r="AR550" s="28"/>
      <c r="AS550" s="28"/>
      <c r="AT550" s="28"/>
      <c r="AU550" s="28"/>
      <c r="AV550" s="28"/>
      <c r="AW550" s="28"/>
      <c r="AX550" s="28"/>
      <c r="AY550" s="28"/>
      <c r="AZ550" s="28"/>
      <c r="BA550" s="28"/>
      <c r="BB550" s="28"/>
      <c r="BC550" s="28"/>
      <c r="BD550" s="28"/>
      <c r="BE550" s="28"/>
      <c r="BF550" s="28"/>
      <c r="BG550" s="28"/>
      <c r="BH550" s="28"/>
      <c r="BI550" s="28"/>
      <c r="BJ550" s="28"/>
      <c r="BK550" s="28"/>
      <c r="BL550" s="28"/>
      <c r="BM550" s="28"/>
      <c r="BN550" s="28"/>
      <c r="BO550" s="28"/>
      <c r="BP550" s="28"/>
      <c r="BQ550" s="28"/>
    </row>
    <row r="551" spans="2:69" ht="14.1" customHeight="1" x14ac:dyDescent="0.2">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c r="AA551" s="28"/>
      <c r="AB551" s="28"/>
      <c r="AC551" s="28"/>
      <c r="AD551" s="28"/>
      <c r="AE551" s="28"/>
      <c r="AF551" s="28"/>
      <c r="AG551" s="28"/>
      <c r="AH551" s="28"/>
      <c r="AI551" s="28"/>
      <c r="AJ551" s="28"/>
      <c r="AK551" s="28"/>
      <c r="AL551" s="28"/>
      <c r="AM551" s="28"/>
      <c r="AN551" s="28"/>
      <c r="AO551" s="28"/>
      <c r="AP551" s="28"/>
      <c r="AQ551" s="28"/>
      <c r="AR551" s="28"/>
      <c r="AS551" s="28"/>
      <c r="AT551" s="28"/>
      <c r="AU551" s="28"/>
      <c r="AV551" s="28"/>
      <c r="AW551" s="28"/>
      <c r="AX551" s="28"/>
      <c r="AY551" s="28"/>
      <c r="AZ551" s="28"/>
      <c r="BA551" s="28"/>
      <c r="BB551" s="28"/>
      <c r="BC551" s="28"/>
      <c r="BD551" s="28"/>
      <c r="BE551" s="28"/>
      <c r="BF551" s="28"/>
      <c r="BG551" s="28"/>
      <c r="BH551" s="28"/>
      <c r="BI551" s="28"/>
      <c r="BJ551" s="28"/>
      <c r="BK551" s="28"/>
      <c r="BL551" s="28"/>
      <c r="BM551" s="28"/>
      <c r="BN551" s="28"/>
      <c r="BO551" s="28"/>
      <c r="BP551" s="28"/>
      <c r="BQ551" s="28"/>
    </row>
    <row r="552" spans="2:69" ht="14.1" customHeight="1" x14ac:dyDescent="0.2">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c r="AA552" s="28"/>
      <c r="AB552" s="28"/>
      <c r="AC552" s="28"/>
      <c r="AD552" s="28"/>
      <c r="AE552" s="28"/>
      <c r="AF552" s="28"/>
      <c r="AG552" s="28"/>
      <c r="AH552" s="28"/>
      <c r="AI552" s="28"/>
      <c r="AJ552" s="28"/>
      <c r="AK552" s="28"/>
      <c r="AL552" s="28"/>
      <c r="AM552" s="28"/>
      <c r="AN552" s="28"/>
      <c r="AO552" s="28"/>
      <c r="AP552" s="28"/>
      <c r="AQ552" s="28"/>
      <c r="AR552" s="28"/>
      <c r="AS552" s="28"/>
      <c r="AT552" s="28"/>
      <c r="AU552" s="28"/>
      <c r="AV552" s="28"/>
      <c r="AW552" s="28"/>
      <c r="AX552" s="28"/>
      <c r="AY552" s="28"/>
      <c r="AZ552" s="28"/>
      <c r="BA552" s="28"/>
      <c r="BB552" s="28"/>
      <c r="BC552" s="28"/>
      <c r="BD552" s="28"/>
      <c r="BE552" s="28"/>
      <c r="BF552" s="28"/>
      <c r="BG552" s="28"/>
      <c r="BH552" s="28"/>
      <c r="BI552" s="28"/>
      <c r="BJ552" s="28"/>
      <c r="BK552" s="28"/>
      <c r="BL552" s="28"/>
      <c r="BM552" s="28"/>
      <c r="BN552" s="28"/>
      <c r="BO552" s="28"/>
      <c r="BP552" s="28"/>
      <c r="BQ552" s="28"/>
    </row>
    <row r="553" spans="2:69" ht="14.1" customHeight="1" x14ac:dyDescent="0.2">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c r="AA553" s="28"/>
      <c r="AB553" s="28"/>
      <c r="AC553" s="28"/>
      <c r="AD553" s="28"/>
      <c r="AE553" s="28"/>
      <c r="AF553" s="28"/>
      <c r="AG553" s="28"/>
      <c r="AH553" s="28"/>
      <c r="AI553" s="28"/>
      <c r="AJ553" s="28"/>
      <c r="AK553" s="28"/>
      <c r="AL553" s="28"/>
      <c r="AM553" s="28"/>
      <c r="AN553" s="28"/>
      <c r="AO553" s="28"/>
      <c r="AP553" s="28"/>
      <c r="AQ553" s="28"/>
      <c r="AR553" s="28"/>
      <c r="AS553" s="28"/>
      <c r="AT553" s="28"/>
      <c r="AU553" s="28"/>
      <c r="AV553" s="28"/>
      <c r="AW553" s="28"/>
      <c r="AX553" s="28"/>
      <c r="AY553" s="28"/>
      <c r="AZ553" s="28"/>
      <c r="BA553" s="28"/>
      <c r="BB553" s="28"/>
      <c r="BC553" s="28"/>
      <c r="BD553" s="28"/>
      <c r="BE553" s="28"/>
      <c r="BF553" s="28"/>
      <c r="BG553" s="28"/>
      <c r="BH553" s="28"/>
      <c r="BI553" s="28"/>
      <c r="BJ553" s="28"/>
      <c r="BK553" s="28"/>
      <c r="BL553" s="28"/>
      <c r="BM553" s="28"/>
      <c r="BN553" s="28"/>
      <c r="BO553" s="28"/>
      <c r="BP553" s="28"/>
      <c r="BQ553" s="28"/>
    </row>
    <row r="554" spans="2:69" ht="14.1" customHeight="1" x14ac:dyDescent="0.2">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c r="AA554" s="28"/>
      <c r="AB554" s="28"/>
      <c r="AC554" s="28"/>
      <c r="AD554" s="28"/>
      <c r="AE554" s="28"/>
      <c r="AF554" s="28"/>
      <c r="AG554" s="28"/>
      <c r="AH554" s="28"/>
      <c r="AI554" s="28"/>
      <c r="AJ554" s="28"/>
      <c r="AK554" s="28"/>
      <c r="AL554" s="28"/>
      <c r="AM554" s="28"/>
      <c r="AN554" s="28"/>
      <c r="AO554" s="28"/>
      <c r="AP554" s="28"/>
      <c r="AQ554" s="28"/>
      <c r="AR554" s="28"/>
      <c r="AS554" s="28"/>
      <c r="AT554" s="28"/>
      <c r="AU554" s="28"/>
      <c r="AV554" s="28"/>
      <c r="AW554" s="28"/>
      <c r="AX554" s="28"/>
      <c r="AY554" s="28"/>
      <c r="AZ554" s="28"/>
      <c r="BA554" s="28"/>
      <c r="BB554" s="28"/>
      <c r="BC554" s="28"/>
      <c r="BD554" s="28"/>
      <c r="BE554" s="28"/>
      <c r="BF554" s="28"/>
      <c r="BG554" s="28"/>
      <c r="BH554" s="28"/>
      <c r="BI554" s="28"/>
      <c r="BJ554" s="28"/>
      <c r="BK554" s="28"/>
      <c r="BL554" s="28"/>
      <c r="BM554" s="28"/>
      <c r="BN554" s="28"/>
      <c r="BO554" s="28"/>
      <c r="BP554" s="28"/>
      <c r="BQ554" s="28"/>
    </row>
    <row r="555" spans="2:69" ht="14.1" customHeight="1" x14ac:dyDescent="0.2">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c r="AA555" s="28"/>
      <c r="AB555" s="28"/>
      <c r="AC555" s="28"/>
      <c r="AD555" s="28"/>
      <c r="AE555" s="28"/>
      <c r="AF555" s="28"/>
      <c r="AG555" s="28"/>
      <c r="AH555" s="28"/>
      <c r="AI555" s="28"/>
      <c r="AJ555" s="28"/>
      <c r="AK555" s="28"/>
      <c r="AL555" s="28"/>
      <c r="AM555" s="28"/>
      <c r="AN555" s="28"/>
      <c r="AO555" s="28"/>
      <c r="AP555" s="28"/>
      <c r="AQ555" s="28"/>
      <c r="AR555" s="28"/>
      <c r="AS555" s="28"/>
      <c r="AT555" s="28"/>
      <c r="AU555" s="28"/>
      <c r="AV555" s="28"/>
      <c r="AW555" s="28"/>
      <c r="AX555" s="28"/>
      <c r="AY555" s="28"/>
      <c r="AZ555" s="28"/>
      <c r="BA555" s="28"/>
      <c r="BB555" s="28"/>
      <c r="BC555" s="28"/>
      <c r="BD555" s="28"/>
      <c r="BE555" s="28"/>
      <c r="BF555" s="28"/>
      <c r="BG555" s="28"/>
      <c r="BH555" s="28"/>
      <c r="BI555" s="28"/>
      <c r="BJ555" s="28"/>
      <c r="BK555" s="28"/>
      <c r="BL555" s="28"/>
      <c r="BM555" s="28"/>
      <c r="BN555" s="28"/>
      <c r="BO555" s="28"/>
      <c r="BP555" s="28"/>
      <c r="BQ555" s="28"/>
    </row>
    <row r="556" spans="2:69" ht="14.1" customHeight="1" x14ac:dyDescent="0.2">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c r="AA556" s="28"/>
      <c r="AB556" s="28"/>
      <c r="AC556" s="28"/>
      <c r="AD556" s="28"/>
      <c r="AE556" s="28"/>
      <c r="AF556" s="28"/>
      <c r="AG556" s="28"/>
      <c r="AH556" s="28"/>
      <c r="AI556" s="28"/>
      <c r="AJ556" s="28"/>
      <c r="AK556" s="28"/>
      <c r="AL556" s="28"/>
      <c r="AM556" s="28"/>
      <c r="AN556" s="28"/>
      <c r="AO556" s="28"/>
      <c r="AP556" s="28"/>
      <c r="AQ556" s="28"/>
      <c r="AR556" s="28"/>
      <c r="AS556" s="28"/>
      <c r="AT556" s="28"/>
      <c r="AU556" s="28"/>
      <c r="AV556" s="28"/>
      <c r="AW556" s="28"/>
      <c r="AX556" s="28"/>
      <c r="AY556" s="28"/>
      <c r="AZ556" s="28"/>
      <c r="BA556" s="28"/>
      <c r="BB556" s="28"/>
      <c r="BC556" s="28"/>
      <c r="BD556" s="28"/>
      <c r="BE556" s="28"/>
      <c r="BF556" s="28"/>
      <c r="BG556" s="28"/>
      <c r="BH556" s="28"/>
      <c r="BI556" s="28"/>
      <c r="BJ556" s="28"/>
      <c r="BK556" s="28"/>
      <c r="BL556" s="28"/>
      <c r="BM556" s="28"/>
      <c r="BN556" s="28"/>
      <c r="BO556" s="28"/>
      <c r="BP556" s="28"/>
      <c r="BQ556" s="28"/>
    </row>
    <row r="557" spans="2:69" ht="14.1" customHeight="1" x14ac:dyDescent="0.2">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c r="AA557" s="28"/>
      <c r="AB557" s="28"/>
      <c r="AC557" s="28"/>
      <c r="AD557" s="28"/>
      <c r="AE557" s="28"/>
      <c r="AF557" s="28"/>
      <c r="AG557" s="28"/>
      <c r="AH557" s="28"/>
      <c r="AI557" s="28"/>
      <c r="AJ557" s="28"/>
      <c r="AK557" s="28"/>
      <c r="AL557" s="28"/>
      <c r="AM557" s="28"/>
      <c r="AN557" s="28"/>
      <c r="AO557" s="28"/>
      <c r="AP557" s="28"/>
      <c r="AQ557" s="28"/>
      <c r="AR557" s="28"/>
      <c r="AS557" s="28"/>
      <c r="AT557" s="28"/>
      <c r="AU557" s="28"/>
      <c r="AV557" s="28"/>
      <c r="AW557" s="28"/>
      <c r="AX557" s="28"/>
      <c r="AY557" s="28"/>
      <c r="AZ557" s="28"/>
      <c r="BA557" s="28"/>
      <c r="BB557" s="28"/>
      <c r="BC557" s="28"/>
      <c r="BD557" s="28"/>
      <c r="BE557" s="28"/>
      <c r="BF557" s="28"/>
      <c r="BG557" s="28"/>
      <c r="BH557" s="28"/>
      <c r="BI557" s="28"/>
      <c r="BJ557" s="28"/>
      <c r="BK557" s="28"/>
      <c r="BL557" s="28"/>
      <c r="BM557" s="28"/>
      <c r="BN557" s="28"/>
      <c r="BO557" s="28"/>
      <c r="BP557" s="28"/>
      <c r="BQ557" s="28"/>
    </row>
    <row r="558" spans="2:69" ht="14.1" customHeight="1" x14ac:dyDescent="0.2">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c r="AA558" s="28"/>
      <c r="AB558" s="28"/>
      <c r="AC558" s="28"/>
      <c r="AD558" s="28"/>
      <c r="AE558" s="28"/>
      <c r="AF558" s="28"/>
      <c r="AG558" s="28"/>
      <c r="AH558" s="28"/>
      <c r="AI558" s="28"/>
      <c r="AJ558" s="28"/>
      <c r="AK558" s="28"/>
      <c r="AL558" s="28"/>
      <c r="AM558" s="28"/>
      <c r="AN558" s="28"/>
      <c r="AO558" s="28"/>
      <c r="AP558" s="28"/>
      <c r="AQ558" s="28"/>
      <c r="AR558" s="28"/>
      <c r="AS558" s="28"/>
      <c r="AT558" s="28"/>
      <c r="AU558" s="28"/>
      <c r="AV558" s="28"/>
      <c r="AW558" s="28"/>
      <c r="AX558" s="28"/>
      <c r="AY558" s="28"/>
      <c r="AZ558" s="28"/>
      <c r="BA558" s="28"/>
      <c r="BB558" s="28"/>
      <c r="BC558" s="28"/>
      <c r="BD558" s="28"/>
      <c r="BE558" s="28"/>
      <c r="BF558" s="28"/>
      <c r="BG558" s="28"/>
      <c r="BH558" s="28"/>
      <c r="BI558" s="28"/>
      <c r="BJ558" s="28"/>
      <c r="BK558" s="28"/>
      <c r="BL558" s="28"/>
      <c r="BM558" s="28"/>
      <c r="BN558" s="28"/>
      <c r="BO558" s="28"/>
      <c r="BP558" s="28"/>
      <c r="BQ558" s="28"/>
    </row>
    <row r="559" spans="2:69" ht="14.1" customHeight="1" x14ac:dyDescent="0.2">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c r="AA559" s="28"/>
      <c r="AB559" s="28"/>
      <c r="AC559" s="28"/>
      <c r="AD559" s="28"/>
      <c r="AE559" s="28"/>
      <c r="AF559" s="28"/>
      <c r="AG559" s="28"/>
      <c r="AH559" s="28"/>
      <c r="AI559" s="28"/>
      <c r="AJ559" s="28"/>
      <c r="AK559" s="28"/>
      <c r="AL559" s="28"/>
      <c r="AM559" s="28"/>
      <c r="AN559" s="28"/>
      <c r="AO559" s="28"/>
      <c r="AP559" s="28"/>
      <c r="AQ559" s="28"/>
      <c r="AR559" s="28"/>
      <c r="AS559" s="28"/>
      <c r="AT559" s="28"/>
      <c r="AU559" s="28"/>
      <c r="AV559" s="28"/>
      <c r="AW559" s="28"/>
      <c r="AX559" s="28"/>
      <c r="AY559" s="28"/>
      <c r="AZ559" s="28"/>
      <c r="BA559" s="28"/>
      <c r="BB559" s="28"/>
      <c r="BC559" s="28"/>
      <c r="BD559" s="28"/>
      <c r="BE559" s="28"/>
      <c r="BF559" s="28"/>
      <c r="BG559" s="28"/>
      <c r="BH559" s="28"/>
      <c r="BI559" s="28"/>
      <c r="BJ559" s="28"/>
      <c r="BK559" s="28"/>
      <c r="BL559" s="28"/>
      <c r="BM559" s="28"/>
      <c r="BN559" s="28"/>
      <c r="BO559" s="28"/>
      <c r="BP559" s="28"/>
      <c r="BQ559" s="28"/>
    </row>
    <row r="560" spans="2:69" ht="14.1" customHeight="1" x14ac:dyDescent="0.2"/>
    <row r="561" ht="14.1" customHeight="1" x14ac:dyDescent="0.2"/>
    <row r="562" ht="14.1" customHeight="1" x14ac:dyDescent="0.2"/>
    <row r="563" ht="14.1" customHeight="1" x14ac:dyDescent="0.2"/>
    <row r="564" ht="14.1" customHeight="1" x14ac:dyDescent="0.2"/>
    <row r="565" ht="14.1" customHeight="1" x14ac:dyDescent="0.2"/>
    <row r="566" ht="14.1" customHeight="1" x14ac:dyDescent="0.2"/>
    <row r="567" ht="14.1" customHeight="1" x14ac:dyDescent="0.2"/>
    <row r="568" ht="14.1" customHeight="1" x14ac:dyDescent="0.2"/>
    <row r="569" ht="14.1" customHeight="1" x14ac:dyDescent="0.2"/>
    <row r="570" ht="14.1" customHeight="1" x14ac:dyDescent="0.2"/>
    <row r="571" ht="14.1" customHeight="1" x14ac:dyDescent="0.2"/>
    <row r="572" ht="14.1" customHeight="1" x14ac:dyDescent="0.2"/>
    <row r="573" ht="14.1" customHeight="1" x14ac:dyDescent="0.2"/>
    <row r="574" ht="14.1" customHeight="1" x14ac:dyDescent="0.2"/>
    <row r="575" ht="14.1" customHeight="1" x14ac:dyDescent="0.2"/>
    <row r="576" ht="14.1" customHeight="1" x14ac:dyDescent="0.2"/>
    <row r="577" ht="14.1" customHeight="1" x14ac:dyDescent="0.2"/>
    <row r="578" ht="14.1" customHeight="1" x14ac:dyDescent="0.2"/>
    <row r="579" ht="14.1" customHeight="1" x14ac:dyDescent="0.2"/>
    <row r="580" ht="14.1" customHeight="1" x14ac:dyDescent="0.2"/>
    <row r="581" ht="14.1" customHeight="1" x14ac:dyDescent="0.2"/>
    <row r="582" ht="14.1" customHeight="1" x14ac:dyDescent="0.2"/>
    <row r="583" ht="14.1" customHeight="1" x14ac:dyDescent="0.2"/>
    <row r="584" ht="14.1" customHeight="1" x14ac:dyDescent="0.2"/>
    <row r="585" ht="14.1" customHeight="1" x14ac:dyDescent="0.2"/>
    <row r="586" ht="14.1" customHeight="1" x14ac:dyDescent="0.2"/>
    <row r="587" ht="14.1" customHeight="1" x14ac:dyDescent="0.2"/>
    <row r="588" ht="14.1" customHeight="1" x14ac:dyDescent="0.2"/>
    <row r="589" ht="14.1" customHeight="1" x14ac:dyDescent="0.2"/>
    <row r="590" ht="14.1" customHeight="1" x14ac:dyDescent="0.2"/>
    <row r="591" ht="14.1" customHeight="1" x14ac:dyDescent="0.2"/>
    <row r="592" ht="14.1" customHeight="1" x14ac:dyDescent="0.2"/>
    <row r="593" ht="14.1" customHeight="1" x14ac:dyDescent="0.2"/>
    <row r="594" ht="14.1" customHeight="1" x14ac:dyDescent="0.2"/>
    <row r="595" ht="14.1" customHeight="1" x14ac:dyDescent="0.2"/>
    <row r="596" ht="14.1" customHeight="1" x14ac:dyDescent="0.2"/>
    <row r="597" ht="14.1" customHeight="1" x14ac:dyDescent="0.2"/>
    <row r="598" ht="14.1" customHeight="1" x14ac:dyDescent="0.2"/>
    <row r="599" ht="14.1" customHeight="1" x14ac:dyDescent="0.2"/>
    <row r="600" ht="14.1" customHeight="1" x14ac:dyDescent="0.2"/>
    <row r="601" ht="14.1" customHeight="1" x14ac:dyDescent="0.2"/>
    <row r="602" ht="14.1" customHeight="1" x14ac:dyDescent="0.2"/>
    <row r="603" ht="14.1" customHeight="1" x14ac:dyDescent="0.2"/>
    <row r="604" ht="14.1" customHeight="1" x14ac:dyDescent="0.2"/>
    <row r="605" ht="14.1" customHeight="1" x14ac:dyDescent="0.2"/>
    <row r="606" ht="14.1" customHeight="1" x14ac:dyDescent="0.2"/>
    <row r="607" ht="14.1" customHeight="1" x14ac:dyDescent="0.2"/>
    <row r="608" ht="14.1" customHeight="1" x14ac:dyDescent="0.2"/>
    <row r="609" ht="14.1" customHeight="1" x14ac:dyDescent="0.2"/>
    <row r="610" ht="14.1" customHeight="1" x14ac:dyDescent="0.2"/>
    <row r="611" ht="14.1" customHeight="1" x14ac:dyDescent="0.2"/>
    <row r="612" ht="14.1" customHeight="1" x14ac:dyDescent="0.2"/>
    <row r="613" ht="14.1" customHeight="1" x14ac:dyDescent="0.2"/>
    <row r="614" ht="14.1" customHeight="1" x14ac:dyDescent="0.2"/>
    <row r="615" ht="14.1" customHeight="1" x14ac:dyDescent="0.2"/>
    <row r="616" ht="14.1" customHeight="1" x14ac:dyDescent="0.2"/>
    <row r="617" ht="14.1" customHeight="1" x14ac:dyDescent="0.2"/>
    <row r="618" ht="14.1" customHeight="1" x14ac:dyDescent="0.2"/>
    <row r="619" ht="14.1" customHeight="1" x14ac:dyDescent="0.2"/>
    <row r="620" ht="14.1" customHeight="1" x14ac:dyDescent="0.2"/>
    <row r="621" ht="14.1" customHeight="1" x14ac:dyDescent="0.2"/>
    <row r="622" ht="14.1" customHeight="1" x14ac:dyDescent="0.2"/>
    <row r="623" ht="14.1" customHeight="1" x14ac:dyDescent="0.2"/>
    <row r="624" ht="14.1" customHeight="1" x14ac:dyDescent="0.2"/>
    <row r="625" ht="14.1" customHeight="1" x14ac:dyDescent="0.2"/>
    <row r="626" ht="14.1" customHeight="1" x14ac:dyDescent="0.2"/>
    <row r="627" ht="14.1" customHeight="1" x14ac:dyDescent="0.2"/>
    <row r="628" ht="14.1" customHeight="1" x14ac:dyDescent="0.2"/>
    <row r="629" ht="14.1" customHeight="1" x14ac:dyDescent="0.2"/>
    <row r="630" ht="14.1" customHeight="1" x14ac:dyDescent="0.2"/>
    <row r="631" ht="14.1" customHeight="1" x14ac:dyDescent="0.2"/>
    <row r="632" ht="14.1" customHeight="1" x14ac:dyDescent="0.2"/>
    <row r="633" ht="14.1" customHeight="1" x14ac:dyDescent="0.2"/>
    <row r="883" spans="81:81" ht="25.5" x14ac:dyDescent="0.2">
      <c r="CC883" s="212" t="s">
        <v>0</v>
      </c>
    </row>
    <row r="884" spans="81:81" ht="25.5" x14ac:dyDescent="0.2">
      <c r="CC884" s="212" t="s">
        <v>1</v>
      </c>
    </row>
    <row r="885" spans="81:81" ht="38.25" x14ac:dyDescent="0.2">
      <c r="CC885" s="212" t="s">
        <v>2</v>
      </c>
    </row>
    <row r="886" spans="81:81" ht="25.5" x14ac:dyDescent="0.2">
      <c r="CC886" s="212" t="s">
        <v>3</v>
      </c>
    </row>
    <row r="887" spans="81:81" ht="25.5" x14ac:dyDescent="0.2">
      <c r="CC887" s="212" t="s">
        <v>4</v>
      </c>
    </row>
    <row r="888" spans="81:81" ht="25.5" x14ac:dyDescent="0.2">
      <c r="CC888" s="212" t="s">
        <v>5</v>
      </c>
    </row>
    <row r="889" spans="81:81" ht="25.5" x14ac:dyDescent="0.2">
      <c r="CC889" s="212" t="s">
        <v>6</v>
      </c>
    </row>
    <row r="890" spans="81:81" ht="25.5" x14ac:dyDescent="0.2">
      <c r="CC890" s="212" t="s">
        <v>7</v>
      </c>
    </row>
    <row r="891" spans="81:81" ht="25.5" x14ac:dyDescent="0.2">
      <c r="CC891" s="212" t="s">
        <v>8</v>
      </c>
    </row>
    <row r="892" spans="81:81" ht="38.25" x14ac:dyDescent="0.2">
      <c r="CC892" s="212" t="s">
        <v>9</v>
      </c>
    </row>
    <row r="893" spans="81:81" ht="25.5" x14ac:dyDescent="0.2">
      <c r="CC893" s="212" t="s">
        <v>10</v>
      </c>
    </row>
    <row r="894" spans="81:81" ht="25.5" x14ac:dyDescent="0.2">
      <c r="CC894" s="212" t="s">
        <v>48</v>
      </c>
    </row>
    <row r="895" spans="81:81" ht="25.5" x14ac:dyDescent="0.2">
      <c r="CC895" s="212" t="s">
        <v>12</v>
      </c>
    </row>
    <row r="896" spans="81:81" x14ac:dyDescent="0.2">
      <c r="CC896" s="212" t="s">
        <v>13</v>
      </c>
    </row>
    <row r="897" spans="81:81" x14ac:dyDescent="0.2">
      <c r="CC897" s="212" t="s">
        <v>14</v>
      </c>
    </row>
    <row r="898" spans="81:81" x14ac:dyDescent="0.2">
      <c r="CC898" s="212" t="s">
        <v>15</v>
      </c>
    </row>
    <row r="899" spans="81:81" ht="25.5" x14ac:dyDescent="0.2">
      <c r="CC899" s="212" t="s">
        <v>16</v>
      </c>
    </row>
    <row r="900" spans="81:81" x14ac:dyDescent="0.2">
      <c r="CC900" s="212" t="s">
        <v>17</v>
      </c>
    </row>
    <row r="901" spans="81:81" ht="38.25" x14ac:dyDescent="0.2">
      <c r="CC901" s="212" t="s">
        <v>19</v>
      </c>
    </row>
    <row r="902" spans="81:81" ht="38.25" x14ac:dyDescent="0.2">
      <c r="CC902" s="212" t="s">
        <v>49</v>
      </c>
    </row>
    <row r="903" spans="81:81" ht="25.5" x14ac:dyDescent="0.2">
      <c r="CC903" s="212" t="s">
        <v>20</v>
      </c>
    </row>
    <row r="904" spans="81:81" ht="63.75" x14ac:dyDescent="0.2">
      <c r="CC904" s="212" t="s">
        <v>21</v>
      </c>
    </row>
    <row r="905" spans="81:81" ht="51" x14ac:dyDescent="0.2">
      <c r="CC905" s="212" t="s">
        <v>50</v>
      </c>
    </row>
    <row r="906" spans="81:81" x14ac:dyDescent="0.2">
      <c r="CC906" s="212" t="s">
        <v>22</v>
      </c>
    </row>
    <row r="907" spans="81:81" x14ac:dyDescent="0.2">
      <c r="CC907" s="212" t="s">
        <v>23</v>
      </c>
    </row>
    <row r="908" spans="81:81" x14ac:dyDescent="0.2">
      <c r="CC908" s="212" t="s">
        <v>24</v>
      </c>
    </row>
    <row r="909" spans="81:81" ht="25.5" x14ac:dyDescent="0.2">
      <c r="CC909" s="212" t="s">
        <v>25</v>
      </c>
    </row>
    <row r="910" spans="81:81" x14ac:dyDescent="0.2">
      <c r="CC910" s="212" t="s">
        <v>26</v>
      </c>
    </row>
    <row r="911" spans="81:81" x14ac:dyDescent="0.2">
      <c r="CC911" s="212" t="s">
        <v>27</v>
      </c>
    </row>
    <row r="912" spans="81:81" ht="25.5" x14ac:dyDescent="0.2">
      <c r="CC912" s="212" t="s">
        <v>28</v>
      </c>
    </row>
    <row r="913" spans="81:81" x14ac:dyDescent="0.2">
      <c r="CC913" s="212" t="s">
        <v>29</v>
      </c>
    </row>
    <row r="914" spans="81:81" x14ac:dyDescent="0.2">
      <c r="CC914" s="212" t="s">
        <v>30</v>
      </c>
    </row>
    <row r="915" spans="81:81" x14ac:dyDescent="0.2">
      <c r="CC915" s="212" t="s">
        <v>31</v>
      </c>
    </row>
    <row r="916" spans="81:81" x14ac:dyDescent="0.2">
      <c r="CC916" s="212" t="s">
        <v>32</v>
      </c>
    </row>
    <row r="917" spans="81:81" x14ac:dyDescent="0.2">
      <c r="CC917" s="212" t="s">
        <v>51</v>
      </c>
    </row>
    <row r="918" spans="81:81" x14ac:dyDescent="0.2">
      <c r="CC918" s="212" t="s">
        <v>33</v>
      </c>
    </row>
    <row r="919" spans="81:81" x14ac:dyDescent="0.2">
      <c r="CC919" s="212" t="s">
        <v>34</v>
      </c>
    </row>
    <row r="920" spans="81:81" x14ac:dyDescent="0.2">
      <c r="CC920" s="212" t="s">
        <v>35</v>
      </c>
    </row>
    <row r="921" spans="81:81" ht="25.5" x14ac:dyDescent="0.2">
      <c r="CC921" s="212" t="s">
        <v>36</v>
      </c>
    </row>
    <row r="922" spans="81:81" x14ac:dyDescent="0.2">
      <c r="CC922" s="212" t="s">
        <v>37</v>
      </c>
    </row>
    <row r="923" spans="81:81" x14ac:dyDescent="0.2">
      <c r="CC923" s="212" t="s">
        <v>38</v>
      </c>
    </row>
    <row r="924" spans="81:81" x14ac:dyDescent="0.2">
      <c r="CC924" s="212" t="s">
        <v>39</v>
      </c>
    </row>
    <row r="925" spans="81:81" x14ac:dyDescent="0.2">
      <c r="CC925" s="212" t="s">
        <v>40</v>
      </c>
    </row>
    <row r="926" spans="81:81" x14ac:dyDescent="0.2">
      <c r="CC926" s="212" t="s">
        <v>41</v>
      </c>
    </row>
    <row r="927" spans="81:81" x14ac:dyDescent="0.2">
      <c r="CC927" s="212" t="s">
        <v>42</v>
      </c>
    </row>
    <row r="928" spans="81:81" x14ac:dyDescent="0.2">
      <c r="CC928" s="212" t="s">
        <v>43</v>
      </c>
    </row>
    <row r="929" spans="81:81" ht="25.5" x14ac:dyDescent="0.2">
      <c r="CC929" s="212" t="s">
        <v>44</v>
      </c>
    </row>
    <row r="930" spans="81:81" x14ac:dyDescent="0.2">
      <c r="CC930" s="212" t="s">
        <v>45</v>
      </c>
    </row>
    <row r="931" spans="81:81" ht="25.5" x14ac:dyDescent="0.2">
      <c r="CC931" s="212" t="s">
        <v>47</v>
      </c>
    </row>
  </sheetData>
  <autoFilter ref="AQ23:AR465">
    <filterColumn colId="0" showButton="0"/>
  </autoFilter>
  <mergeCells count="4931">
    <mergeCell ref="C43:E43"/>
    <mergeCell ref="F43:T43"/>
    <mergeCell ref="U43:AB43"/>
    <mergeCell ref="AC43:AF43"/>
    <mergeCell ref="AG43:AI43"/>
    <mergeCell ref="AJ43:AK43"/>
    <mergeCell ref="AQ43:AR43"/>
    <mergeCell ref="AV43:AW43"/>
    <mergeCell ref="BB43:BO43"/>
    <mergeCell ref="C464:E464"/>
    <mergeCell ref="F464:T464"/>
    <mergeCell ref="U464:AB464"/>
    <mergeCell ref="AC464:AF464"/>
    <mergeCell ref="AG464:AI464"/>
    <mergeCell ref="AJ464:AK464"/>
    <mergeCell ref="AL464:AM464"/>
    <mergeCell ref="AN464:AO464"/>
    <mergeCell ref="AQ464:AR464"/>
    <mergeCell ref="AV464:AW464"/>
    <mergeCell ref="BB464:BO464"/>
    <mergeCell ref="BB463:BO463"/>
    <mergeCell ref="C460:E460"/>
    <mergeCell ref="F460:T460"/>
    <mergeCell ref="U460:AB460"/>
    <mergeCell ref="AC460:AF460"/>
    <mergeCell ref="AG460:AI460"/>
    <mergeCell ref="AJ460:AK460"/>
    <mergeCell ref="AL460:AM460"/>
    <mergeCell ref="AN460:AO460"/>
    <mergeCell ref="AQ460:AR460"/>
    <mergeCell ref="AV460:AW460"/>
    <mergeCell ref="BB460:BO460"/>
    <mergeCell ref="C465:E465"/>
    <mergeCell ref="F465:T465"/>
    <mergeCell ref="U465:AB465"/>
    <mergeCell ref="AC465:AF465"/>
    <mergeCell ref="AG465:AI465"/>
    <mergeCell ref="AJ465:AK465"/>
    <mergeCell ref="AL465:AM465"/>
    <mergeCell ref="AN465:AO465"/>
    <mergeCell ref="AQ465:AR465"/>
    <mergeCell ref="AV465:AW465"/>
    <mergeCell ref="BB465:BO465"/>
    <mergeCell ref="C462:E462"/>
    <mergeCell ref="F462:T462"/>
    <mergeCell ref="U462:AB462"/>
    <mergeCell ref="AC462:AF462"/>
    <mergeCell ref="AG462:AI462"/>
    <mergeCell ref="AJ462:AK462"/>
    <mergeCell ref="AL462:AM462"/>
    <mergeCell ref="AN462:AO462"/>
    <mergeCell ref="AQ462:AR462"/>
    <mergeCell ref="AV462:AW462"/>
    <mergeCell ref="BB462:BO462"/>
    <mergeCell ref="C463:E463"/>
    <mergeCell ref="F463:T463"/>
    <mergeCell ref="U463:AB463"/>
    <mergeCell ref="AC463:AF463"/>
    <mergeCell ref="AG463:AI463"/>
    <mergeCell ref="AJ463:AK463"/>
    <mergeCell ref="AL463:AM463"/>
    <mergeCell ref="AN463:AO463"/>
    <mergeCell ref="AQ463:AR463"/>
    <mergeCell ref="AV463:AW463"/>
    <mergeCell ref="C461:E461"/>
    <mergeCell ref="F461:T461"/>
    <mergeCell ref="U461:AB461"/>
    <mergeCell ref="AC461:AF461"/>
    <mergeCell ref="AG461:AI461"/>
    <mergeCell ref="AJ461:AK461"/>
    <mergeCell ref="AL461:AM461"/>
    <mergeCell ref="AN461:AO461"/>
    <mergeCell ref="AQ461:AR461"/>
    <mergeCell ref="AV461:AW461"/>
    <mergeCell ref="BB461:BO461"/>
    <mergeCell ref="C458:E458"/>
    <mergeCell ref="F458:T458"/>
    <mergeCell ref="U458:AB458"/>
    <mergeCell ref="AC458:AF458"/>
    <mergeCell ref="AG458:AI458"/>
    <mergeCell ref="AJ458:AK458"/>
    <mergeCell ref="AL458:AM458"/>
    <mergeCell ref="AN458:AO458"/>
    <mergeCell ref="AQ458:AR458"/>
    <mergeCell ref="AV458:AW458"/>
    <mergeCell ref="BB458:BO458"/>
    <mergeCell ref="C459:E459"/>
    <mergeCell ref="F459:T459"/>
    <mergeCell ref="U459:AB459"/>
    <mergeCell ref="AC459:AF459"/>
    <mergeCell ref="AG459:AI459"/>
    <mergeCell ref="AJ459:AK459"/>
    <mergeCell ref="AL459:AM459"/>
    <mergeCell ref="AN459:AO459"/>
    <mergeCell ref="AQ459:AR459"/>
    <mergeCell ref="AV459:AW459"/>
    <mergeCell ref="BB459:BO459"/>
    <mergeCell ref="C456:E456"/>
    <mergeCell ref="F456:T456"/>
    <mergeCell ref="U456:AB456"/>
    <mergeCell ref="AC456:AF456"/>
    <mergeCell ref="AG456:AI456"/>
    <mergeCell ref="AJ456:AK456"/>
    <mergeCell ref="AL456:AM456"/>
    <mergeCell ref="AN456:AO456"/>
    <mergeCell ref="AQ456:AR456"/>
    <mergeCell ref="AV456:AW456"/>
    <mergeCell ref="BB456:BO456"/>
    <mergeCell ref="C457:E457"/>
    <mergeCell ref="F457:T457"/>
    <mergeCell ref="U457:AB457"/>
    <mergeCell ref="AC457:AF457"/>
    <mergeCell ref="AG457:AI457"/>
    <mergeCell ref="AJ457:AK457"/>
    <mergeCell ref="AL457:AM457"/>
    <mergeCell ref="AN457:AO457"/>
    <mergeCell ref="AQ457:AR457"/>
    <mergeCell ref="AV457:AW457"/>
    <mergeCell ref="BB457:BO457"/>
    <mergeCell ref="C454:E454"/>
    <mergeCell ref="F454:T454"/>
    <mergeCell ref="U454:AB454"/>
    <mergeCell ref="AC454:AF454"/>
    <mergeCell ref="AG454:AI454"/>
    <mergeCell ref="AJ454:AK454"/>
    <mergeCell ref="AL454:AM454"/>
    <mergeCell ref="AN454:AO454"/>
    <mergeCell ref="AQ454:AR454"/>
    <mergeCell ref="AV454:AW454"/>
    <mergeCell ref="BB454:BO454"/>
    <mergeCell ref="C455:E455"/>
    <mergeCell ref="F455:T455"/>
    <mergeCell ref="U455:AB455"/>
    <mergeCell ref="AC455:AF455"/>
    <mergeCell ref="AG455:AI455"/>
    <mergeCell ref="AJ455:AK455"/>
    <mergeCell ref="AL455:AM455"/>
    <mergeCell ref="AN455:AO455"/>
    <mergeCell ref="AQ455:AR455"/>
    <mergeCell ref="AV455:AW455"/>
    <mergeCell ref="BB455:BO455"/>
    <mergeCell ref="C452:E452"/>
    <mergeCell ref="F452:T452"/>
    <mergeCell ref="U452:AB452"/>
    <mergeCell ref="AC452:AF452"/>
    <mergeCell ref="AG452:AI452"/>
    <mergeCell ref="AJ452:AK452"/>
    <mergeCell ref="AL452:AM452"/>
    <mergeCell ref="AN452:AO452"/>
    <mergeCell ref="AQ452:AR452"/>
    <mergeCell ref="AV452:AW452"/>
    <mergeCell ref="BB452:BO452"/>
    <mergeCell ref="C453:E453"/>
    <mergeCell ref="F453:T453"/>
    <mergeCell ref="U453:AB453"/>
    <mergeCell ref="AC453:AF453"/>
    <mergeCell ref="AG453:AI453"/>
    <mergeCell ref="AJ453:AK453"/>
    <mergeCell ref="AL453:AM453"/>
    <mergeCell ref="AN453:AO453"/>
    <mergeCell ref="AQ453:AR453"/>
    <mergeCell ref="AV453:AW453"/>
    <mergeCell ref="BB453:BO453"/>
    <mergeCell ref="C450:E450"/>
    <mergeCell ref="F450:T450"/>
    <mergeCell ref="U450:AB450"/>
    <mergeCell ref="AC450:AF450"/>
    <mergeCell ref="AG450:AI450"/>
    <mergeCell ref="AJ450:AK450"/>
    <mergeCell ref="AL450:AM450"/>
    <mergeCell ref="AN450:AO450"/>
    <mergeCell ref="AQ450:AR450"/>
    <mergeCell ref="AV450:AW450"/>
    <mergeCell ref="BB450:BO450"/>
    <mergeCell ref="C451:E451"/>
    <mergeCell ref="F451:T451"/>
    <mergeCell ref="U451:AB451"/>
    <mergeCell ref="AC451:AF451"/>
    <mergeCell ref="AG451:AI451"/>
    <mergeCell ref="AJ451:AK451"/>
    <mergeCell ref="AL451:AM451"/>
    <mergeCell ref="AN451:AO451"/>
    <mergeCell ref="AQ451:AR451"/>
    <mergeCell ref="AV451:AW451"/>
    <mergeCell ref="BB451:BO451"/>
    <mergeCell ref="C448:E448"/>
    <mergeCell ref="F448:T448"/>
    <mergeCell ref="U448:AB448"/>
    <mergeCell ref="AC448:AF448"/>
    <mergeCell ref="AG448:AI448"/>
    <mergeCell ref="AJ448:AK448"/>
    <mergeCell ref="AL448:AM448"/>
    <mergeCell ref="AN448:AO448"/>
    <mergeCell ref="AQ448:AR448"/>
    <mergeCell ref="AV448:AW448"/>
    <mergeCell ref="BB448:BO448"/>
    <mergeCell ref="C449:E449"/>
    <mergeCell ref="F449:T449"/>
    <mergeCell ref="U449:AB449"/>
    <mergeCell ref="AC449:AF449"/>
    <mergeCell ref="AG449:AI449"/>
    <mergeCell ref="AJ449:AK449"/>
    <mergeCell ref="AL449:AM449"/>
    <mergeCell ref="AN449:AO449"/>
    <mergeCell ref="AQ449:AR449"/>
    <mergeCell ref="AV449:AW449"/>
    <mergeCell ref="BB449:BO449"/>
    <mergeCell ref="C446:E446"/>
    <mergeCell ref="F446:T446"/>
    <mergeCell ref="U446:AB446"/>
    <mergeCell ref="AC446:AF446"/>
    <mergeCell ref="AG446:AI446"/>
    <mergeCell ref="AJ446:AK446"/>
    <mergeCell ref="AL446:AM446"/>
    <mergeCell ref="AN446:AO446"/>
    <mergeCell ref="AQ446:AR446"/>
    <mergeCell ref="AV446:AW446"/>
    <mergeCell ref="BB446:BO446"/>
    <mergeCell ref="C447:E447"/>
    <mergeCell ref="F447:T447"/>
    <mergeCell ref="U447:AB447"/>
    <mergeCell ref="AC447:AF447"/>
    <mergeCell ref="AG447:AI447"/>
    <mergeCell ref="AJ447:AK447"/>
    <mergeCell ref="AL447:AM447"/>
    <mergeCell ref="AN447:AO447"/>
    <mergeCell ref="AQ447:AR447"/>
    <mergeCell ref="AV447:AW447"/>
    <mergeCell ref="BB447:BO447"/>
    <mergeCell ref="C444:E444"/>
    <mergeCell ref="F444:T444"/>
    <mergeCell ref="U444:AB444"/>
    <mergeCell ref="AC444:AF444"/>
    <mergeCell ref="AG444:AI444"/>
    <mergeCell ref="AJ444:AK444"/>
    <mergeCell ref="AL444:AM444"/>
    <mergeCell ref="AN444:AO444"/>
    <mergeCell ref="AQ444:AR444"/>
    <mergeCell ref="AV444:AW444"/>
    <mergeCell ref="BB444:BO444"/>
    <mergeCell ref="C445:E445"/>
    <mergeCell ref="F445:T445"/>
    <mergeCell ref="U445:AB445"/>
    <mergeCell ref="AC445:AF445"/>
    <mergeCell ref="AG445:AI445"/>
    <mergeCell ref="AJ445:AK445"/>
    <mergeCell ref="AL445:AM445"/>
    <mergeCell ref="AN445:AO445"/>
    <mergeCell ref="AQ445:AR445"/>
    <mergeCell ref="AV445:AW445"/>
    <mergeCell ref="BB445:BO445"/>
    <mergeCell ref="C442:E442"/>
    <mergeCell ref="F442:T442"/>
    <mergeCell ref="U442:AB442"/>
    <mergeCell ref="AC442:AF442"/>
    <mergeCell ref="AG442:AI442"/>
    <mergeCell ref="AJ442:AK442"/>
    <mergeCell ref="AL442:AM442"/>
    <mergeCell ref="AN442:AO442"/>
    <mergeCell ref="AQ442:AR442"/>
    <mergeCell ref="AV442:AW442"/>
    <mergeCell ref="BB442:BO442"/>
    <mergeCell ref="C443:E443"/>
    <mergeCell ref="F443:T443"/>
    <mergeCell ref="U443:AB443"/>
    <mergeCell ref="AC443:AF443"/>
    <mergeCell ref="AG443:AI443"/>
    <mergeCell ref="AJ443:AK443"/>
    <mergeCell ref="AL443:AM443"/>
    <mergeCell ref="AN443:AO443"/>
    <mergeCell ref="AQ443:AR443"/>
    <mergeCell ref="AV443:AW443"/>
    <mergeCell ref="BB443:BO443"/>
    <mergeCell ref="C440:E440"/>
    <mergeCell ref="F440:T440"/>
    <mergeCell ref="U440:AB440"/>
    <mergeCell ref="AC440:AF440"/>
    <mergeCell ref="AG440:AI440"/>
    <mergeCell ref="AJ440:AK440"/>
    <mergeCell ref="AL440:AM440"/>
    <mergeCell ref="AN440:AO440"/>
    <mergeCell ref="AQ440:AR440"/>
    <mergeCell ref="AV440:AW440"/>
    <mergeCell ref="BB440:BO440"/>
    <mergeCell ref="C441:E441"/>
    <mergeCell ref="F441:T441"/>
    <mergeCell ref="U441:AB441"/>
    <mergeCell ref="AC441:AF441"/>
    <mergeCell ref="AG441:AI441"/>
    <mergeCell ref="AJ441:AK441"/>
    <mergeCell ref="AL441:AM441"/>
    <mergeCell ref="AN441:AO441"/>
    <mergeCell ref="AQ441:AR441"/>
    <mergeCell ref="AV441:AW441"/>
    <mergeCell ref="BB441:BO441"/>
    <mergeCell ref="C438:E438"/>
    <mergeCell ref="F438:T438"/>
    <mergeCell ref="U438:AB438"/>
    <mergeCell ref="AC438:AF438"/>
    <mergeCell ref="AG438:AI438"/>
    <mergeCell ref="AJ438:AK438"/>
    <mergeCell ref="AL438:AM438"/>
    <mergeCell ref="AN438:AO438"/>
    <mergeCell ref="AQ438:AR438"/>
    <mergeCell ref="AV438:AW438"/>
    <mergeCell ref="BB438:BO438"/>
    <mergeCell ref="C439:E439"/>
    <mergeCell ref="F439:T439"/>
    <mergeCell ref="U439:AB439"/>
    <mergeCell ref="AC439:AF439"/>
    <mergeCell ref="AG439:AI439"/>
    <mergeCell ref="AJ439:AK439"/>
    <mergeCell ref="AL439:AM439"/>
    <mergeCell ref="AN439:AO439"/>
    <mergeCell ref="AQ439:AR439"/>
    <mergeCell ref="AV439:AW439"/>
    <mergeCell ref="BB439:BO439"/>
    <mergeCell ref="C436:E436"/>
    <mergeCell ref="F436:T436"/>
    <mergeCell ref="U436:AB436"/>
    <mergeCell ref="AC436:AF436"/>
    <mergeCell ref="AG436:AI436"/>
    <mergeCell ref="AJ436:AK436"/>
    <mergeCell ref="AL436:AM436"/>
    <mergeCell ref="AN436:AO436"/>
    <mergeCell ref="AQ436:AR436"/>
    <mergeCell ref="AV436:AW436"/>
    <mergeCell ref="BB436:BO436"/>
    <mergeCell ref="C437:E437"/>
    <mergeCell ref="F437:T437"/>
    <mergeCell ref="U437:AB437"/>
    <mergeCell ref="AC437:AF437"/>
    <mergeCell ref="AG437:AI437"/>
    <mergeCell ref="AJ437:AK437"/>
    <mergeCell ref="AL437:AM437"/>
    <mergeCell ref="AN437:AO437"/>
    <mergeCell ref="AQ437:AR437"/>
    <mergeCell ref="AV437:AW437"/>
    <mergeCell ref="BB437:BO437"/>
    <mergeCell ref="C434:E434"/>
    <mergeCell ref="F434:T434"/>
    <mergeCell ref="U434:AB434"/>
    <mergeCell ref="AC434:AF434"/>
    <mergeCell ref="AG434:AI434"/>
    <mergeCell ref="AJ434:AK434"/>
    <mergeCell ref="AL434:AM434"/>
    <mergeCell ref="AN434:AO434"/>
    <mergeCell ref="AQ434:AR434"/>
    <mergeCell ref="AV434:AW434"/>
    <mergeCell ref="BB434:BO434"/>
    <mergeCell ref="C435:E435"/>
    <mergeCell ref="F435:T435"/>
    <mergeCell ref="U435:AB435"/>
    <mergeCell ref="AC435:AF435"/>
    <mergeCell ref="AG435:AI435"/>
    <mergeCell ref="AJ435:AK435"/>
    <mergeCell ref="AL435:AM435"/>
    <mergeCell ref="AN435:AO435"/>
    <mergeCell ref="AQ435:AR435"/>
    <mergeCell ref="AV435:AW435"/>
    <mergeCell ref="BB435:BO435"/>
    <mergeCell ref="C432:E432"/>
    <mergeCell ref="F432:T432"/>
    <mergeCell ref="U432:AB432"/>
    <mergeCell ref="AC432:AF432"/>
    <mergeCell ref="AG432:AI432"/>
    <mergeCell ref="AJ432:AK432"/>
    <mergeCell ref="AL432:AM432"/>
    <mergeCell ref="AN432:AO432"/>
    <mergeCell ref="AQ432:AR432"/>
    <mergeCell ref="AV432:AW432"/>
    <mergeCell ref="BB432:BO432"/>
    <mergeCell ref="C433:E433"/>
    <mergeCell ref="F433:T433"/>
    <mergeCell ref="U433:AB433"/>
    <mergeCell ref="AC433:AF433"/>
    <mergeCell ref="AG433:AI433"/>
    <mergeCell ref="AJ433:AK433"/>
    <mergeCell ref="AL433:AM433"/>
    <mergeCell ref="AN433:AO433"/>
    <mergeCell ref="AQ433:AR433"/>
    <mergeCell ref="AV433:AW433"/>
    <mergeCell ref="BB433:BO433"/>
    <mergeCell ref="C430:E430"/>
    <mergeCell ref="F430:T430"/>
    <mergeCell ref="U430:AB430"/>
    <mergeCell ref="AC430:AF430"/>
    <mergeCell ref="AG430:AI430"/>
    <mergeCell ref="AJ430:AK430"/>
    <mergeCell ref="AL430:AM430"/>
    <mergeCell ref="AN430:AO430"/>
    <mergeCell ref="AQ430:AR430"/>
    <mergeCell ref="AV430:AW430"/>
    <mergeCell ref="BB430:BO430"/>
    <mergeCell ref="C431:E431"/>
    <mergeCell ref="F431:T431"/>
    <mergeCell ref="U431:AB431"/>
    <mergeCell ref="AC431:AF431"/>
    <mergeCell ref="AG431:AI431"/>
    <mergeCell ref="AJ431:AK431"/>
    <mergeCell ref="AL431:AM431"/>
    <mergeCell ref="AN431:AO431"/>
    <mergeCell ref="AQ431:AR431"/>
    <mergeCell ref="AV431:AW431"/>
    <mergeCell ref="BB431:BO431"/>
    <mergeCell ref="C428:E428"/>
    <mergeCell ref="F428:T428"/>
    <mergeCell ref="U428:AB428"/>
    <mergeCell ref="AC428:AF428"/>
    <mergeCell ref="AG428:AI428"/>
    <mergeCell ref="AJ428:AK428"/>
    <mergeCell ref="AL428:AM428"/>
    <mergeCell ref="AN428:AO428"/>
    <mergeCell ref="AQ428:AR428"/>
    <mergeCell ref="AV428:AW428"/>
    <mergeCell ref="BB428:BO428"/>
    <mergeCell ref="C429:E429"/>
    <mergeCell ref="F429:T429"/>
    <mergeCell ref="U429:AB429"/>
    <mergeCell ref="AC429:AF429"/>
    <mergeCell ref="AG429:AI429"/>
    <mergeCell ref="AJ429:AK429"/>
    <mergeCell ref="AL429:AM429"/>
    <mergeCell ref="AN429:AO429"/>
    <mergeCell ref="AQ429:AR429"/>
    <mergeCell ref="AV429:AW429"/>
    <mergeCell ref="BB429:BO429"/>
    <mergeCell ref="C426:E426"/>
    <mergeCell ref="F426:T426"/>
    <mergeCell ref="U426:AB426"/>
    <mergeCell ref="AC426:AF426"/>
    <mergeCell ref="AG426:AI426"/>
    <mergeCell ref="AJ426:AK426"/>
    <mergeCell ref="AL426:AM426"/>
    <mergeCell ref="AN426:AO426"/>
    <mergeCell ref="AQ426:AR426"/>
    <mergeCell ref="AV426:AW426"/>
    <mergeCell ref="BB426:BO426"/>
    <mergeCell ref="C427:E427"/>
    <mergeCell ref="F427:T427"/>
    <mergeCell ref="U427:AB427"/>
    <mergeCell ref="AC427:AF427"/>
    <mergeCell ref="AG427:AI427"/>
    <mergeCell ref="AJ427:AK427"/>
    <mergeCell ref="AL427:AM427"/>
    <mergeCell ref="AN427:AO427"/>
    <mergeCell ref="AQ427:AR427"/>
    <mergeCell ref="AV427:AW427"/>
    <mergeCell ref="BB427:BO427"/>
    <mergeCell ref="C424:E424"/>
    <mergeCell ref="F424:T424"/>
    <mergeCell ref="U424:AB424"/>
    <mergeCell ref="AC424:AF424"/>
    <mergeCell ref="AG424:AI424"/>
    <mergeCell ref="AJ424:AK424"/>
    <mergeCell ref="AL424:AM424"/>
    <mergeCell ref="AN424:AO424"/>
    <mergeCell ref="AQ424:AR424"/>
    <mergeCell ref="AV424:AW424"/>
    <mergeCell ref="BB424:BO424"/>
    <mergeCell ref="C425:E425"/>
    <mergeCell ref="F425:T425"/>
    <mergeCell ref="U425:AB425"/>
    <mergeCell ref="AC425:AF425"/>
    <mergeCell ref="AG425:AI425"/>
    <mergeCell ref="AJ425:AK425"/>
    <mergeCell ref="AL425:AM425"/>
    <mergeCell ref="AN425:AO425"/>
    <mergeCell ref="AQ425:AR425"/>
    <mergeCell ref="AV425:AW425"/>
    <mergeCell ref="BB425:BO425"/>
    <mergeCell ref="C422:E422"/>
    <mergeCell ref="F422:T422"/>
    <mergeCell ref="U422:AB422"/>
    <mergeCell ref="AC422:AF422"/>
    <mergeCell ref="AG422:AI422"/>
    <mergeCell ref="AJ422:AK422"/>
    <mergeCell ref="AL422:AM422"/>
    <mergeCell ref="AN422:AO422"/>
    <mergeCell ref="AQ422:AR422"/>
    <mergeCell ref="AV422:AW422"/>
    <mergeCell ref="BB422:BO422"/>
    <mergeCell ref="C423:E423"/>
    <mergeCell ref="F423:T423"/>
    <mergeCell ref="U423:AB423"/>
    <mergeCell ref="AC423:AF423"/>
    <mergeCell ref="AG423:AI423"/>
    <mergeCell ref="AJ423:AK423"/>
    <mergeCell ref="AL423:AM423"/>
    <mergeCell ref="AN423:AO423"/>
    <mergeCell ref="AQ423:AR423"/>
    <mergeCell ref="AV423:AW423"/>
    <mergeCell ref="BB423:BO423"/>
    <mergeCell ref="C420:E420"/>
    <mergeCell ref="F420:T420"/>
    <mergeCell ref="U420:AB420"/>
    <mergeCell ref="AC420:AF420"/>
    <mergeCell ref="AG420:AI420"/>
    <mergeCell ref="AJ420:AK420"/>
    <mergeCell ref="AL420:AM420"/>
    <mergeCell ref="AN420:AO420"/>
    <mergeCell ref="AQ420:AR420"/>
    <mergeCell ref="AV420:AW420"/>
    <mergeCell ref="BB420:BO420"/>
    <mergeCell ref="C421:E421"/>
    <mergeCell ref="F421:T421"/>
    <mergeCell ref="U421:AB421"/>
    <mergeCell ref="AC421:AF421"/>
    <mergeCell ref="AG421:AI421"/>
    <mergeCell ref="AJ421:AK421"/>
    <mergeCell ref="AL421:AM421"/>
    <mergeCell ref="AN421:AO421"/>
    <mergeCell ref="AQ421:AR421"/>
    <mergeCell ref="AV421:AW421"/>
    <mergeCell ref="BB421:BO421"/>
    <mergeCell ref="C418:E418"/>
    <mergeCell ref="F418:T418"/>
    <mergeCell ref="U418:AB418"/>
    <mergeCell ref="AC418:AF418"/>
    <mergeCell ref="AG418:AI418"/>
    <mergeCell ref="AJ418:AK418"/>
    <mergeCell ref="AL418:AM418"/>
    <mergeCell ref="AN418:AO418"/>
    <mergeCell ref="AQ418:AR418"/>
    <mergeCell ref="AV418:AW418"/>
    <mergeCell ref="BB418:BO418"/>
    <mergeCell ref="C419:E419"/>
    <mergeCell ref="F419:T419"/>
    <mergeCell ref="U419:AB419"/>
    <mergeCell ref="AC419:AF419"/>
    <mergeCell ref="AG419:AI419"/>
    <mergeCell ref="AJ419:AK419"/>
    <mergeCell ref="AL419:AM419"/>
    <mergeCell ref="AN419:AO419"/>
    <mergeCell ref="AQ419:AR419"/>
    <mergeCell ref="AV419:AW419"/>
    <mergeCell ref="BB419:BO419"/>
    <mergeCell ref="C416:E416"/>
    <mergeCell ref="F416:T416"/>
    <mergeCell ref="U416:AB416"/>
    <mergeCell ref="AC416:AF416"/>
    <mergeCell ref="AG416:AI416"/>
    <mergeCell ref="AJ416:AK416"/>
    <mergeCell ref="AL416:AM416"/>
    <mergeCell ref="AN416:AO416"/>
    <mergeCell ref="AQ416:AR416"/>
    <mergeCell ref="AV416:AW416"/>
    <mergeCell ref="BB416:BO416"/>
    <mergeCell ref="C417:E417"/>
    <mergeCell ref="F417:T417"/>
    <mergeCell ref="U417:AB417"/>
    <mergeCell ref="AC417:AF417"/>
    <mergeCell ref="AG417:AI417"/>
    <mergeCell ref="AJ417:AK417"/>
    <mergeCell ref="AL417:AM417"/>
    <mergeCell ref="AN417:AO417"/>
    <mergeCell ref="AQ417:AR417"/>
    <mergeCell ref="AV417:AW417"/>
    <mergeCell ref="BB417:BO417"/>
    <mergeCell ref="C414:E414"/>
    <mergeCell ref="F414:T414"/>
    <mergeCell ref="U414:AB414"/>
    <mergeCell ref="AC414:AF414"/>
    <mergeCell ref="AG414:AI414"/>
    <mergeCell ref="AJ414:AK414"/>
    <mergeCell ref="AL414:AM414"/>
    <mergeCell ref="AN414:AO414"/>
    <mergeCell ref="AQ414:AR414"/>
    <mergeCell ref="AV414:AW414"/>
    <mergeCell ref="BB414:BO414"/>
    <mergeCell ref="C415:E415"/>
    <mergeCell ref="F415:T415"/>
    <mergeCell ref="U415:AB415"/>
    <mergeCell ref="AC415:AF415"/>
    <mergeCell ref="AG415:AI415"/>
    <mergeCell ref="AJ415:AK415"/>
    <mergeCell ref="AL415:AM415"/>
    <mergeCell ref="AN415:AO415"/>
    <mergeCell ref="AQ415:AR415"/>
    <mergeCell ref="AV415:AW415"/>
    <mergeCell ref="BB415:BO415"/>
    <mergeCell ref="C412:E412"/>
    <mergeCell ref="F412:T412"/>
    <mergeCell ref="U412:AB412"/>
    <mergeCell ref="AC412:AF412"/>
    <mergeCell ref="AG412:AI412"/>
    <mergeCell ref="AJ412:AK412"/>
    <mergeCell ref="AL412:AM412"/>
    <mergeCell ref="AN412:AO412"/>
    <mergeCell ref="AQ412:AR412"/>
    <mergeCell ref="AV412:AW412"/>
    <mergeCell ref="BB412:BO412"/>
    <mergeCell ref="C413:E413"/>
    <mergeCell ref="F413:T413"/>
    <mergeCell ref="U413:AB413"/>
    <mergeCell ref="AC413:AF413"/>
    <mergeCell ref="AG413:AI413"/>
    <mergeCell ref="AJ413:AK413"/>
    <mergeCell ref="AL413:AM413"/>
    <mergeCell ref="AN413:AO413"/>
    <mergeCell ref="AQ413:AR413"/>
    <mergeCell ref="AV413:AW413"/>
    <mergeCell ref="BB413:BO413"/>
    <mergeCell ref="C410:E410"/>
    <mergeCell ref="F410:T410"/>
    <mergeCell ref="U410:AB410"/>
    <mergeCell ref="AC410:AF410"/>
    <mergeCell ref="AG410:AI410"/>
    <mergeCell ref="AJ410:AK410"/>
    <mergeCell ref="AL410:AM410"/>
    <mergeCell ref="AN410:AO410"/>
    <mergeCell ref="AQ410:AR410"/>
    <mergeCell ref="AV410:AW410"/>
    <mergeCell ref="BB410:BO410"/>
    <mergeCell ref="C411:E411"/>
    <mergeCell ref="F411:T411"/>
    <mergeCell ref="U411:AB411"/>
    <mergeCell ref="AC411:AF411"/>
    <mergeCell ref="AG411:AI411"/>
    <mergeCell ref="AJ411:AK411"/>
    <mergeCell ref="AL411:AM411"/>
    <mergeCell ref="AN411:AO411"/>
    <mergeCell ref="AQ411:AR411"/>
    <mergeCell ref="AV411:AW411"/>
    <mergeCell ref="BB411:BO411"/>
    <mergeCell ref="C408:E408"/>
    <mergeCell ref="F408:T408"/>
    <mergeCell ref="U408:AB408"/>
    <mergeCell ref="AC408:AF408"/>
    <mergeCell ref="AG408:AI408"/>
    <mergeCell ref="AJ408:AK408"/>
    <mergeCell ref="AL408:AM408"/>
    <mergeCell ref="AN408:AO408"/>
    <mergeCell ref="AQ408:AR408"/>
    <mergeCell ref="AV408:AW408"/>
    <mergeCell ref="BB408:BO408"/>
    <mergeCell ref="C409:E409"/>
    <mergeCell ref="F409:T409"/>
    <mergeCell ref="U409:AB409"/>
    <mergeCell ref="AC409:AF409"/>
    <mergeCell ref="AG409:AI409"/>
    <mergeCell ref="AJ409:AK409"/>
    <mergeCell ref="AL409:AM409"/>
    <mergeCell ref="AN409:AO409"/>
    <mergeCell ref="AQ409:AR409"/>
    <mergeCell ref="AV409:AW409"/>
    <mergeCell ref="BB409:BO409"/>
    <mergeCell ref="C406:E406"/>
    <mergeCell ref="F406:T406"/>
    <mergeCell ref="U406:AB406"/>
    <mergeCell ref="AC406:AF406"/>
    <mergeCell ref="AG406:AI406"/>
    <mergeCell ref="AJ406:AK406"/>
    <mergeCell ref="AL406:AM406"/>
    <mergeCell ref="AN406:AO406"/>
    <mergeCell ref="AQ406:AR406"/>
    <mergeCell ref="AV406:AW406"/>
    <mergeCell ref="BB406:BO406"/>
    <mergeCell ref="C407:E407"/>
    <mergeCell ref="F407:T407"/>
    <mergeCell ref="U407:AB407"/>
    <mergeCell ref="AC407:AF407"/>
    <mergeCell ref="AG407:AI407"/>
    <mergeCell ref="AJ407:AK407"/>
    <mergeCell ref="AL407:AM407"/>
    <mergeCell ref="AN407:AO407"/>
    <mergeCell ref="AQ407:AR407"/>
    <mergeCell ref="AV407:AW407"/>
    <mergeCell ref="BB407:BO407"/>
    <mergeCell ref="C404:E404"/>
    <mergeCell ref="F404:T404"/>
    <mergeCell ref="U404:AB404"/>
    <mergeCell ref="AC404:AF404"/>
    <mergeCell ref="AG404:AI404"/>
    <mergeCell ref="AJ404:AK404"/>
    <mergeCell ref="AL404:AM404"/>
    <mergeCell ref="AN404:AO404"/>
    <mergeCell ref="AQ404:AR404"/>
    <mergeCell ref="AV404:AW404"/>
    <mergeCell ref="BB404:BO404"/>
    <mergeCell ref="C405:E405"/>
    <mergeCell ref="F405:T405"/>
    <mergeCell ref="U405:AB405"/>
    <mergeCell ref="AC405:AF405"/>
    <mergeCell ref="AG405:AI405"/>
    <mergeCell ref="AJ405:AK405"/>
    <mergeCell ref="AL405:AM405"/>
    <mergeCell ref="AN405:AO405"/>
    <mergeCell ref="AQ405:AR405"/>
    <mergeCell ref="AV405:AW405"/>
    <mergeCell ref="BB405:BO405"/>
    <mergeCell ref="C402:E402"/>
    <mergeCell ref="F402:T402"/>
    <mergeCell ref="U402:AB402"/>
    <mergeCell ref="AC402:AF402"/>
    <mergeCell ref="AG402:AI402"/>
    <mergeCell ref="AJ402:AK402"/>
    <mergeCell ref="AL402:AM402"/>
    <mergeCell ref="AN402:AO402"/>
    <mergeCell ref="AQ402:AR402"/>
    <mergeCell ref="AV402:AW402"/>
    <mergeCell ref="BB402:BO402"/>
    <mergeCell ref="C403:E403"/>
    <mergeCell ref="F403:T403"/>
    <mergeCell ref="U403:AB403"/>
    <mergeCell ref="AC403:AF403"/>
    <mergeCell ref="AG403:AI403"/>
    <mergeCell ref="AJ403:AK403"/>
    <mergeCell ref="AL403:AM403"/>
    <mergeCell ref="AN403:AO403"/>
    <mergeCell ref="AQ403:AR403"/>
    <mergeCell ref="AV403:AW403"/>
    <mergeCell ref="BB403:BO403"/>
    <mergeCell ref="C400:E400"/>
    <mergeCell ref="F400:T400"/>
    <mergeCell ref="U400:AB400"/>
    <mergeCell ref="AC400:AF400"/>
    <mergeCell ref="AG400:AI400"/>
    <mergeCell ref="AJ400:AK400"/>
    <mergeCell ref="AL400:AM400"/>
    <mergeCell ref="AN400:AO400"/>
    <mergeCell ref="AQ400:AR400"/>
    <mergeCell ref="AV400:AW400"/>
    <mergeCell ref="BB400:BO400"/>
    <mergeCell ref="C401:E401"/>
    <mergeCell ref="F401:T401"/>
    <mergeCell ref="U401:AB401"/>
    <mergeCell ref="AC401:AF401"/>
    <mergeCell ref="AG401:AI401"/>
    <mergeCell ref="AJ401:AK401"/>
    <mergeCell ref="AL401:AM401"/>
    <mergeCell ref="AN401:AO401"/>
    <mergeCell ref="AQ401:AR401"/>
    <mergeCell ref="AV401:AW401"/>
    <mergeCell ref="BB401:BO401"/>
    <mergeCell ref="C398:E398"/>
    <mergeCell ref="F398:T398"/>
    <mergeCell ref="U398:AB398"/>
    <mergeCell ref="AC398:AF398"/>
    <mergeCell ref="AG398:AI398"/>
    <mergeCell ref="AJ398:AK398"/>
    <mergeCell ref="AL398:AM398"/>
    <mergeCell ref="AN398:AO398"/>
    <mergeCell ref="AQ398:AR398"/>
    <mergeCell ref="AV398:AW398"/>
    <mergeCell ref="BB398:BO398"/>
    <mergeCell ref="C399:E399"/>
    <mergeCell ref="F399:T399"/>
    <mergeCell ref="U399:AB399"/>
    <mergeCell ref="AC399:AF399"/>
    <mergeCell ref="AG399:AI399"/>
    <mergeCell ref="AJ399:AK399"/>
    <mergeCell ref="AL399:AM399"/>
    <mergeCell ref="AN399:AO399"/>
    <mergeCell ref="AQ399:AR399"/>
    <mergeCell ref="AV399:AW399"/>
    <mergeCell ref="BB399:BO399"/>
    <mergeCell ref="C396:E396"/>
    <mergeCell ref="F396:T396"/>
    <mergeCell ref="U396:AB396"/>
    <mergeCell ref="AC396:AF396"/>
    <mergeCell ref="AG396:AI396"/>
    <mergeCell ref="AJ396:AK396"/>
    <mergeCell ref="AL396:AM396"/>
    <mergeCell ref="AN396:AO396"/>
    <mergeCell ref="AQ396:AR396"/>
    <mergeCell ref="AV396:AW396"/>
    <mergeCell ref="BB396:BO396"/>
    <mergeCell ref="C397:E397"/>
    <mergeCell ref="F397:T397"/>
    <mergeCell ref="U397:AB397"/>
    <mergeCell ref="AC397:AF397"/>
    <mergeCell ref="AG397:AI397"/>
    <mergeCell ref="AJ397:AK397"/>
    <mergeCell ref="AL397:AM397"/>
    <mergeCell ref="AN397:AO397"/>
    <mergeCell ref="AQ397:AR397"/>
    <mergeCell ref="AV397:AW397"/>
    <mergeCell ref="BB397:BO397"/>
    <mergeCell ref="C394:E394"/>
    <mergeCell ref="F394:T394"/>
    <mergeCell ref="U394:AB394"/>
    <mergeCell ref="AC394:AF394"/>
    <mergeCell ref="AG394:AI394"/>
    <mergeCell ref="AJ394:AK394"/>
    <mergeCell ref="AL394:AM394"/>
    <mergeCell ref="AN394:AO394"/>
    <mergeCell ref="AQ394:AR394"/>
    <mergeCell ref="AV394:AW394"/>
    <mergeCell ref="BB394:BO394"/>
    <mergeCell ref="C395:E395"/>
    <mergeCell ref="F395:T395"/>
    <mergeCell ref="U395:AB395"/>
    <mergeCell ref="AC395:AF395"/>
    <mergeCell ref="AG395:AI395"/>
    <mergeCell ref="AJ395:AK395"/>
    <mergeCell ref="AL395:AM395"/>
    <mergeCell ref="AN395:AO395"/>
    <mergeCell ref="AQ395:AR395"/>
    <mergeCell ref="AV395:AW395"/>
    <mergeCell ref="BB395:BO395"/>
    <mergeCell ref="C392:E392"/>
    <mergeCell ref="F392:T392"/>
    <mergeCell ref="U392:AB392"/>
    <mergeCell ref="AC392:AF392"/>
    <mergeCell ref="AG392:AI392"/>
    <mergeCell ref="AJ392:AK392"/>
    <mergeCell ref="AL392:AM392"/>
    <mergeCell ref="AN392:AO392"/>
    <mergeCell ref="AQ392:AR392"/>
    <mergeCell ref="AV392:AW392"/>
    <mergeCell ref="BB392:BO392"/>
    <mergeCell ref="C393:E393"/>
    <mergeCell ref="F393:T393"/>
    <mergeCell ref="U393:AB393"/>
    <mergeCell ref="AC393:AF393"/>
    <mergeCell ref="AG393:AI393"/>
    <mergeCell ref="AJ393:AK393"/>
    <mergeCell ref="AL393:AM393"/>
    <mergeCell ref="AN393:AO393"/>
    <mergeCell ref="AQ393:AR393"/>
    <mergeCell ref="AV393:AW393"/>
    <mergeCell ref="BB393:BO393"/>
    <mergeCell ref="C390:E390"/>
    <mergeCell ref="F390:T390"/>
    <mergeCell ref="U390:AB390"/>
    <mergeCell ref="AC390:AF390"/>
    <mergeCell ref="AG390:AI390"/>
    <mergeCell ref="AJ390:AK390"/>
    <mergeCell ref="AL390:AM390"/>
    <mergeCell ref="AN390:AO390"/>
    <mergeCell ref="AQ390:AR390"/>
    <mergeCell ref="AV390:AW390"/>
    <mergeCell ref="BB390:BO390"/>
    <mergeCell ref="C391:E391"/>
    <mergeCell ref="F391:T391"/>
    <mergeCell ref="U391:AB391"/>
    <mergeCell ref="AC391:AF391"/>
    <mergeCell ref="AG391:AI391"/>
    <mergeCell ref="AJ391:AK391"/>
    <mergeCell ref="AL391:AM391"/>
    <mergeCell ref="AN391:AO391"/>
    <mergeCell ref="AQ391:AR391"/>
    <mergeCell ref="AV391:AW391"/>
    <mergeCell ref="BB391:BO391"/>
    <mergeCell ref="C388:E388"/>
    <mergeCell ref="F388:T388"/>
    <mergeCell ref="U388:AB388"/>
    <mergeCell ref="AC388:AF388"/>
    <mergeCell ref="AG388:AI388"/>
    <mergeCell ref="AJ388:AK388"/>
    <mergeCell ref="AL388:AM388"/>
    <mergeCell ref="AN388:AO388"/>
    <mergeCell ref="AQ388:AR388"/>
    <mergeCell ref="AV388:AW388"/>
    <mergeCell ref="BB388:BO388"/>
    <mergeCell ref="C389:E389"/>
    <mergeCell ref="F389:T389"/>
    <mergeCell ref="U389:AB389"/>
    <mergeCell ref="AC389:AF389"/>
    <mergeCell ref="AG389:AI389"/>
    <mergeCell ref="AJ389:AK389"/>
    <mergeCell ref="AL389:AM389"/>
    <mergeCell ref="AN389:AO389"/>
    <mergeCell ref="AQ389:AR389"/>
    <mergeCell ref="AV389:AW389"/>
    <mergeCell ref="BB389:BO389"/>
    <mergeCell ref="C386:E386"/>
    <mergeCell ref="F386:T386"/>
    <mergeCell ref="U386:AB386"/>
    <mergeCell ref="AC386:AF386"/>
    <mergeCell ref="AG386:AI386"/>
    <mergeCell ref="AJ386:AK386"/>
    <mergeCell ref="AL386:AM386"/>
    <mergeCell ref="AN386:AO386"/>
    <mergeCell ref="AQ386:AR386"/>
    <mergeCell ref="AV386:AW386"/>
    <mergeCell ref="BB386:BO386"/>
    <mergeCell ref="C387:E387"/>
    <mergeCell ref="F387:T387"/>
    <mergeCell ref="U387:AB387"/>
    <mergeCell ref="AC387:AF387"/>
    <mergeCell ref="AG387:AI387"/>
    <mergeCell ref="AJ387:AK387"/>
    <mergeCell ref="AL387:AM387"/>
    <mergeCell ref="AN387:AO387"/>
    <mergeCell ref="AQ387:AR387"/>
    <mergeCell ref="AV387:AW387"/>
    <mergeCell ref="BB387:BO387"/>
    <mergeCell ref="C384:E384"/>
    <mergeCell ref="F384:T384"/>
    <mergeCell ref="U384:AB384"/>
    <mergeCell ref="AC384:AF384"/>
    <mergeCell ref="AG384:AI384"/>
    <mergeCell ref="AJ384:AK384"/>
    <mergeCell ref="AL384:AM384"/>
    <mergeCell ref="AN384:AO384"/>
    <mergeCell ref="AQ384:AR384"/>
    <mergeCell ref="AV384:AW384"/>
    <mergeCell ref="BB384:BO384"/>
    <mergeCell ref="C385:E385"/>
    <mergeCell ref="F385:T385"/>
    <mergeCell ref="U385:AB385"/>
    <mergeCell ref="AC385:AF385"/>
    <mergeCell ref="AG385:AI385"/>
    <mergeCell ref="AJ385:AK385"/>
    <mergeCell ref="AL385:AM385"/>
    <mergeCell ref="AN385:AO385"/>
    <mergeCell ref="AQ385:AR385"/>
    <mergeCell ref="AV385:AW385"/>
    <mergeCell ref="BB385:BO385"/>
    <mergeCell ref="C382:E382"/>
    <mergeCell ref="F382:T382"/>
    <mergeCell ref="U382:AB382"/>
    <mergeCell ref="AC382:AF382"/>
    <mergeCell ref="AG382:AI382"/>
    <mergeCell ref="AJ382:AK382"/>
    <mergeCell ref="AL382:AM382"/>
    <mergeCell ref="AN382:AO382"/>
    <mergeCell ref="AQ382:AR382"/>
    <mergeCell ref="AV382:AW382"/>
    <mergeCell ref="BB382:BO382"/>
    <mergeCell ref="C383:E383"/>
    <mergeCell ref="F383:T383"/>
    <mergeCell ref="U383:AB383"/>
    <mergeCell ref="AC383:AF383"/>
    <mergeCell ref="AG383:AI383"/>
    <mergeCell ref="AJ383:AK383"/>
    <mergeCell ref="AL383:AM383"/>
    <mergeCell ref="AN383:AO383"/>
    <mergeCell ref="AQ383:AR383"/>
    <mergeCell ref="AV383:AW383"/>
    <mergeCell ref="BB383:BO383"/>
    <mergeCell ref="C380:E380"/>
    <mergeCell ref="F380:T380"/>
    <mergeCell ref="U380:AB380"/>
    <mergeCell ref="AC380:AF380"/>
    <mergeCell ref="AG380:AI380"/>
    <mergeCell ref="AJ380:AK380"/>
    <mergeCell ref="AL380:AM380"/>
    <mergeCell ref="AN380:AO380"/>
    <mergeCell ref="AQ380:AR380"/>
    <mergeCell ref="AV380:AW380"/>
    <mergeCell ref="BB380:BO380"/>
    <mergeCell ref="C381:E381"/>
    <mergeCell ref="F381:T381"/>
    <mergeCell ref="U381:AB381"/>
    <mergeCell ref="AC381:AF381"/>
    <mergeCell ref="AG381:AI381"/>
    <mergeCell ref="AJ381:AK381"/>
    <mergeCell ref="AL381:AM381"/>
    <mergeCell ref="AN381:AO381"/>
    <mergeCell ref="AQ381:AR381"/>
    <mergeCell ref="AV381:AW381"/>
    <mergeCell ref="BB381:BO381"/>
    <mergeCell ref="C378:E378"/>
    <mergeCell ref="F378:T378"/>
    <mergeCell ref="U378:AB378"/>
    <mergeCell ref="AC378:AF378"/>
    <mergeCell ref="AG378:AI378"/>
    <mergeCell ref="AJ378:AK378"/>
    <mergeCell ref="AL378:AM378"/>
    <mergeCell ref="AN378:AO378"/>
    <mergeCell ref="AQ378:AR378"/>
    <mergeCell ref="AV378:AW378"/>
    <mergeCell ref="BB378:BO378"/>
    <mergeCell ref="C379:E379"/>
    <mergeCell ref="F379:T379"/>
    <mergeCell ref="U379:AB379"/>
    <mergeCell ref="AC379:AF379"/>
    <mergeCell ref="AG379:AI379"/>
    <mergeCell ref="AJ379:AK379"/>
    <mergeCell ref="AL379:AM379"/>
    <mergeCell ref="AN379:AO379"/>
    <mergeCell ref="AQ379:AR379"/>
    <mergeCell ref="AV379:AW379"/>
    <mergeCell ref="BB379:BO379"/>
    <mergeCell ref="C376:E376"/>
    <mergeCell ref="F376:T376"/>
    <mergeCell ref="U376:AB376"/>
    <mergeCell ref="AC376:AF376"/>
    <mergeCell ref="AG376:AI376"/>
    <mergeCell ref="AJ376:AK376"/>
    <mergeCell ref="AL376:AM376"/>
    <mergeCell ref="AN376:AO376"/>
    <mergeCell ref="AQ376:AR376"/>
    <mergeCell ref="AV376:AW376"/>
    <mergeCell ref="BB376:BO376"/>
    <mergeCell ref="C377:E377"/>
    <mergeCell ref="F377:T377"/>
    <mergeCell ref="U377:AB377"/>
    <mergeCell ref="AC377:AF377"/>
    <mergeCell ref="AG377:AI377"/>
    <mergeCell ref="AJ377:AK377"/>
    <mergeCell ref="AL377:AM377"/>
    <mergeCell ref="AN377:AO377"/>
    <mergeCell ref="AQ377:AR377"/>
    <mergeCell ref="AV377:AW377"/>
    <mergeCell ref="BB377:BO377"/>
    <mergeCell ref="C374:E374"/>
    <mergeCell ref="F374:T374"/>
    <mergeCell ref="U374:AB374"/>
    <mergeCell ref="AC374:AF374"/>
    <mergeCell ref="AG374:AI374"/>
    <mergeCell ref="AJ374:AK374"/>
    <mergeCell ref="AL374:AM374"/>
    <mergeCell ref="AN374:AO374"/>
    <mergeCell ref="AQ374:AR374"/>
    <mergeCell ref="AV374:AW374"/>
    <mergeCell ref="BB374:BO374"/>
    <mergeCell ref="C375:E375"/>
    <mergeCell ref="F375:T375"/>
    <mergeCell ref="U375:AB375"/>
    <mergeCell ref="AC375:AF375"/>
    <mergeCell ref="AG375:AI375"/>
    <mergeCell ref="AJ375:AK375"/>
    <mergeCell ref="AL375:AM375"/>
    <mergeCell ref="AN375:AO375"/>
    <mergeCell ref="AQ375:AR375"/>
    <mergeCell ref="AV375:AW375"/>
    <mergeCell ref="BB375:BO375"/>
    <mergeCell ref="C372:E372"/>
    <mergeCell ref="F372:T372"/>
    <mergeCell ref="U372:AB372"/>
    <mergeCell ref="AC372:AF372"/>
    <mergeCell ref="AG372:AI372"/>
    <mergeCell ref="AJ372:AK372"/>
    <mergeCell ref="AL372:AM372"/>
    <mergeCell ref="AN372:AO372"/>
    <mergeCell ref="AQ372:AR372"/>
    <mergeCell ref="AV372:AW372"/>
    <mergeCell ref="BB372:BO372"/>
    <mergeCell ref="C373:E373"/>
    <mergeCell ref="F373:T373"/>
    <mergeCell ref="U373:AB373"/>
    <mergeCell ref="AC373:AF373"/>
    <mergeCell ref="AG373:AI373"/>
    <mergeCell ref="AJ373:AK373"/>
    <mergeCell ref="AL373:AM373"/>
    <mergeCell ref="AN373:AO373"/>
    <mergeCell ref="AQ373:AR373"/>
    <mergeCell ref="AV373:AW373"/>
    <mergeCell ref="BB373:BO373"/>
    <mergeCell ref="C370:E370"/>
    <mergeCell ref="F370:T370"/>
    <mergeCell ref="U370:AB370"/>
    <mergeCell ref="AC370:AF370"/>
    <mergeCell ref="AG370:AI370"/>
    <mergeCell ref="AJ370:AK370"/>
    <mergeCell ref="AL370:AM370"/>
    <mergeCell ref="AN370:AO370"/>
    <mergeCell ref="AQ370:AR370"/>
    <mergeCell ref="AV370:AW370"/>
    <mergeCell ref="BB370:BO370"/>
    <mergeCell ref="C371:E371"/>
    <mergeCell ref="F371:T371"/>
    <mergeCell ref="U371:AB371"/>
    <mergeCell ref="AC371:AF371"/>
    <mergeCell ref="AG371:AI371"/>
    <mergeCell ref="AJ371:AK371"/>
    <mergeCell ref="AL371:AM371"/>
    <mergeCell ref="AN371:AO371"/>
    <mergeCell ref="AQ371:AR371"/>
    <mergeCell ref="AV371:AW371"/>
    <mergeCell ref="BB371:BO371"/>
    <mergeCell ref="C368:E368"/>
    <mergeCell ref="F368:T368"/>
    <mergeCell ref="U368:AB368"/>
    <mergeCell ref="AC368:AF368"/>
    <mergeCell ref="AG368:AI368"/>
    <mergeCell ref="AJ368:AK368"/>
    <mergeCell ref="AL368:AM368"/>
    <mergeCell ref="AN368:AO368"/>
    <mergeCell ref="AQ368:AR368"/>
    <mergeCell ref="AV368:AW368"/>
    <mergeCell ref="BB368:BO368"/>
    <mergeCell ref="C369:E369"/>
    <mergeCell ref="F369:T369"/>
    <mergeCell ref="U369:AB369"/>
    <mergeCell ref="AC369:AF369"/>
    <mergeCell ref="AG369:AI369"/>
    <mergeCell ref="AJ369:AK369"/>
    <mergeCell ref="AL369:AM369"/>
    <mergeCell ref="AN369:AO369"/>
    <mergeCell ref="AQ369:AR369"/>
    <mergeCell ref="AV369:AW369"/>
    <mergeCell ref="BB369:BO369"/>
    <mergeCell ref="C366:E366"/>
    <mergeCell ref="F366:T366"/>
    <mergeCell ref="U366:AB366"/>
    <mergeCell ref="AC366:AF366"/>
    <mergeCell ref="AG366:AI366"/>
    <mergeCell ref="AJ366:AK366"/>
    <mergeCell ref="AL366:AM366"/>
    <mergeCell ref="AN366:AO366"/>
    <mergeCell ref="AQ366:AR366"/>
    <mergeCell ref="AV366:AW366"/>
    <mergeCell ref="BB366:BO366"/>
    <mergeCell ref="C367:E367"/>
    <mergeCell ref="F367:T367"/>
    <mergeCell ref="U367:AB367"/>
    <mergeCell ref="AC367:AF367"/>
    <mergeCell ref="AG367:AI367"/>
    <mergeCell ref="AJ367:AK367"/>
    <mergeCell ref="AL367:AM367"/>
    <mergeCell ref="AN367:AO367"/>
    <mergeCell ref="AQ367:AR367"/>
    <mergeCell ref="AV367:AW367"/>
    <mergeCell ref="BB367:BO367"/>
    <mergeCell ref="C364:E364"/>
    <mergeCell ref="F364:T364"/>
    <mergeCell ref="U364:AB364"/>
    <mergeCell ref="AC364:AF364"/>
    <mergeCell ref="AG364:AI364"/>
    <mergeCell ref="AJ364:AK364"/>
    <mergeCell ref="AL364:AM364"/>
    <mergeCell ref="AN364:AO364"/>
    <mergeCell ref="AQ364:AR364"/>
    <mergeCell ref="AV364:AW364"/>
    <mergeCell ref="BB364:BO364"/>
    <mergeCell ref="C365:E365"/>
    <mergeCell ref="F365:T365"/>
    <mergeCell ref="U365:AB365"/>
    <mergeCell ref="AC365:AF365"/>
    <mergeCell ref="AG365:AI365"/>
    <mergeCell ref="AJ365:AK365"/>
    <mergeCell ref="AL365:AM365"/>
    <mergeCell ref="AN365:AO365"/>
    <mergeCell ref="AQ365:AR365"/>
    <mergeCell ref="AV365:AW365"/>
    <mergeCell ref="BB365:BO365"/>
    <mergeCell ref="C362:E362"/>
    <mergeCell ref="F362:T362"/>
    <mergeCell ref="U362:AB362"/>
    <mergeCell ref="AC362:AF362"/>
    <mergeCell ref="AG362:AI362"/>
    <mergeCell ref="AJ362:AK362"/>
    <mergeCell ref="AL362:AM362"/>
    <mergeCell ref="AN362:AO362"/>
    <mergeCell ref="AQ362:AR362"/>
    <mergeCell ref="AV362:AW362"/>
    <mergeCell ref="BB362:BO362"/>
    <mergeCell ref="C363:E363"/>
    <mergeCell ref="F363:T363"/>
    <mergeCell ref="U363:AB363"/>
    <mergeCell ref="AC363:AF363"/>
    <mergeCell ref="AG363:AI363"/>
    <mergeCell ref="AJ363:AK363"/>
    <mergeCell ref="AL363:AM363"/>
    <mergeCell ref="AN363:AO363"/>
    <mergeCell ref="AQ363:AR363"/>
    <mergeCell ref="AV363:AW363"/>
    <mergeCell ref="BB363:BO363"/>
    <mergeCell ref="C360:E360"/>
    <mergeCell ref="F360:T360"/>
    <mergeCell ref="U360:AB360"/>
    <mergeCell ref="AC360:AF360"/>
    <mergeCell ref="AG360:AI360"/>
    <mergeCell ref="AJ360:AK360"/>
    <mergeCell ref="AL360:AM360"/>
    <mergeCell ref="AN360:AO360"/>
    <mergeCell ref="AQ360:AR360"/>
    <mergeCell ref="AV360:AW360"/>
    <mergeCell ref="BB360:BO360"/>
    <mergeCell ref="C361:E361"/>
    <mergeCell ref="F361:T361"/>
    <mergeCell ref="U361:AB361"/>
    <mergeCell ref="AC361:AF361"/>
    <mergeCell ref="AG361:AI361"/>
    <mergeCell ref="AJ361:AK361"/>
    <mergeCell ref="AL361:AM361"/>
    <mergeCell ref="AN361:AO361"/>
    <mergeCell ref="AQ361:AR361"/>
    <mergeCell ref="AV361:AW361"/>
    <mergeCell ref="BB361:BO361"/>
    <mergeCell ref="C358:E358"/>
    <mergeCell ref="F358:T358"/>
    <mergeCell ref="U358:AB358"/>
    <mergeCell ref="AC358:AF358"/>
    <mergeCell ref="AG358:AI358"/>
    <mergeCell ref="AJ358:AK358"/>
    <mergeCell ref="AL358:AM358"/>
    <mergeCell ref="AN358:AO358"/>
    <mergeCell ref="AQ358:AR358"/>
    <mergeCell ref="AV358:AW358"/>
    <mergeCell ref="BB358:BO358"/>
    <mergeCell ref="C359:E359"/>
    <mergeCell ref="F359:T359"/>
    <mergeCell ref="U359:AB359"/>
    <mergeCell ref="AC359:AF359"/>
    <mergeCell ref="AG359:AI359"/>
    <mergeCell ref="AJ359:AK359"/>
    <mergeCell ref="AL359:AM359"/>
    <mergeCell ref="AN359:AO359"/>
    <mergeCell ref="AQ359:AR359"/>
    <mergeCell ref="AV359:AW359"/>
    <mergeCell ref="BB359:BO359"/>
    <mergeCell ref="C356:E356"/>
    <mergeCell ref="F356:T356"/>
    <mergeCell ref="U356:AB356"/>
    <mergeCell ref="AC356:AF356"/>
    <mergeCell ref="AG356:AI356"/>
    <mergeCell ref="AJ356:AK356"/>
    <mergeCell ref="AL356:AM356"/>
    <mergeCell ref="AN356:AO356"/>
    <mergeCell ref="AQ356:AR356"/>
    <mergeCell ref="AV356:AW356"/>
    <mergeCell ref="BB356:BO356"/>
    <mergeCell ref="C357:E357"/>
    <mergeCell ref="F357:T357"/>
    <mergeCell ref="U357:AB357"/>
    <mergeCell ref="AC357:AF357"/>
    <mergeCell ref="AG357:AI357"/>
    <mergeCell ref="AJ357:AK357"/>
    <mergeCell ref="AL357:AM357"/>
    <mergeCell ref="AN357:AO357"/>
    <mergeCell ref="AQ357:AR357"/>
    <mergeCell ref="AV357:AW357"/>
    <mergeCell ref="BB357:BO357"/>
    <mergeCell ref="C354:E354"/>
    <mergeCell ref="F354:T354"/>
    <mergeCell ref="U354:AB354"/>
    <mergeCell ref="AC354:AF354"/>
    <mergeCell ref="AG354:AI354"/>
    <mergeCell ref="AJ354:AK354"/>
    <mergeCell ref="AL354:AM354"/>
    <mergeCell ref="AN354:AO354"/>
    <mergeCell ref="AQ354:AR354"/>
    <mergeCell ref="AV354:AW354"/>
    <mergeCell ref="BB354:BO354"/>
    <mergeCell ref="C355:E355"/>
    <mergeCell ref="F355:T355"/>
    <mergeCell ref="U355:AB355"/>
    <mergeCell ref="AC355:AF355"/>
    <mergeCell ref="AG355:AI355"/>
    <mergeCell ref="AJ355:AK355"/>
    <mergeCell ref="AL355:AM355"/>
    <mergeCell ref="AN355:AO355"/>
    <mergeCell ref="AQ355:AR355"/>
    <mergeCell ref="AV355:AW355"/>
    <mergeCell ref="BB355:BO355"/>
    <mergeCell ref="C352:E352"/>
    <mergeCell ref="F352:T352"/>
    <mergeCell ref="U352:AB352"/>
    <mergeCell ref="AC352:AF352"/>
    <mergeCell ref="AG352:AI352"/>
    <mergeCell ref="AJ352:AK352"/>
    <mergeCell ref="AL352:AM352"/>
    <mergeCell ref="AN352:AO352"/>
    <mergeCell ref="AQ352:AR352"/>
    <mergeCell ref="AV352:AW352"/>
    <mergeCell ref="BB352:BO352"/>
    <mergeCell ref="C353:E353"/>
    <mergeCell ref="F353:T353"/>
    <mergeCell ref="U353:AB353"/>
    <mergeCell ref="AC353:AF353"/>
    <mergeCell ref="AG353:AI353"/>
    <mergeCell ref="AJ353:AK353"/>
    <mergeCell ref="AL353:AM353"/>
    <mergeCell ref="AN353:AO353"/>
    <mergeCell ref="AQ353:AR353"/>
    <mergeCell ref="AV353:AW353"/>
    <mergeCell ref="BB353:BO353"/>
    <mergeCell ref="C350:E350"/>
    <mergeCell ref="F350:T350"/>
    <mergeCell ref="U350:AB350"/>
    <mergeCell ref="AC350:AF350"/>
    <mergeCell ref="AG350:AI350"/>
    <mergeCell ref="AJ350:AK350"/>
    <mergeCell ref="AL350:AM350"/>
    <mergeCell ref="AN350:AO350"/>
    <mergeCell ref="AQ350:AR350"/>
    <mergeCell ref="AV350:AW350"/>
    <mergeCell ref="BB350:BO350"/>
    <mergeCell ref="C351:E351"/>
    <mergeCell ref="F351:T351"/>
    <mergeCell ref="U351:AB351"/>
    <mergeCell ref="AC351:AF351"/>
    <mergeCell ref="AG351:AI351"/>
    <mergeCell ref="AJ351:AK351"/>
    <mergeCell ref="AL351:AM351"/>
    <mergeCell ref="AN351:AO351"/>
    <mergeCell ref="AQ351:AR351"/>
    <mergeCell ref="AV351:AW351"/>
    <mergeCell ref="BB351:BO351"/>
    <mergeCell ref="C348:E348"/>
    <mergeCell ref="F348:T348"/>
    <mergeCell ref="U348:AB348"/>
    <mergeCell ref="AC348:AF348"/>
    <mergeCell ref="AG348:AI348"/>
    <mergeCell ref="AJ348:AK348"/>
    <mergeCell ref="AL348:AM348"/>
    <mergeCell ref="AN348:AO348"/>
    <mergeCell ref="AQ348:AR348"/>
    <mergeCell ref="AV348:AW348"/>
    <mergeCell ref="BB348:BO348"/>
    <mergeCell ref="C349:E349"/>
    <mergeCell ref="F349:T349"/>
    <mergeCell ref="U349:AB349"/>
    <mergeCell ref="AC349:AF349"/>
    <mergeCell ref="AG349:AI349"/>
    <mergeCell ref="AJ349:AK349"/>
    <mergeCell ref="AL349:AM349"/>
    <mergeCell ref="AN349:AO349"/>
    <mergeCell ref="AQ349:AR349"/>
    <mergeCell ref="AV349:AW349"/>
    <mergeCell ref="BB349:BO349"/>
    <mergeCell ref="C346:E346"/>
    <mergeCell ref="F346:T346"/>
    <mergeCell ref="U346:AB346"/>
    <mergeCell ref="AC346:AF346"/>
    <mergeCell ref="AG346:AI346"/>
    <mergeCell ref="AJ346:AK346"/>
    <mergeCell ref="AL346:AM346"/>
    <mergeCell ref="AN346:AO346"/>
    <mergeCell ref="AQ346:AR346"/>
    <mergeCell ref="AV346:AW346"/>
    <mergeCell ref="BB346:BO346"/>
    <mergeCell ref="C347:E347"/>
    <mergeCell ref="F347:T347"/>
    <mergeCell ref="U347:AB347"/>
    <mergeCell ref="AC347:AF347"/>
    <mergeCell ref="AG347:AI347"/>
    <mergeCell ref="AJ347:AK347"/>
    <mergeCell ref="AL347:AM347"/>
    <mergeCell ref="AN347:AO347"/>
    <mergeCell ref="AQ347:AR347"/>
    <mergeCell ref="AV347:AW347"/>
    <mergeCell ref="BB347:BO347"/>
    <mergeCell ref="C344:E344"/>
    <mergeCell ref="F344:T344"/>
    <mergeCell ref="U344:AB344"/>
    <mergeCell ref="AC344:AF344"/>
    <mergeCell ref="AG344:AI344"/>
    <mergeCell ref="AJ344:AK344"/>
    <mergeCell ref="AL344:AM344"/>
    <mergeCell ref="AN344:AO344"/>
    <mergeCell ref="AQ344:AR344"/>
    <mergeCell ref="AV344:AW344"/>
    <mergeCell ref="BB344:BO344"/>
    <mergeCell ref="C345:E345"/>
    <mergeCell ref="F345:T345"/>
    <mergeCell ref="U345:AB345"/>
    <mergeCell ref="AC345:AF345"/>
    <mergeCell ref="AG345:AI345"/>
    <mergeCell ref="AJ345:AK345"/>
    <mergeCell ref="AL345:AM345"/>
    <mergeCell ref="AN345:AO345"/>
    <mergeCell ref="AQ345:AR345"/>
    <mergeCell ref="AV345:AW345"/>
    <mergeCell ref="BB345:BO345"/>
    <mergeCell ref="C342:E342"/>
    <mergeCell ref="F342:T342"/>
    <mergeCell ref="U342:AB342"/>
    <mergeCell ref="AC342:AF342"/>
    <mergeCell ref="AG342:AI342"/>
    <mergeCell ref="AJ342:AK342"/>
    <mergeCell ref="AL342:AM342"/>
    <mergeCell ref="AN342:AO342"/>
    <mergeCell ref="AQ342:AR342"/>
    <mergeCell ref="AV342:AW342"/>
    <mergeCell ref="BB342:BO342"/>
    <mergeCell ref="C343:E343"/>
    <mergeCell ref="F343:T343"/>
    <mergeCell ref="U343:AB343"/>
    <mergeCell ref="AC343:AF343"/>
    <mergeCell ref="AG343:AI343"/>
    <mergeCell ref="AJ343:AK343"/>
    <mergeCell ref="AL343:AM343"/>
    <mergeCell ref="AN343:AO343"/>
    <mergeCell ref="AQ343:AR343"/>
    <mergeCell ref="AV343:AW343"/>
    <mergeCell ref="BB343:BO343"/>
    <mergeCell ref="C340:E340"/>
    <mergeCell ref="F340:T340"/>
    <mergeCell ref="U340:AB340"/>
    <mergeCell ref="AC340:AF340"/>
    <mergeCell ref="AG340:AI340"/>
    <mergeCell ref="AJ340:AK340"/>
    <mergeCell ref="AL340:AM340"/>
    <mergeCell ref="AN340:AO340"/>
    <mergeCell ref="AQ340:AR340"/>
    <mergeCell ref="AV340:AW340"/>
    <mergeCell ref="BB340:BO340"/>
    <mergeCell ref="C341:E341"/>
    <mergeCell ref="F341:T341"/>
    <mergeCell ref="U341:AB341"/>
    <mergeCell ref="AC341:AF341"/>
    <mergeCell ref="AG341:AI341"/>
    <mergeCell ref="AJ341:AK341"/>
    <mergeCell ref="AL341:AM341"/>
    <mergeCell ref="AN341:AO341"/>
    <mergeCell ref="AQ341:AR341"/>
    <mergeCell ref="AV341:AW341"/>
    <mergeCell ref="BB341:BO341"/>
    <mergeCell ref="C338:E338"/>
    <mergeCell ref="F338:T338"/>
    <mergeCell ref="U338:AB338"/>
    <mergeCell ref="AC338:AF338"/>
    <mergeCell ref="AG338:AI338"/>
    <mergeCell ref="AJ338:AK338"/>
    <mergeCell ref="AL338:AM338"/>
    <mergeCell ref="AN338:AO338"/>
    <mergeCell ref="AQ338:AR338"/>
    <mergeCell ref="AV338:AW338"/>
    <mergeCell ref="BB338:BO338"/>
    <mergeCell ref="C339:E339"/>
    <mergeCell ref="F339:T339"/>
    <mergeCell ref="U339:AB339"/>
    <mergeCell ref="AC339:AF339"/>
    <mergeCell ref="AG339:AI339"/>
    <mergeCell ref="AJ339:AK339"/>
    <mergeCell ref="AL339:AM339"/>
    <mergeCell ref="AN339:AO339"/>
    <mergeCell ref="AQ339:AR339"/>
    <mergeCell ref="AV339:AW339"/>
    <mergeCell ref="BB339:BO339"/>
    <mergeCell ref="C336:E336"/>
    <mergeCell ref="F336:T336"/>
    <mergeCell ref="U336:AB336"/>
    <mergeCell ref="AC336:AF336"/>
    <mergeCell ref="AG336:AI336"/>
    <mergeCell ref="AJ336:AK336"/>
    <mergeCell ref="AL336:AM336"/>
    <mergeCell ref="AN336:AO336"/>
    <mergeCell ref="AQ336:AR336"/>
    <mergeCell ref="AV336:AW336"/>
    <mergeCell ref="BB336:BO336"/>
    <mergeCell ref="C337:E337"/>
    <mergeCell ref="F337:T337"/>
    <mergeCell ref="U337:AB337"/>
    <mergeCell ref="AC337:AF337"/>
    <mergeCell ref="AG337:AI337"/>
    <mergeCell ref="AJ337:AK337"/>
    <mergeCell ref="AL337:AM337"/>
    <mergeCell ref="AN337:AO337"/>
    <mergeCell ref="AQ337:AR337"/>
    <mergeCell ref="AV337:AW337"/>
    <mergeCell ref="BB337:BO337"/>
    <mergeCell ref="C334:E334"/>
    <mergeCell ref="F334:T334"/>
    <mergeCell ref="U334:AB334"/>
    <mergeCell ref="AC334:AF334"/>
    <mergeCell ref="AG334:AI334"/>
    <mergeCell ref="AJ334:AK334"/>
    <mergeCell ref="AL334:AM334"/>
    <mergeCell ref="AN334:AO334"/>
    <mergeCell ref="AQ334:AR334"/>
    <mergeCell ref="AV334:AW334"/>
    <mergeCell ref="BB334:BO334"/>
    <mergeCell ref="C335:E335"/>
    <mergeCell ref="F335:T335"/>
    <mergeCell ref="U335:AB335"/>
    <mergeCell ref="AC335:AF335"/>
    <mergeCell ref="AG335:AI335"/>
    <mergeCell ref="AJ335:AK335"/>
    <mergeCell ref="AL335:AM335"/>
    <mergeCell ref="AN335:AO335"/>
    <mergeCell ref="AQ335:AR335"/>
    <mergeCell ref="AV335:AW335"/>
    <mergeCell ref="BB335:BO335"/>
    <mergeCell ref="C332:E332"/>
    <mergeCell ref="F332:T332"/>
    <mergeCell ref="U332:AB332"/>
    <mergeCell ref="AC332:AF332"/>
    <mergeCell ref="AG332:AI332"/>
    <mergeCell ref="AJ332:AK332"/>
    <mergeCell ref="AL332:AM332"/>
    <mergeCell ref="AN332:AO332"/>
    <mergeCell ref="AQ332:AR332"/>
    <mergeCell ref="AV332:AW332"/>
    <mergeCell ref="BB332:BO332"/>
    <mergeCell ref="C333:E333"/>
    <mergeCell ref="F333:T333"/>
    <mergeCell ref="U333:AB333"/>
    <mergeCell ref="AC333:AF333"/>
    <mergeCell ref="AG333:AI333"/>
    <mergeCell ref="AJ333:AK333"/>
    <mergeCell ref="AL333:AM333"/>
    <mergeCell ref="AN333:AO333"/>
    <mergeCell ref="AQ333:AR333"/>
    <mergeCell ref="AV333:AW333"/>
    <mergeCell ref="BB333:BO333"/>
    <mergeCell ref="C330:E330"/>
    <mergeCell ref="F330:T330"/>
    <mergeCell ref="U330:AB330"/>
    <mergeCell ref="AC330:AF330"/>
    <mergeCell ref="AG330:AI330"/>
    <mergeCell ref="AJ330:AK330"/>
    <mergeCell ref="AL330:AM330"/>
    <mergeCell ref="AN330:AO330"/>
    <mergeCell ref="AQ330:AR330"/>
    <mergeCell ref="AV330:AW330"/>
    <mergeCell ref="BB330:BO330"/>
    <mergeCell ref="C331:E331"/>
    <mergeCell ref="F331:T331"/>
    <mergeCell ref="U331:AB331"/>
    <mergeCell ref="AC331:AF331"/>
    <mergeCell ref="AG331:AI331"/>
    <mergeCell ref="AJ331:AK331"/>
    <mergeCell ref="AL331:AM331"/>
    <mergeCell ref="AN331:AO331"/>
    <mergeCell ref="AQ331:AR331"/>
    <mergeCell ref="AV331:AW331"/>
    <mergeCell ref="BB331:BO331"/>
    <mergeCell ref="C328:E328"/>
    <mergeCell ref="F328:T328"/>
    <mergeCell ref="U328:AB328"/>
    <mergeCell ref="AC328:AF328"/>
    <mergeCell ref="AG328:AI328"/>
    <mergeCell ref="AJ328:AK328"/>
    <mergeCell ref="AL328:AM328"/>
    <mergeCell ref="AN328:AO328"/>
    <mergeCell ref="AQ328:AR328"/>
    <mergeCell ref="AV328:AW328"/>
    <mergeCell ref="BB328:BO328"/>
    <mergeCell ref="C329:E329"/>
    <mergeCell ref="F329:T329"/>
    <mergeCell ref="U329:AB329"/>
    <mergeCell ref="AC329:AF329"/>
    <mergeCell ref="AG329:AI329"/>
    <mergeCell ref="AJ329:AK329"/>
    <mergeCell ref="AL329:AM329"/>
    <mergeCell ref="AN329:AO329"/>
    <mergeCell ref="AQ329:AR329"/>
    <mergeCell ref="AV329:AW329"/>
    <mergeCell ref="BB329:BO329"/>
    <mergeCell ref="C326:E326"/>
    <mergeCell ref="F326:T326"/>
    <mergeCell ref="U326:AB326"/>
    <mergeCell ref="AC326:AF326"/>
    <mergeCell ref="AG326:AI326"/>
    <mergeCell ref="AJ326:AK326"/>
    <mergeCell ref="AL326:AM326"/>
    <mergeCell ref="AN326:AO326"/>
    <mergeCell ref="AQ326:AR326"/>
    <mergeCell ref="AV326:AW326"/>
    <mergeCell ref="BB326:BO326"/>
    <mergeCell ref="C327:E327"/>
    <mergeCell ref="F327:T327"/>
    <mergeCell ref="U327:AB327"/>
    <mergeCell ref="AC327:AF327"/>
    <mergeCell ref="AG327:AI327"/>
    <mergeCell ref="AJ327:AK327"/>
    <mergeCell ref="AL327:AM327"/>
    <mergeCell ref="AN327:AO327"/>
    <mergeCell ref="AQ327:AR327"/>
    <mergeCell ref="AV327:AW327"/>
    <mergeCell ref="BB327:BO327"/>
    <mergeCell ref="C324:E324"/>
    <mergeCell ref="F324:T324"/>
    <mergeCell ref="U324:AB324"/>
    <mergeCell ref="AC324:AF324"/>
    <mergeCell ref="AG324:AI324"/>
    <mergeCell ref="AJ324:AK324"/>
    <mergeCell ref="AL324:AM324"/>
    <mergeCell ref="AN324:AO324"/>
    <mergeCell ref="AQ324:AR324"/>
    <mergeCell ref="AV324:AW324"/>
    <mergeCell ref="BB324:BO324"/>
    <mergeCell ref="C325:E325"/>
    <mergeCell ref="F325:T325"/>
    <mergeCell ref="U325:AB325"/>
    <mergeCell ref="AC325:AF325"/>
    <mergeCell ref="AG325:AI325"/>
    <mergeCell ref="AJ325:AK325"/>
    <mergeCell ref="AL325:AM325"/>
    <mergeCell ref="AN325:AO325"/>
    <mergeCell ref="AQ325:AR325"/>
    <mergeCell ref="AV325:AW325"/>
    <mergeCell ref="BB325:BO325"/>
    <mergeCell ref="C322:E322"/>
    <mergeCell ref="F322:T322"/>
    <mergeCell ref="U322:AB322"/>
    <mergeCell ref="AC322:AF322"/>
    <mergeCell ref="AG322:AI322"/>
    <mergeCell ref="AJ322:AK322"/>
    <mergeCell ref="AL322:AM322"/>
    <mergeCell ref="AN322:AO322"/>
    <mergeCell ref="AQ322:AR322"/>
    <mergeCell ref="AV322:AW322"/>
    <mergeCell ref="BB322:BO322"/>
    <mergeCell ref="C323:E323"/>
    <mergeCell ref="F323:T323"/>
    <mergeCell ref="U323:AB323"/>
    <mergeCell ref="AC323:AF323"/>
    <mergeCell ref="AG323:AI323"/>
    <mergeCell ref="AJ323:AK323"/>
    <mergeCell ref="AL323:AM323"/>
    <mergeCell ref="AN323:AO323"/>
    <mergeCell ref="AQ323:AR323"/>
    <mergeCell ref="AV323:AW323"/>
    <mergeCell ref="BB323:BO323"/>
    <mergeCell ref="BH11:BL12"/>
    <mergeCell ref="BM11:BN12"/>
    <mergeCell ref="C14:M15"/>
    <mergeCell ref="BA14:BN16"/>
    <mergeCell ref="AB15:AC15"/>
    <mergeCell ref="AD15:AP15"/>
    <mergeCell ref="B10:K11"/>
    <mergeCell ref="L10:T11"/>
    <mergeCell ref="V10:AE11"/>
    <mergeCell ref="AF10:BE11"/>
    <mergeCell ref="BH10:BJ10"/>
    <mergeCell ref="BK10:BL10"/>
    <mergeCell ref="B3:X5"/>
    <mergeCell ref="Y3:AV5"/>
    <mergeCell ref="AW3:BO5"/>
    <mergeCell ref="B8:BG8"/>
    <mergeCell ref="BH8:BN8"/>
    <mergeCell ref="BH9:BJ9"/>
    <mergeCell ref="BK9:BL9"/>
    <mergeCell ref="BM9:BN9"/>
    <mergeCell ref="BM10:BN10"/>
    <mergeCell ref="AX19:AY19"/>
    <mergeCell ref="AZ19:BG19"/>
    <mergeCell ref="BH19:BI20"/>
    <mergeCell ref="BJ19:BN20"/>
    <mergeCell ref="C20:E20"/>
    <mergeCell ref="AC20:AK20"/>
    <mergeCell ref="AX20:AY20"/>
    <mergeCell ref="AZ20:BG20"/>
    <mergeCell ref="C18:Y18"/>
    <mergeCell ref="AB18:AV18"/>
    <mergeCell ref="AX18:BN18"/>
    <mergeCell ref="C19:E19"/>
    <mergeCell ref="F19:P19"/>
    <mergeCell ref="Q19:S20"/>
    <mergeCell ref="T19:Y20"/>
    <mergeCell ref="AC19:AK19"/>
    <mergeCell ref="AL19:AM20"/>
    <mergeCell ref="AN19:AV20"/>
    <mergeCell ref="B23:B24"/>
    <mergeCell ref="C23:E24"/>
    <mergeCell ref="F23:T24"/>
    <mergeCell ref="U23:AB24"/>
    <mergeCell ref="AC23:AI23"/>
    <mergeCell ref="AJ23:AP23"/>
    <mergeCell ref="AN21:AV21"/>
    <mergeCell ref="AX21:AY21"/>
    <mergeCell ref="AZ21:BG21"/>
    <mergeCell ref="BB23:BO24"/>
    <mergeCell ref="AC24:AF24"/>
    <mergeCell ref="AG24:AI24"/>
    <mergeCell ref="AJ24:AK24"/>
    <mergeCell ref="AL24:AM24"/>
    <mergeCell ref="AN24:AO24"/>
    <mergeCell ref="AQ23:AR24"/>
    <mergeCell ref="AS23:AS24"/>
    <mergeCell ref="AT23:AU23"/>
    <mergeCell ref="AV23:AW24"/>
    <mergeCell ref="AX23:AZ23"/>
    <mergeCell ref="BA23:BA24"/>
    <mergeCell ref="BH21:BI21"/>
    <mergeCell ref="BJ21:BN21"/>
    <mergeCell ref="L22:Z22"/>
    <mergeCell ref="AE22:AK22"/>
    <mergeCell ref="C21:E21"/>
    <mergeCell ref="F21:P21"/>
    <mergeCell ref="Q21:S21"/>
    <mergeCell ref="T21:Y21"/>
    <mergeCell ref="AC21:AK21"/>
    <mergeCell ref="AL21:AM21"/>
    <mergeCell ref="AJ26:AK26"/>
    <mergeCell ref="AL26:AM26"/>
    <mergeCell ref="AN26:AO26"/>
    <mergeCell ref="AQ26:AR26"/>
    <mergeCell ref="AV26:AW26"/>
    <mergeCell ref="BB26:BO26"/>
    <mergeCell ref="AL25:AM25"/>
    <mergeCell ref="AN25:AO25"/>
    <mergeCell ref="AQ25:AR25"/>
    <mergeCell ref="AV25:AW25"/>
    <mergeCell ref="BB25:BO25"/>
    <mergeCell ref="AJ25:AK25"/>
    <mergeCell ref="C26:E26"/>
    <mergeCell ref="F26:T26"/>
    <mergeCell ref="U26:AB26"/>
    <mergeCell ref="AC26:AF26"/>
    <mergeCell ref="AG26:AI26"/>
    <mergeCell ref="C25:E25"/>
    <mergeCell ref="F25:T25"/>
    <mergeCell ref="U25:AB25"/>
    <mergeCell ref="AC25:AF25"/>
    <mergeCell ref="AG25:AI25"/>
    <mergeCell ref="AJ28:AK28"/>
    <mergeCell ref="AL28:AM28"/>
    <mergeCell ref="AN28:AO28"/>
    <mergeCell ref="AQ28:AR28"/>
    <mergeCell ref="AV28:AW28"/>
    <mergeCell ref="BB28:BO28"/>
    <mergeCell ref="AL27:AM27"/>
    <mergeCell ref="AN27:AO27"/>
    <mergeCell ref="AQ27:AR27"/>
    <mergeCell ref="AV27:AW27"/>
    <mergeCell ref="BB27:BO27"/>
    <mergeCell ref="AJ27:AK27"/>
    <mergeCell ref="C28:E28"/>
    <mergeCell ref="F28:T28"/>
    <mergeCell ref="U28:AB28"/>
    <mergeCell ref="AC28:AF28"/>
    <mergeCell ref="AG28:AI28"/>
    <mergeCell ref="C27:E27"/>
    <mergeCell ref="F27:T27"/>
    <mergeCell ref="U27:AB27"/>
    <mergeCell ref="AC27:AF27"/>
    <mergeCell ref="AG27:AI27"/>
    <mergeCell ref="AJ30:AK30"/>
    <mergeCell ref="AL30:AM30"/>
    <mergeCell ref="AN30:AO30"/>
    <mergeCell ref="AQ30:AR30"/>
    <mergeCell ref="AV30:AW30"/>
    <mergeCell ref="BB30:BO30"/>
    <mergeCell ref="AL29:AM29"/>
    <mergeCell ref="AN29:AO29"/>
    <mergeCell ref="AQ29:AR29"/>
    <mergeCell ref="AV29:AW29"/>
    <mergeCell ref="BB29:BO29"/>
    <mergeCell ref="AJ29:AK29"/>
    <mergeCell ref="C30:E30"/>
    <mergeCell ref="F30:T30"/>
    <mergeCell ref="U30:AB30"/>
    <mergeCell ref="AC30:AF30"/>
    <mergeCell ref="AG30:AI30"/>
    <mergeCell ref="C29:E29"/>
    <mergeCell ref="F29:T29"/>
    <mergeCell ref="U29:AB29"/>
    <mergeCell ref="AC29:AF29"/>
    <mergeCell ref="AG29:AI29"/>
    <mergeCell ref="AJ32:AK32"/>
    <mergeCell ref="AL32:AM32"/>
    <mergeCell ref="AN32:AO32"/>
    <mergeCell ref="AQ32:AR32"/>
    <mergeCell ref="AV32:AW32"/>
    <mergeCell ref="BB32:BO32"/>
    <mergeCell ref="AL31:AM31"/>
    <mergeCell ref="AN31:AO31"/>
    <mergeCell ref="AQ31:AR31"/>
    <mergeCell ref="AV31:AW31"/>
    <mergeCell ref="BB31:BO31"/>
    <mergeCell ref="AJ31:AK31"/>
    <mergeCell ref="C32:E32"/>
    <mergeCell ref="F32:T32"/>
    <mergeCell ref="U32:AB32"/>
    <mergeCell ref="AC32:AF32"/>
    <mergeCell ref="AG32:AI32"/>
    <mergeCell ref="C31:E31"/>
    <mergeCell ref="F31:T31"/>
    <mergeCell ref="U31:AB31"/>
    <mergeCell ref="AC31:AF31"/>
    <mergeCell ref="AG31:AI31"/>
    <mergeCell ref="AJ34:AK34"/>
    <mergeCell ref="AL34:AM34"/>
    <mergeCell ref="AN34:AO34"/>
    <mergeCell ref="AQ34:AR34"/>
    <mergeCell ref="AV34:AW34"/>
    <mergeCell ref="BB34:BO34"/>
    <mergeCell ref="AL33:AM33"/>
    <mergeCell ref="AN33:AO33"/>
    <mergeCell ref="AQ33:AR33"/>
    <mergeCell ref="AV33:AW33"/>
    <mergeCell ref="BB33:BO33"/>
    <mergeCell ref="AJ33:AK33"/>
    <mergeCell ref="C34:E34"/>
    <mergeCell ref="F34:T34"/>
    <mergeCell ref="U34:AB34"/>
    <mergeCell ref="AC34:AF34"/>
    <mergeCell ref="AG34:AI34"/>
    <mergeCell ref="C33:E33"/>
    <mergeCell ref="F33:T33"/>
    <mergeCell ref="U33:AB33"/>
    <mergeCell ref="AC33:AF33"/>
    <mergeCell ref="AG33:AI33"/>
    <mergeCell ref="AJ36:AK36"/>
    <mergeCell ref="AL36:AM36"/>
    <mergeCell ref="AN36:AO36"/>
    <mergeCell ref="AQ36:AR36"/>
    <mergeCell ref="AV36:AW36"/>
    <mergeCell ref="BB36:BO36"/>
    <mergeCell ref="AL35:AM35"/>
    <mergeCell ref="AN35:AO35"/>
    <mergeCell ref="AQ35:AR35"/>
    <mergeCell ref="AV35:AW35"/>
    <mergeCell ref="BB35:BO35"/>
    <mergeCell ref="AJ35:AK35"/>
    <mergeCell ref="C36:E36"/>
    <mergeCell ref="F36:T36"/>
    <mergeCell ref="U36:AB36"/>
    <mergeCell ref="AC36:AF36"/>
    <mergeCell ref="AG36:AI36"/>
    <mergeCell ref="C35:E35"/>
    <mergeCell ref="F35:T35"/>
    <mergeCell ref="U35:AB35"/>
    <mergeCell ref="AC35:AF35"/>
    <mergeCell ref="AG35:AI35"/>
    <mergeCell ref="AJ38:AK38"/>
    <mergeCell ref="AL38:AM38"/>
    <mergeCell ref="AN38:AO38"/>
    <mergeCell ref="AQ38:AR38"/>
    <mergeCell ref="AV38:AW38"/>
    <mergeCell ref="BB38:BO38"/>
    <mergeCell ref="AL37:AM37"/>
    <mergeCell ref="AN37:AO37"/>
    <mergeCell ref="AQ37:AR37"/>
    <mergeCell ref="AV37:AW37"/>
    <mergeCell ref="BB37:BO37"/>
    <mergeCell ref="AJ37:AK37"/>
    <mergeCell ref="C38:E38"/>
    <mergeCell ref="F38:T38"/>
    <mergeCell ref="U38:AB38"/>
    <mergeCell ref="AC38:AF38"/>
    <mergeCell ref="AG38:AI38"/>
    <mergeCell ref="C37:E37"/>
    <mergeCell ref="F37:T37"/>
    <mergeCell ref="U37:AB37"/>
    <mergeCell ref="AC37:AF37"/>
    <mergeCell ref="AG37:AI37"/>
    <mergeCell ref="AJ40:AK40"/>
    <mergeCell ref="AL40:AM40"/>
    <mergeCell ref="AN40:AO40"/>
    <mergeCell ref="AQ40:AR40"/>
    <mergeCell ref="AV40:AW40"/>
    <mergeCell ref="BB40:BO40"/>
    <mergeCell ref="AL39:AM39"/>
    <mergeCell ref="AN39:AO39"/>
    <mergeCell ref="AQ39:AR39"/>
    <mergeCell ref="AV39:AW39"/>
    <mergeCell ref="BB39:BO39"/>
    <mergeCell ref="AJ39:AK39"/>
    <mergeCell ref="C40:E40"/>
    <mergeCell ref="F40:T40"/>
    <mergeCell ref="U40:AB40"/>
    <mergeCell ref="AC40:AF40"/>
    <mergeCell ref="AG40:AI40"/>
    <mergeCell ref="C39:E39"/>
    <mergeCell ref="F39:T39"/>
    <mergeCell ref="U39:AB39"/>
    <mergeCell ref="AC39:AF39"/>
    <mergeCell ref="AG39:AI39"/>
    <mergeCell ref="AJ42:AK42"/>
    <mergeCell ref="AL42:AM42"/>
    <mergeCell ref="AN42:AO42"/>
    <mergeCell ref="AQ42:AR42"/>
    <mergeCell ref="AV42:AW42"/>
    <mergeCell ref="BB42:BO42"/>
    <mergeCell ref="AL41:AM41"/>
    <mergeCell ref="AN41:AO41"/>
    <mergeCell ref="AQ41:AR41"/>
    <mergeCell ref="AV41:AW41"/>
    <mergeCell ref="BB41:BO41"/>
    <mergeCell ref="AJ41:AK41"/>
    <mergeCell ref="C42:E42"/>
    <mergeCell ref="F42:T42"/>
    <mergeCell ref="U42:AB42"/>
    <mergeCell ref="AC42:AF42"/>
    <mergeCell ref="AG42:AI42"/>
    <mergeCell ref="C41:E41"/>
    <mergeCell ref="F41:T41"/>
    <mergeCell ref="U41:AB41"/>
    <mergeCell ref="AC41:AF41"/>
    <mergeCell ref="AG41:AI41"/>
    <mergeCell ref="AJ45:AK45"/>
    <mergeCell ref="AL45:AM45"/>
    <mergeCell ref="AN45:AO45"/>
    <mergeCell ref="AQ45:AR45"/>
    <mergeCell ref="AV45:AW45"/>
    <mergeCell ref="BB45:BO45"/>
    <mergeCell ref="AL44:AM44"/>
    <mergeCell ref="AN44:AO44"/>
    <mergeCell ref="AQ44:AR44"/>
    <mergeCell ref="AV44:AW44"/>
    <mergeCell ref="BB44:BO44"/>
    <mergeCell ref="AJ44:AK44"/>
    <mergeCell ref="C45:E45"/>
    <mergeCell ref="F45:T45"/>
    <mergeCell ref="U45:AB45"/>
    <mergeCell ref="AC45:AF45"/>
    <mergeCell ref="AG45:AI45"/>
    <mergeCell ref="C44:E44"/>
    <mergeCell ref="F44:T44"/>
    <mergeCell ref="U44:AB44"/>
    <mergeCell ref="AC44:AF44"/>
    <mergeCell ref="AG44:AI44"/>
    <mergeCell ref="AJ47:AK47"/>
    <mergeCell ref="AL47:AM47"/>
    <mergeCell ref="AN47:AO47"/>
    <mergeCell ref="AQ47:AR47"/>
    <mergeCell ref="AV47:AW47"/>
    <mergeCell ref="BB47:BO47"/>
    <mergeCell ref="AL46:AM46"/>
    <mergeCell ref="AN46:AO46"/>
    <mergeCell ref="AQ46:AR46"/>
    <mergeCell ref="AV46:AW46"/>
    <mergeCell ref="BB46:BO46"/>
    <mergeCell ref="AJ46:AK46"/>
    <mergeCell ref="C47:E47"/>
    <mergeCell ref="F47:T47"/>
    <mergeCell ref="U47:AB47"/>
    <mergeCell ref="AC47:AF47"/>
    <mergeCell ref="AG47:AI47"/>
    <mergeCell ref="C46:E46"/>
    <mergeCell ref="F46:T46"/>
    <mergeCell ref="U46:AB46"/>
    <mergeCell ref="AC46:AF46"/>
    <mergeCell ref="AG46:AI46"/>
    <mergeCell ref="AG50:AI50"/>
    <mergeCell ref="AJ50:AK50"/>
    <mergeCell ref="AJ49:AK49"/>
    <mergeCell ref="AL49:AM49"/>
    <mergeCell ref="AN49:AO49"/>
    <mergeCell ref="AQ49:AR49"/>
    <mergeCell ref="AV49:AW49"/>
    <mergeCell ref="BB49:BO49"/>
    <mergeCell ref="AL48:AM48"/>
    <mergeCell ref="AN48:AO48"/>
    <mergeCell ref="AQ48:AR48"/>
    <mergeCell ref="AV48:AW48"/>
    <mergeCell ref="BB48:BO48"/>
    <mergeCell ref="AJ48:AK48"/>
    <mergeCell ref="C49:E49"/>
    <mergeCell ref="F49:T49"/>
    <mergeCell ref="U49:AB49"/>
    <mergeCell ref="AC49:AF49"/>
    <mergeCell ref="AG49:AI49"/>
    <mergeCell ref="C48:E48"/>
    <mergeCell ref="F48:T48"/>
    <mergeCell ref="U48:AB48"/>
    <mergeCell ref="AC48:AF48"/>
    <mergeCell ref="AG48:AI48"/>
    <mergeCell ref="AL485:AM485"/>
    <mergeCell ref="AN485:AO485"/>
    <mergeCell ref="AQ485:AR485"/>
    <mergeCell ref="AV485:AW485"/>
    <mergeCell ref="BB485:BO485"/>
    <mergeCell ref="F20:P20"/>
    <mergeCell ref="C485:E485"/>
    <mergeCell ref="F485:T485"/>
    <mergeCell ref="U485:AB485"/>
    <mergeCell ref="AC485:AF485"/>
    <mergeCell ref="AG485:AI485"/>
    <mergeCell ref="AJ485:AK485"/>
    <mergeCell ref="AJ51:AK51"/>
    <mergeCell ref="AL51:AM51"/>
    <mergeCell ref="AN51:AO51"/>
    <mergeCell ref="AQ51:AR51"/>
    <mergeCell ref="AV51:AW51"/>
    <mergeCell ref="BB51:BO51"/>
    <mergeCell ref="AL50:AM50"/>
    <mergeCell ref="AN50:AO50"/>
    <mergeCell ref="AQ50:AR50"/>
    <mergeCell ref="AV50:AW50"/>
    <mergeCell ref="BB50:BO50"/>
    <mergeCell ref="C51:E51"/>
    <mergeCell ref="F51:T51"/>
    <mergeCell ref="U51:AB51"/>
    <mergeCell ref="AC51:AF51"/>
    <mergeCell ref="AG51:AI51"/>
    <mergeCell ref="C50:E50"/>
    <mergeCell ref="F50:T50"/>
    <mergeCell ref="U50:AB50"/>
    <mergeCell ref="AC50:AF50"/>
    <mergeCell ref="AV52:AW52"/>
    <mergeCell ref="BB52:BO52"/>
    <mergeCell ref="C53:E53"/>
    <mergeCell ref="F53:T53"/>
    <mergeCell ref="U53:AB53"/>
    <mergeCell ref="AC53:AF53"/>
    <mergeCell ref="AG53:AI53"/>
    <mergeCell ref="AJ53:AK53"/>
    <mergeCell ref="AL53:AM53"/>
    <mergeCell ref="AN53:AO53"/>
    <mergeCell ref="AQ53:AR53"/>
    <mergeCell ref="AV53:AW53"/>
    <mergeCell ref="BB53:BO53"/>
    <mergeCell ref="C52:E52"/>
    <mergeCell ref="F52:T52"/>
    <mergeCell ref="U52:AB52"/>
    <mergeCell ref="AC52:AF52"/>
    <mergeCell ref="AG52:AI52"/>
    <mergeCell ref="AJ52:AK52"/>
    <mergeCell ref="AL52:AM52"/>
    <mergeCell ref="AN52:AO52"/>
    <mergeCell ref="AQ52:AR52"/>
    <mergeCell ref="AV54:AW54"/>
    <mergeCell ref="BB54:BO54"/>
    <mergeCell ref="C55:E55"/>
    <mergeCell ref="F55:T55"/>
    <mergeCell ref="U55:AB55"/>
    <mergeCell ref="AC55:AF55"/>
    <mergeCell ref="AG55:AI55"/>
    <mergeCell ref="AJ55:AK55"/>
    <mergeCell ref="AL55:AM55"/>
    <mergeCell ref="AN55:AO55"/>
    <mergeCell ref="AQ55:AR55"/>
    <mergeCell ref="AV55:AW55"/>
    <mergeCell ref="BB55:BO55"/>
    <mergeCell ref="C54:E54"/>
    <mergeCell ref="F54:T54"/>
    <mergeCell ref="U54:AB54"/>
    <mergeCell ref="AC54:AF54"/>
    <mergeCell ref="AG54:AI54"/>
    <mergeCell ref="AJ54:AK54"/>
    <mergeCell ref="AL54:AM54"/>
    <mergeCell ref="AN54:AO54"/>
    <mergeCell ref="AQ54:AR54"/>
    <mergeCell ref="AV56:AW56"/>
    <mergeCell ref="BB56:BO56"/>
    <mergeCell ref="C57:E57"/>
    <mergeCell ref="F57:T57"/>
    <mergeCell ref="U57:AB57"/>
    <mergeCell ref="AC57:AF57"/>
    <mergeCell ref="AG57:AI57"/>
    <mergeCell ref="AJ57:AK57"/>
    <mergeCell ref="AL57:AM57"/>
    <mergeCell ref="AN57:AO57"/>
    <mergeCell ref="AQ57:AR57"/>
    <mergeCell ref="AV57:AW57"/>
    <mergeCell ref="BB57:BO57"/>
    <mergeCell ref="C56:E56"/>
    <mergeCell ref="F56:T56"/>
    <mergeCell ref="U56:AB56"/>
    <mergeCell ref="AC56:AF56"/>
    <mergeCell ref="AG56:AI56"/>
    <mergeCell ref="AJ56:AK56"/>
    <mergeCell ref="AL56:AM56"/>
    <mergeCell ref="AN56:AO56"/>
    <mergeCell ref="AQ56:AR56"/>
    <mergeCell ref="AV58:AW58"/>
    <mergeCell ref="BB58:BO58"/>
    <mergeCell ref="C59:E59"/>
    <mergeCell ref="F59:T59"/>
    <mergeCell ref="U59:AB59"/>
    <mergeCell ref="AC59:AF59"/>
    <mergeCell ref="AG59:AI59"/>
    <mergeCell ref="AJ59:AK59"/>
    <mergeCell ref="AL59:AM59"/>
    <mergeCell ref="AN59:AO59"/>
    <mergeCell ref="AQ59:AR59"/>
    <mergeCell ref="AV59:AW59"/>
    <mergeCell ref="BB59:BO59"/>
    <mergeCell ref="C58:E58"/>
    <mergeCell ref="F58:T58"/>
    <mergeCell ref="U58:AB58"/>
    <mergeCell ref="AC58:AF58"/>
    <mergeCell ref="AG58:AI58"/>
    <mergeCell ref="AJ58:AK58"/>
    <mergeCell ref="AL58:AM58"/>
    <mergeCell ref="AN58:AO58"/>
    <mergeCell ref="AQ58:AR58"/>
    <mergeCell ref="AV60:AW60"/>
    <mergeCell ref="BB60:BO60"/>
    <mergeCell ref="C61:E61"/>
    <mergeCell ref="F61:T61"/>
    <mergeCell ref="U61:AB61"/>
    <mergeCell ref="AC61:AF61"/>
    <mergeCell ref="AG61:AI61"/>
    <mergeCell ref="AJ61:AK61"/>
    <mergeCell ref="AL61:AM61"/>
    <mergeCell ref="AN61:AO61"/>
    <mergeCell ref="AQ61:AR61"/>
    <mergeCell ref="AV61:AW61"/>
    <mergeCell ref="BB61:BO61"/>
    <mergeCell ref="C60:E60"/>
    <mergeCell ref="F60:T60"/>
    <mergeCell ref="U60:AB60"/>
    <mergeCell ref="AC60:AF60"/>
    <mergeCell ref="AG60:AI60"/>
    <mergeCell ref="AJ60:AK60"/>
    <mergeCell ref="AL60:AM60"/>
    <mergeCell ref="AN60:AO60"/>
    <mergeCell ref="AQ60:AR60"/>
    <mergeCell ref="AV62:AW62"/>
    <mergeCell ref="BB62:BO62"/>
    <mergeCell ref="C63:E63"/>
    <mergeCell ref="F63:T63"/>
    <mergeCell ref="U63:AB63"/>
    <mergeCell ref="AC63:AF63"/>
    <mergeCell ref="AG63:AI63"/>
    <mergeCell ref="AJ63:AK63"/>
    <mergeCell ref="AL63:AM63"/>
    <mergeCell ref="AN63:AO63"/>
    <mergeCell ref="AQ63:AR63"/>
    <mergeCell ref="AV63:AW63"/>
    <mergeCell ref="BB63:BO63"/>
    <mergeCell ref="C62:E62"/>
    <mergeCell ref="F62:T62"/>
    <mergeCell ref="U62:AB62"/>
    <mergeCell ref="AC62:AF62"/>
    <mergeCell ref="AG62:AI62"/>
    <mergeCell ref="AJ62:AK62"/>
    <mergeCell ref="AL62:AM62"/>
    <mergeCell ref="AN62:AO62"/>
    <mergeCell ref="AQ62:AR62"/>
    <mergeCell ref="AV64:AW64"/>
    <mergeCell ref="BB64:BO64"/>
    <mergeCell ref="C65:E65"/>
    <mergeCell ref="F65:T65"/>
    <mergeCell ref="U65:AB65"/>
    <mergeCell ref="AC65:AF65"/>
    <mergeCell ref="AG65:AI65"/>
    <mergeCell ref="AJ65:AK65"/>
    <mergeCell ref="AL65:AM65"/>
    <mergeCell ref="AN65:AO65"/>
    <mergeCell ref="AQ65:AR65"/>
    <mergeCell ref="AV65:AW65"/>
    <mergeCell ref="BB65:BO65"/>
    <mergeCell ref="C64:E64"/>
    <mergeCell ref="F64:T64"/>
    <mergeCell ref="U64:AB64"/>
    <mergeCell ref="AC64:AF64"/>
    <mergeCell ref="AG64:AI64"/>
    <mergeCell ref="AJ64:AK64"/>
    <mergeCell ref="AL64:AM64"/>
    <mergeCell ref="AN64:AO64"/>
    <mergeCell ref="AQ64:AR64"/>
    <mergeCell ref="AV66:AW66"/>
    <mergeCell ref="BB66:BO66"/>
    <mergeCell ref="C67:E67"/>
    <mergeCell ref="F67:T67"/>
    <mergeCell ref="U67:AB67"/>
    <mergeCell ref="AC67:AF67"/>
    <mergeCell ref="AG67:AI67"/>
    <mergeCell ref="AJ67:AK67"/>
    <mergeCell ref="AL67:AM67"/>
    <mergeCell ref="AN67:AO67"/>
    <mergeCell ref="AQ67:AR67"/>
    <mergeCell ref="AV67:AW67"/>
    <mergeCell ref="BB67:BO67"/>
    <mergeCell ref="C66:E66"/>
    <mergeCell ref="F66:T66"/>
    <mergeCell ref="U66:AB66"/>
    <mergeCell ref="AC66:AF66"/>
    <mergeCell ref="AG66:AI66"/>
    <mergeCell ref="AJ66:AK66"/>
    <mergeCell ref="AL66:AM66"/>
    <mergeCell ref="AN66:AO66"/>
    <mergeCell ref="AQ66:AR66"/>
    <mergeCell ref="AV68:AW68"/>
    <mergeCell ref="BB68:BO68"/>
    <mergeCell ref="C69:E69"/>
    <mergeCell ref="F69:T69"/>
    <mergeCell ref="U69:AB69"/>
    <mergeCell ref="AC69:AF69"/>
    <mergeCell ref="AG69:AI69"/>
    <mergeCell ref="AJ69:AK69"/>
    <mergeCell ref="AL69:AM69"/>
    <mergeCell ref="AN69:AO69"/>
    <mergeCell ref="AQ69:AR69"/>
    <mergeCell ref="AV69:AW69"/>
    <mergeCell ref="BB69:BO69"/>
    <mergeCell ref="C68:E68"/>
    <mergeCell ref="F68:T68"/>
    <mergeCell ref="U68:AB68"/>
    <mergeCell ref="AC68:AF68"/>
    <mergeCell ref="AG68:AI68"/>
    <mergeCell ref="AJ68:AK68"/>
    <mergeCell ref="AL68:AM68"/>
    <mergeCell ref="AN68:AO68"/>
    <mergeCell ref="AQ68:AR68"/>
    <mergeCell ref="AV70:AW70"/>
    <mergeCell ref="BB70:BO70"/>
    <mergeCell ref="C71:E71"/>
    <mergeCell ref="F71:T71"/>
    <mergeCell ref="U71:AB71"/>
    <mergeCell ref="AC71:AF71"/>
    <mergeCell ref="AG71:AI71"/>
    <mergeCell ref="AJ71:AK71"/>
    <mergeCell ref="AL71:AM71"/>
    <mergeCell ref="AN71:AO71"/>
    <mergeCell ref="AQ71:AR71"/>
    <mergeCell ref="AV71:AW71"/>
    <mergeCell ref="BB71:BO71"/>
    <mergeCell ref="C70:E70"/>
    <mergeCell ref="F70:T70"/>
    <mergeCell ref="U70:AB70"/>
    <mergeCell ref="AC70:AF70"/>
    <mergeCell ref="AG70:AI70"/>
    <mergeCell ref="AJ70:AK70"/>
    <mergeCell ref="AL70:AM70"/>
    <mergeCell ref="AN70:AO70"/>
    <mergeCell ref="AQ70:AR70"/>
    <mergeCell ref="AV72:AW72"/>
    <mergeCell ref="BB72:BO72"/>
    <mergeCell ref="C73:E73"/>
    <mergeCell ref="F73:T73"/>
    <mergeCell ref="U73:AB73"/>
    <mergeCell ref="AC73:AF73"/>
    <mergeCell ref="AG73:AI73"/>
    <mergeCell ref="AJ73:AK73"/>
    <mergeCell ref="AL73:AM73"/>
    <mergeCell ref="AN73:AO73"/>
    <mergeCell ref="AQ73:AR73"/>
    <mergeCell ref="AV73:AW73"/>
    <mergeCell ref="BB73:BO73"/>
    <mergeCell ref="C72:E72"/>
    <mergeCell ref="F72:T72"/>
    <mergeCell ref="U72:AB72"/>
    <mergeCell ref="AC72:AF72"/>
    <mergeCell ref="AG72:AI72"/>
    <mergeCell ref="AJ72:AK72"/>
    <mergeCell ref="AL72:AM72"/>
    <mergeCell ref="AN72:AO72"/>
    <mergeCell ref="AQ72:AR72"/>
    <mergeCell ref="AV74:AW74"/>
    <mergeCell ref="BB74:BO74"/>
    <mergeCell ref="C75:E75"/>
    <mergeCell ref="F75:T75"/>
    <mergeCell ref="U75:AB75"/>
    <mergeCell ref="AC75:AF75"/>
    <mergeCell ref="AG75:AI75"/>
    <mergeCell ref="AJ75:AK75"/>
    <mergeCell ref="AL75:AM75"/>
    <mergeCell ref="AN75:AO75"/>
    <mergeCell ref="AQ75:AR75"/>
    <mergeCell ref="AV75:AW75"/>
    <mergeCell ref="BB75:BO75"/>
    <mergeCell ref="C74:E74"/>
    <mergeCell ref="F74:T74"/>
    <mergeCell ref="U74:AB74"/>
    <mergeCell ref="AC74:AF74"/>
    <mergeCell ref="AG74:AI74"/>
    <mergeCell ref="AJ74:AK74"/>
    <mergeCell ref="AL74:AM74"/>
    <mergeCell ref="AN74:AO74"/>
    <mergeCell ref="AQ74:AR74"/>
    <mergeCell ref="AV76:AW76"/>
    <mergeCell ref="BB76:BO76"/>
    <mergeCell ref="C77:E77"/>
    <mergeCell ref="F77:T77"/>
    <mergeCell ref="U77:AB77"/>
    <mergeCell ref="AC77:AF77"/>
    <mergeCell ref="AG77:AI77"/>
    <mergeCell ref="AJ77:AK77"/>
    <mergeCell ref="AL77:AM77"/>
    <mergeCell ref="AN77:AO77"/>
    <mergeCell ref="AQ77:AR77"/>
    <mergeCell ref="AV77:AW77"/>
    <mergeCell ref="BB77:BO77"/>
    <mergeCell ref="C76:E76"/>
    <mergeCell ref="F76:T76"/>
    <mergeCell ref="U76:AB76"/>
    <mergeCell ref="AC76:AF76"/>
    <mergeCell ref="AG76:AI76"/>
    <mergeCell ref="AJ76:AK76"/>
    <mergeCell ref="AL76:AM76"/>
    <mergeCell ref="AN76:AO76"/>
    <mergeCell ref="AQ76:AR76"/>
    <mergeCell ref="C79:E79"/>
    <mergeCell ref="F79:T79"/>
    <mergeCell ref="U79:AB79"/>
    <mergeCell ref="AC79:AF79"/>
    <mergeCell ref="AG79:AI79"/>
    <mergeCell ref="AJ79:AK79"/>
    <mergeCell ref="AL79:AM79"/>
    <mergeCell ref="AN79:AO79"/>
    <mergeCell ref="AQ79:AR79"/>
    <mergeCell ref="AV79:AW79"/>
    <mergeCell ref="BB79:BO79"/>
    <mergeCell ref="AV78:AW78"/>
    <mergeCell ref="BB78:BO78"/>
    <mergeCell ref="C78:E78"/>
    <mergeCell ref="F78:T78"/>
    <mergeCell ref="U78:AB78"/>
    <mergeCell ref="AC78:AF78"/>
    <mergeCell ref="AG78:AI78"/>
    <mergeCell ref="AJ78:AK78"/>
    <mergeCell ref="AL78:AM78"/>
    <mergeCell ref="AN78:AO78"/>
    <mergeCell ref="AQ78:AR78"/>
    <mergeCell ref="AV80:AW80"/>
    <mergeCell ref="BB80:BO80"/>
    <mergeCell ref="C81:E81"/>
    <mergeCell ref="F81:T81"/>
    <mergeCell ref="U81:AB81"/>
    <mergeCell ref="AC81:AF81"/>
    <mergeCell ref="AG81:AI81"/>
    <mergeCell ref="AJ81:AK81"/>
    <mergeCell ref="AL81:AM81"/>
    <mergeCell ref="AN81:AO81"/>
    <mergeCell ref="AQ81:AR81"/>
    <mergeCell ref="AV81:AW81"/>
    <mergeCell ref="BB81:BO81"/>
    <mergeCell ref="C80:E80"/>
    <mergeCell ref="F80:T80"/>
    <mergeCell ref="U80:AB80"/>
    <mergeCell ref="AC80:AF80"/>
    <mergeCell ref="AG80:AI80"/>
    <mergeCell ref="AJ80:AK80"/>
    <mergeCell ref="AL80:AM80"/>
    <mergeCell ref="AN80:AO80"/>
    <mergeCell ref="AQ80:AR80"/>
    <mergeCell ref="AV82:AW82"/>
    <mergeCell ref="BB82:BO82"/>
    <mergeCell ref="C83:E83"/>
    <mergeCell ref="F83:T83"/>
    <mergeCell ref="U83:AB83"/>
    <mergeCell ref="AC83:AF83"/>
    <mergeCell ref="AG83:AI83"/>
    <mergeCell ref="AJ83:AK83"/>
    <mergeCell ref="AL83:AM83"/>
    <mergeCell ref="AN83:AO83"/>
    <mergeCell ref="AQ83:AR83"/>
    <mergeCell ref="AV83:AW83"/>
    <mergeCell ref="BB83:BO83"/>
    <mergeCell ref="C82:E82"/>
    <mergeCell ref="F82:T82"/>
    <mergeCell ref="U82:AB82"/>
    <mergeCell ref="AC82:AF82"/>
    <mergeCell ref="AG82:AI82"/>
    <mergeCell ref="AJ82:AK82"/>
    <mergeCell ref="AL82:AM82"/>
    <mergeCell ref="AN82:AO82"/>
    <mergeCell ref="AQ82:AR82"/>
    <mergeCell ref="AV84:AW84"/>
    <mergeCell ref="BB84:BO84"/>
    <mergeCell ref="C85:E85"/>
    <mergeCell ref="F85:T85"/>
    <mergeCell ref="U85:AB85"/>
    <mergeCell ref="AC85:AF85"/>
    <mergeCell ref="AG85:AI85"/>
    <mergeCell ref="AJ85:AK85"/>
    <mergeCell ref="AL85:AM85"/>
    <mergeCell ref="AN85:AO85"/>
    <mergeCell ref="AQ85:AR85"/>
    <mergeCell ref="AV85:AW85"/>
    <mergeCell ref="BB85:BO85"/>
    <mergeCell ref="C84:E84"/>
    <mergeCell ref="F84:T84"/>
    <mergeCell ref="U84:AB84"/>
    <mergeCell ref="AC84:AF84"/>
    <mergeCell ref="AG84:AI84"/>
    <mergeCell ref="AJ84:AK84"/>
    <mergeCell ref="AL84:AM84"/>
    <mergeCell ref="AN84:AO84"/>
    <mergeCell ref="AQ84:AR84"/>
    <mergeCell ref="AV86:AW86"/>
    <mergeCell ref="BB86:BO86"/>
    <mergeCell ref="C87:E87"/>
    <mergeCell ref="F87:T87"/>
    <mergeCell ref="U87:AB87"/>
    <mergeCell ref="AC87:AF87"/>
    <mergeCell ref="AG87:AI87"/>
    <mergeCell ref="AJ87:AK87"/>
    <mergeCell ref="AL87:AM87"/>
    <mergeCell ref="AN87:AO87"/>
    <mergeCell ref="AQ87:AR87"/>
    <mergeCell ref="AV87:AW87"/>
    <mergeCell ref="BB87:BO87"/>
    <mergeCell ref="C86:E86"/>
    <mergeCell ref="F86:T86"/>
    <mergeCell ref="U86:AB86"/>
    <mergeCell ref="AC86:AF86"/>
    <mergeCell ref="AG86:AI86"/>
    <mergeCell ref="AJ86:AK86"/>
    <mergeCell ref="AL86:AM86"/>
    <mergeCell ref="AN86:AO86"/>
    <mergeCell ref="AQ86:AR86"/>
    <mergeCell ref="AV88:AW88"/>
    <mergeCell ref="BB88:BO88"/>
    <mergeCell ref="C89:E89"/>
    <mergeCell ref="F89:T89"/>
    <mergeCell ref="U89:AB89"/>
    <mergeCell ref="AC89:AF89"/>
    <mergeCell ref="AG89:AI89"/>
    <mergeCell ref="AJ89:AK89"/>
    <mergeCell ref="AL89:AM89"/>
    <mergeCell ref="AN89:AO89"/>
    <mergeCell ref="AQ89:AR89"/>
    <mergeCell ref="AV89:AW89"/>
    <mergeCell ref="BB89:BO89"/>
    <mergeCell ref="C88:E88"/>
    <mergeCell ref="F88:T88"/>
    <mergeCell ref="U88:AB88"/>
    <mergeCell ref="AC88:AF88"/>
    <mergeCell ref="AG88:AI88"/>
    <mergeCell ref="AJ88:AK88"/>
    <mergeCell ref="AL88:AM88"/>
    <mergeCell ref="AN88:AO88"/>
    <mergeCell ref="AQ88:AR88"/>
    <mergeCell ref="AV90:AW90"/>
    <mergeCell ref="BB90:BO90"/>
    <mergeCell ref="C91:E91"/>
    <mergeCell ref="F91:T91"/>
    <mergeCell ref="U91:AB91"/>
    <mergeCell ref="AC91:AF91"/>
    <mergeCell ref="AG91:AI91"/>
    <mergeCell ref="AJ91:AK91"/>
    <mergeCell ref="AL91:AM91"/>
    <mergeCell ref="AN91:AO91"/>
    <mergeCell ref="AQ91:AR91"/>
    <mergeCell ref="AV91:AW91"/>
    <mergeCell ref="BB91:BO91"/>
    <mergeCell ref="C90:E90"/>
    <mergeCell ref="F90:T90"/>
    <mergeCell ref="U90:AB90"/>
    <mergeCell ref="AC90:AF90"/>
    <mergeCell ref="AG90:AI90"/>
    <mergeCell ref="AJ90:AK90"/>
    <mergeCell ref="AL90:AM90"/>
    <mergeCell ref="AN90:AO90"/>
    <mergeCell ref="AQ90:AR90"/>
    <mergeCell ref="AV92:AW92"/>
    <mergeCell ref="BB92:BO92"/>
    <mergeCell ref="C93:E93"/>
    <mergeCell ref="F93:T93"/>
    <mergeCell ref="U93:AB93"/>
    <mergeCell ref="AC93:AF93"/>
    <mergeCell ref="AG93:AI93"/>
    <mergeCell ref="AJ93:AK93"/>
    <mergeCell ref="AL93:AM93"/>
    <mergeCell ref="AN93:AO93"/>
    <mergeCell ref="AQ93:AR93"/>
    <mergeCell ref="AV93:AW93"/>
    <mergeCell ref="BB93:BO93"/>
    <mergeCell ref="C92:E92"/>
    <mergeCell ref="F92:T92"/>
    <mergeCell ref="U92:AB92"/>
    <mergeCell ref="AC92:AF92"/>
    <mergeCell ref="AG92:AI92"/>
    <mergeCell ref="AJ92:AK92"/>
    <mergeCell ref="AL92:AM92"/>
    <mergeCell ref="AN92:AO92"/>
    <mergeCell ref="AQ92:AR92"/>
    <mergeCell ref="AV94:AW94"/>
    <mergeCell ref="BB94:BO94"/>
    <mergeCell ref="C95:E95"/>
    <mergeCell ref="F95:T95"/>
    <mergeCell ref="U95:AB95"/>
    <mergeCell ref="AC95:AF95"/>
    <mergeCell ref="AG95:AI95"/>
    <mergeCell ref="AJ95:AK95"/>
    <mergeCell ref="AL95:AM95"/>
    <mergeCell ref="AN95:AO95"/>
    <mergeCell ref="AQ95:AR95"/>
    <mergeCell ref="AV95:AW95"/>
    <mergeCell ref="BB95:BO95"/>
    <mergeCell ref="C94:E94"/>
    <mergeCell ref="F94:T94"/>
    <mergeCell ref="U94:AB94"/>
    <mergeCell ref="AC94:AF94"/>
    <mergeCell ref="AG94:AI94"/>
    <mergeCell ref="AJ94:AK94"/>
    <mergeCell ref="AL94:AM94"/>
    <mergeCell ref="AN94:AO94"/>
    <mergeCell ref="AQ94:AR94"/>
    <mergeCell ref="AV96:AW96"/>
    <mergeCell ref="BB96:BO96"/>
    <mergeCell ref="C97:E97"/>
    <mergeCell ref="F97:T97"/>
    <mergeCell ref="U97:AB97"/>
    <mergeCell ref="AC97:AF97"/>
    <mergeCell ref="AG97:AI97"/>
    <mergeCell ref="AJ97:AK97"/>
    <mergeCell ref="AL97:AM97"/>
    <mergeCell ref="AN97:AO97"/>
    <mergeCell ref="AQ97:AR97"/>
    <mergeCell ref="AV97:AW97"/>
    <mergeCell ref="BB97:BO97"/>
    <mergeCell ref="C96:E96"/>
    <mergeCell ref="F96:T96"/>
    <mergeCell ref="U96:AB96"/>
    <mergeCell ref="AC96:AF96"/>
    <mergeCell ref="AG96:AI96"/>
    <mergeCell ref="AJ96:AK96"/>
    <mergeCell ref="AL96:AM96"/>
    <mergeCell ref="AN96:AO96"/>
    <mergeCell ref="AQ96:AR96"/>
    <mergeCell ref="AV98:AW98"/>
    <mergeCell ref="BB98:BO98"/>
    <mergeCell ref="C99:E99"/>
    <mergeCell ref="F99:T99"/>
    <mergeCell ref="U99:AB99"/>
    <mergeCell ref="AC99:AF99"/>
    <mergeCell ref="AG99:AI99"/>
    <mergeCell ref="AJ99:AK99"/>
    <mergeCell ref="AL99:AM99"/>
    <mergeCell ref="AN99:AO99"/>
    <mergeCell ref="AQ99:AR99"/>
    <mergeCell ref="AV99:AW99"/>
    <mergeCell ref="BB99:BO99"/>
    <mergeCell ref="C98:E98"/>
    <mergeCell ref="F98:T98"/>
    <mergeCell ref="U98:AB98"/>
    <mergeCell ref="AC98:AF98"/>
    <mergeCell ref="AG98:AI98"/>
    <mergeCell ref="AJ98:AK98"/>
    <mergeCell ref="AL98:AM98"/>
    <mergeCell ref="AN98:AO98"/>
    <mergeCell ref="AQ98:AR98"/>
    <mergeCell ref="AV100:AW100"/>
    <mergeCell ref="BB100:BO100"/>
    <mergeCell ref="C101:E101"/>
    <mergeCell ref="F101:T101"/>
    <mergeCell ref="U101:AB101"/>
    <mergeCell ref="AC101:AF101"/>
    <mergeCell ref="AG101:AI101"/>
    <mergeCell ref="AJ101:AK101"/>
    <mergeCell ref="AL101:AM101"/>
    <mergeCell ref="AN101:AO101"/>
    <mergeCell ref="AQ101:AR101"/>
    <mergeCell ref="AV101:AW101"/>
    <mergeCell ref="BB101:BO101"/>
    <mergeCell ref="C100:E100"/>
    <mergeCell ref="F100:T100"/>
    <mergeCell ref="U100:AB100"/>
    <mergeCell ref="AC100:AF100"/>
    <mergeCell ref="AG100:AI100"/>
    <mergeCell ref="AJ100:AK100"/>
    <mergeCell ref="AL100:AM100"/>
    <mergeCell ref="AN100:AO100"/>
    <mergeCell ref="AQ100:AR100"/>
    <mergeCell ref="AV102:AW102"/>
    <mergeCell ref="BB102:BO102"/>
    <mergeCell ref="C103:E103"/>
    <mergeCell ref="F103:T103"/>
    <mergeCell ref="U103:AB103"/>
    <mergeCell ref="AC103:AF103"/>
    <mergeCell ref="AG103:AI103"/>
    <mergeCell ref="AJ103:AK103"/>
    <mergeCell ref="AL103:AM103"/>
    <mergeCell ref="AN103:AO103"/>
    <mergeCell ref="AQ103:AR103"/>
    <mergeCell ref="AV103:AW103"/>
    <mergeCell ref="BB103:BO103"/>
    <mergeCell ref="C102:E102"/>
    <mergeCell ref="F102:T102"/>
    <mergeCell ref="U102:AB102"/>
    <mergeCell ref="AC102:AF102"/>
    <mergeCell ref="AG102:AI102"/>
    <mergeCell ref="AJ102:AK102"/>
    <mergeCell ref="AL102:AM102"/>
    <mergeCell ref="AN102:AO102"/>
    <mergeCell ref="AQ102:AR102"/>
    <mergeCell ref="AV104:AW104"/>
    <mergeCell ref="BB104:BO104"/>
    <mergeCell ref="C105:E105"/>
    <mergeCell ref="F105:T105"/>
    <mergeCell ref="U105:AB105"/>
    <mergeCell ref="AC105:AF105"/>
    <mergeCell ref="AG105:AI105"/>
    <mergeCell ref="AJ105:AK105"/>
    <mergeCell ref="AL105:AM105"/>
    <mergeCell ref="AN105:AO105"/>
    <mergeCell ref="AQ105:AR105"/>
    <mergeCell ref="AV105:AW105"/>
    <mergeCell ref="BB105:BO105"/>
    <mergeCell ref="C104:E104"/>
    <mergeCell ref="F104:T104"/>
    <mergeCell ref="U104:AB104"/>
    <mergeCell ref="AC104:AF104"/>
    <mergeCell ref="AG104:AI104"/>
    <mergeCell ref="AJ104:AK104"/>
    <mergeCell ref="AL104:AM104"/>
    <mergeCell ref="AN104:AO104"/>
    <mergeCell ref="AQ104:AR104"/>
    <mergeCell ref="AV106:AW106"/>
    <mergeCell ref="BB106:BO106"/>
    <mergeCell ref="C107:E107"/>
    <mergeCell ref="F107:T107"/>
    <mergeCell ref="U107:AB107"/>
    <mergeCell ref="AC107:AF107"/>
    <mergeCell ref="AG107:AI107"/>
    <mergeCell ref="AJ107:AK107"/>
    <mergeCell ref="AL107:AM107"/>
    <mergeCell ref="AN107:AO107"/>
    <mergeCell ref="AQ107:AR107"/>
    <mergeCell ref="AV107:AW107"/>
    <mergeCell ref="BB107:BO107"/>
    <mergeCell ref="C106:E106"/>
    <mergeCell ref="F106:T106"/>
    <mergeCell ref="U106:AB106"/>
    <mergeCell ref="AC106:AF106"/>
    <mergeCell ref="AG106:AI106"/>
    <mergeCell ref="AJ106:AK106"/>
    <mergeCell ref="AL106:AM106"/>
    <mergeCell ref="AN106:AO106"/>
    <mergeCell ref="AQ106:AR106"/>
    <mergeCell ref="AV108:AW108"/>
    <mergeCell ref="BB108:BO108"/>
    <mergeCell ref="C109:E109"/>
    <mergeCell ref="F109:T109"/>
    <mergeCell ref="U109:AB109"/>
    <mergeCell ref="AC109:AF109"/>
    <mergeCell ref="AG109:AI109"/>
    <mergeCell ref="AJ109:AK109"/>
    <mergeCell ref="AL109:AM109"/>
    <mergeCell ref="AN109:AO109"/>
    <mergeCell ref="AQ109:AR109"/>
    <mergeCell ref="AV109:AW109"/>
    <mergeCell ref="BB109:BO109"/>
    <mergeCell ref="C108:E108"/>
    <mergeCell ref="F108:T108"/>
    <mergeCell ref="U108:AB108"/>
    <mergeCell ref="AC108:AF108"/>
    <mergeCell ref="AG108:AI108"/>
    <mergeCell ref="AJ108:AK108"/>
    <mergeCell ref="AL108:AM108"/>
    <mergeCell ref="AN108:AO108"/>
    <mergeCell ref="AQ108:AR108"/>
    <mergeCell ref="AV110:AW110"/>
    <mergeCell ref="BB110:BO110"/>
    <mergeCell ref="C111:E111"/>
    <mergeCell ref="F111:T111"/>
    <mergeCell ref="U111:AB111"/>
    <mergeCell ref="AC111:AF111"/>
    <mergeCell ref="AG111:AI111"/>
    <mergeCell ref="AJ111:AK111"/>
    <mergeCell ref="AL111:AM111"/>
    <mergeCell ref="AN111:AO111"/>
    <mergeCell ref="AQ111:AR111"/>
    <mergeCell ref="AV111:AW111"/>
    <mergeCell ref="BB111:BO111"/>
    <mergeCell ref="C110:E110"/>
    <mergeCell ref="F110:T110"/>
    <mergeCell ref="U110:AB110"/>
    <mergeCell ref="AC110:AF110"/>
    <mergeCell ref="AG110:AI110"/>
    <mergeCell ref="AJ110:AK110"/>
    <mergeCell ref="AL110:AM110"/>
    <mergeCell ref="AN110:AO110"/>
    <mergeCell ref="AQ110:AR110"/>
    <mergeCell ref="AV112:AW112"/>
    <mergeCell ref="BB112:BO112"/>
    <mergeCell ref="C113:E113"/>
    <mergeCell ref="F113:T113"/>
    <mergeCell ref="U113:AB113"/>
    <mergeCell ref="AC113:AF113"/>
    <mergeCell ref="AG113:AI113"/>
    <mergeCell ref="AJ113:AK113"/>
    <mergeCell ref="AL113:AM113"/>
    <mergeCell ref="AN113:AO113"/>
    <mergeCell ref="AQ113:AR113"/>
    <mergeCell ref="AV113:AW113"/>
    <mergeCell ref="BB113:BO113"/>
    <mergeCell ref="C112:E112"/>
    <mergeCell ref="F112:T112"/>
    <mergeCell ref="U112:AB112"/>
    <mergeCell ref="AC112:AF112"/>
    <mergeCell ref="AG112:AI112"/>
    <mergeCell ref="AJ112:AK112"/>
    <mergeCell ref="AL112:AM112"/>
    <mergeCell ref="AN112:AO112"/>
    <mergeCell ref="AQ112:AR112"/>
    <mergeCell ref="AV114:AW114"/>
    <mergeCell ref="BB114:BO114"/>
    <mergeCell ref="C115:E115"/>
    <mergeCell ref="F115:T115"/>
    <mergeCell ref="U115:AB115"/>
    <mergeCell ref="AC115:AF115"/>
    <mergeCell ref="AG115:AI115"/>
    <mergeCell ref="AJ115:AK115"/>
    <mergeCell ref="AL115:AM115"/>
    <mergeCell ref="AN115:AO115"/>
    <mergeCell ref="AQ115:AR115"/>
    <mergeCell ref="AV115:AW115"/>
    <mergeCell ref="BB115:BO115"/>
    <mergeCell ref="C114:E114"/>
    <mergeCell ref="F114:T114"/>
    <mergeCell ref="U114:AB114"/>
    <mergeCell ref="AC114:AF114"/>
    <mergeCell ref="AG114:AI114"/>
    <mergeCell ref="AJ114:AK114"/>
    <mergeCell ref="AL114:AM114"/>
    <mergeCell ref="AN114:AO114"/>
    <mergeCell ref="AQ114:AR114"/>
    <mergeCell ref="AV116:AW116"/>
    <mergeCell ref="BB116:BO116"/>
    <mergeCell ref="C117:E117"/>
    <mergeCell ref="F117:T117"/>
    <mergeCell ref="U117:AB117"/>
    <mergeCell ref="AC117:AF117"/>
    <mergeCell ref="AG117:AI117"/>
    <mergeCell ref="AJ117:AK117"/>
    <mergeCell ref="AL117:AM117"/>
    <mergeCell ref="AN117:AO117"/>
    <mergeCell ref="AQ117:AR117"/>
    <mergeCell ref="AV117:AW117"/>
    <mergeCell ref="BB117:BO117"/>
    <mergeCell ref="C116:E116"/>
    <mergeCell ref="F116:T116"/>
    <mergeCell ref="U116:AB116"/>
    <mergeCell ref="AC116:AF116"/>
    <mergeCell ref="AG116:AI116"/>
    <mergeCell ref="AJ116:AK116"/>
    <mergeCell ref="AL116:AM116"/>
    <mergeCell ref="AN116:AO116"/>
    <mergeCell ref="AQ116:AR116"/>
    <mergeCell ref="AV118:AW118"/>
    <mergeCell ref="BB118:BO118"/>
    <mergeCell ref="C119:E119"/>
    <mergeCell ref="F119:T119"/>
    <mergeCell ref="U119:AB119"/>
    <mergeCell ref="AC119:AF119"/>
    <mergeCell ref="AG119:AI119"/>
    <mergeCell ref="AJ119:AK119"/>
    <mergeCell ref="AL119:AM119"/>
    <mergeCell ref="AN119:AO119"/>
    <mergeCell ref="AQ119:AR119"/>
    <mergeCell ref="AV119:AW119"/>
    <mergeCell ref="BB119:BO119"/>
    <mergeCell ref="C118:E118"/>
    <mergeCell ref="F118:T118"/>
    <mergeCell ref="U118:AB118"/>
    <mergeCell ref="AC118:AF118"/>
    <mergeCell ref="AG118:AI118"/>
    <mergeCell ref="AJ118:AK118"/>
    <mergeCell ref="AL118:AM118"/>
    <mergeCell ref="AN118:AO118"/>
    <mergeCell ref="AQ118:AR118"/>
    <mergeCell ref="AV120:AW120"/>
    <mergeCell ref="BB120:BO120"/>
    <mergeCell ref="C121:E121"/>
    <mergeCell ref="F121:T121"/>
    <mergeCell ref="U121:AB121"/>
    <mergeCell ref="AC121:AF121"/>
    <mergeCell ref="AG121:AI121"/>
    <mergeCell ref="AJ121:AK121"/>
    <mergeCell ref="AL121:AM121"/>
    <mergeCell ref="AN121:AO121"/>
    <mergeCell ref="AQ121:AR121"/>
    <mergeCell ref="AV121:AW121"/>
    <mergeCell ref="BB121:BO121"/>
    <mergeCell ref="C120:E120"/>
    <mergeCell ref="F120:T120"/>
    <mergeCell ref="U120:AB120"/>
    <mergeCell ref="AC120:AF120"/>
    <mergeCell ref="AG120:AI120"/>
    <mergeCell ref="AJ120:AK120"/>
    <mergeCell ref="AL120:AM120"/>
    <mergeCell ref="AN120:AO120"/>
    <mergeCell ref="AQ120:AR120"/>
    <mergeCell ref="AV122:AW122"/>
    <mergeCell ref="BB122:BO122"/>
    <mergeCell ref="C123:E123"/>
    <mergeCell ref="F123:T123"/>
    <mergeCell ref="U123:AB123"/>
    <mergeCell ref="AC123:AF123"/>
    <mergeCell ref="AG123:AI123"/>
    <mergeCell ref="AJ123:AK123"/>
    <mergeCell ref="AL123:AM123"/>
    <mergeCell ref="AN123:AO123"/>
    <mergeCell ref="AQ123:AR123"/>
    <mergeCell ref="AV123:AW123"/>
    <mergeCell ref="BB123:BO123"/>
    <mergeCell ref="C122:E122"/>
    <mergeCell ref="F122:T122"/>
    <mergeCell ref="U122:AB122"/>
    <mergeCell ref="AC122:AF122"/>
    <mergeCell ref="AG122:AI122"/>
    <mergeCell ref="AJ122:AK122"/>
    <mergeCell ref="AL122:AM122"/>
    <mergeCell ref="AN122:AO122"/>
    <mergeCell ref="AQ122:AR122"/>
    <mergeCell ref="AV124:AW124"/>
    <mergeCell ref="BB124:BO124"/>
    <mergeCell ref="C125:E125"/>
    <mergeCell ref="F125:T125"/>
    <mergeCell ref="U125:AB125"/>
    <mergeCell ref="AC125:AF125"/>
    <mergeCell ref="AG125:AI125"/>
    <mergeCell ref="AJ125:AK125"/>
    <mergeCell ref="AL125:AM125"/>
    <mergeCell ref="AN125:AO125"/>
    <mergeCell ref="AQ125:AR125"/>
    <mergeCell ref="AV125:AW125"/>
    <mergeCell ref="BB125:BO125"/>
    <mergeCell ref="C124:E124"/>
    <mergeCell ref="F124:T124"/>
    <mergeCell ref="U124:AB124"/>
    <mergeCell ref="AC124:AF124"/>
    <mergeCell ref="AG124:AI124"/>
    <mergeCell ref="AJ124:AK124"/>
    <mergeCell ref="AL124:AM124"/>
    <mergeCell ref="AN124:AO124"/>
    <mergeCell ref="AQ124:AR124"/>
    <mergeCell ref="AV126:AW126"/>
    <mergeCell ref="BB126:BO126"/>
    <mergeCell ref="C127:E127"/>
    <mergeCell ref="F127:T127"/>
    <mergeCell ref="U127:AB127"/>
    <mergeCell ref="AC127:AF127"/>
    <mergeCell ref="AG127:AI127"/>
    <mergeCell ref="AJ127:AK127"/>
    <mergeCell ref="AL127:AM127"/>
    <mergeCell ref="AN127:AO127"/>
    <mergeCell ref="AQ127:AR127"/>
    <mergeCell ref="AV127:AW127"/>
    <mergeCell ref="BB127:BO127"/>
    <mergeCell ref="C126:E126"/>
    <mergeCell ref="F126:T126"/>
    <mergeCell ref="U126:AB126"/>
    <mergeCell ref="AC126:AF126"/>
    <mergeCell ref="AG126:AI126"/>
    <mergeCell ref="AJ126:AK126"/>
    <mergeCell ref="AL126:AM126"/>
    <mergeCell ref="AN126:AO126"/>
    <mergeCell ref="AQ126:AR126"/>
    <mergeCell ref="AV128:AW128"/>
    <mergeCell ref="BB128:BO128"/>
    <mergeCell ref="C129:E129"/>
    <mergeCell ref="F129:T129"/>
    <mergeCell ref="U129:AB129"/>
    <mergeCell ref="AC129:AF129"/>
    <mergeCell ref="AG129:AI129"/>
    <mergeCell ref="AJ129:AK129"/>
    <mergeCell ref="AL129:AM129"/>
    <mergeCell ref="AN129:AO129"/>
    <mergeCell ref="AQ129:AR129"/>
    <mergeCell ref="AV129:AW129"/>
    <mergeCell ref="BB129:BO129"/>
    <mergeCell ref="C128:E128"/>
    <mergeCell ref="F128:T128"/>
    <mergeCell ref="U128:AB128"/>
    <mergeCell ref="AC128:AF128"/>
    <mergeCell ref="AG128:AI128"/>
    <mergeCell ref="AJ128:AK128"/>
    <mergeCell ref="AL128:AM128"/>
    <mergeCell ref="AN128:AO128"/>
    <mergeCell ref="AQ128:AR128"/>
    <mergeCell ref="AV130:AW130"/>
    <mergeCell ref="BB130:BO130"/>
    <mergeCell ref="C131:E131"/>
    <mergeCell ref="F131:T131"/>
    <mergeCell ref="U131:AB131"/>
    <mergeCell ref="AC131:AF131"/>
    <mergeCell ref="AG131:AI131"/>
    <mergeCell ref="AJ131:AK131"/>
    <mergeCell ref="AL131:AM131"/>
    <mergeCell ref="AN131:AO131"/>
    <mergeCell ref="AQ131:AR131"/>
    <mergeCell ref="AV131:AW131"/>
    <mergeCell ref="BB131:BO131"/>
    <mergeCell ref="C130:E130"/>
    <mergeCell ref="F130:T130"/>
    <mergeCell ref="U130:AB130"/>
    <mergeCell ref="AC130:AF130"/>
    <mergeCell ref="AG130:AI130"/>
    <mergeCell ref="AJ130:AK130"/>
    <mergeCell ref="AL130:AM130"/>
    <mergeCell ref="AN130:AO130"/>
    <mergeCell ref="AQ130:AR130"/>
    <mergeCell ref="AV132:AW132"/>
    <mergeCell ref="BB132:BO132"/>
    <mergeCell ref="C133:E133"/>
    <mergeCell ref="F133:T133"/>
    <mergeCell ref="U133:AB133"/>
    <mergeCell ref="AC133:AF133"/>
    <mergeCell ref="AG133:AI133"/>
    <mergeCell ref="AJ133:AK133"/>
    <mergeCell ref="AL133:AM133"/>
    <mergeCell ref="AN133:AO133"/>
    <mergeCell ref="AQ133:AR133"/>
    <mergeCell ref="AV133:AW133"/>
    <mergeCell ref="BB133:BO133"/>
    <mergeCell ref="C132:E132"/>
    <mergeCell ref="F132:T132"/>
    <mergeCell ref="U132:AB132"/>
    <mergeCell ref="AC132:AF132"/>
    <mergeCell ref="AG132:AI132"/>
    <mergeCell ref="AJ132:AK132"/>
    <mergeCell ref="AL132:AM132"/>
    <mergeCell ref="AN132:AO132"/>
    <mergeCell ref="AQ132:AR132"/>
    <mergeCell ref="AV134:AW134"/>
    <mergeCell ref="BB134:BO134"/>
    <mergeCell ref="C135:E135"/>
    <mergeCell ref="F135:T135"/>
    <mergeCell ref="U135:AB135"/>
    <mergeCell ref="AC135:AF135"/>
    <mergeCell ref="AG135:AI135"/>
    <mergeCell ref="AJ135:AK135"/>
    <mergeCell ref="AL135:AM135"/>
    <mergeCell ref="AN135:AO135"/>
    <mergeCell ref="AQ135:AR135"/>
    <mergeCell ref="AV135:AW135"/>
    <mergeCell ref="BB135:BO135"/>
    <mergeCell ref="C134:E134"/>
    <mergeCell ref="F134:T134"/>
    <mergeCell ref="U134:AB134"/>
    <mergeCell ref="AC134:AF134"/>
    <mergeCell ref="AG134:AI134"/>
    <mergeCell ref="AJ134:AK134"/>
    <mergeCell ref="AL134:AM134"/>
    <mergeCell ref="AN134:AO134"/>
    <mergeCell ref="AQ134:AR134"/>
    <mergeCell ref="AV136:AW136"/>
    <mergeCell ref="BB136:BO136"/>
    <mergeCell ref="C137:E137"/>
    <mergeCell ref="F137:T137"/>
    <mergeCell ref="U137:AB137"/>
    <mergeCell ref="AC137:AF137"/>
    <mergeCell ref="AG137:AI137"/>
    <mergeCell ref="AJ137:AK137"/>
    <mergeCell ref="AL137:AM137"/>
    <mergeCell ref="AN137:AO137"/>
    <mergeCell ref="AQ137:AR137"/>
    <mergeCell ref="AV137:AW137"/>
    <mergeCell ref="BB137:BO137"/>
    <mergeCell ref="C136:E136"/>
    <mergeCell ref="F136:T136"/>
    <mergeCell ref="U136:AB136"/>
    <mergeCell ref="AC136:AF136"/>
    <mergeCell ref="AG136:AI136"/>
    <mergeCell ref="AJ136:AK136"/>
    <mergeCell ref="AL136:AM136"/>
    <mergeCell ref="AN136:AO136"/>
    <mergeCell ref="AQ136:AR136"/>
    <mergeCell ref="AV138:AW138"/>
    <mergeCell ref="BB138:BO138"/>
    <mergeCell ref="C139:E139"/>
    <mergeCell ref="F139:T139"/>
    <mergeCell ref="U139:AB139"/>
    <mergeCell ref="AC139:AF139"/>
    <mergeCell ref="AG139:AI139"/>
    <mergeCell ref="AJ139:AK139"/>
    <mergeCell ref="AL139:AM139"/>
    <mergeCell ref="AN139:AO139"/>
    <mergeCell ref="AQ139:AR139"/>
    <mergeCell ref="AV139:AW139"/>
    <mergeCell ref="BB139:BO139"/>
    <mergeCell ref="C138:E138"/>
    <mergeCell ref="F138:T138"/>
    <mergeCell ref="U138:AB138"/>
    <mergeCell ref="AC138:AF138"/>
    <mergeCell ref="AG138:AI138"/>
    <mergeCell ref="AJ138:AK138"/>
    <mergeCell ref="AL138:AM138"/>
    <mergeCell ref="AN138:AO138"/>
    <mergeCell ref="AQ138:AR138"/>
    <mergeCell ref="AV140:AW140"/>
    <mergeCell ref="BB140:BO140"/>
    <mergeCell ref="C141:E141"/>
    <mergeCell ref="F141:T141"/>
    <mergeCell ref="U141:AB141"/>
    <mergeCell ref="AC141:AF141"/>
    <mergeCell ref="AG141:AI141"/>
    <mergeCell ref="AJ141:AK141"/>
    <mergeCell ref="AL141:AM141"/>
    <mergeCell ref="AN141:AO141"/>
    <mergeCell ref="AQ141:AR141"/>
    <mergeCell ref="AV141:AW141"/>
    <mergeCell ref="BB141:BO141"/>
    <mergeCell ref="C140:E140"/>
    <mergeCell ref="F140:T140"/>
    <mergeCell ref="U140:AB140"/>
    <mergeCell ref="AC140:AF140"/>
    <mergeCell ref="AG140:AI140"/>
    <mergeCell ref="AJ140:AK140"/>
    <mergeCell ref="AL140:AM140"/>
    <mergeCell ref="AN140:AO140"/>
    <mergeCell ref="AQ140:AR140"/>
    <mergeCell ref="AV142:AW142"/>
    <mergeCell ref="BB142:BO142"/>
    <mergeCell ref="C143:E143"/>
    <mergeCell ref="F143:T143"/>
    <mergeCell ref="U143:AB143"/>
    <mergeCell ref="AC143:AF143"/>
    <mergeCell ref="AG143:AI143"/>
    <mergeCell ref="AJ143:AK143"/>
    <mergeCell ref="AL143:AM143"/>
    <mergeCell ref="AN143:AO143"/>
    <mergeCell ref="AQ143:AR143"/>
    <mergeCell ref="AV143:AW143"/>
    <mergeCell ref="BB143:BO143"/>
    <mergeCell ref="C142:E142"/>
    <mergeCell ref="F142:T142"/>
    <mergeCell ref="U142:AB142"/>
    <mergeCell ref="AC142:AF142"/>
    <mergeCell ref="AG142:AI142"/>
    <mergeCell ref="AJ142:AK142"/>
    <mergeCell ref="AL142:AM142"/>
    <mergeCell ref="AN142:AO142"/>
    <mergeCell ref="AQ142:AR142"/>
    <mergeCell ref="AV144:AW144"/>
    <mergeCell ref="BB144:BO144"/>
    <mergeCell ref="C145:E145"/>
    <mergeCell ref="F145:T145"/>
    <mergeCell ref="U145:AB145"/>
    <mergeCell ref="AC145:AF145"/>
    <mergeCell ref="AG145:AI145"/>
    <mergeCell ref="AJ145:AK145"/>
    <mergeCell ref="AL145:AM145"/>
    <mergeCell ref="AN145:AO145"/>
    <mergeCell ref="AQ145:AR145"/>
    <mergeCell ref="AV145:AW145"/>
    <mergeCell ref="BB145:BO145"/>
    <mergeCell ref="C144:E144"/>
    <mergeCell ref="F144:T144"/>
    <mergeCell ref="U144:AB144"/>
    <mergeCell ref="AC144:AF144"/>
    <mergeCell ref="AG144:AI144"/>
    <mergeCell ref="AJ144:AK144"/>
    <mergeCell ref="AL144:AM144"/>
    <mergeCell ref="AN144:AO144"/>
    <mergeCell ref="AQ144:AR144"/>
    <mergeCell ref="AV146:AW146"/>
    <mergeCell ref="BB146:BO146"/>
    <mergeCell ref="C147:E147"/>
    <mergeCell ref="F147:T147"/>
    <mergeCell ref="U147:AB147"/>
    <mergeCell ref="AC147:AF147"/>
    <mergeCell ref="AG147:AI147"/>
    <mergeCell ref="AJ147:AK147"/>
    <mergeCell ref="AL147:AM147"/>
    <mergeCell ref="AN147:AO147"/>
    <mergeCell ref="AQ147:AR147"/>
    <mergeCell ref="AV147:AW147"/>
    <mergeCell ref="BB147:BO147"/>
    <mergeCell ref="C146:E146"/>
    <mergeCell ref="F146:T146"/>
    <mergeCell ref="U146:AB146"/>
    <mergeCell ref="AC146:AF146"/>
    <mergeCell ref="AG146:AI146"/>
    <mergeCell ref="AJ146:AK146"/>
    <mergeCell ref="AL146:AM146"/>
    <mergeCell ref="AN146:AO146"/>
    <mergeCell ref="AQ146:AR146"/>
    <mergeCell ref="AV148:AW148"/>
    <mergeCell ref="BB148:BO148"/>
    <mergeCell ref="C149:E149"/>
    <mergeCell ref="F149:T149"/>
    <mergeCell ref="U149:AB149"/>
    <mergeCell ref="AC149:AF149"/>
    <mergeCell ref="AG149:AI149"/>
    <mergeCell ref="AJ149:AK149"/>
    <mergeCell ref="AL149:AM149"/>
    <mergeCell ref="AN149:AO149"/>
    <mergeCell ref="AQ149:AR149"/>
    <mergeCell ref="AV149:AW149"/>
    <mergeCell ref="BB149:BO149"/>
    <mergeCell ref="C148:E148"/>
    <mergeCell ref="F148:T148"/>
    <mergeCell ref="U148:AB148"/>
    <mergeCell ref="AC148:AF148"/>
    <mergeCell ref="AG148:AI148"/>
    <mergeCell ref="AJ148:AK148"/>
    <mergeCell ref="AL148:AM148"/>
    <mergeCell ref="AN148:AO148"/>
    <mergeCell ref="AQ148:AR148"/>
    <mergeCell ref="AV150:AW150"/>
    <mergeCell ref="BB150:BO150"/>
    <mergeCell ref="C151:E151"/>
    <mergeCell ref="F151:T151"/>
    <mergeCell ref="U151:AB151"/>
    <mergeCell ref="AC151:AF151"/>
    <mergeCell ref="AG151:AI151"/>
    <mergeCell ref="AJ151:AK151"/>
    <mergeCell ref="AL151:AM151"/>
    <mergeCell ref="AN151:AO151"/>
    <mergeCell ref="AQ151:AR151"/>
    <mergeCell ref="AV151:AW151"/>
    <mergeCell ref="BB151:BO151"/>
    <mergeCell ref="C150:E150"/>
    <mergeCell ref="F150:T150"/>
    <mergeCell ref="U150:AB150"/>
    <mergeCell ref="AC150:AF150"/>
    <mergeCell ref="AG150:AI150"/>
    <mergeCell ref="AJ150:AK150"/>
    <mergeCell ref="AL150:AM150"/>
    <mergeCell ref="AN150:AO150"/>
    <mergeCell ref="AQ150:AR150"/>
    <mergeCell ref="AV152:AW152"/>
    <mergeCell ref="BB152:BO152"/>
    <mergeCell ref="C153:E153"/>
    <mergeCell ref="F153:T153"/>
    <mergeCell ref="U153:AB153"/>
    <mergeCell ref="AC153:AF153"/>
    <mergeCell ref="AG153:AI153"/>
    <mergeCell ref="AJ153:AK153"/>
    <mergeCell ref="AL153:AM153"/>
    <mergeCell ref="AN153:AO153"/>
    <mergeCell ref="AQ153:AR153"/>
    <mergeCell ref="AV153:AW153"/>
    <mergeCell ref="BB153:BO153"/>
    <mergeCell ref="C152:E152"/>
    <mergeCell ref="F152:T152"/>
    <mergeCell ref="U152:AB152"/>
    <mergeCell ref="AC152:AF152"/>
    <mergeCell ref="AG152:AI152"/>
    <mergeCell ref="AJ152:AK152"/>
    <mergeCell ref="AL152:AM152"/>
    <mergeCell ref="AN152:AO152"/>
    <mergeCell ref="AQ152:AR152"/>
    <mergeCell ref="AV154:AW154"/>
    <mergeCell ref="BB154:BO154"/>
    <mergeCell ref="C155:E155"/>
    <mergeCell ref="F155:T155"/>
    <mergeCell ref="U155:AB155"/>
    <mergeCell ref="AC155:AF155"/>
    <mergeCell ref="AG155:AI155"/>
    <mergeCell ref="AJ155:AK155"/>
    <mergeCell ref="AL155:AM155"/>
    <mergeCell ref="AN155:AO155"/>
    <mergeCell ref="AQ155:AR155"/>
    <mergeCell ref="AV155:AW155"/>
    <mergeCell ref="BB155:BO155"/>
    <mergeCell ref="C154:E154"/>
    <mergeCell ref="F154:T154"/>
    <mergeCell ref="U154:AB154"/>
    <mergeCell ref="AC154:AF154"/>
    <mergeCell ref="AG154:AI154"/>
    <mergeCell ref="AJ154:AK154"/>
    <mergeCell ref="AL154:AM154"/>
    <mergeCell ref="AN154:AO154"/>
    <mergeCell ref="AQ154:AR154"/>
    <mergeCell ref="AV156:AW156"/>
    <mergeCell ref="BB156:BO156"/>
    <mergeCell ref="C157:E157"/>
    <mergeCell ref="F157:T157"/>
    <mergeCell ref="U157:AB157"/>
    <mergeCell ref="AC157:AF157"/>
    <mergeCell ref="AG157:AI157"/>
    <mergeCell ref="AJ157:AK157"/>
    <mergeCell ref="AL157:AM157"/>
    <mergeCell ref="AN157:AO157"/>
    <mergeCell ref="AQ157:AR157"/>
    <mergeCell ref="AV157:AW157"/>
    <mergeCell ref="BB157:BO157"/>
    <mergeCell ref="C156:E156"/>
    <mergeCell ref="F156:T156"/>
    <mergeCell ref="U156:AB156"/>
    <mergeCell ref="AC156:AF156"/>
    <mergeCell ref="AG156:AI156"/>
    <mergeCell ref="AJ156:AK156"/>
    <mergeCell ref="AL156:AM156"/>
    <mergeCell ref="AN156:AO156"/>
    <mergeCell ref="AQ156:AR156"/>
    <mergeCell ref="AV158:AW158"/>
    <mergeCell ref="BB158:BO158"/>
    <mergeCell ref="C159:E159"/>
    <mergeCell ref="F159:T159"/>
    <mergeCell ref="U159:AB159"/>
    <mergeCell ref="AC159:AF159"/>
    <mergeCell ref="AG159:AI159"/>
    <mergeCell ref="AJ159:AK159"/>
    <mergeCell ref="AL159:AM159"/>
    <mergeCell ref="AN159:AO159"/>
    <mergeCell ref="AQ159:AR159"/>
    <mergeCell ref="AV159:AW159"/>
    <mergeCell ref="BB159:BO159"/>
    <mergeCell ref="C158:E158"/>
    <mergeCell ref="F158:T158"/>
    <mergeCell ref="U158:AB158"/>
    <mergeCell ref="AC158:AF158"/>
    <mergeCell ref="AG158:AI158"/>
    <mergeCell ref="AJ158:AK158"/>
    <mergeCell ref="AL158:AM158"/>
    <mergeCell ref="AN158:AO158"/>
    <mergeCell ref="AQ158:AR158"/>
    <mergeCell ref="AV160:AW160"/>
    <mergeCell ref="BB160:BO160"/>
    <mergeCell ref="C161:E161"/>
    <mergeCell ref="F161:T161"/>
    <mergeCell ref="U161:AB161"/>
    <mergeCell ref="AC161:AF161"/>
    <mergeCell ref="AG161:AI161"/>
    <mergeCell ref="AJ161:AK161"/>
    <mergeCell ref="AL161:AM161"/>
    <mergeCell ref="AN161:AO161"/>
    <mergeCell ref="AQ161:AR161"/>
    <mergeCell ref="AV161:AW161"/>
    <mergeCell ref="BB161:BO161"/>
    <mergeCell ref="C160:E160"/>
    <mergeCell ref="F160:T160"/>
    <mergeCell ref="U160:AB160"/>
    <mergeCell ref="AC160:AF160"/>
    <mergeCell ref="AG160:AI160"/>
    <mergeCell ref="AJ160:AK160"/>
    <mergeCell ref="AL160:AM160"/>
    <mergeCell ref="AN160:AO160"/>
    <mergeCell ref="AQ160:AR160"/>
    <mergeCell ref="AV162:AW162"/>
    <mergeCell ref="BB162:BO162"/>
    <mergeCell ref="C163:E163"/>
    <mergeCell ref="F163:T163"/>
    <mergeCell ref="U163:AB163"/>
    <mergeCell ref="AC163:AF163"/>
    <mergeCell ref="AG163:AI163"/>
    <mergeCell ref="AJ163:AK163"/>
    <mergeCell ref="AL163:AM163"/>
    <mergeCell ref="AN163:AO163"/>
    <mergeCell ref="AQ163:AR163"/>
    <mergeCell ref="AV163:AW163"/>
    <mergeCell ref="BB163:BO163"/>
    <mergeCell ref="C162:E162"/>
    <mergeCell ref="F162:T162"/>
    <mergeCell ref="U162:AB162"/>
    <mergeCell ref="AC162:AF162"/>
    <mergeCell ref="AG162:AI162"/>
    <mergeCell ref="AJ162:AK162"/>
    <mergeCell ref="AL162:AM162"/>
    <mergeCell ref="AN162:AO162"/>
    <mergeCell ref="AQ162:AR162"/>
    <mergeCell ref="AV164:AW164"/>
    <mergeCell ref="BB164:BO164"/>
    <mergeCell ref="C165:E165"/>
    <mergeCell ref="F165:T165"/>
    <mergeCell ref="U165:AB165"/>
    <mergeCell ref="AC165:AF165"/>
    <mergeCell ref="AG165:AI165"/>
    <mergeCell ref="AJ165:AK165"/>
    <mergeCell ref="AL165:AM165"/>
    <mergeCell ref="AN165:AO165"/>
    <mergeCell ref="AQ165:AR165"/>
    <mergeCell ref="AV165:AW165"/>
    <mergeCell ref="BB165:BO165"/>
    <mergeCell ref="C164:E164"/>
    <mergeCell ref="F164:T164"/>
    <mergeCell ref="U164:AB164"/>
    <mergeCell ref="AC164:AF164"/>
    <mergeCell ref="AG164:AI164"/>
    <mergeCell ref="AJ164:AK164"/>
    <mergeCell ref="AL164:AM164"/>
    <mergeCell ref="AN164:AO164"/>
    <mergeCell ref="AQ164:AR164"/>
    <mergeCell ref="AV166:AW166"/>
    <mergeCell ref="BB166:BO166"/>
    <mergeCell ref="C167:E167"/>
    <mergeCell ref="F167:T167"/>
    <mergeCell ref="U167:AB167"/>
    <mergeCell ref="AC167:AF167"/>
    <mergeCell ref="AG167:AI167"/>
    <mergeCell ref="AJ167:AK167"/>
    <mergeCell ref="AL167:AM167"/>
    <mergeCell ref="AN167:AO167"/>
    <mergeCell ref="AQ167:AR167"/>
    <mergeCell ref="AV167:AW167"/>
    <mergeCell ref="BB167:BO167"/>
    <mergeCell ref="C166:E166"/>
    <mergeCell ref="F166:T166"/>
    <mergeCell ref="U166:AB166"/>
    <mergeCell ref="AC166:AF166"/>
    <mergeCell ref="AG166:AI166"/>
    <mergeCell ref="AJ166:AK166"/>
    <mergeCell ref="AL166:AM166"/>
    <mergeCell ref="AN166:AO166"/>
    <mergeCell ref="AQ166:AR166"/>
    <mergeCell ref="AV168:AW168"/>
    <mergeCell ref="BB168:BO168"/>
    <mergeCell ref="C169:E169"/>
    <mergeCell ref="F169:T169"/>
    <mergeCell ref="U169:AB169"/>
    <mergeCell ref="AC169:AF169"/>
    <mergeCell ref="AG169:AI169"/>
    <mergeCell ref="AJ169:AK169"/>
    <mergeCell ref="AL169:AM169"/>
    <mergeCell ref="AN169:AO169"/>
    <mergeCell ref="AQ169:AR169"/>
    <mergeCell ref="AV169:AW169"/>
    <mergeCell ref="BB169:BO169"/>
    <mergeCell ref="C168:E168"/>
    <mergeCell ref="F168:T168"/>
    <mergeCell ref="U168:AB168"/>
    <mergeCell ref="AC168:AF168"/>
    <mergeCell ref="AG168:AI168"/>
    <mergeCell ref="AJ168:AK168"/>
    <mergeCell ref="AL168:AM168"/>
    <mergeCell ref="AN168:AO168"/>
    <mergeCell ref="AQ168:AR168"/>
    <mergeCell ref="AV170:AW170"/>
    <mergeCell ref="BB170:BO170"/>
    <mergeCell ref="C171:E171"/>
    <mergeCell ref="F171:T171"/>
    <mergeCell ref="U171:AB171"/>
    <mergeCell ref="AC171:AF171"/>
    <mergeCell ref="AG171:AI171"/>
    <mergeCell ref="AJ171:AK171"/>
    <mergeCell ref="AL171:AM171"/>
    <mergeCell ref="AN171:AO171"/>
    <mergeCell ref="AQ171:AR171"/>
    <mergeCell ref="AV171:AW171"/>
    <mergeCell ref="BB171:BO171"/>
    <mergeCell ref="C170:E170"/>
    <mergeCell ref="F170:T170"/>
    <mergeCell ref="U170:AB170"/>
    <mergeCell ref="AC170:AF170"/>
    <mergeCell ref="AG170:AI170"/>
    <mergeCell ref="AJ170:AK170"/>
    <mergeCell ref="AL170:AM170"/>
    <mergeCell ref="AN170:AO170"/>
    <mergeCell ref="AQ170:AR170"/>
    <mergeCell ref="AV172:AW172"/>
    <mergeCell ref="BB172:BO172"/>
    <mergeCell ref="C173:E173"/>
    <mergeCell ref="F173:T173"/>
    <mergeCell ref="U173:AB173"/>
    <mergeCell ref="AC173:AF173"/>
    <mergeCell ref="AG173:AI173"/>
    <mergeCell ref="AJ173:AK173"/>
    <mergeCell ref="AL173:AM173"/>
    <mergeCell ref="AN173:AO173"/>
    <mergeCell ref="AQ173:AR173"/>
    <mergeCell ref="AV173:AW173"/>
    <mergeCell ref="BB173:BO173"/>
    <mergeCell ref="C172:E172"/>
    <mergeCell ref="F172:T172"/>
    <mergeCell ref="U172:AB172"/>
    <mergeCell ref="AC172:AF172"/>
    <mergeCell ref="AG172:AI172"/>
    <mergeCell ref="AJ172:AK172"/>
    <mergeCell ref="AL172:AM172"/>
    <mergeCell ref="AN172:AO172"/>
    <mergeCell ref="AQ172:AR172"/>
    <mergeCell ref="AV174:AW174"/>
    <mergeCell ref="BB174:BO174"/>
    <mergeCell ref="C175:E175"/>
    <mergeCell ref="F175:T175"/>
    <mergeCell ref="U175:AB175"/>
    <mergeCell ref="AC175:AF175"/>
    <mergeCell ref="AG175:AI175"/>
    <mergeCell ref="AJ175:AK175"/>
    <mergeCell ref="AL175:AM175"/>
    <mergeCell ref="AN175:AO175"/>
    <mergeCell ref="AQ175:AR175"/>
    <mergeCell ref="AV175:AW175"/>
    <mergeCell ref="BB175:BO175"/>
    <mergeCell ref="C174:E174"/>
    <mergeCell ref="F174:T174"/>
    <mergeCell ref="U174:AB174"/>
    <mergeCell ref="AC174:AF174"/>
    <mergeCell ref="AG174:AI174"/>
    <mergeCell ref="AJ174:AK174"/>
    <mergeCell ref="AL174:AM174"/>
    <mergeCell ref="AN174:AO174"/>
    <mergeCell ref="AQ174:AR174"/>
    <mergeCell ref="AV176:AW176"/>
    <mergeCell ref="BB176:BO176"/>
    <mergeCell ref="C177:E177"/>
    <mergeCell ref="F177:T177"/>
    <mergeCell ref="U177:AB177"/>
    <mergeCell ref="AC177:AF177"/>
    <mergeCell ref="AG177:AI177"/>
    <mergeCell ref="AJ177:AK177"/>
    <mergeCell ref="AL177:AM177"/>
    <mergeCell ref="AN177:AO177"/>
    <mergeCell ref="AQ177:AR177"/>
    <mergeCell ref="AV177:AW177"/>
    <mergeCell ref="BB177:BO177"/>
    <mergeCell ref="C176:E176"/>
    <mergeCell ref="F176:T176"/>
    <mergeCell ref="U176:AB176"/>
    <mergeCell ref="AC176:AF176"/>
    <mergeCell ref="AG176:AI176"/>
    <mergeCell ref="AJ176:AK176"/>
    <mergeCell ref="AL176:AM176"/>
    <mergeCell ref="AN176:AO176"/>
    <mergeCell ref="AQ176:AR176"/>
    <mergeCell ref="AV178:AW178"/>
    <mergeCell ref="BB178:BO178"/>
    <mergeCell ref="C179:E179"/>
    <mergeCell ref="F179:T179"/>
    <mergeCell ref="U179:AB179"/>
    <mergeCell ref="AC179:AF179"/>
    <mergeCell ref="AG179:AI179"/>
    <mergeCell ref="AJ179:AK179"/>
    <mergeCell ref="AL179:AM179"/>
    <mergeCell ref="AN179:AO179"/>
    <mergeCell ref="AQ179:AR179"/>
    <mergeCell ref="AV179:AW179"/>
    <mergeCell ref="BB179:BO179"/>
    <mergeCell ref="C178:E178"/>
    <mergeCell ref="F178:T178"/>
    <mergeCell ref="U178:AB178"/>
    <mergeCell ref="AC178:AF178"/>
    <mergeCell ref="AG178:AI178"/>
    <mergeCell ref="AJ178:AK178"/>
    <mergeCell ref="AL178:AM178"/>
    <mergeCell ref="AN178:AO178"/>
    <mergeCell ref="AQ178:AR178"/>
    <mergeCell ref="AV180:AW180"/>
    <mergeCell ref="BB180:BO180"/>
    <mergeCell ref="C181:E181"/>
    <mergeCell ref="F181:T181"/>
    <mergeCell ref="U181:AB181"/>
    <mergeCell ref="AC181:AF181"/>
    <mergeCell ref="AG181:AI181"/>
    <mergeCell ref="AJ181:AK181"/>
    <mergeCell ref="AL181:AM181"/>
    <mergeCell ref="AN181:AO181"/>
    <mergeCell ref="AQ181:AR181"/>
    <mergeCell ref="AV181:AW181"/>
    <mergeCell ref="BB181:BO181"/>
    <mergeCell ref="C180:E180"/>
    <mergeCell ref="F180:T180"/>
    <mergeCell ref="U180:AB180"/>
    <mergeCell ref="AC180:AF180"/>
    <mergeCell ref="AG180:AI180"/>
    <mergeCell ref="AJ180:AK180"/>
    <mergeCell ref="AL180:AM180"/>
    <mergeCell ref="AN180:AO180"/>
    <mergeCell ref="AQ180:AR180"/>
    <mergeCell ref="AV182:AW182"/>
    <mergeCell ref="BB182:BO182"/>
    <mergeCell ref="C183:E183"/>
    <mergeCell ref="F183:T183"/>
    <mergeCell ref="U183:AB183"/>
    <mergeCell ref="AC183:AF183"/>
    <mergeCell ref="AG183:AI183"/>
    <mergeCell ref="AJ183:AK183"/>
    <mergeCell ref="AL183:AM183"/>
    <mergeCell ref="AN183:AO183"/>
    <mergeCell ref="AQ183:AR183"/>
    <mergeCell ref="AV183:AW183"/>
    <mergeCell ref="BB183:BO183"/>
    <mergeCell ref="C182:E182"/>
    <mergeCell ref="F182:T182"/>
    <mergeCell ref="U182:AB182"/>
    <mergeCell ref="AC182:AF182"/>
    <mergeCell ref="AG182:AI182"/>
    <mergeCell ref="AJ182:AK182"/>
    <mergeCell ref="AL182:AM182"/>
    <mergeCell ref="AN182:AO182"/>
    <mergeCell ref="AQ182:AR182"/>
    <mergeCell ref="AV184:AW184"/>
    <mergeCell ref="BB184:BO184"/>
    <mergeCell ref="C185:E185"/>
    <mergeCell ref="F185:T185"/>
    <mergeCell ref="U185:AB185"/>
    <mergeCell ref="AC185:AF185"/>
    <mergeCell ref="AG185:AI185"/>
    <mergeCell ref="AJ185:AK185"/>
    <mergeCell ref="AL185:AM185"/>
    <mergeCell ref="AN185:AO185"/>
    <mergeCell ref="AQ185:AR185"/>
    <mergeCell ref="AV185:AW185"/>
    <mergeCell ref="BB185:BO185"/>
    <mergeCell ref="C184:E184"/>
    <mergeCell ref="F184:T184"/>
    <mergeCell ref="U184:AB184"/>
    <mergeCell ref="AC184:AF184"/>
    <mergeCell ref="AG184:AI184"/>
    <mergeCell ref="AJ184:AK184"/>
    <mergeCell ref="AL184:AM184"/>
    <mergeCell ref="AN184:AO184"/>
    <mergeCell ref="AQ184:AR184"/>
    <mergeCell ref="AV186:AW186"/>
    <mergeCell ref="BB186:BO186"/>
    <mergeCell ref="C187:E187"/>
    <mergeCell ref="F187:T187"/>
    <mergeCell ref="U187:AB187"/>
    <mergeCell ref="AC187:AF187"/>
    <mergeCell ref="AG187:AI187"/>
    <mergeCell ref="AJ187:AK187"/>
    <mergeCell ref="AL187:AM187"/>
    <mergeCell ref="AN187:AO187"/>
    <mergeCell ref="AQ187:AR187"/>
    <mergeCell ref="AV187:AW187"/>
    <mergeCell ref="BB187:BO187"/>
    <mergeCell ref="C186:E186"/>
    <mergeCell ref="F186:T186"/>
    <mergeCell ref="U186:AB186"/>
    <mergeCell ref="AC186:AF186"/>
    <mergeCell ref="AG186:AI186"/>
    <mergeCell ref="AJ186:AK186"/>
    <mergeCell ref="AL186:AM186"/>
    <mergeCell ref="AN186:AO186"/>
    <mergeCell ref="AQ186:AR186"/>
    <mergeCell ref="AV188:AW188"/>
    <mergeCell ref="BB188:BO188"/>
    <mergeCell ref="C189:E189"/>
    <mergeCell ref="F189:T189"/>
    <mergeCell ref="U189:AB189"/>
    <mergeCell ref="AC189:AF189"/>
    <mergeCell ref="AG189:AI189"/>
    <mergeCell ref="AJ189:AK189"/>
    <mergeCell ref="AL189:AM189"/>
    <mergeCell ref="AN189:AO189"/>
    <mergeCell ref="AQ189:AR189"/>
    <mergeCell ref="AV189:AW189"/>
    <mergeCell ref="BB189:BO189"/>
    <mergeCell ref="C188:E188"/>
    <mergeCell ref="F188:T188"/>
    <mergeCell ref="U188:AB188"/>
    <mergeCell ref="AC188:AF188"/>
    <mergeCell ref="AG188:AI188"/>
    <mergeCell ref="AJ188:AK188"/>
    <mergeCell ref="AL188:AM188"/>
    <mergeCell ref="AN188:AO188"/>
    <mergeCell ref="AQ188:AR188"/>
    <mergeCell ref="AV190:AW190"/>
    <mergeCell ref="BB190:BO190"/>
    <mergeCell ref="C191:E191"/>
    <mergeCell ref="F191:T191"/>
    <mergeCell ref="U191:AB191"/>
    <mergeCell ref="AC191:AF191"/>
    <mergeCell ref="AG191:AI191"/>
    <mergeCell ref="AJ191:AK191"/>
    <mergeCell ref="AL191:AM191"/>
    <mergeCell ref="AN191:AO191"/>
    <mergeCell ref="AQ191:AR191"/>
    <mergeCell ref="AV191:AW191"/>
    <mergeCell ref="BB191:BO191"/>
    <mergeCell ref="C190:E190"/>
    <mergeCell ref="F190:T190"/>
    <mergeCell ref="U190:AB190"/>
    <mergeCell ref="AC190:AF190"/>
    <mergeCell ref="AG190:AI190"/>
    <mergeCell ref="AJ190:AK190"/>
    <mergeCell ref="AL190:AM190"/>
    <mergeCell ref="AN190:AO190"/>
    <mergeCell ref="AQ190:AR190"/>
    <mergeCell ref="AV192:AW192"/>
    <mergeCell ref="BB192:BO192"/>
    <mergeCell ref="C193:E193"/>
    <mergeCell ref="F193:T193"/>
    <mergeCell ref="U193:AB193"/>
    <mergeCell ref="AC193:AF193"/>
    <mergeCell ref="AG193:AI193"/>
    <mergeCell ref="AJ193:AK193"/>
    <mergeCell ref="AL193:AM193"/>
    <mergeCell ref="AN193:AO193"/>
    <mergeCell ref="AQ193:AR193"/>
    <mergeCell ref="AV193:AW193"/>
    <mergeCell ref="BB193:BO193"/>
    <mergeCell ref="C192:E192"/>
    <mergeCell ref="F192:T192"/>
    <mergeCell ref="U192:AB192"/>
    <mergeCell ref="AC192:AF192"/>
    <mergeCell ref="AG192:AI192"/>
    <mergeCell ref="AJ192:AK192"/>
    <mergeCell ref="AL192:AM192"/>
    <mergeCell ref="AN192:AO192"/>
    <mergeCell ref="AQ192:AR192"/>
    <mergeCell ref="AV194:AW194"/>
    <mergeCell ref="BB194:BO194"/>
    <mergeCell ref="C195:E195"/>
    <mergeCell ref="F195:T195"/>
    <mergeCell ref="U195:AB195"/>
    <mergeCell ref="AC195:AF195"/>
    <mergeCell ref="AG195:AI195"/>
    <mergeCell ref="AJ195:AK195"/>
    <mergeCell ref="AL195:AM195"/>
    <mergeCell ref="AN195:AO195"/>
    <mergeCell ref="AQ195:AR195"/>
    <mergeCell ref="AV195:AW195"/>
    <mergeCell ref="BB195:BO195"/>
    <mergeCell ref="C194:E194"/>
    <mergeCell ref="F194:T194"/>
    <mergeCell ref="U194:AB194"/>
    <mergeCell ref="AC194:AF194"/>
    <mergeCell ref="AG194:AI194"/>
    <mergeCell ref="AJ194:AK194"/>
    <mergeCell ref="AL194:AM194"/>
    <mergeCell ref="AN194:AO194"/>
    <mergeCell ref="AQ194:AR194"/>
    <mergeCell ref="AV196:AW196"/>
    <mergeCell ref="BB196:BO196"/>
    <mergeCell ref="C197:E197"/>
    <mergeCell ref="F197:T197"/>
    <mergeCell ref="U197:AB197"/>
    <mergeCell ref="AC197:AF197"/>
    <mergeCell ref="AG197:AI197"/>
    <mergeCell ref="AJ197:AK197"/>
    <mergeCell ref="AL197:AM197"/>
    <mergeCell ref="AN197:AO197"/>
    <mergeCell ref="AQ197:AR197"/>
    <mergeCell ref="AV197:AW197"/>
    <mergeCell ref="BB197:BO197"/>
    <mergeCell ref="C196:E196"/>
    <mergeCell ref="F196:T196"/>
    <mergeCell ref="U196:AB196"/>
    <mergeCell ref="AC196:AF196"/>
    <mergeCell ref="AG196:AI196"/>
    <mergeCell ref="AJ196:AK196"/>
    <mergeCell ref="AL196:AM196"/>
    <mergeCell ref="AN196:AO196"/>
    <mergeCell ref="AQ196:AR196"/>
    <mergeCell ref="AV198:AW198"/>
    <mergeCell ref="BB198:BO198"/>
    <mergeCell ref="C199:E199"/>
    <mergeCell ref="F199:T199"/>
    <mergeCell ref="U199:AB199"/>
    <mergeCell ref="AC199:AF199"/>
    <mergeCell ref="AG199:AI199"/>
    <mergeCell ref="AJ199:AK199"/>
    <mergeCell ref="AL199:AM199"/>
    <mergeCell ref="AN199:AO199"/>
    <mergeCell ref="AQ199:AR199"/>
    <mergeCell ref="AV199:AW199"/>
    <mergeCell ref="BB199:BO199"/>
    <mergeCell ref="C198:E198"/>
    <mergeCell ref="F198:T198"/>
    <mergeCell ref="U198:AB198"/>
    <mergeCell ref="AC198:AF198"/>
    <mergeCell ref="AG198:AI198"/>
    <mergeCell ref="AJ198:AK198"/>
    <mergeCell ref="AL198:AM198"/>
    <mergeCell ref="AN198:AO198"/>
    <mergeCell ref="AQ198:AR198"/>
    <mergeCell ref="AV200:AW200"/>
    <mergeCell ref="BB200:BO200"/>
    <mergeCell ref="C201:E201"/>
    <mergeCell ref="F201:T201"/>
    <mergeCell ref="U201:AB201"/>
    <mergeCell ref="AC201:AF201"/>
    <mergeCell ref="AG201:AI201"/>
    <mergeCell ref="AJ201:AK201"/>
    <mergeCell ref="AL201:AM201"/>
    <mergeCell ref="AN201:AO201"/>
    <mergeCell ref="AQ201:AR201"/>
    <mergeCell ref="AV201:AW201"/>
    <mergeCell ref="BB201:BO201"/>
    <mergeCell ref="C200:E200"/>
    <mergeCell ref="F200:T200"/>
    <mergeCell ref="U200:AB200"/>
    <mergeCell ref="AC200:AF200"/>
    <mergeCell ref="AG200:AI200"/>
    <mergeCell ref="AJ200:AK200"/>
    <mergeCell ref="AL200:AM200"/>
    <mergeCell ref="AN200:AO200"/>
    <mergeCell ref="AQ200:AR200"/>
    <mergeCell ref="AV202:AW202"/>
    <mergeCell ref="BB202:BO202"/>
    <mergeCell ref="C203:E203"/>
    <mergeCell ref="F203:T203"/>
    <mergeCell ref="U203:AB203"/>
    <mergeCell ref="AC203:AF203"/>
    <mergeCell ref="AG203:AI203"/>
    <mergeCell ref="AJ203:AK203"/>
    <mergeCell ref="AL203:AM203"/>
    <mergeCell ref="AN203:AO203"/>
    <mergeCell ref="AQ203:AR203"/>
    <mergeCell ref="AV203:AW203"/>
    <mergeCell ref="BB203:BO203"/>
    <mergeCell ref="C202:E202"/>
    <mergeCell ref="F202:T202"/>
    <mergeCell ref="U202:AB202"/>
    <mergeCell ref="AC202:AF202"/>
    <mergeCell ref="AG202:AI202"/>
    <mergeCell ref="AJ202:AK202"/>
    <mergeCell ref="AL202:AM202"/>
    <mergeCell ref="AN202:AO202"/>
    <mergeCell ref="AQ202:AR202"/>
    <mergeCell ref="AV204:AW204"/>
    <mergeCell ref="BB204:BO204"/>
    <mergeCell ref="C205:E205"/>
    <mergeCell ref="F205:T205"/>
    <mergeCell ref="U205:AB205"/>
    <mergeCell ref="AC205:AF205"/>
    <mergeCell ref="AG205:AI205"/>
    <mergeCell ref="AJ205:AK205"/>
    <mergeCell ref="AL205:AM205"/>
    <mergeCell ref="AN205:AO205"/>
    <mergeCell ref="AQ205:AR205"/>
    <mergeCell ref="AV205:AW205"/>
    <mergeCell ref="BB205:BO205"/>
    <mergeCell ref="C204:E204"/>
    <mergeCell ref="F204:T204"/>
    <mergeCell ref="U204:AB204"/>
    <mergeCell ref="AC204:AF204"/>
    <mergeCell ref="AG204:AI204"/>
    <mergeCell ref="AJ204:AK204"/>
    <mergeCell ref="AL204:AM204"/>
    <mergeCell ref="AN204:AO204"/>
    <mergeCell ref="AQ204:AR204"/>
    <mergeCell ref="AV206:AW206"/>
    <mergeCell ref="BB206:BO206"/>
    <mergeCell ref="C207:E207"/>
    <mergeCell ref="F207:T207"/>
    <mergeCell ref="U207:AB207"/>
    <mergeCell ref="AC207:AF207"/>
    <mergeCell ref="AG207:AI207"/>
    <mergeCell ref="AJ207:AK207"/>
    <mergeCell ref="AL207:AM207"/>
    <mergeCell ref="AN207:AO207"/>
    <mergeCell ref="AQ207:AR207"/>
    <mergeCell ref="AV207:AW207"/>
    <mergeCell ref="BB207:BO207"/>
    <mergeCell ref="C206:E206"/>
    <mergeCell ref="F206:T206"/>
    <mergeCell ref="U206:AB206"/>
    <mergeCell ref="AC206:AF206"/>
    <mergeCell ref="AG206:AI206"/>
    <mergeCell ref="AJ206:AK206"/>
    <mergeCell ref="AL206:AM206"/>
    <mergeCell ref="AN206:AO206"/>
    <mergeCell ref="AQ206:AR206"/>
    <mergeCell ref="AV208:AW208"/>
    <mergeCell ref="BB208:BO208"/>
    <mergeCell ref="C209:E209"/>
    <mergeCell ref="F209:T209"/>
    <mergeCell ref="U209:AB209"/>
    <mergeCell ref="AC209:AF209"/>
    <mergeCell ref="AG209:AI209"/>
    <mergeCell ref="AJ209:AK209"/>
    <mergeCell ref="AL209:AM209"/>
    <mergeCell ref="AN209:AO209"/>
    <mergeCell ref="AQ209:AR209"/>
    <mergeCell ref="AV209:AW209"/>
    <mergeCell ref="BB209:BO209"/>
    <mergeCell ref="C208:E208"/>
    <mergeCell ref="F208:T208"/>
    <mergeCell ref="U208:AB208"/>
    <mergeCell ref="AC208:AF208"/>
    <mergeCell ref="AG208:AI208"/>
    <mergeCell ref="AJ208:AK208"/>
    <mergeCell ref="AL208:AM208"/>
    <mergeCell ref="AN208:AO208"/>
    <mergeCell ref="AQ208:AR208"/>
    <mergeCell ref="AV210:AW210"/>
    <mergeCell ref="BB210:BO210"/>
    <mergeCell ref="C211:E211"/>
    <mergeCell ref="F211:T211"/>
    <mergeCell ref="U211:AB211"/>
    <mergeCell ref="AC211:AF211"/>
    <mergeCell ref="AG211:AI211"/>
    <mergeCell ref="AJ211:AK211"/>
    <mergeCell ref="AL211:AM211"/>
    <mergeCell ref="AN211:AO211"/>
    <mergeCell ref="AQ211:AR211"/>
    <mergeCell ref="AV211:AW211"/>
    <mergeCell ref="BB211:BO211"/>
    <mergeCell ref="C210:E210"/>
    <mergeCell ref="F210:T210"/>
    <mergeCell ref="U210:AB210"/>
    <mergeCell ref="AC210:AF210"/>
    <mergeCell ref="AG210:AI210"/>
    <mergeCell ref="AJ210:AK210"/>
    <mergeCell ref="AL210:AM210"/>
    <mergeCell ref="AN210:AO210"/>
    <mergeCell ref="AQ210:AR210"/>
    <mergeCell ref="AV212:AW212"/>
    <mergeCell ref="BB212:BO212"/>
    <mergeCell ref="C213:E213"/>
    <mergeCell ref="F213:T213"/>
    <mergeCell ref="U213:AB213"/>
    <mergeCell ref="AC213:AF213"/>
    <mergeCell ref="AG213:AI213"/>
    <mergeCell ref="AJ213:AK213"/>
    <mergeCell ref="AL213:AM213"/>
    <mergeCell ref="AN213:AO213"/>
    <mergeCell ref="AQ213:AR213"/>
    <mergeCell ref="AV213:AW213"/>
    <mergeCell ref="BB213:BO213"/>
    <mergeCell ref="C212:E212"/>
    <mergeCell ref="F212:T212"/>
    <mergeCell ref="U212:AB212"/>
    <mergeCell ref="AC212:AF212"/>
    <mergeCell ref="AG212:AI212"/>
    <mergeCell ref="AJ212:AK212"/>
    <mergeCell ref="AL212:AM212"/>
    <mergeCell ref="AN212:AO212"/>
    <mergeCell ref="AQ212:AR212"/>
    <mergeCell ref="AV214:AW214"/>
    <mergeCell ref="BB214:BO214"/>
    <mergeCell ref="C215:E215"/>
    <mergeCell ref="F215:T215"/>
    <mergeCell ref="U215:AB215"/>
    <mergeCell ref="AC215:AF215"/>
    <mergeCell ref="AG215:AI215"/>
    <mergeCell ref="AJ215:AK215"/>
    <mergeCell ref="AL215:AM215"/>
    <mergeCell ref="AN215:AO215"/>
    <mergeCell ref="AQ215:AR215"/>
    <mergeCell ref="AV215:AW215"/>
    <mergeCell ref="BB215:BO215"/>
    <mergeCell ref="C214:E214"/>
    <mergeCell ref="F214:T214"/>
    <mergeCell ref="U214:AB214"/>
    <mergeCell ref="AC214:AF214"/>
    <mergeCell ref="AG214:AI214"/>
    <mergeCell ref="AJ214:AK214"/>
    <mergeCell ref="AL214:AM214"/>
    <mergeCell ref="AN214:AO214"/>
    <mergeCell ref="AQ214:AR214"/>
    <mergeCell ref="AV216:AW216"/>
    <mergeCell ref="BB216:BO216"/>
    <mergeCell ref="C217:E217"/>
    <mergeCell ref="F217:T217"/>
    <mergeCell ref="U217:AB217"/>
    <mergeCell ref="AC217:AF217"/>
    <mergeCell ref="AG217:AI217"/>
    <mergeCell ref="AJ217:AK217"/>
    <mergeCell ref="AL217:AM217"/>
    <mergeCell ref="AN217:AO217"/>
    <mergeCell ref="AQ217:AR217"/>
    <mergeCell ref="AV217:AW217"/>
    <mergeCell ref="BB217:BO217"/>
    <mergeCell ref="C216:E216"/>
    <mergeCell ref="F216:T216"/>
    <mergeCell ref="U216:AB216"/>
    <mergeCell ref="AC216:AF216"/>
    <mergeCell ref="AG216:AI216"/>
    <mergeCell ref="AJ216:AK216"/>
    <mergeCell ref="AL216:AM216"/>
    <mergeCell ref="AN216:AO216"/>
    <mergeCell ref="AQ216:AR216"/>
    <mergeCell ref="AV218:AW218"/>
    <mergeCell ref="BB218:BO218"/>
    <mergeCell ref="C219:E219"/>
    <mergeCell ref="F219:T219"/>
    <mergeCell ref="U219:AB219"/>
    <mergeCell ref="AC219:AF219"/>
    <mergeCell ref="AG219:AI219"/>
    <mergeCell ref="AJ219:AK219"/>
    <mergeCell ref="AL219:AM219"/>
    <mergeCell ref="AN219:AO219"/>
    <mergeCell ref="AQ219:AR219"/>
    <mergeCell ref="AV219:AW219"/>
    <mergeCell ref="BB219:BO219"/>
    <mergeCell ref="C218:E218"/>
    <mergeCell ref="F218:T218"/>
    <mergeCell ref="U218:AB218"/>
    <mergeCell ref="AC218:AF218"/>
    <mergeCell ref="AG218:AI218"/>
    <mergeCell ref="AJ218:AK218"/>
    <mergeCell ref="AL218:AM218"/>
    <mergeCell ref="AN218:AO218"/>
    <mergeCell ref="AQ218:AR218"/>
    <mergeCell ref="AV220:AW220"/>
    <mergeCell ref="BB220:BO220"/>
    <mergeCell ref="C221:E221"/>
    <mergeCell ref="F221:T221"/>
    <mergeCell ref="U221:AB221"/>
    <mergeCell ref="AC221:AF221"/>
    <mergeCell ref="AG221:AI221"/>
    <mergeCell ref="AJ221:AK221"/>
    <mergeCell ref="AL221:AM221"/>
    <mergeCell ref="AN221:AO221"/>
    <mergeCell ref="AQ221:AR221"/>
    <mergeCell ref="AV221:AW221"/>
    <mergeCell ref="BB221:BO221"/>
    <mergeCell ref="C220:E220"/>
    <mergeCell ref="F220:T220"/>
    <mergeCell ref="U220:AB220"/>
    <mergeCell ref="AC220:AF220"/>
    <mergeCell ref="AG220:AI220"/>
    <mergeCell ref="AJ220:AK220"/>
    <mergeCell ref="AL220:AM220"/>
    <mergeCell ref="AN220:AO220"/>
    <mergeCell ref="AQ220:AR220"/>
    <mergeCell ref="AV222:AW222"/>
    <mergeCell ref="BB222:BO222"/>
    <mergeCell ref="C223:E223"/>
    <mergeCell ref="F223:T223"/>
    <mergeCell ref="U223:AB223"/>
    <mergeCell ref="AC223:AF223"/>
    <mergeCell ref="AG223:AI223"/>
    <mergeCell ref="AJ223:AK223"/>
    <mergeCell ref="AL223:AM223"/>
    <mergeCell ref="AN223:AO223"/>
    <mergeCell ref="AQ223:AR223"/>
    <mergeCell ref="AV223:AW223"/>
    <mergeCell ref="BB223:BO223"/>
    <mergeCell ref="C222:E222"/>
    <mergeCell ref="F222:T222"/>
    <mergeCell ref="U222:AB222"/>
    <mergeCell ref="AC222:AF222"/>
    <mergeCell ref="AG222:AI222"/>
    <mergeCell ref="AJ222:AK222"/>
    <mergeCell ref="AL222:AM222"/>
    <mergeCell ref="AN222:AO222"/>
    <mergeCell ref="AQ222:AR222"/>
    <mergeCell ref="AV224:AW224"/>
    <mergeCell ref="BB224:BO224"/>
    <mergeCell ref="C225:E225"/>
    <mergeCell ref="F225:T225"/>
    <mergeCell ref="U225:AB225"/>
    <mergeCell ref="AC225:AF225"/>
    <mergeCell ref="AG225:AI225"/>
    <mergeCell ref="AJ225:AK225"/>
    <mergeCell ref="AL225:AM225"/>
    <mergeCell ref="AN225:AO225"/>
    <mergeCell ref="AQ225:AR225"/>
    <mergeCell ref="AV225:AW225"/>
    <mergeCell ref="BB225:BO225"/>
    <mergeCell ref="C224:E224"/>
    <mergeCell ref="F224:T224"/>
    <mergeCell ref="U224:AB224"/>
    <mergeCell ref="AC224:AF224"/>
    <mergeCell ref="AG224:AI224"/>
    <mergeCell ref="AJ224:AK224"/>
    <mergeCell ref="AL224:AM224"/>
    <mergeCell ref="AN224:AO224"/>
    <mergeCell ref="AQ224:AR224"/>
    <mergeCell ref="AV226:AW226"/>
    <mergeCell ref="BB226:BO226"/>
    <mergeCell ref="C227:E227"/>
    <mergeCell ref="F227:T227"/>
    <mergeCell ref="U227:AB227"/>
    <mergeCell ref="AC227:AF227"/>
    <mergeCell ref="AG227:AI227"/>
    <mergeCell ref="AJ227:AK227"/>
    <mergeCell ref="AL227:AM227"/>
    <mergeCell ref="AN227:AO227"/>
    <mergeCell ref="AQ227:AR227"/>
    <mergeCell ref="AV227:AW227"/>
    <mergeCell ref="BB227:BO227"/>
    <mergeCell ref="C226:E226"/>
    <mergeCell ref="F226:T226"/>
    <mergeCell ref="U226:AB226"/>
    <mergeCell ref="AC226:AF226"/>
    <mergeCell ref="AG226:AI226"/>
    <mergeCell ref="AJ226:AK226"/>
    <mergeCell ref="AL226:AM226"/>
    <mergeCell ref="AN226:AO226"/>
    <mergeCell ref="AQ226:AR226"/>
    <mergeCell ref="AV228:AW228"/>
    <mergeCell ref="BB228:BO228"/>
    <mergeCell ref="C229:E229"/>
    <mergeCell ref="F229:T229"/>
    <mergeCell ref="U229:AB229"/>
    <mergeCell ref="AC229:AF229"/>
    <mergeCell ref="AG229:AI229"/>
    <mergeCell ref="AJ229:AK229"/>
    <mergeCell ref="AL229:AM229"/>
    <mergeCell ref="AN229:AO229"/>
    <mergeCell ref="AQ229:AR229"/>
    <mergeCell ref="AV229:AW229"/>
    <mergeCell ref="BB229:BO229"/>
    <mergeCell ref="C228:E228"/>
    <mergeCell ref="F228:T228"/>
    <mergeCell ref="U228:AB228"/>
    <mergeCell ref="AC228:AF228"/>
    <mergeCell ref="AG228:AI228"/>
    <mergeCell ref="AJ228:AK228"/>
    <mergeCell ref="AL228:AM228"/>
    <mergeCell ref="AN228:AO228"/>
    <mergeCell ref="AQ228:AR228"/>
    <mergeCell ref="AV230:AW230"/>
    <mergeCell ref="BB230:BO230"/>
    <mergeCell ref="C231:E231"/>
    <mergeCell ref="F231:T231"/>
    <mergeCell ref="U231:AB231"/>
    <mergeCell ref="AC231:AF231"/>
    <mergeCell ref="AG231:AI231"/>
    <mergeCell ref="AJ231:AK231"/>
    <mergeCell ref="AL231:AM231"/>
    <mergeCell ref="AN231:AO231"/>
    <mergeCell ref="AQ231:AR231"/>
    <mergeCell ref="AV231:AW231"/>
    <mergeCell ref="BB231:BO231"/>
    <mergeCell ref="C230:E230"/>
    <mergeCell ref="F230:T230"/>
    <mergeCell ref="U230:AB230"/>
    <mergeCell ref="AC230:AF230"/>
    <mergeCell ref="AG230:AI230"/>
    <mergeCell ref="AJ230:AK230"/>
    <mergeCell ref="AL230:AM230"/>
    <mergeCell ref="AN230:AO230"/>
    <mergeCell ref="AQ230:AR230"/>
    <mergeCell ref="AV232:AW232"/>
    <mergeCell ref="BB232:BO232"/>
    <mergeCell ref="C233:E233"/>
    <mergeCell ref="F233:T233"/>
    <mergeCell ref="U233:AB233"/>
    <mergeCell ref="AC233:AF233"/>
    <mergeCell ref="AG233:AI233"/>
    <mergeCell ref="AJ233:AK233"/>
    <mergeCell ref="AL233:AM233"/>
    <mergeCell ref="AN233:AO233"/>
    <mergeCell ref="AQ233:AR233"/>
    <mergeCell ref="AV233:AW233"/>
    <mergeCell ref="BB233:BO233"/>
    <mergeCell ref="C232:E232"/>
    <mergeCell ref="F232:T232"/>
    <mergeCell ref="U232:AB232"/>
    <mergeCell ref="AC232:AF232"/>
    <mergeCell ref="AG232:AI232"/>
    <mergeCell ref="AJ232:AK232"/>
    <mergeCell ref="AL232:AM232"/>
    <mergeCell ref="AN232:AO232"/>
    <mergeCell ref="AQ232:AR232"/>
    <mergeCell ref="AV234:AW234"/>
    <mergeCell ref="BB234:BO234"/>
    <mergeCell ref="C235:E235"/>
    <mergeCell ref="F235:T235"/>
    <mergeCell ref="U235:AB235"/>
    <mergeCell ref="AC235:AF235"/>
    <mergeCell ref="AG235:AI235"/>
    <mergeCell ref="AJ235:AK235"/>
    <mergeCell ref="AL235:AM235"/>
    <mergeCell ref="AN235:AO235"/>
    <mergeCell ref="AQ235:AR235"/>
    <mergeCell ref="AV235:AW235"/>
    <mergeCell ref="BB235:BO235"/>
    <mergeCell ref="C234:E234"/>
    <mergeCell ref="F234:T234"/>
    <mergeCell ref="U234:AB234"/>
    <mergeCell ref="AC234:AF234"/>
    <mergeCell ref="AG234:AI234"/>
    <mergeCell ref="AJ234:AK234"/>
    <mergeCell ref="AL234:AM234"/>
    <mergeCell ref="AN234:AO234"/>
    <mergeCell ref="AQ234:AR234"/>
    <mergeCell ref="AV236:AW236"/>
    <mergeCell ref="BB236:BO236"/>
    <mergeCell ref="C237:E237"/>
    <mergeCell ref="F237:T237"/>
    <mergeCell ref="U237:AB237"/>
    <mergeCell ref="AC237:AF237"/>
    <mergeCell ref="AG237:AI237"/>
    <mergeCell ref="AJ237:AK237"/>
    <mergeCell ref="AL237:AM237"/>
    <mergeCell ref="AN237:AO237"/>
    <mergeCell ref="AQ237:AR237"/>
    <mergeCell ref="AV237:AW237"/>
    <mergeCell ref="BB237:BO237"/>
    <mergeCell ref="C236:E236"/>
    <mergeCell ref="F236:T236"/>
    <mergeCell ref="U236:AB236"/>
    <mergeCell ref="AC236:AF236"/>
    <mergeCell ref="AG236:AI236"/>
    <mergeCell ref="AJ236:AK236"/>
    <mergeCell ref="AL236:AM236"/>
    <mergeCell ref="AN236:AO236"/>
    <mergeCell ref="AQ236:AR236"/>
    <mergeCell ref="AV238:AW238"/>
    <mergeCell ref="BB238:BO238"/>
    <mergeCell ref="C239:E239"/>
    <mergeCell ref="F239:T239"/>
    <mergeCell ref="U239:AB239"/>
    <mergeCell ref="AC239:AF239"/>
    <mergeCell ref="AG239:AI239"/>
    <mergeCell ref="AJ239:AK239"/>
    <mergeCell ref="AL239:AM239"/>
    <mergeCell ref="AN239:AO239"/>
    <mergeCell ref="AQ239:AR239"/>
    <mergeCell ref="AV239:AW239"/>
    <mergeCell ref="BB239:BO239"/>
    <mergeCell ref="C238:E238"/>
    <mergeCell ref="F238:T238"/>
    <mergeCell ref="U238:AB238"/>
    <mergeCell ref="AC238:AF238"/>
    <mergeCell ref="AG238:AI238"/>
    <mergeCell ref="AJ238:AK238"/>
    <mergeCell ref="AL238:AM238"/>
    <mergeCell ref="AN238:AO238"/>
    <mergeCell ref="AQ238:AR238"/>
    <mergeCell ref="AV240:AW240"/>
    <mergeCell ref="BB240:BO240"/>
    <mergeCell ref="C241:E241"/>
    <mergeCell ref="F241:T241"/>
    <mergeCell ref="U241:AB241"/>
    <mergeCell ref="AC241:AF241"/>
    <mergeCell ref="AG241:AI241"/>
    <mergeCell ref="AJ241:AK241"/>
    <mergeCell ref="AL241:AM241"/>
    <mergeCell ref="AN241:AO241"/>
    <mergeCell ref="AQ241:AR241"/>
    <mergeCell ref="AV241:AW241"/>
    <mergeCell ref="BB241:BO241"/>
    <mergeCell ref="C240:E240"/>
    <mergeCell ref="F240:T240"/>
    <mergeCell ref="U240:AB240"/>
    <mergeCell ref="AC240:AF240"/>
    <mergeCell ref="AG240:AI240"/>
    <mergeCell ref="AJ240:AK240"/>
    <mergeCell ref="AL240:AM240"/>
    <mergeCell ref="AN240:AO240"/>
    <mergeCell ref="AQ240:AR240"/>
    <mergeCell ref="AV242:AW242"/>
    <mergeCell ref="BB242:BO242"/>
    <mergeCell ref="C243:E243"/>
    <mergeCell ref="F243:T243"/>
    <mergeCell ref="U243:AB243"/>
    <mergeCell ref="AC243:AF243"/>
    <mergeCell ref="AG243:AI243"/>
    <mergeCell ref="AJ243:AK243"/>
    <mergeCell ref="AL243:AM243"/>
    <mergeCell ref="AN243:AO243"/>
    <mergeCell ref="AQ243:AR243"/>
    <mergeCell ref="AV243:AW243"/>
    <mergeCell ref="BB243:BO243"/>
    <mergeCell ref="C242:E242"/>
    <mergeCell ref="F242:T242"/>
    <mergeCell ref="U242:AB242"/>
    <mergeCell ref="AC242:AF242"/>
    <mergeCell ref="AG242:AI242"/>
    <mergeCell ref="AJ242:AK242"/>
    <mergeCell ref="AL242:AM242"/>
    <mergeCell ref="AN242:AO242"/>
    <mergeCell ref="AQ242:AR242"/>
    <mergeCell ref="AV244:AW244"/>
    <mergeCell ref="BB244:BO244"/>
    <mergeCell ref="C245:E245"/>
    <mergeCell ref="F245:T245"/>
    <mergeCell ref="U245:AB245"/>
    <mergeCell ref="AC245:AF245"/>
    <mergeCell ref="AG245:AI245"/>
    <mergeCell ref="AJ245:AK245"/>
    <mergeCell ref="AL245:AM245"/>
    <mergeCell ref="AN245:AO245"/>
    <mergeCell ref="AQ245:AR245"/>
    <mergeCell ref="AV245:AW245"/>
    <mergeCell ref="BB245:BO245"/>
    <mergeCell ref="C244:E244"/>
    <mergeCell ref="F244:T244"/>
    <mergeCell ref="U244:AB244"/>
    <mergeCell ref="AC244:AF244"/>
    <mergeCell ref="AG244:AI244"/>
    <mergeCell ref="AJ244:AK244"/>
    <mergeCell ref="AL244:AM244"/>
    <mergeCell ref="AN244:AO244"/>
    <mergeCell ref="AQ244:AR244"/>
    <mergeCell ref="AV246:AW246"/>
    <mergeCell ref="BB246:BO246"/>
    <mergeCell ref="C247:E247"/>
    <mergeCell ref="F247:T247"/>
    <mergeCell ref="U247:AB247"/>
    <mergeCell ref="AC247:AF247"/>
    <mergeCell ref="AG247:AI247"/>
    <mergeCell ref="AJ247:AK247"/>
    <mergeCell ref="AL247:AM247"/>
    <mergeCell ref="AN247:AO247"/>
    <mergeCell ref="AQ247:AR247"/>
    <mergeCell ref="AV247:AW247"/>
    <mergeCell ref="BB247:BO247"/>
    <mergeCell ref="C246:E246"/>
    <mergeCell ref="F246:T246"/>
    <mergeCell ref="U246:AB246"/>
    <mergeCell ref="AC246:AF246"/>
    <mergeCell ref="AG246:AI246"/>
    <mergeCell ref="AJ246:AK246"/>
    <mergeCell ref="AL246:AM246"/>
    <mergeCell ref="AN246:AO246"/>
    <mergeCell ref="AQ246:AR246"/>
    <mergeCell ref="AV248:AW248"/>
    <mergeCell ref="BB248:BO248"/>
    <mergeCell ref="C249:E249"/>
    <mergeCell ref="F249:T249"/>
    <mergeCell ref="U249:AB249"/>
    <mergeCell ref="AC249:AF249"/>
    <mergeCell ref="AG249:AI249"/>
    <mergeCell ref="AJ249:AK249"/>
    <mergeCell ref="AL249:AM249"/>
    <mergeCell ref="AN249:AO249"/>
    <mergeCell ref="AQ249:AR249"/>
    <mergeCell ref="AV249:AW249"/>
    <mergeCell ref="BB249:BO249"/>
    <mergeCell ref="C248:E248"/>
    <mergeCell ref="F248:T248"/>
    <mergeCell ref="U248:AB248"/>
    <mergeCell ref="AC248:AF248"/>
    <mergeCell ref="AG248:AI248"/>
    <mergeCell ref="AJ248:AK248"/>
    <mergeCell ref="AL248:AM248"/>
    <mergeCell ref="AN248:AO248"/>
    <mergeCell ref="AQ248:AR248"/>
    <mergeCell ref="AV250:AW250"/>
    <mergeCell ref="BB250:BO250"/>
    <mergeCell ref="C251:E251"/>
    <mergeCell ref="F251:T251"/>
    <mergeCell ref="U251:AB251"/>
    <mergeCell ref="AC251:AF251"/>
    <mergeCell ref="AG251:AI251"/>
    <mergeCell ref="AJ251:AK251"/>
    <mergeCell ref="AL251:AM251"/>
    <mergeCell ref="AN251:AO251"/>
    <mergeCell ref="AQ251:AR251"/>
    <mergeCell ref="AV251:AW251"/>
    <mergeCell ref="BB251:BO251"/>
    <mergeCell ref="C250:E250"/>
    <mergeCell ref="F250:T250"/>
    <mergeCell ref="U250:AB250"/>
    <mergeCell ref="AC250:AF250"/>
    <mergeCell ref="AG250:AI250"/>
    <mergeCell ref="AJ250:AK250"/>
    <mergeCell ref="AL250:AM250"/>
    <mergeCell ref="AN250:AO250"/>
    <mergeCell ref="AQ250:AR250"/>
    <mergeCell ref="AV252:AW252"/>
    <mergeCell ref="BB252:BO252"/>
    <mergeCell ref="C253:E253"/>
    <mergeCell ref="F253:T253"/>
    <mergeCell ref="U253:AB253"/>
    <mergeCell ref="AC253:AF253"/>
    <mergeCell ref="AG253:AI253"/>
    <mergeCell ref="AJ253:AK253"/>
    <mergeCell ref="AL253:AM253"/>
    <mergeCell ref="AN253:AO253"/>
    <mergeCell ref="AQ253:AR253"/>
    <mergeCell ref="AV253:AW253"/>
    <mergeCell ref="BB253:BO253"/>
    <mergeCell ref="C252:E252"/>
    <mergeCell ref="F252:T252"/>
    <mergeCell ref="U252:AB252"/>
    <mergeCell ref="AC252:AF252"/>
    <mergeCell ref="AG252:AI252"/>
    <mergeCell ref="AJ252:AK252"/>
    <mergeCell ref="AL252:AM252"/>
    <mergeCell ref="AN252:AO252"/>
    <mergeCell ref="AQ252:AR252"/>
    <mergeCell ref="AV254:AW254"/>
    <mergeCell ref="BB254:BO254"/>
    <mergeCell ref="C255:E255"/>
    <mergeCell ref="F255:T255"/>
    <mergeCell ref="U255:AB255"/>
    <mergeCell ref="AC255:AF255"/>
    <mergeCell ref="AG255:AI255"/>
    <mergeCell ref="AJ255:AK255"/>
    <mergeCell ref="AL255:AM255"/>
    <mergeCell ref="AN255:AO255"/>
    <mergeCell ref="AQ255:AR255"/>
    <mergeCell ref="AV255:AW255"/>
    <mergeCell ref="BB255:BO255"/>
    <mergeCell ref="C254:E254"/>
    <mergeCell ref="F254:T254"/>
    <mergeCell ref="U254:AB254"/>
    <mergeCell ref="AC254:AF254"/>
    <mergeCell ref="AG254:AI254"/>
    <mergeCell ref="AJ254:AK254"/>
    <mergeCell ref="AL254:AM254"/>
    <mergeCell ref="AN254:AO254"/>
    <mergeCell ref="AQ254:AR254"/>
    <mergeCell ref="AV256:AW256"/>
    <mergeCell ref="BB256:BO256"/>
    <mergeCell ref="C257:E257"/>
    <mergeCell ref="F257:T257"/>
    <mergeCell ref="U257:AB257"/>
    <mergeCell ref="AC257:AF257"/>
    <mergeCell ref="AG257:AI257"/>
    <mergeCell ref="AJ257:AK257"/>
    <mergeCell ref="AL257:AM257"/>
    <mergeCell ref="AN257:AO257"/>
    <mergeCell ref="AQ257:AR257"/>
    <mergeCell ref="AV257:AW257"/>
    <mergeCell ref="BB257:BO257"/>
    <mergeCell ref="C256:E256"/>
    <mergeCell ref="F256:T256"/>
    <mergeCell ref="U256:AB256"/>
    <mergeCell ref="AC256:AF256"/>
    <mergeCell ref="AG256:AI256"/>
    <mergeCell ref="AJ256:AK256"/>
    <mergeCell ref="AL256:AM256"/>
    <mergeCell ref="AN256:AO256"/>
    <mergeCell ref="AQ256:AR256"/>
    <mergeCell ref="AV258:AW258"/>
    <mergeCell ref="BB258:BO258"/>
    <mergeCell ref="C259:E259"/>
    <mergeCell ref="F259:T259"/>
    <mergeCell ref="U259:AB259"/>
    <mergeCell ref="AC259:AF259"/>
    <mergeCell ref="AG259:AI259"/>
    <mergeCell ref="AJ259:AK259"/>
    <mergeCell ref="AL259:AM259"/>
    <mergeCell ref="AN259:AO259"/>
    <mergeCell ref="AQ259:AR259"/>
    <mergeCell ref="AV259:AW259"/>
    <mergeCell ref="BB259:BO259"/>
    <mergeCell ref="C258:E258"/>
    <mergeCell ref="F258:T258"/>
    <mergeCell ref="U258:AB258"/>
    <mergeCell ref="AC258:AF258"/>
    <mergeCell ref="AG258:AI258"/>
    <mergeCell ref="AJ258:AK258"/>
    <mergeCell ref="AL258:AM258"/>
    <mergeCell ref="AN258:AO258"/>
    <mergeCell ref="AQ258:AR258"/>
    <mergeCell ref="AV260:AW260"/>
    <mergeCell ref="BB260:BO260"/>
    <mergeCell ref="C261:E261"/>
    <mergeCell ref="F261:T261"/>
    <mergeCell ref="U261:AB261"/>
    <mergeCell ref="AC261:AF261"/>
    <mergeCell ref="AG261:AI261"/>
    <mergeCell ref="AJ261:AK261"/>
    <mergeCell ref="AL261:AM261"/>
    <mergeCell ref="AN261:AO261"/>
    <mergeCell ref="AQ261:AR261"/>
    <mergeCell ref="AV261:AW261"/>
    <mergeCell ref="BB261:BO261"/>
    <mergeCell ref="C260:E260"/>
    <mergeCell ref="F260:T260"/>
    <mergeCell ref="U260:AB260"/>
    <mergeCell ref="AC260:AF260"/>
    <mergeCell ref="AG260:AI260"/>
    <mergeCell ref="AJ260:AK260"/>
    <mergeCell ref="AL260:AM260"/>
    <mergeCell ref="AN260:AO260"/>
    <mergeCell ref="AQ260:AR260"/>
    <mergeCell ref="AV262:AW262"/>
    <mergeCell ref="BB262:BO262"/>
    <mergeCell ref="C263:E263"/>
    <mergeCell ref="F263:T263"/>
    <mergeCell ref="U263:AB263"/>
    <mergeCell ref="AC263:AF263"/>
    <mergeCell ref="AG263:AI263"/>
    <mergeCell ref="AJ263:AK263"/>
    <mergeCell ref="AL263:AM263"/>
    <mergeCell ref="AN263:AO263"/>
    <mergeCell ref="AQ263:AR263"/>
    <mergeCell ref="AV263:AW263"/>
    <mergeCell ref="BB263:BO263"/>
    <mergeCell ref="C262:E262"/>
    <mergeCell ref="F262:T262"/>
    <mergeCell ref="U262:AB262"/>
    <mergeCell ref="AC262:AF262"/>
    <mergeCell ref="AG262:AI262"/>
    <mergeCell ref="AJ262:AK262"/>
    <mergeCell ref="AL262:AM262"/>
    <mergeCell ref="AN262:AO262"/>
    <mergeCell ref="AQ262:AR262"/>
    <mergeCell ref="AV264:AW264"/>
    <mergeCell ref="BB264:BO264"/>
    <mergeCell ref="C265:E265"/>
    <mergeCell ref="F265:T265"/>
    <mergeCell ref="U265:AB265"/>
    <mergeCell ref="AC265:AF265"/>
    <mergeCell ref="AG265:AI265"/>
    <mergeCell ref="AJ265:AK265"/>
    <mergeCell ref="AL265:AM265"/>
    <mergeCell ref="AN265:AO265"/>
    <mergeCell ref="AQ265:AR265"/>
    <mergeCell ref="AV265:AW265"/>
    <mergeCell ref="BB265:BO265"/>
    <mergeCell ref="C264:E264"/>
    <mergeCell ref="F264:T264"/>
    <mergeCell ref="U264:AB264"/>
    <mergeCell ref="AC264:AF264"/>
    <mergeCell ref="AG264:AI264"/>
    <mergeCell ref="AJ264:AK264"/>
    <mergeCell ref="AL264:AM264"/>
    <mergeCell ref="AN264:AO264"/>
    <mergeCell ref="AQ264:AR264"/>
    <mergeCell ref="AV266:AW266"/>
    <mergeCell ref="BB266:BO266"/>
    <mergeCell ref="C267:E267"/>
    <mergeCell ref="F267:T267"/>
    <mergeCell ref="U267:AB267"/>
    <mergeCell ref="AC267:AF267"/>
    <mergeCell ref="AG267:AI267"/>
    <mergeCell ref="AJ267:AK267"/>
    <mergeCell ref="AL267:AM267"/>
    <mergeCell ref="AN267:AO267"/>
    <mergeCell ref="AQ267:AR267"/>
    <mergeCell ref="AV267:AW267"/>
    <mergeCell ref="BB267:BO267"/>
    <mergeCell ref="C266:E266"/>
    <mergeCell ref="F266:T266"/>
    <mergeCell ref="U266:AB266"/>
    <mergeCell ref="AC266:AF266"/>
    <mergeCell ref="AG266:AI266"/>
    <mergeCell ref="AJ266:AK266"/>
    <mergeCell ref="AL266:AM266"/>
    <mergeCell ref="AN266:AO266"/>
    <mergeCell ref="AQ266:AR266"/>
    <mergeCell ref="AV268:AW268"/>
    <mergeCell ref="BB268:BO268"/>
    <mergeCell ref="C269:E269"/>
    <mergeCell ref="F269:T269"/>
    <mergeCell ref="U269:AB269"/>
    <mergeCell ref="AC269:AF269"/>
    <mergeCell ref="AG269:AI269"/>
    <mergeCell ref="AJ269:AK269"/>
    <mergeCell ref="AL269:AM269"/>
    <mergeCell ref="AN269:AO269"/>
    <mergeCell ref="AQ269:AR269"/>
    <mergeCell ref="AV269:AW269"/>
    <mergeCell ref="BB269:BO269"/>
    <mergeCell ref="C268:E268"/>
    <mergeCell ref="F268:T268"/>
    <mergeCell ref="U268:AB268"/>
    <mergeCell ref="AC268:AF268"/>
    <mergeCell ref="AG268:AI268"/>
    <mergeCell ref="AJ268:AK268"/>
    <mergeCell ref="AL268:AM268"/>
    <mergeCell ref="AN268:AO268"/>
    <mergeCell ref="AQ268:AR268"/>
    <mergeCell ref="AV270:AW270"/>
    <mergeCell ref="BB270:BO270"/>
    <mergeCell ref="C271:E271"/>
    <mergeCell ref="F271:T271"/>
    <mergeCell ref="U271:AB271"/>
    <mergeCell ref="AC271:AF271"/>
    <mergeCell ref="AG271:AI271"/>
    <mergeCell ref="AJ271:AK271"/>
    <mergeCell ref="AL271:AM271"/>
    <mergeCell ref="AN271:AO271"/>
    <mergeCell ref="AQ271:AR271"/>
    <mergeCell ref="AV271:AW271"/>
    <mergeCell ref="BB271:BO271"/>
    <mergeCell ref="C270:E270"/>
    <mergeCell ref="F270:T270"/>
    <mergeCell ref="U270:AB270"/>
    <mergeCell ref="AC270:AF270"/>
    <mergeCell ref="AG270:AI270"/>
    <mergeCell ref="AJ270:AK270"/>
    <mergeCell ref="AL270:AM270"/>
    <mergeCell ref="AN270:AO270"/>
    <mergeCell ref="AQ270:AR270"/>
    <mergeCell ref="AV272:AW272"/>
    <mergeCell ref="BB272:BO272"/>
    <mergeCell ref="C273:E273"/>
    <mergeCell ref="F273:T273"/>
    <mergeCell ref="U273:AB273"/>
    <mergeCell ref="AC273:AF273"/>
    <mergeCell ref="AG273:AI273"/>
    <mergeCell ref="AJ273:AK273"/>
    <mergeCell ref="AL273:AM273"/>
    <mergeCell ref="AN273:AO273"/>
    <mergeCell ref="AQ273:AR273"/>
    <mergeCell ref="AV273:AW273"/>
    <mergeCell ref="BB273:BO273"/>
    <mergeCell ref="C272:E272"/>
    <mergeCell ref="F272:T272"/>
    <mergeCell ref="U272:AB272"/>
    <mergeCell ref="AC272:AF272"/>
    <mergeCell ref="AG272:AI272"/>
    <mergeCell ref="AJ272:AK272"/>
    <mergeCell ref="AL272:AM272"/>
    <mergeCell ref="AN272:AO272"/>
    <mergeCell ref="AQ272:AR272"/>
    <mergeCell ref="AV274:AW274"/>
    <mergeCell ref="BB274:BO274"/>
    <mergeCell ref="C275:E275"/>
    <mergeCell ref="F275:T275"/>
    <mergeCell ref="U275:AB275"/>
    <mergeCell ref="AC275:AF275"/>
    <mergeCell ref="AG275:AI275"/>
    <mergeCell ref="AJ275:AK275"/>
    <mergeCell ref="AL275:AM275"/>
    <mergeCell ref="AN275:AO275"/>
    <mergeCell ref="AQ275:AR275"/>
    <mergeCell ref="AV275:AW275"/>
    <mergeCell ref="BB275:BO275"/>
    <mergeCell ref="C274:E274"/>
    <mergeCell ref="F274:T274"/>
    <mergeCell ref="U274:AB274"/>
    <mergeCell ref="AC274:AF274"/>
    <mergeCell ref="AG274:AI274"/>
    <mergeCell ref="AJ274:AK274"/>
    <mergeCell ref="AL274:AM274"/>
    <mergeCell ref="AN274:AO274"/>
    <mergeCell ref="AQ274:AR274"/>
    <mergeCell ref="AV276:AW276"/>
    <mergeCell ref="BB276:BO276"/>
    <mergeCell ref="C277:E277"/>
    <mergeCell ref="F277:T277"/>
    <mergeCell ref="U277:AB277"/>
    <mergeCell ref="AC277:AF277"/>
    <mergeCell ref="AG277:AI277"/>
    <mergeCell ref="AJ277:AK277"/>
    <mergeCell ref="AL277:AM277"/>
    <mergeCell ref="AN277:AO277"/>
    <mergeCell ref="AQ277:AR277"/>
    <mergeCell ref="AV277:AW277"/>
    <mergeCell ref="BB277:BO277"/>
    <mergeCell ref="C276:E276"/>
    <mergeCell ref="F276:T276"/>
    <mergeCell ref="U276:AB276"/>
    <mergeCell ref="AC276:AF276"/>
    <mergeCell ref="AG276:AI276"/>
    <mergeCell ref="AJ276:AK276"/>
    <mergeCell ref="AL276:AM276"/>
    <mergeCell ref="AN276:AO276"/>
    <mergeCell ref="AQ276:AR276"/>
    <mergeCell ref="AV278:AW278"/>
    <mergeCell ref="BB278:BO278"/>
    <mergeCell ref="C279:E279"/>
    <mergeCell ref="F279:T279"/>
    <mergeCell ref="U279:AB279"/>
    <mergeCell ref="AC279:AF279"/>
    <mergeCell ref="AG279:AI279"/>
    <mergeCell ref="AJ279:AK279"/>
    <mergeCell ref="AL279:AM279"/>
    <mergeCell ref="AN279:AO279"/>
    <mergeCell ref="AQ279:AR279"/>
    <mergeCell ref="AV279:AW279"/>
    <mergeCell ref="BB279:BO279"/>
    <mergeCell ref="C278:E278"/>
    <mergeCell ref="F278:T278"/>
    <mergeCell ref="U278:AB278"/>
    <mergeCell ref="AC278:AF278"/>
    <mergeCell ref="AG278:AI278"/>
    <mergeCell ref="AJ278:AK278"/>
    <mergeCell ref="AL278:AM278"/>
    <mergeCell ref="AN278:AO278"/>
    <mergeCell ref="AQ278:AR278"/>
    <mergeCell ref="AV280:AW280"/>
    <mergeCell ref="BB280:BO280"/>
    <mergeCell ref="C281:E281"/>
    <mergeCell ref="F281:T281"/>
    <mergeCell ref="U281:AB281"/>
    <mergeCell ref="AC281:AF281"/>
    <mergeCell ref="AG281:AI281"/>
    <mergeCell ref="AJ281:AK281"/>
    <mergeCell ref="AL281:AM281"/>
    <mergeCell ref="AN281:AO281"/>
    <mergeCell ref="AQ281:AR281"/>
    <mergeCell ref="AV281:AW281"/>
    <mergeCell ref="BB281:BO281"/>
    <mergeCell ref="C280:E280"/>
    <mergeCell ref="F280:T280"/>
    <mergeCell ref="U280:AB280"/>
    <mergeCell ref="AC280:AF280"/>
    <mergeCell ref="AG280:AI280"/>
    <mergeCell ref="AJ280:AK280"/>
    <mergeCell ref="AL280:AM280"/>
    <mergeCell ref="AN280:AO280"/>
    <mergeCell ref="AQ280:AR280"/>
    <mergeCell ref="AV282:AW282"/>
    <mergeCell ref="BB282:BO282"/>
    <mergeCell ref="C283:E283"/>
    <mergeCell ref="F283:T283"/>
    <mergeCell ref="U283:AB283"/>
    <mergeCell ref="AC283:AF283"/>
    <mergeCell ref="AG283:AI283"/>
    <mergeCell ref="AJ283:AK283"/>
    <mergeCell ref="AL283:AM283"/>
    <mergeCell ref="AN283:AO283"/>
    <mergeCell ref="AQ283:AR283"/>
    <mergeCell ref="AV283:AW283"/>
    <mergeCell ref="BB283:BO283"/>
    <mergeCell ref="C282:E282"/>
    <mergeCell ref="F282:T282"/>
    <mergeCell ref="U282:AB282"/>
    <mergeCell ref="AC282:AF282"/>
    <mergeCell ref="AG282:AI282"/>
    <mergeCell ref="AJ282:AK282"/>
    <mergeCell ref="AL282:AM282"/>
    <mergeCell ref="AN282:AO282"/>
    <mergeCell ref="AQ282:AR282"/>
    <mergeCell ref="AV284:AW284"/>
    <mergeCell ref="BB284:BO284"/>
    <mergeCell ref="C285:E285"/>
    <mergeCell ref="F285:T285"/>
    <mergeCell ref="U285:AB285"/>
    <mergeCell ref="AC285:AF285"/>
    <mergeCell ref="AG285:AI285"/>
    <mergeCell ref="AJ285:AK285"/>
    <mergeCell ref="AL285:AM285"/>
    <mergeCell ref="AN285:AO285"/>
    <mergeCell ref="AQ285:AR285"/>
    <mergeCell ref="AV285:AW285"/>
    <mergeCell ref="BB285:BO285"/>
    <mergeCell ref="C284:E284"/>
    <mergeCell ref="F284:T284"/>
    <mergeCell ref="U284:AB284"/>
    <mergeCell ref="AC284:AF284"/>
    <mergeCell ref="AG284:AI284"/>
    <mergeCell ref="AJ284:AK284"/>
    <mergeCell ref="AL284:AM284"/>
    <mergeCell ref="AN284:AO284"/>
    <mergeCell ref="AQ284:AR284"/>
    <mergeCell ref="AV286:AW286"/>
    <mergeCell ref="BB286:BO286"/>
    <mergeCell ref="C287:E287"/>
    <mergeCell ref="F287:T287"/>
    <mergeCell ref="U287:AB287"/>
    <mergeCell ref="AC287:AF287"/>
    <mergeCell ref="AG287:AI287"/>
    <mergeCell ref="AJ287:AK287"/>
    <mergeCell ref="AL287:AM287"/>
    <mergeCell ref="AN287:AO287"/>
    <mergeCell ref="AQ287:AR287"/>
    <mergeCell ref="AV287:AW287"/>
    <mergeCell ref="BB287:BO287"/>
    <mergeCell ref="C286:E286"/>
    <mergeCell ref="F286:T286"/>
    <mergeCell ref="U286:AB286"/>
    <mergeCell ref="AC286:AF286"/>
    <mergeCell ref="AG286:AI286"/>
    <mergeCell ref="AJ286:AK286"/>
    <mergeCell ref="AL286:AM286"/>
    <mergeCell ref="AN286:AO286"/>
    <mergeCell ref="AQ286:AR286"/>
    <mergeCell ref="AV288:AW288"/>
    <mergeCell ref="BB288:BO288"/>
    <mergeCell ref="C289:E289"/>
    <mergeCell ref="F289:T289"/>
    <mergeCell ref="U289:AB289"/>
    <mergeCell ref="AC289:AF289"/>
    <mergeCell ref="AG289:AI289"/>
    <mergeCell ref="AJ289:AK289"/>
    <mergeCell ref="AL289:AM289"/>
    <mergeCell ref="AN289:AO289"/>
    <mergeCell ref="AQ289:AR289"/>
    <mergeCell ref="AV289:AW289"/>
    <mergeCell ref="BB289:BO289"/>
    <mergeCell ref="C288:E288"/>
    <mergeCell ref="F288:T288"/>
    <mergeCell ref="U288:AB288"/>
    <mergeCell ref="AC288:AF288"/>
    <mergeCell ref="AG288:AI288"/>
    <mergeCell ref="AJ288:AK288"/>
    <mergeCell ref="AL288:AM288"/>
    <mergeCell ref="AN288:AO288"/>
    <mergeCell ref="AQ288:AR288"/>
    <mergeCell ref="AV290:AW290"/>
    <mergeCell ref="BB290:BO290"/>
    <mergeCell ref="C291:E291"/>
    <mergeCell ref="F291:T291"/>
    <mergeCell ref="U291:AB291"/>
    <mergeCell ref="AC291:AF291"/>
    <mergeCell ref="AG291:AI291"/>
    <mergeCell ref="AJ291:AK291"/>
    <mergeCell ref="AL291:AM291"/>
    <mergeCell ref="AN291:AO291"/>
    <mergeCell ref="AQ291:AR291"/>
    <mergeCell ref="AV291:AW291"/>
    <mergeCell ref="BB291:BO291"/>
    <mergeCell ref="C290:E290"/>
    <mergeCell ref="F290:T290"/>
    <mergeCell ref="U290:AB290"/>
    <mergeCell ref="AC290:AF290"/>
    <mergeCell ref="AG290:AI290"/>
    <mergeCell ref="AJ290:AK290"/>
    <mergeCell ref="AL290:AM290"/>
    <mergeCell ref="AN290:AO290"/>
    <mergeCell ref="AQ290:AR290"/>
    <mergeCell ref="AV292:AW292"/>
    <mergeCell ref="BB292:BO292"/>
    <mergeCell ref="C293:E293"/>
    <mergeCell ref="F293:T293"/>
    <mergeCell ref="U293:AB293"/>
    <mergeCell ref="AC293:AF293"/>
    <mergeCell ref="AG293:AI293"/>
    <mergeCell ref="AJ293:AK293"/>
    <mergeCell ref="AL293:AM293"/>
    <mergeCell ref="AN293:AO293"/>
    <mergeCell ref="AQ293:AR293"/>
    <mergeCell ref="AV293:AW293"/>
    <mergeCell ref="BB293:BO293"/>
    <mergeCell ref="C292:E292"/>
    <mergeCell ref="F292:T292"/>
    <mergeCell ref="U292:AB292"/>
    <mergeCell ref="AC292:AF292"/>
    <mergeCell ref="AG292:AI292"/>
    <mergeCell ref="AJ292:AK292"/>
    <mergeCell ref="AL292:AM292"/>
    <mergeCell ref="AN292:AO292"/>
    <mergeCell ref="AQ292:AR292"/>
    <mergeCell ref="AV294:AW294"/>
    <mergeCell ref="BB294:BO294"/>
    <mergeCell ref="C295:E295"/>
    <mergeCell ref="F295:T295"/>
    <mergeCell ref="U295:AB295"/>
    <mergeCell ref="AC295:AF295"/>
    <mergeCell ref="AG295:AI295"/>
    <mergeCell ref="AJ295:AK295"/>
    <mergeCell ref="AL295:AM295"/>
    <mergeCell ref="AN295:AO295"/>
    <mergeCell ref="AQ295:AR295"/>
    <mergeCell ref="AV295:AW295"/>
    <mergeCell ref="BB295:BO295"/>
    <mergeCell ref="C294:E294"/>
    <mergeCell ref="F294:T294"/>
    <mergeCell ref="U294:AB294"/>
    <mergeCell ref="AC294:AF294"/>
    <mergeCell ref="AG294:AI294"/>
    <mergeCell ref="AJ294:AK294"/>
    <mergeCell ref="AL294:AM294"/>
    <mergeCell ref="AN294:AO294"/>
    <mergeCell ref="AQ294:AR294"/>
    <mergeCell ref="AV296:AW296"/>
    <mergeCell ref="BB296:BO296"/>
    <mergeCell ref="C297:E297"/>
    <mergeCell ref="F297:T297"/>
    <mergeCell ref="U297:AB297"/>
    <mergeCell ref="AC297:AF297"/>
    <mergeCell ref="AG297:AI297"/>
    <mergeCell ref="AJ297:AK297"/>
    <mergeCell ref="AL297:AM297"/>
    <mergeCell ref="AN297:AO297"/>
    <mergeCell ref="AQ297:AR297"/>
    <mergeCell ref="AV297:AW297"/>
    <mergeCell ref="BB297:BO297"/>
    <mergeCell ref="C296:E296"/>
    <mergeCell ref="F296:T296"/>
    <mergeCell ref="U296:AB296"/>
    <mergeCell ref="AC296:AF296"/>
    <mergeCell ref="AG296:AI296"/>
    <mergeCell ref="AJ296:AK296"/>
    <mergeCell ref="AL296:AM296"/>
    <mergeCell ref="AN296:AO296"/>
    <mergeCell ref="AQ296:AR296"/>
    <mergeCell ref="AV298:AW298"/>
    <mergeCell ref="BB298:BO298"/>
    <mergeCell ref="C299:E299"/>
    <mergeCell ref="F299:T299"/>
    <mergeCell ref="U299:AB299"/>
    <mergeCell ref="AC299:AF299"/>
    <mergeCell ref="AG299:AI299"/>
    <mergeCell ref="AJ299:AK299"/>
    <mergeCell ref="AL299:AM299"/>
    <mergeCell ref="AN299:AO299"/>
    <mergeCell ref="AQ299:AR299"/>
    <mergeCell ref="AV299:AW299"/>
    <mergeCell ref="BB299:BO299"/>
    <mergeCell ref="C298:E298"/>
    <mergeCell ref="F298:T298"/>
    <mergeCell ref="U298:AB298"/>
    <mergeCell ref="AC298:AF298"/>
    <mergeCell ref="AG298:AI298"/>
    <mergeCell ref="AJ298:AK298"/>
    <mergeCell ref="AL298:AM298"/>
    <mergeCell ref="AN298:AO298"/>
    <mergeCell ref="AQ298:AR298"/>
    <mergeCell ref="AV300:AW300"/>
    <mergeCell ref="BB300:BO300"/>
    <mergeCell ref="C301:E301"/>
    <mergeCell ref="F301:T301"/>
    <mergeCell ref="U301:AB301"/>
    <mergeCell ref="AC301:AF301"/>
    <mergeCell ref="AG301:AI301"/>
    <mergeCell ref="AJ301:AK301"/>
    <mergeCell ref="AL301:AM301"/>
    <mergeCell ref="AN301:AO301"/>
    <mergeCell ref="AQ301:AR301"/>
    <mergeCell ref="AV301:AW301"/>
    <mergeCell ref="BB301:BO301"/>
    <mergeCell ref="C300:E300"/>
    <mergeCell ref="F300:T300"/>
    <mergeCell ref="U300:AB300"/>
    <mergeCell ref="AC300:AF300"/>
    <mergeCell ref="AG300:AI300"/>
    <mergeCell ref="AJ300:AK300"/>
    <mergeCell ref="AL300:AM300"/>
    <mergeCell ref="AN300:AO300"/>
    <mergeCell ref="AQ300:AR300"/>
    <mergeCell ref="AV302:AW302"/>
    <mergeCell ref="BB302:BO302"/>
    <mergeCell ref="C303:E303"/>
    <mergeCell ref="F303:T303"/>
    <mergeCell ref="U303:AB303"/>
    <mergeCell ref="AC303:AF303"/>
    <mergeCell ref="AG303:AI303"/>
    <mergeCell ref="AJ303:AK303"/>
    <mergeCell ref="AL303:AM303"/>
    <mergeCell ref="AN303:AO303"/>
    <mergeCell ref="AQ303:AR303"/>
    <mergeCell ref="AV303:AW303"/>
    <mergeCell ref="BB303:BO303"/>
    <mergeCell ref="C302:E302"/>
    <mergeCell ref="F302:T302"/>
    <mergeCell ref="U302:AB302"/>
    <mergeCell ref="AC302:AF302"/>
    <mergeCell ref="AG302:AI302"/>
    <mergeCell ref="AJ302:AK302"/>
    <mergeCell ref="AL302:AM302"/>
    <mergeCell ref="AN302:AO302"/>
    <mergeCell ref="AQ302:AR302"/>
    <mergeCell ref="AV304:AW304"/>
    <mergeCell ref="BB304:BO304"/>
    <mergeCell ref="C305:E305"/>
    <mergeCell ref="F305:T305"/>
    <mergeCell ref="U305:AB305"/>
    <mergeCell ref="AC305:AF305"/>
    <mergeCell ref="AG305:AI305"/>
    <mergeCell ref="AJ305:AK305"/>
    <mergeCell ref="AL305:AM305"/>
    <mergeCell ref="AN305:AO305"/>
    <mergeCell ref="AQ305:AR305"/>
    <mergeCell ref="AV305:AW305"/>
    <mergeCell ref="BB305:BO305"/>
    <mergeCell ref="C304:E304"/>
    <mergeCell ref="F304:T304"/>
    <mergeCell ref="U304:AB304"/>
    <mergeCell ref="AC304:AF304"/>
    <mergeCell ref="AG304:AI304"/>
    <mergeCell ref="AJ304:AK304"/>
    <mergeCell ref="AL304:AM304"/>
    <mergeCell ref="AN304:AO304"/>
    <mergeCell ref="AQ304:AR304"/>
    <mergeCell ref="AV306:AW306"/>
    <mergeCell ref="BB306:BO306"/>
    <mergeCell ref="C307:E307"/>
    <mergeCell ref="F307:T307"/>
    <mergeCell ref="U307:AB307"/>
    <mergeCell ref="AC307:AF307"/>
    <mergeCell ref="AG307:AI307"/>
    <mergeCell ref="AJ307:AK307"/>
    <mergeCell ref="AL307:AM307"/>
    <mergeCell ref="AN307:AO307"/>
    <mergeCell ref="AQ307:AR307"/>
    <mergeCell ref="AV307:AW307"/>
    <mergeCell ref="BB307:BO307"/>
    <mergeCell ref="C306:E306"/>
    <mergeCell ref="F306:T306"/>
    <mergeCell ref="U306:AB306"/>
    <mergeCell ref="AC306:AF306"/>
    <mergeCell ref="AG306:AI306"/>
    <mergeCell ref="AJ306:AK306"/>
    <mergeCell ref="AL306:AM306"/>
    <mergeCell ref="AN306:AO306"/>
    <mergeCell ref="AQ306:AR306"/>
    <mergeCell ref="AV308:AW308"/>
    <mergeCell ref="BB308:BO308"/>
    <mergeCell ref="C309:E309"/>
    <mergeCell ref="F309:T309"/>
    <mergeCell ref="U309:AB309"/>
    <mergeCell ref="AC309:AF309"/>
    <mergeCell ref="AG309:AI309"/>
    <mergeCell ref="AJ309:AK309"/>
    <mergeCell ref="AL309:AM309"/>
    <mergeCell ref="AN309:AO309"/>
    <mergeCell ref="AQ309:AR309"/>
    <mergeCell ref="AV309:AW309"/>
    <mergeCell ref="BB309:BO309"/>
    <mergeCell ref="C308:E308"/>
    <mergeCell ref="F308:T308"/>
    <mergeCell ref="U308:AB308"/>
    <mergeCell ref="AC308:AF308"/>
    <mergeCell ref="AG308:AI308"/>
    <mergeCell ref="AJ308:AK308"/>
    <mergeCell ref="AL308:AM308"/>
    <mergeCell ref="AN308:AO308"/>
    <mergeCell ref="AQ308:AR308"/>
    <mergeCell ref="AV310:AW310"/>
    <mergeCell ref="BB310:BO310"/>
    <mergeCell ref="C311:E311"/>
    <mergeCell ref="F311:T311"/>
    <mergeCell ref="U311:AB311"/>
    <mergeCell ref="AC311:AF311"/>
    <mergeCell ref="AG311:AI311"/>
    <mergeCell ref="AJ311:AK311"/>
    <mergeCell ref="AL311:AM311"/>
    <mergeCell ref="AN311:AO311"/>
    <mergeCell ref="AQ311:AR311"/>
    <mergeCell ref="AV311:AW311"/>
    <mergeCell ref="BB311:BO311"/>
    <mergeCell ref="C310:E310"/>
    <mergeCell ref="F310:T310"/>
    <mergeCell ref="U310:AB310"/>
    <mergeCell ref="AC310:AF310"/>
    <mergeCell ref="AG310:AI310"/>
    <mergeCell ref="AJ310:AK310"/>
    <mergeCell ref="AL310:AM310"/>
    <mergeCell ref="AN310:AO310"/>
    <mergeCell ref="AQ310:AR310"/>
    <mergeCell ref="AV312:AW312"/>
    <mergeCell ref="BB312:BO312"/>
    <mergeCell ref="C313:E313"/>
    <mergeCell ref="F313:T313"/>
    <mergeCell ref="U313:AB313"/>
    <mergeCell ref="AC313:AF313"/>
    <mergeCell ref="AG313:AI313"/>
    <mergeCell ref="AJ313:AK313"/>
    <mergeCell ref="AL313:AM313"/>
    <mergeCell ref="AN313:AO313"/>
    <mergeCell ref="AQ313:AR313"/>
    <mergeCell ref="AV313:AW313"/>
    <mergeCell ref="BB313:BO313"/>
    <mergeCell ref="C312:E312"/>
    <mergeCell ref="F312:T312"/>
    <mergeCell ref="U312:AB312"/>
    <mergeCell ref="AC312:AF312"/>
    <mergeCell ref="AG312:AI312"/>
    <mergeCell ref="AJ312:AK312"/>
    <mergeCell ref="AL312:AM312"/>
    <mergeCell ref="AN312:AO312"/>
    <mergeCell ref="AQ312:AR312"/>
    <mergeCell ref="AV314:AW314"/>
    <mergeCell ref="BB314:BO314"/>
    <mergeCell ref="C315:E315"/>
    <mergeCell ref="F315:T315"/>
    <mergeCell ref="U315:AB315"/>
    <mergeCell ref="AC315:AF315"/>
    <mergeCell ref="AG315:AI315"/>
    <mergeCell ref="AJ315:AK315"/>
    <mergeCell ref="AL315:AM315"/>
    <mergeCell ref="AN315:AO315"/>
    <mergeCell ref="AQ315:AR315"/>
    <mergeCell ref="AV315:AW315"/>
    <mergeCell ref="BB315:BO315"/>
    <mergeCell ref="C314:E314"/>
    <mergeCell ref="F314:T314"/>
    <mergeCell ref="U314:AB314"/>
    <mergeCell ref="AC314:AF314"/>
    <mergeCell ref="AG314:AI314"/>
    <mergeCell ref="AJ314:AK314"/>
    <mergeCell ref="AL314:AM314"/>
    <mergeCell ref="AN314:AO314"/>
    <mergeCell ref="AQ314:AR314"/>
    <mergeCell ref="AV316:AW316"/>
    <mergeCell ref="BB316:BO316"/>
    <mergeCell ref="C317:E317"/>
    <mergeCell ref="F317:T317"/>
    <mergeCell ref="U317:AB317"/>
    <mergeCell ref="AC317:AF317"/>
    <mergeCell ref="AG317:AI317"/>
    <mergeCell ref="AJ317:AK317"/>
    <mergeCell ref="AL317:AM317"/>
    <mergeCell ref="AN317:AO317"/>
    <mergeCell ref="AQ317:AR317"/>
    <mergeCell ref="AV317:AW317"/>
    <mergeCell ref="BB317:BO317"/>
    <mergeCell ref="C316:E316"/>
    <mergeCell ref="F316:T316"/>
    <mergeCell ref="U316:AB316"/>
    <mergeCell ref="AC316:AF316"/>
    <mergeCell ref="AG316:AI316"/>
    <mergeCell ref="AJ316:AK316"/>
    <mergeCell ref="AL316:AM316"/>
    <mergeCell ref="AN316:AO316"/>
    <mergeCell ref="AQ316:AR316"/>
    <mergeCell ref="AV318:AW318"/>
    <mergeCell ref="BB318:BO318"/>
    <mergeCell ref="C319:E319"/>
    <mergeCell ref="F319:T319"/>
    <mergeCell ref="U319:AB319"/>
    <mergeCell ref="AC319:AF319"/>
    <mergeCell ref="AG319:AI319"/>
    <mergeCell ref="AJ319:AK319"/>
    <mergeCell ref="AL319:AM319"/>
    <mergeCell ref="AN319:AO319"/>
    <mergeCell ref="AQ319:AR319"/>
    <mergeCell ref="AV319:AW319"/>
    <mergeCell ref="BB319:BO319"/>
    <mergeCell ref="C318:E318"/>
    <mergeCell ref="F318:T318"/>
    <mergeCell ref="U318:AB318"/>
    <mergeCell ref="AC318:AF318"/>
    <mergeCell ref="AG318:AI318"/>
    <mergeCell ref="AJ318:AK318"/>
    <mergeCell ref="AL318:AM318"/>
    <mergeCell ref="AN318:AO318"/>
    <mergeCell ref="AQ318:AR318"/>
    <mergeCell ref="AV320:AW320"/>
    <mergeCell ref="BB320:BO320"/>
    <mergeCell ref="C321:E321"/>
    <mergeCell ref="F321:T321"/>
    <mergeCell ref="U321:AB321"/>
    <mergeCell ref="AC321:AF321"/>
    <mergeCell ref="AG321:AI321"/>
    <mergeCell ref="AJ321:AK321"/>
    <mergeCell ref="AL321:AM321"/>
    <mergeCell ref="AN321:AO321"/>
    <mergeCell ref="AQ321:AR321"/>
    <mergeCell ref="AV321:AW321"/>
    <mergeCell ref="BB321:BO321"/>
    <mergeCell ref="C320:E320"/>
    <mergeCell ref="F320:T320"/>
    <mergeCell ref="U320:AB320"/>
    <mergeCell ref="AC320:AF320"/>
    <mergeCell ref="AG320:AI320"/>
    <mergeCell ref="AJ320:AK320"/>
    <mergeCell ref="AL320:AM320"/>
    <mergeCell ref="AN320:AO320"/>
    <mergeCell ref="AQ320:AR320"/>
  </mergeCells>
  <conditionalFormatting sqref="A3:A5 BQ3:JC6 A6:C6 N6 BO6:BP6 A7:XFD7 BH8 A8:A9 BO8:JC16 A10:B10 BF10:BG13 A11:A21 BA14 BF17:BG17 BO17:BP17 BQ17:JC22 A22:B22 E22:L22 BF22:BP22 A486 BQ486:XFD486 A487:XFD487 A488:AJ489 AW488:XFD490 AC490:AJ490 A490:E492 AC491:XFD492 A493:XFD882 A883:CB931 CD883:JC931 A932:XFD65965">
    <cfRule type="containsText" dxfId="507" priority="1700" stopIfTrue="1" operator="containsText" text="Seleccione dato de la lista">
      <formula>NOT(ISERROR(SEARCH("Seleccione dato de la lista",A3)))</formula>
    </cfRule>
  </conditionalFormatting>
  <conditionalFormatting sqref="A23:A24 BQ23:XFD24 U26:U42 AC25:AV42 AX25:XFD42 A135:F485 A25:F26 C27:F42 C44:F134 A27:B134 U44:U485 AC44:AV485 AC43 AG43 AJ43:AS43 AX44:XFD485 BP43:XFD43">
    <cfRule type="cellIs" dxfId="506" priority="1693" operator="equal">
      <formula>" de "</formula>
    </cfRule>
    <cfRule type="cellIs" dxfId="505" priority="1694" operator="equal">
      <formula>0</formula>
    </cfRule>
    <cfRule type="containsErrors" dxfId="504" priority="1695">
      <formula>ISERROR(A23)</formula>
    </cfRule>
  </conditionalFormatting>
  <conditionalFormatting sqref="B8">
    <cfRule type="containsText" dxfId="503" priority="13" operator="containsText" text="Seleccione dato">
      <formula>NOT(ISERROR(SEARCH("Seleccione dato",B8)))</formula>
    </cfRule>
    <cfRule type="cellIs" dxfId="502" priority="15" stopIfTrue="1" operator="equal">
      <formula>0</formula>
    </cfRule>
    <cfRule type="containsErrors" dxfId="501" priority="16" stopIfTrue="1">
      <formula>ISERROR(B8)</formula>
    </cfRule>
  </conditionalFormatting>
  <conditionalFormatting sqref="B14 L16">
    <cfRule type="containsText" dxfId="500" priority="1597" stopIfTrue="1" operator="containsText" text="Seleccione dato de la lista">
      <formula>NOT(ISERROR(SEARCH("Seleccione dato de la lista",B14)))</formula>
    </cfRule>
  </conditionalFormatting>
  <conditionalFormatting sqref="B23:C23">
    <cfRule type="containsErrors" dxfId="499" priority="34">
      <formula>ISERROR(B23)</formula>
    </cfRule>
  </conditionalFormatting>
  <conditionalFormatting sqref="C18">
    <cfRule type="containsText" dxfId="498" priority="25" operator="containsText" text="Seleccione dato">
      <formula>NOT(ISERROR(SEARCH("Seleccione dato",C18)))</formula>
    </cfRule>
    <cfRule type="cellIs" dxfId="497" priority="27" stopIfTrue="1" operator="equal">
      <formula>0</formula>
    </cfRule>
    <cfRule type="containsErrors" dxfId="496" priority="28" stopIfTrue="1">
      <formula>ISERROR(C18)</formula>
    </cfRule>
  </conditionalFormatting>
  <conditionalFormatting sqref="C19:C21">
    <cfRule type="containsText" dxfId="495" priority="1592" stopIfTrue="1" operator="containsText" text="Seleccione dato de la lista">
      <formula>NOT(ISERROR(SEARCH("Seleccione dato de la lista",C19)))</formula>
    </cfRule>
  </conditionalFormatting>
  <conditionalFormatting sqref="F23">
    <cfRule type="containsErrors" dxfId="494" priority="37">
      <formula>ISERROR(F23)</formula>
    </cfRule>
  </conditionalFormatting>
  <conditionalFormatting sqref="U23">
    <cfRule type="containsErrors" dxfId="493" priority="36">
      <formula>ISERROR(U23)</formula>
    </cfRule>
  </conditionalFormatting>
  <conditionalFormatting sqref="AB18">
    <cfRule type="containsText" dxfId="492" priority="21" operator="containsText" text="Seleccione dato">
      <formula>NOT(ISERROR(SEARCH("Seleccione dato",AB18)))</formula>
    </cfRule>
    <cfRule type="cellIs" dxfId="491" priority="23" stopIfTrue="1" operator="equal">
      <formula>0</formula>
    </cfRule>
    <cfRule type="containsErrors" dxfId="490" priority="24" stopIfTrue="1">
      <formula>ISERROR(AB18)</formula>
    </cfRule>
  </conditionalFormatting>
  <conditionalFormatting sqref="AB19:AB21">
    <cfRule type="containsText" dxfId="489" priority="1602" stopIfTrue="1" operator="containsText" text="Seleccione dato de la lista">
      <formula>NOT(ISERROR(SEARCH("Seleccione dato de la lista",AB19)))</formula>
    </cfRule>
  </conditionalFormatting>
  <conditionalFormatting sqref="AC23:AC24">
    <cfRule type="containsText" dxfId="488" priority="1664" operator="containsText" text="Seleccione dato">
      <formula>NOT(ISERROR(SEARCH("Seleccione dato",AC23)))</formula>
    </cfRule>
    <cfRule type="cellIs" dxfId="487" priority="1666" stopIfTrue="1" operator="equal">
      <formula>0</formula>
    </cfRule>
    <cfRule type="containsErrors" dxfId="486" priority="1667" stopIfTrue="1">
      <formula>ISERROR(AC23)</formula>
    </cfRule>
  </conditionalFormatting>
  <conditionalFormatting sqref="AE22">
    <cfRule type="containsText" dxfId="485" priority="1687" stopIfTrue="1" operator="containsText" text="Seleccione dato de la lista">
      <formula>NOT(ISERROR(SEARCH("Seleccione dato de la lista",AE22)))</formula>
    </cfRule>
  </conditionalFormatting>
  <conditionalFormatting sqref="AG24">
    <cfRule type="containsText" dxfId="484" priority="1660" operator="containsText" text="Seleccione dato">
      <formula>NOT(ISERROR(SEARCH("Seleccione dato",AG24)))</formula>
    </cfRule>
    <cfRule type="cellIs" dxfId="483" priority="1662" stopIfTrue="1" operator="equal">
      <formula>0</formula>
    </cfRule>
    <cfRule type="containsErrors" dxfId="482" priority="1663" stopIfTrue="1">
      <formula>ISERROR(AG24)</formula>
    </cfRule>
  </conditionalFormatting>
  <conditionalFormatting sqref="AJ23:AJ24">
    <cfRule type="containsText" dxfId="481" priority="1652" operator="containsText" text="Seleccione dato">
      <formula>NOT(ISERROR(SEARCH("Seleccione dato",AJ23)))</formula>
    </cfRule>
    <cfRule type="cellIs" dxfId="480" priority="1654" stopIfTrue="1" operator="equal">
      <formula>0</formula>
    </cfRule>
    <cfRule type="containsErrors" dxfId="479" priority="1655" stopIfTrue="1">
      <formula>ISERROR(AJ23)</formula>
    </cfRule>
  </conditionalFormatting>
  <conditionalFormatting sqref="AL24 AN24 AP24">
    <cfRule type="containsText" dxfId="478" priority="1648" operator="containsText" text="Seleccione dato">
      <formula>NOT(ISERROR(SEARCH("Seleccione dato",AL24)))</formula>
    </cfRule>
    <cfRule type="cellIs" dxfId="477" priority="1650" stopIfTrue="1" operator="equal">
      <formula>0</formula>
    </cfRule>
    <cfRule type="containsErrors" dxfId="476" priority="1651" stopIfTrue="1">
      <formula>ISERROR(AL24)</formula>
    </cfRule>
  </conditionalFormatting>
  <conditionalFormatting sqref="AQ23">
    <cfRule type="containsErrors" dxfId="475" priority="32">
      <formula>ISERROR(AQ23)</formula>
    </cfRule>
  </conditionalFormatting>
  <conditionalFormatting sqref="AQ25:AQ485">
    <cfRule type="cellIs" dxfId="474" priority="71" operator="equal">
      <formula>1</formula>
    </cfRule>
  </conditionalFormatting>
  <conditionalFormatting sqref="AS23:AT23">
    <cfRule type="containsErrors" dxfId="473" priority="31">
      <formula>ISERROR(AS23)</formula>
    </cfRule>
  </conditionalFormatting>
  <conditionalFormatting sqref="AT24">
    <cfRule type="containsText" dxfId="472" priority="1584" operator="containsText" text="Seleccione dato">
      <formula>NOT(ISERROR(SEARCH("Seleccione dato",AT24)))</formula>
    </cfRule>
    <cfRule type="cellIs" dxfId="471" priority="1586" stopIfTrue="1" operator="equal">
      <formula>0</formula>
    </cfRule>
    <cfRule type="containsErrors" dxfId="470" priority="1587" stopIfTrue="1">
      <formula>ISERROR(AT24)</formula>
    </cfRule>
  </conditionalFormatting>
  <conditionalFormatting sqref="AV23">
    <cfRule type="containsErrors" dxfId="469" priority="30">
      <formula>ISERROR(AV23)</formula>
    </cfRule>
  </conditionalFormatting>
  <conditionalFormatting sqref="AX18">
    <cfRule type="containsText" dxfId="468" priority="17" operator="containsText" text="Seleccione dato">
      <formula>NOT(ISERROR(SEARCH("Seleccione dato",AX18)))</formula>
    </cfRule>
    <cfRule type="cellIs" dxfId="467" priority="19" stopIfTrue="1" operator="equal">
      <formula>0</formula>
    </cfRule>
    <cfRule type="containsErrors" dxfId="466" priority="20" stopIfTrue="1">
      <formula>ISERROR(AX18)</formula>
    </cfRule>
  </conditionalFormatting>
  <conditionalFormatting sqref="AX19:AX21">
    <cfRule type="containsText" dxfId="465" priority="1684" stopIfTrue="1" operator="containsText" text="Seleccione dato de la lista">
      <formula>NOT(ISERROR(SEARCH("Seleccione dato de la lista",AX19)))</formula>
    </cfRule>
  </conditionalFormatting>
  <conditionalFormatting sqref="AX23:AX24">
    <cfRule type="containsText" dxfId="464" priority="1632" operator="containsText" text="Seleccione dato">
      <formula>NOT(ISERROR(SEARCH("Seleccione dato",AX23)))</formula>
    </cfRule>
    <cfRule type="cellIs" dxfId="463" priority="1634" stopIfTrue="1" operator="equal">
      <formula>0</formula>
    </cfRule>
    <cfRule type="containsErrors" dxfId="462" priority="1635" stopIfTrue="1">
      <formula>ISERROR(AX23)</formula>
    </cfRule>
  </conditionalFormatting>
  <conditionalFormatting sqref="AY24:AZ24">
    <cfRule type="containsText" dxfId="461" priority="1628" operator="containsText" text="Seleccione dato">
      <formula>NOT(ISERROR(SEARCH("Seleccione dato",AY24)))</formula>
    </cfRule>
    <cfRule type="cellIs" dxfId="460" priority="1630" stopIfTrue="1" operator="equal">
      <formula>0</formula>
    </cfRule>
    <cfRule type="containsErrors" dxfId="459" priority="1631" stopIfTrue="1">
      <formula>ISERROR(AY24)</formula>
    </cfRule>
  </conditionalFormatting>
  <conditionalFormatting sqref="BA23">
    <cfRule type="containsText" dxfId="458" priority="1624" operator="containsText" text="Seleccione dato">
      <formula>NOT(ISERROR(SEARCH("Seleccione dato",BA23)))</formula>
    </cfRule>
    <cfRule type="cellIs" dxfId="457" priority="1626" stopIfTrue="1" operator="equal">
      <formula>0</formula>
    </cfRule>
    <cfRule type="containsErrors" dxfId="456" priority="1627" stopIfTrue="1">
      <formula>ISERROR(BA23)</formula>
    </cfRule>
  </conditionalFormatting>
  <conditionalFormatting sqref="BB23">
    <cfRule type="containsErrors" dxfId="455" priority="29">
      <formula>ISERROR(BB23)</formula>
    </cfRule>
  </conditionalFormatting>
  <conditionalFormatting sqref="BH9 BK9 BM9">
    <cfRule type="containsText" dxfId="454" priority="1616" operator="containsText" text="Seleccione dato">
      <formula>NOT(ISERROR(SEARCH("Seleccione dato",BH9)))</formula>
    </cfRule>
    <cfRule type="cellIs" dxfId="453" priority="1618" stopIfTrue="1" operator="equal">
      <formula>0</formula>
    </cfRule>
    <cfRule type="containsErrors" dxfId="452" priority="1619" stopIfTrue="1">
      <formula>ISERROR(BH9)</formula>
    </cfRule>
  </conditionalFormatting>
  <conditionalFormatting sqref="BH10:BH11">
    <cfRule type="containsText" dxfId="451" priority="1685" stopIfTrue="1" operator="containsText" text="Seleccione dato de la lista">
      <formula>NOT(ISERROR(SEARCH("Seleccione dato de la lista",BH10)))</formula>
    </cfRule>
  </conditionalFormatting>
  <conditionalFormatting sqref="BK10 BM10">
    <cfRule type="containsText" dxfId="450" priority="1686" stopIfTrue="1" operator="containsText" text="Seleccione dato de la lista">
      <formula>NOT(ISERROR(SEARCH("Seleccione dato de la lista",BK10)))</formula>
    </cfRule>
  </conditionalFormatting>
  <conditionalFormatting sqref="CC883:CC931">
    <cfRule type="containsText" dxfId="449" priority="1696" operator="containsText" text="Seleccione dato">
      <formula>NOT(ISERROR(SEARCH("Seleccione dato",CC883)))</formula>
    </cfRule>
    <cfRule type="cellIs" dxfId="448" priority="1698" stopIfTrue="1" operator="equal">
      <formula>0</formula>
    </cfRule>
    <cfRule type="containsErrors" dxfId="447" priority="1699" stopIfTrue="1">
      <formula>ISERROR(CC883)</formula>
    </cfRule>
  </conditionalFormatting>
  <conditionalFormatting sqref="U25">
    <cfRule type="cellIs" dxfId="446" priority="10" operator="equal">
      <formula>" de "</formula>
    </cfRule>
    <cfRule type="cellIs" dxfId="445" priority="11" operator="equal">
      <formula>0</formula>
    </cfRule>
    <cfRule type="containsErrors" dxfId="444" priority="12">
      <formula>ISERROR(U25)</formula>
    </cfRule>
  </conditionalFormatting>
  <conditionalFormatting sqref="C43:F43">
    <cfRule type="cellIs" dxfId="443" priority="7" operator="equal">
      <formula>" de "</formula>
    </cfRule>
    <cfRule type="cellIs" dxfId="442" priority="8" operator="equal">
      <formula>0</formula>
    </cfRule>
    <cfRule type="containsErrors" dxfId="441" priority="9">
      <formula>ISERROR(C43)</formula>
    </cfRule>
  </conditionalFormatting>
  <conditionalFormatting sqref="AT43:AV43 AX43:BO43">
    <cfRule type="cellIs" dxfId="440" priority="4" operator="equal">
      <formula>" de "</formula>
    </cfRule>
    <cfRule type="cellIs" dxfId="439" priority="5" operator="equal">
      <formula>0</formula>
    </cfRule>
    <cfRule type="containsErrors" dxfId="438" priority="6">
      <formula>ISERROR(AT43)</formula>
    </cfRule>
  </conditionalFormatting>
  <conditionalFormatting sqref="U43">
    <cfRule type="cellIs" dxfId="437" priority="1" operator="equal">
      <formula>" de "</formula>
    </cfRule>
    <cfRule type="cellIs" dxfId="436" priority="2" operator="equal">
      <formula>0</formula>
    </cfRule>
    <cfRule type="containsErrors" dxfId="435" priority="3">
      <formula>ISERROR(U43)</formula>
    </cfRule>
  </conditionalFormatting>
  <dataValidations count="1">
    <dataValidation type="list" allowBlank="1" showInputMessage="1" showErrorMessage="1" sqref="BS9:CB22">
      <formula1>Dependencias</formula1>
    </dataValidation>
  </dataValidations>
  <printOptions horizontalCentered="1"/>
  <pageMargins left="0.55118110236220474" right="0.19685039370078741" top="0.51181102362204722" bottom="0.6692913385826772" header="0.47244094488188981" footer="0.47244094488188981"/>
  <pageSetup paperSize="14" scale="50" orientation="landscape" r:id="rId1"/>
  <headerFooter>
    <oddFooter xml:space="preserve">&amp;L                    &amp;G F-GD-07 (Versión: 13)&amp;C&amp;P de &amp;N&amp;RIdioma: español                   </oddFooter>
    <firstFooter>&amp;LCódigo: F-GD-07 (Versión 05)&amp;CPágina &amp;P de &amp;N&amp;RNota: Parte sombreada, uso exclusivo del Grupo de Gestión Documental</first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8673" r:id="rId5" name="Check Box 1">
              <controlPr defaultSize="0" autoFill="0" autoLine="0" autoPict="0">
                <anchor moveWithCells="1">
                  <from>
                    <xdr:col>13</xdr:col>
                    <xdr:colOff>85725</xdr:colOff>
                    <xdr:row>13</xdr:row>
                    <xdr:rowOff>104775</xdr:rowOff>
                  </from>
                  <to>
                    <xdr:col>19</xdr:col>
                    <xdr:colOff>571500</xdr:colOff>
                    <xdr:row>13</xdr:row>
                    <xdr:rowOff>504825</xdr:rowOff>
                  </to>
                </anchor>
              </controlPr>
            </control>
          </mc:Choice>
        </mc:AlternateContent>
        <mc:AlternateContent xmlns:mc="http://schemas.openxmlformats.org/markup-compatibility/2006">
          <mc:Choice Requires="x14">
            <control shapeId="28674" r:id="rId6" name="Check Box 2">
              <controlPr defaultSize="0" autoFill="0" autoLine="0" autoPict="0">
                <anchor moveWithCells="1">
                  <from>
                    <xdr:col>13</xdr:col>
                    <xdr:colOff>76200</xdr:colOff>
                    <xdr:row>13</xdr:row>
                    <xdr:rowOff>495300</xdr:rowOff>
                  </from>
                  <to>
                    <xdr:col>19</xdr:col>
                    <xdr:colOff>485775</xdr:colOff>
                    <xdr:row>14</xdr:row>
                    <xdr:rowOff>0</xdr:rowOff>
                  </to>
                </anchor>
              </controlPr>
            </control>
          </mc:Choice>
        </mc:AlternateContent>
        <mc:AlternateContent xmlns:mc="http://schemas.openxmlformats.org/markup-compatibility/2006">
          <mc:Choice Requires="x14">
            <control shapeId="28675" r:id="rId7" name="Check Box 3">
              <controlPr defaultSize="0" autoFill="0" autoLine="0" autoPict="0">
                <anchor moveWithCells="1">
                  <from>
                    <xdr:col>13</xdr:col>
                    <xdr:colOff>76200</xdr:colOff>
                    <xdr:row>14</xdr:row>
                    <xdr:rowOff>104775</xdr:rowOff>
                  </from>
                  <to>
                    <xdr:col>19</xdr:col>
                    <xdr:colOff>657225</xdr:colOff>
                    <xdr:row>15</xdr:row>
                    <xdr:rowOff>9525</xdr:rowOff>
                  </to>
                </anchor>
              </controlPr>
            </control>
          </mc:Choice>
        </mc:AlternateContent>
        <mc:AlternateContent xmlns:mc="http://schemas.openxmlformats.org/markup-compatibility/2006">
          <mc:Choice Requires="x14">
            <control shapeId="28676" r:id="rId8" name="Check Box 4">
              <controlPr defaultSize="0" autoFill="0" autoLine="0" autoPict="0">
                <anchor moveWithCells="1">
                  <from>
                    <xdr:col>21</xdr:col>
                    <xdr:colOff>104775</xdr:colOff>
                    <xdr:row>14</xdr:row>
                    <xdr:rowOff>114300</xdr:rowOff>
                  </from>
                  <to>
                    <xdr:col>24</xdr:col>
                    <xdr:colOff>66675</xdr:colOff>
                    <xdr:row>15</xdr:row>
                    <xdr:rowOff>9525</xdr:rowOff>
                  </to>
                </anchor>
              </controlPr>
            </control>
          </mc:Choice>
        </mc:AlternateContent>
        <mc:AlternateContent xmlns:mc="http://schemas.openxmlformats.org/markup-compatibility/2006">
          <mc:Choice Requires="x14">
            <control shapeId="28677" r:id="rId9" name="Check Box 5">
              <controlPr defaultSize="0" autoFill="0" autoLine="0" autoPict="0">
                <anchor moveWithCells="1">
                  <from>
                    <xdr:col>21</xdr:col>
                    <xdr:colOff>104775</xdr:colOff>
                    <xdr:row>13</xdr:row>
                    <xdr:rowOff>123825</xdr:rowOff>
                  </from>
                  <to>
                    <xdr:col>27</xdr:col>
                    <xdr:colOff>1123950</xdr:colOff>
                    <xdr:row>13</xdr:row>
                    <xdr:rowOff>561975</xdr:rowOff>
                  </to>
                </anchor>
              </controlPr>
            </control>
          </mc:Choice>
        </mc:AlternateContent>
        <mc:AlternateContent xmlns:mc="http://schemas.openxmlformats.org/markup-compatibility/2006">
          <mc:Choice Requires="x14">
            <control shapeId="28678" r:id="rId10" name="Check Box 6">
              <controlPr defaultSize="0" autoFill="0" autoLine="0" autoPict="0">
                <anchor moveWithCells="1">
                  <from>
                    <xdr:col>21</xdr:col>
                    <xdr:colOff>104775</xdr:colOff>
                    <xdr:row>13</xdr:row>
                    <xdr:rowOff>533400</xdr:rowOff>
                  </from>
                  <to>
                    <xdr:col>27</xdr:col>
                    <xdr:colOff>1638300</xdr:colOff>
                    <xdr:row>14</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Listas!$A$5:$A$83</xm:f>
          </x14:formula1>
          <xm:sqref>L10:T11</xm:sqref>
        </x14:dataValidation>
        <x14:dataValidation type="list" allowBlank="1" showInputMessage="1" showErrorMessage="1">
          <x14:formula1>
            <xm:f>Listas!$C$5:$C$21</xm:f>
          </x14:formula1>
          <xm:sqref>AF10:BE11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1004"/>
  <sheetViews>
    <sheetView showGridLines="0" view="pageBreakPreview" topLeftCell="A5" zoomScaleNormal="85" zoomScaleSheetLayoutView="100" zoomScalePageLayoutView="90" workbookViewId="0">
      <selection activeCell="C31" sqref="C31"/>
    </sheetView>
  </sheetViews>
  <sheetFormatPr baseColWidth="10" defaultColWidth="11.42578125" defaultRowHeight="15.95" customHeight="1" x14ac:dyDescent="0.2"/>
  <cols>
    <col min="1" max="1" width="1.140625" style="80" customWidth="1"/>
    <col min="2" max="2" width="9.140625" style="93" customWidth="1"/>
    <col min="3" max="3" width="8.28515625" style="87" customWidth="1"/>
    <col min="4" max="4" width="11.7109375" style="111" customWidth="1"/>
    <col min="5" max="5" width="63.42578125" style="112" customWidth="1"/>
    <col min="6" max="6" width="19.42578125" style="86" customWidth="1"/>
    <col min="7" max="7" width="9.7109375" style="102" customWidth="1"/>
    <col min="8" max="8" width="34" style="103" customWidth="1"/>
    <col min="9" max="9" width="15.85546875" style="102" customWidth="1"/>
    <col min="10" max="10" width="40.85546875" style="104" customWidth="1"/>
    <col min="11" max="11" width="74.140625" style="98" customWidth="1"/>
    <col min="12" max="12" width="11.85546875" style="115" customWidth="1"/>
    <col min="13" max="13" width="12.28515625" style="116" customWidth="1"/>
    <col min="14" max="14" width="10.7109375" style="158" customWidth="1"/>
    <col min="15" max="16" width="14.28515625" style="159" customWidth="1"/>
    <col min="17" max="17" width="10.7109375" style="93" customWidth="1"/>
    <col min="18" max="18" width="9.42578125" style="87" customWidth="1"/>
    <col min="19" max="19" width="10.140625" style="94" customWidth="1"/>
    <col min="20" max="20" width="17.85546875" style="121" customWidth="1"/>
    <col min="21" max="21" width="15.140625" style="161" customWidth="1"/>
    <col min="22" max="22" width="13.42578125" style="169" customWidth="1"/>
    <col min="23" max="23" width="16.140625" style="87" customWidth="1"/>
    <col min="24" max="24" width="18.7109375" style="87" customWidth="1"/>
    <col min="25" max="25" width="10.85546875" style="124" customWidth="1"/>
    <col min="26" max="26" width="31.140625" style="125" customWidth="1"/>
    <col min="27" max="27" width="14.28515625" style="136" hidden="1" customWidth="1"/>
    <col min="28" max="28" width="25.7109375" style="137" hidden="1" customWidth="1"/>
    <col min="29" max="29" width="25.7109375" style="112" hidden="1" customWidth="1"/>
    <col min="30" max="30" width="15.42578125" style="143" hidden="1" customWidth="1"/>
    <col min="31" max="31" width="15.42578125" style="144" hidden="1" customWidth="1"/>
    <col min="32" max="32" width="11.42578125" style="146" hidden="1" customWidth="1"/>
    <col min="33" max="33" width="9.7109375" style="147" hidden="1" customWidth="1"/>
    <col min="34" max="34" width="10.42578125" style="147" hidden="1" customWidth="1"/>
    <col min="35" max="35" width="12.7109375" style="147" hidden="1" customWidth="1"/>
    <col min="36" max="36" width="10.85546875" style="147" customWidth="1"/>
    <col min="37" max="37" width="12.7109375" style="144" customWidth="1"/>
    <col min="38" max="38" width="27.140625" style="143" customWidth="1"/>
    <col min="39" max="39" width="31.85546875" style="147" customWidth="1"/>
    <col min="40" max="40" width="25" style="147" customWidth="1"/>
    <col min="41" max="41" width="18.42578125" style="147" customWidth="1"/>
    <col min="42" max="16384" width="11.42578125" style="80"/>
  </cols>
  <sheetData>
    <row r="1" spans="2:41" s="79" customFormat="1" ht="20.25" customHeight="1" thickBot="1" x14ac:dyDescent="0.25">
      <c r="B1" s="129"/>
      <c r="C1" s="132"/>
      <c r="D1" s="126"/>
      <c r="E1" s="127"/>
      <c r="F1" s="165"/>
      <c r="G1" s="132"/>
      <c r="H1" s="132"/>
      <c r="I1" s="126"/>
      <c r="J1" s="127"/>
      <c r="K1" s="83"/>
      <c r="L1" s="128"/>
      <c r="M1" s="127"/>
      <c r="N1" s="156"/>
      <c r="O1" s="157"/>
      <c r="P1" s="156"/>
      <c r="Q1" s="129"/>
      <c r="R1" s="126"/>
      <c r="S1" s="130"/>
      <c r="T1" s="131"/>
      <c r="U1" s="131"/>
      <c r="V1" s="131"/>
      <c r="W1" s="126"/>
      <c r="X1" s="132"/>
      <c r="Y1" s="126"/>
      <c r="Z1" s="101"/>
      <c r="AA1" s="84"/>
      <c r="AB1" s="100"/>
      <c r="AC1" s="101"/>
      <c r="AD1" s="84"/>
      <c r="AE1" s="142"/>
      <c r="AF1" s="145"/>
      <c r="AG1" s="85"/>
      <c r="AH1" s="100"/>
      <c r="AI1" s="100"/>
      <c r="AJ1" s="85"/>
      <c r="AK1" s="92"/>
      <c r="AL1" s="145"/>
      <c r="AM1" s="85"/>
      <c r="AN1" s="100"/>
      <c r="AO1" s="100"/>
    </row>
    <row r="2" spans="2:41" ht="82.5" customHeight="1" thickTop="1" thickBot="1" x14ac:dyDescent="0.25">
      <c r="B2" s="644"/>
      <c r="C2" s="645"/>
      <c r="D2" s="645"/>
      <c r="E2" s="645"/>
      <c r="F2" s="645"/>
      <c r="G2" s="645"/>
      <c r="H2" s="645"/>
      <c r="I2" s="645"/>
      <c r="J2" s="646"/>
      <c r="K2" s="647" t="s">
        <v>629</v>
      </c>
      <c r="L2" s="648"/>
      <c r="M2" s="648"/>
      <c r="N2" s="648"/>
      <c r="O2" s="648"/>
      <c r="P2" s="648"/>
      <c r="Q2" s="648"/>
      <c r="R2" s="648"/>
      <c r="S2" s="648"/>
      <c r="T2" s="648"/>
      <c r="U2" s="648"/>
      <c r="V2" s="648"/>
      <c r="W2" s="648"/>
      <c r="X2" s="648"/>
      <c r="Y2" s="648"/>
      <c r="Z2" s="649"/>
      <c r="AA2" s="650"/>
      <c r="AB2" s="651"/>
      <c r="AC2" s="651"/>
      <c r="AD2" s="651"/>
      <c r="AE2" s="651"/>
      <c r="AF2" s="651"/>
      <c r="AG2" s="651"/>
      <c r="AH2" s="651"/>
      <c r="AI2" s="651"/>
      <c r="AJ2" s="651"/>
      <c r="AK2" s="651"/>
      <c r="AL2" s="651"/>
      <c r="AM2" s="651"/>
      <c r="AN2" s="651"/>
      <c r="AO2" s="652"/>
    </row>
    <row r="3" spans="2:41" ht="33" customHeight="1" thickTop="1" x14ac:dyDescent="0.2">
      <c r="B3" s="653" t="s">
        <v>477</v>
      </c>
      <c r="C3" s="643" t="s">
        <v>579</v>
      </c>
      <c r="D3" s="634"/>
      <c r="E3" s="642" t="s">
        <v>612</v>
      </c>
      <c r="F3" s="641" t="s">
        <v>96</v>
      </c>
      <c r="G3" s="634"/>
      <c r="H3" s="634"/>
      <c r="I3" s="634"/>
      <c r="J3" s="642"/>
      <c r="K3" s="656" t="s">
        <v>95</v>
      </c>
      <c r="L3" s="641" t="s">
        <v>590</v>
      </c>
      <c r="M3" s="642"/>
      <c r="N3" s="641" t="s">
        <v>94</v>
      </c>
      <c r="O3" s="634"/>
      <c r="P3" s="642"/>
      <c r="Q3" s="641" t="s">
        <v>626</v>
      </c>
      <c r="R3" s="634"/>
      <c r="S3" s="642"/>
      <c r="T3" s="641" t="s">
        <v>591</v>
      </c>
      <c r="U3" s="660"/>
      <c r="V3" s="636" t="s">
        <v>593</v>
      </c>
      <c r="W3" s="634" t="s">
        <v>65</v>
      </c>
      <c r="X3" s="634" t="s">
        <v>611</v>
      </c>
      <c r="Y3" s="634" t="s">
        <v>580</v>
      </c>
      <c r="Z3" s="642" t="s">
        <v>93</v>
      </c>
      <c r="AA3" s="638" t="s">
        <v>592</v>
      </c>
      <c r="AB3" s="639"/>
      <c r="AC3" s="640"/>
      <c r="AD3" s="658" t="s">
        <v>596</v>
      </c>
      <c r="AE3" s="659"/>
      <c r="AF3" s="643" t="s">
        <v>628</v>
      </c>
      <c r="AG3" s="634"/>
      <c r="AH3" s="634"/>
      <c r="AI3" s="634"/>
      <c r="AJ3" s="634"/>
      <c r="AK3" s="642"/>
      <c r="AL3" s="643" t="s">
        <v>632</v>
      </c>
      <c r="AM3" s="634"/>
      <c r="AN3" s="634"/>
      <c r="AO3" s="634"/>
    </row>
    <row r="4" spans="2:41" s="81" customFormat="1" ht="54.75" customHeight="1" thickBot="1" x14ac:dyDescent="0.25">
      <c r="B4" s="654"/>
      <c r="C4" s="155" t="s">
        <v>92</v>
      </c>
      <c r="D4" s="114" t="s">
        <v>91</v>
      </c>
      <c r="E4" s="655"/>
      <c r="F4" s="89" t="s">
        <v>469</v>
      </c>
      <c r="G4" s="108" t="s">
        <v>90</v>
      </c>
      <c r="H4" s="109" t="s">
        <v>575</v>
      </c>
      <c r="I4" s="108" t="s">
        <v>89</v>
      </c>
      <c r="J4" s="110" t="s">
        <v>576</v>
      </c>
      <c r="K4" s="657"/>
      <c r="L4" s="119" t="s">
        <v>621</v>
      </c>
      <c r="M4" s="120" t="s">
        <v>622</v>
      </c>
      <c r="N4" s="97" t="s">
        <v>88</v>
      </c>
      <c r="O4" s="542" t="s">
        <v>623</v>
      </c>
      <c r="P4" s="541" t="s">
        <v>624</v>
      </c>
      <c r="Q4" s="97" t="s">
        <v>577</v>
      </c>
      <c r="R4" s="542" t="s">
        <v>578</v>
      </c>
      <c r="S4" s="541" t="s">
        <v>625</v>
      </c>
      <c r="T4" s="123" t="s">
        <v>607</v>
      </c>
      <c r="U4" s="167" t="s">
        <v>608</v>
      </c>
      <c r="V4" s="637"/>
      <c r="W4" s="635"/>
      <c r="X4" s="635"/>
      <c r="Y4" s="635"/>
      <c r="Z4" s="655"/>
      <c r="AA4" s="141" t="s">
        <v>630</v>
      </c>
      <c r="AB4" s="542" t="s">
        <v>594</v>
      </c>
      <c r="AC4" s="541" t="s">
        <v>595</v>
      </c>
      <c r="AD4" s="153" t="s">
        <v>581</v>
      </c>
      <c r="AE4" s="154" t="s">
        <v>582</v>
      </c>
      <c r="AF4" s="155" t="s">
        <v>87</v>
      </c>
      <c r="AG4" s="542" t="s">
        <v>86</v>
      </c>
      <c r="AH4" s="542" t="s">
        <v>85</v>
      </c>
      <c r="AI4" s="542" t="s">
        <v>84</v>
      </c>
      <c r="AJ4" s="542" t="s">
        <v>581</v>
      </c>
      <c r="AK4" s="541" t="s">
        <v>582</v>
      </c>
      <c r="AL4" s="155" t="s">
        <v>619</v>
      </c>
      <c r="AM4" s="542" t="s">
        <v>618</v>
      </c>
      <c r="AN4" s="542" t="s">
        <v>617</v>
      </c>
      <c r="AO4" s="542" t="s">
        <v>620</v>
      </c>
    </row>
    <row r="5" spans="2:41" s="82" customFormat="1" ht="35.25" customHeight="1" thickTop="1" x14ac:dyDescent="0.2">
      <c r="B5" s="216">
        <v>1</v>
      </c>
      <c r="C5" s="217"/>
      <c r="D5" s="218">
        <v>2012</v>
      </c>
      <c r="E5" s="219" t="s">
        <v>10</v>
      </c>
      <c r="F5" s="220" t="s">
        <v>561</v>
      </c>
      <c r="G5" s="221" t="s">
        <v>634</v>
      </c>
      <c r="H5" s="222" t="s">
        <v>636</v>
      </c>
      <c r="I5" s="221" t="s">
        <v>635</v>
      </c>
      <c r="J5" s="223" t="s">
        <v>637</v>
      </c>
      <c r="K5" s="224" t="s">
        <v>638</v>
      </c>
      <c r="L5" s="225">
        <v>39261</v>
      </c>
      <c r="M5" s="226">
        <v>39345</v>
      </c>
      <c r="N5" s="220" t="s">
        <v>613</v>
      </c>
      <c r="O5" s="218"/>
      <c r="P5" s="227">
        <v>2</v>
      </c>
      <c r="Q5" s="220"/>
      <c r="R5" s="218"/>
      <c r="S5" s="227">
        <v>510</v>
      </c>
      <c r="T5" s="228"/>
      <c r="U5" s="229"/>
      <c r="V5" s="230" t="s">
        <v>610</v>
      </c>
      <c r="W5" s="231" t="s">
        <v>587</v>
      </c>
      <c r="X5" s="231"/>
      <c r="Y5" s="232"/>
      <c r="Z5" s="515" t="s">
        <v>651</v>
      </c>
      <c r="AA5" s="138">
        <v>41253</v>
      </c>
      <c r="AB5" s="233" t="s">
        <v>650</v>
      </c>
      <c r="AC5" s="233"/>
      <c r="AD5" s="234"/>
      <c r="AE5" s="235"/>
      <c r="AF5" s="150"/>
      <c r="AG5" s="151"/>
      <c r="AH5" s="151"/>
      <c r="AI5" s="151"/>
      <c r="AJ5" s="306">
        <v>1</v>
      </c>
      <c r="AK5" s="152"/>
      <c r="AL5" s="162"/>
      <c r="AM5" s="163"/>
      <c r="AN5" s="163"/>
      <c r="AO5" s="164"/>
    </row>
    <row r="6" spans="2:41" s="82" customFormat="1" ht="35.25" customHeight="1" x14ac:dyDescent="0.2">
      <c r="B6" s="171">
        <v>2</v>
      </c>
      <c r="C6" s="170"/>
      <c r="D6" s="88">
        <v>2012</v>
      </c>
      <c r="E6" s="113" t="s">
        <v>10</v>
      </c>
      <c r="F6" s="95" t="s">
        <v>561</v>
      </c>
      <c r="G6" s="105" t="s">
        <v>634</v>
      </c>
      <c r="H6" s="106" t="s">
        <v>636</v>
      </c>
      <c r="I6" s="105" t="s">
        <v>635</v>
      </c>
      <c r="J6" s="107" t="s">
        <v>637</v>
      </c>
      <c r="K6" s="99" t="s">
        <v>639</v>
      </c>
      <c r="L6" s="214">
        <v>39668</v>
      </c>
      <c r="M6" s="215">
        <v>41123</v>
      </c>
      <c r="N6" s="95" t="s">
        <v>613</v>
      </c>
      <c r="O6" s="88"/>
      <c r="P6" s="96">
        <v>4</v>
      </c>
      <c r="Q6" s="95"/>
      <c r="R6" s="88"/>
      <c r="S6" s="96">
        <v>835</v>
      </c>
      <c r="T6" s="122"/>
      <c r="U6" s="160"/>
      <c r="V6" s="168" t="s">
        <v>610</v>
      </c>
      <c r="W6" s="133" t="s">
        <v>587</v>
      </c>
      <c r="X6" s="133"/>
      <c r="Y6" s="134"/>
      <c r="Z6" s="515" t="s">
        <v>651</v>
      </c>
      <c r="AA6" s="138">
        <v>41253</v>
      </c>
      <c r="AB6" s="140" t="s">
        <v>650</v>
      </c>
      <c r="AC6" s="140"/>
      <c r="AD6" s="148"/>
      <c r="AE6" s="149"/>
      <c r="AF6" s="150"/>
      <c r="AG6" s="151"/>
      <c r="AH6" s="151"/>
      <c r="AI6" s="151"/>
      <c r="AJ6" s="306">
        <v>2</v>
      </c>
      <c r="AK6" s="152"/>
      <c r="AL6" s="135"/>
      <c r="AM6" s="172"/>
      <c r="AN6" s="172"/>
      <c r="AO6" s="173"/>
    </row>
    <row r="7" spans="2:41" s="82" customFormat="1" ht="35.25" customHeight="1" x14ac:dyDescent="0.2">
      <c r="B7" s="171">
        <v>3</v>
      </c>
      <c r="C7" s="170"/>
      <c r="D7" s="88">
        <v>2012</v>
      </c>
      <c r="E7" s="113" t="s">
        <v>10</v>
      </c>
      <c r="F7" s="95" t="s">
        <v>561</v>
      </c>
      <c r="G7" s="105" t="s">
        <v>634</v>
      </c>
      <c r="H7" s="106" t="s">
        <v>636</v>
      </c>
      <c r="I7" s="105" t="s">
        <v>635</v>
      </c>
      <c r="J7" s="107" t="s">
        <v>637</v>
      </c>
      <c r="K7" s="99" t="s">
        <v>640</v>
      </c>
      <c r="L7" s="214">
        <v>39517</v>
      </c>
      <c r="M7" s="215">
        <v>41117</v>
      </c>
      <c r="N7" s="95" t="s">
        <v>613</v>
      </c>
      <c r="O7" s="88"/>
      <c r="P7" s="96">
        <v>2</v>
      </c>
      <c r="Q7" s="95"/>
      <c r="R7" s="88"/>
      <c r="S7" s="96">
        <v>401</v>
      </c>
      <c r="T7" s="122"/>
      <c r="U7" s="160"/>
      <c r="V7" s="168" t="s">
        <v>610</v>
      </c>
      <c r="W7" s="133" t="s">
        <v>587</v>
      </c>
      <c r="X7" s="133"/>
      <c r="Y7" s="134"/>
      <c r="Z7" s="515" t="s">
        <v>651</v>
      </c>
      <c r="AA7" s="138">
        <v>41253</v>
      </c>
      <c r="AB7" s="140" t="s">
        <v>650</v>
      </c>
      <c r="AC7" s="140"/>
      <c r="AD7" s="148"/>
      <c r="AE7" s="149"/>
      <c r="AF7" s="150"/>
      <c r="AG7" s="151"/>
      <c r="AH7" s="151"/>
      <c r="AI7" s="151"/>
      <c r="AJ7" s="306">
        <v>1</v>
      </c>
      <c r="AK7" s="152"/>
      <c r="AL7" s="135"/>
      <c r="AM7" s="172"/>
      <c r="AN7" s="172"/>
      <c r="AO7" s="173"/>
    </row>
    <row r="8" spans="2:41" s="82" customFormat="1" ht="35.25" customHeight="1" x14ac:dyDescent="0.2">
      <c r="B8" s="171">
        <v>4</v>
      </c>
      <c r="C8" s="170"/>
      <c r="D8" s="88">
        <v>2012</v>
      </c>
      <c r="E8" s="113" t="s">
        <v>10</v>
      </c>
      <c r="F8" s="95" t="s">
        <v>561</v>
      </c>
      <c r="G8" s="105" t="s">
        <v>634</v>
      </c>
      <c r="H8" s="106" t="s">
        <v>636</v>
      </c>
      <c r="I8" s="105" t="s">
        <v>635</v>
      </c>
      <c r="J8" s="107" t="s">
        <v>637</v>
      </c>
      <c r="K8" s="99" t="s">
        <v>641</v>
      </c>
      <c r="L8" s="214">
        <v>39873</v>
      </c>
      <c r="M8" s="215">
        <v>41219</v>
      </c>
      <c r="N8" s="95" t="s">
        <v>613</v>
      </c>
      <c r="O8" s="88"/>
      <c r="P8" s="96">
        <v>2</v>
      </c>
      <c r="Q8" s="95"/>
      <c r="R8" s="88"/>
      <c r="S8" s="96">
        <v>369</v>
      </c>
      <c r="T8" s="122"/>
      <c r="U8" s="160"/>
      <c r="V8" s="168" t="s">
        <v>610</v>
      </c>
      <c r="W8" s="133" t="s">
        <v>587</v>
      </c>
      <c r="X8" s="133"/>
      <c r="Y8" s="134"/>
      <c r="Z8" s="515" t="s">
        <v>651</v>
      </c>
      <c r="AA8" s="138">
        <v>41253</v>
      </c>
      <c r="AB8" s="140" t="s">
        <v>650</v>
      </c>
      <c r="AC8" s="140"/>
      <c r="AD8" s="148"/>
      <c r="AE8" s="149"/>
      <c r="AF8" s="150"/>
      <c r="AG8" s="151"/>
      <c r="AH8" s="151"/>
      <c r="AI8" s="151"/>
      <c r="AJ8" s="306">
        <v>3</v>
      </c>
      <c r="AK8" s="152"/>
      <c r="AL8" s="135"/>
      <c r="AM8" s="172"/>
      <c r="AN8" s="172"/>
      <c r="AO8" s="173"/>
    </row>
    <row r="9" spans="2:41" s="82" customFormat="1" ht="35.25" customHeight="1" x14ac:dyDescent="0.2">
      <c r="B9" s="171">
        <v>5</v>
      </c>
      <c r="C9" s="170"/>
      <c r="D9" s="88">
        <v>2012</v>
      </c>
      <c r="E9" s="113" t="s">
        <v>10</v>
      </c>
      <c r="F9" s="95" t="s">
        <v>561</v>
      </c>
      <c r="G9" s="105" t="s">
        <v>634</v>
      </c>
      <c r="H9" s="106" t="s">
        <v>636</v>
      </c>
      <c r="I9" s="105" t="s">
        <v>635</v>
      </c>
      <c r="J9" s="107" t="s">
        <v>637</v>
      </c>
      <c r="K9" s="99" t="s">
        <v>642</v>
      </c>
      <c r="L9" s="214">
        <v>39239</v>
      </c>
      <c r="M9" s="215">
        <v>41054</v>
      </c>
      <c r="N9" s="95" t="s">
        <v>613</v>
      </c>
      <c r="O9" s="88"/>
      <c r="P9" s="96">
        <v>3</v>
      </c>
      <c r="Q9" s="95"/>
      <c r="R9" s="88"/>
      <c r="S9" s="96">
        <v>596</v>
      </c>
      <c r="T9" s="122"/>
      <c r="U9" s="160"/>
      <c r="V9" s="168" t="s">
        <v>610</v>
      </c>
      <c r="W9" s="133" t="s">
        <v>587</v>
      </c>
      <c r="X9" s="133"/>
      <c r="Y9" s="134"/>
      <c r="Z9" s="515" t="s">
        <v>651</v>
      </c>
      <c r="AA9" s="138">
        <v>41253</v>
      </c>
      <c r="AB9" s="140" t="s">
        <v>650</v>
      </c>
      <c r="AC9" s="140"/>
      <c r="AD9" s="148"/>
      <c r="AE9" s="149"/>
      <c r="AF9" s="150"/>
      <c r="AG9" s="151"/>
      <c r="AH9" s="151"/>
      <c r="AI9" s="151"/>
      <c r="AJ9" s="306">
        <v>3</v>
      </c>
      <c r="AK9" s="152"/>
      <c r="AL9" s="135"/>
      <c r="AM9" s="172"/>
      <c r="AN9" s="172"/>
      <c r="AO9" s="173"/>
    </row>
    <row r="10" spans="2:41" s="82" customFormat="1" ht="35.25" customHeight="1" x14ac:dyDescent="0.2">
      <c r="B10" s="171">
        <v>6</v>
      </c>
      <c r="C10" s="170"/>
      <c r="D10" s="88">
        <v>2012</v>
      </c>
      <c r="E10" s="113" t="s">
        <v>10</v>
      </c>
      <c r="F10" s="95" t="s">
        <v>561</v>
      </c>
      <c r="G10" s="105" t="s">
        <v>634</v>
      </c>
      <c r="H10" s="106" t="s">
        <v>636</v>
      </c>
      <c r="I10" s="105" t="s">
        <v>635</v>
      </c>
      <c r="J10" s="107" t="s">
        <v>637</v>
      </c>
      <c r="K10" s="99" t="s">
        <v>643</v>
      </c>
      <c r="L10" s="214">
        <v>39546</v>
      </c>
      <c r="M10" s="215">
        <v>40602</v>
      </c>
      <c r="N10" s="95" t="s">
        <v>613</v>
      </c>
      <c r="O10" s="88"/>
      <c r="P10" s="96">
        <v>3</v>
      </c>
      <c r="Q10" s="95"/>
      <c r="R10" s="88"/>
      <c r="S10" s="96">
        <v>586</v>
      </c>
      <c r="T10" s="122"/>
      <c r="U10" s="160"/>
      <c r="V10" s="168" t="s">
        <v>610</v>
      </c>
      <c r="W10" s="133" t="s">
        <v>587</v>
      </c>
      <c r="X10" s="133"/>
      <c r="Y10" s="134"/>
      <c r="Z10" s="515" t="s">
        <v>651</v>
      </c>
      <c r="AA10" s="138">
        <v>41253</v>
      </c>
      <c r="AB10" s="140" t="s">
        <v>650</v>
      </c>
      <c r="AC10" s="140"/>
      <c r="AD10" s="148"/>
      <c r="AE10" s="149"/>
      <c r="AF10" s="150"/>
      <c r="AG10" s="151"/>
      <c r="AH10" s="151"/>
      <c r="AI10" s="151"/>
      <c r="AJ10" s="306">
        <v>4</v>
      </c>
      <c r="AK10" s="152"/>
      <c r="AL10" s="135"/>
      <c r="AM10" s="172"/>
      <c r="AN10" s="172"/>
      <c r="AO10" s="173"/>
    </row>
    <row r="11" spans="2:41" s="82" customFormat="1" ht="35.25" customHeight="1" x14ac:dyDescent="0.2">
      <c r="B11" s="171">
        <v>7</v>
      </c>
      <c r="C11" s="170"/>
      <c r="D11" s="88">
        <v>2012</v>
      </c>
      <c r="E11" s="113" t="s">
        <v>10</v>
      </c>
      <c r="F11" s="95" t="s">
        <v>561</v>
      </c>
      <c r="G11" s="105" t="s">
        <v>634</v>
      </c>
      <c r="H11" s="106" t="s">
        <v>636</v>
      </c>
      <c r="I11" s="105" t="s">
        <v>635</v>
      </c>
      <c r="J11" s="107" t="s">
        <v>637</v>
      </c>
      <c r="K11" s="99" t="s">
        <v>644</v>
      </c>
      <c r="L11" s="214">
        <v>39783</v>
      </c>
      <c r="M11" s="215">
        <v>40450</v>
      </c>
      <c r="N11" s="95" t="s">
        <v>613</v>
      </c>
      <c r="O11" s="88"/>
      <c r="P11" s="96">
        <v>2</v>
      </c>
      <c r="Q11" s="95"/>
      <c r="R11" s="88"/>
      <c r="S11" s="96">
        <v>368</v>
      </c>
      <c r="T11" s="122"/>
      <c r="U11" s="160"/>
      <c r="V11" s="168" t="s">
        <v>610</v>
      </c>
      <c r="W11" s="133" t="s">
        <v>587</v>
      </c>
      <c r="X11" s="133"/>
      <c r="Y11" s="134"/>
      <c r="Z11" s="515" t="s">
        <v>651</v>
      </c>
      <c r="AA11" s="138">
        <v>41253</v>
      </c>
      <c r="AB11" s="140" t="s">
        <v>650</v>
      </c>
      <c r="AC11" s="140"/>
      <c r="AD11" s="148"/>
      <c r="AE11" s="149"/>
      <c r="AF11" s="150"/>
      <c r="AG11" s="151"/>
      <c r="AH11" s="151"/>
      <c r="AI11" s="151"/>
      <c r="AJ11" s="306">
        <v>5</v>
      </c>
      <c r="AK11" s="152"/>
      <c r="AL11" s="135"/>
      <c r="AM11" s="172"/>
      <c r="AN11" s="172"/>
      <c r="AO11" s="173"/>
    </row>
    <row r="12" spans="2:41" s="82" customFormat="1" ht="35.25" customHeight="1" x14ac:dyDescent="0.2">
      <c r="B12" s="171">
        <v>8</v>
      </c>
      <c r="C12" s="170"/>
      <c r="D12" s="88">
        <v>2012</v>
      </c>
      <c r="E12" s="113" t="s">
        <v>10</v>
      </c>
      <c r="F12" s="95" t="s">
        <v>561</v>
      </c>
      <c r="G12" s="105" t="s">
        <v>634</v>
      </c>
      <c r="H12" s="106" t="s">
        <v>636</v>
      </c>
      <c r="I12" s="105" t="s">
        <v>635</v>
      </c>
      <c r="J12" s="107" t="s">
        <v>637</v>
      </c>
      <c r="K12" s="99" t="s">
        <v>645</v>
      </c>
      <c r="L12" s="214">
        <v>39464</v>
      </c>
      <c r="M12" s="215">
        <v>41124</v>
      </c>
      <c r="N12" s="95" t="s">
        <v>613</v>
      </c>
      <c r="O12" s="88"/>
      <c r="P12" s="96">
        <v>3</v>
      </c>
      <c r="Q12" s="95"/>
      <c r="R12" s="88"/>
      <c r="S12" s="96">
        <v>730</v>
      </c>
      <c r="T12" s="122"/>
      <c r="U12" s="160"/>
      <c r="V12" s="168" t="s">
        <v>610</v>
      </c>
      <c r="W12" s="133" t="s">
        <v>587</v>
      </c>
      <c r="X12" s="133"/>
      <c r="Y12" s="134"/>
      <c r="Z12" s="515" t="s">
        <v>651</v>
      </c>
      <c r="AA12" s="138">
        <v>41253</v>
      </c>
      <c r="AB12" s="140" t="s">
        <v>650</v>
      </c>
      <c r="AC12" s="140"/>
      <c r="AD12" s="148"/>
      <c r="AE12" s="149"/>
      <c r="AF12" s="150"/>
      <c r="AG12" s="151"/>
      <c r="AH12" s="151"/>
      <c r="AI12" s="151"/>
      <c r="AJ12" s="306">
        <v>6</v>
      </c>
      <c r="AK12" s="152"/>
      <c r="AL12" s="135"/>
      <c r="AM12" s="172"/>
      <c r="AN12" s="172"/>
      <c r="AO12" s="173"/>
    </row>
    <row r="13" spans="2:41" s="82" customFormat="1" ht="35.25" customHeight="1" x14ac:dyDescent="0.2">
      <c r="B13" s="171">
        <v>9</v>
      </c>
      <c r="C13" s="170"/>
      <c r="D13" s="88">
        <v>2012</v>
      </c>
      <c r="E13" s="113" t="s">
        <v>10</v>
      </c>
      <c r="F13" s="95" t="s">
        <v>561</v>
      </c>
      <c r="G13" s="105" t="s">
        <v>634</v>
      </c>
      <c r="H13" s="106" t="s">
        <v>636</v>
      </c>
      <c r="I13" s="105" t="s">
        <v>635</v>
      </c>
      <c r="J13" s="107" t="s">
        <v>637</v>
      </c>
      <c r="K13" s="99" t="s">
        <v>646</v>
      </c>
      <c r="L13" s="214">
        <v>38568</v>
      </c>
      <c r="M13" s="215">
        <v>40599</v>
      </c>
      <c r="N13" s="95" t="s">
        <v>613</v>
      </c>
      <c r="O13" s="88"/>
      <c r="P13" s="96">
        <v>1</v>
      </c>
      <c r="Q13" s="95"/>
      <c r="R13" s="88"/>
      <c r="S13" s="96">
        <v>154</v>
      </c>
      <c r="T13" s="122"/>
      <c r="U13" s="160"/>
      <c r="V13" s="168" t="s">
        <v>610</v>
      </c>
      <c r="W13" s="133" t="s">
        <v>587</v>
      </c>
      <c r="X13" s="133"/>
      <c r="Y13" s="134"/>
      <c r="Z13" s="515" t="s">
        <v>651</v>
      </c>
      <c r="AA13" s="138">
        <v>41253</v>
      </c>
      <c r="AB13" s="140" t="s">
        <v>650</v>
      </c>
      <c r="AC13" s="140"/>
      <c r="AD13" s="148"/>
      <c r="AE13" s="149"/>
      <c r="AF13" s="150"/>
      <c r="AG13" s="151"/>
      <c r="AH13" s="151"/>
      <c r="AI13" s="151"/>
      <c r="AJ13" s="306">
        <v>5</v>
      </c>
      <c r="AK13" s="152"/>
      <c r="AL13" s="135"/>
      <c r="AM13" s="172"/>
      <c r="AN13" s="172"/>
      <c r="AO13" s="173"/>
    </row>
    <row r="14" spans="2:41" s="82" customFormat="1" ht="35.25" customHeight="1" x14ac:dyDescent="0.2">
      <c r="B14" s="171">
        <v>10</v>
      </c>
      <c r="C14" s="170"/>
      <c r="D14" s="88">
        <v>2012</v>
      </c>
      <c r="E14" s="113" t="s">
        <v>10</v>
      </c>
      <c r="F14" s="95" t="s">
        <v>561</v>
      </c>
      <c r="G14" s="105" t="s">
        <v>634</v>
      </c>
      <c r="H14" s="106" t="s">
        <v>636</v>
      </c>
      <c r="I14" s="105" t="s">
        <v>635</v>
      </c>
      <c r="J14" s="107" t="s">
        <v>637</v>
      </c>
      <c r="K14" s="99" t="s">
        <v>647</v>
      </c>
      <c r="L14" s="214">
        <v>37706</v>
      </c>
      <c r="M14" s="215">
        <v>38273</v>
      </c>
      <c r="N14" s="95" t="s">
        <v>613</v>
      </c>
      <c r="O14" s="88"/>
      <c r="P14" s="96">
        <v>2</v>
      </c>
      <c r="Q14" s="95"/>
      <c r="R14" s="88"/>
      <c r="S14" s="96">
        <v>368</v>
      </c>
      <c r="T14" s="122"/>
      <c r="U14" s="160"/>
      <c r="V14" s="168" t="s">
        <v>610</v>
      </c>
      <c r="W14" s="133" t="s">
        <v>587</v>
      </c>
      <c r="X14" s="133"/>
      <c r="Y14" s="134"/>
      <c r="Z14" s="515" t="s">
        <v>651</v>
      </c>
      <c r="AA14" s="138">
        <v>41253</v>
      </c>
      <c r="AB14" s="140" t="s">
        <v>650</v>
      </c>
      <c r="AC14" s="140"/>
      <c r="AD14" s="148"/>
      <c r="AE14" s="149"/>
      <c r="AF14" s="150"/>
      <c r="AG14" s="151"/>
      <c r="AH14" s="151"/>
      <c r="AI14" s="151"/>
      <c r="AJ14" s="306">
        <v>5</v>
      </c>
      <c r="AK14" s="152"/>
      <c r="AL14" s="135"/>
      <c r="AM14" s="172"/>
      <c r="AN14" s="172"/>
      <c r="AO14" s="173"/>
    </row>
    <row r="15" spans="2:41" s="82" customFormat="1" ht="35.25" customHeight="1" x14ac:dyDescent="0.2">
      <c r="B15" s="171">
        <v>11</v>
      </c>
      <c r="C15" s="170"/>
      <c r="D15" s="88">
        <v>2012</v>
      </c>
      <c r="E15" s="113" t="s">
        <v>10</v>
      </c>
      <c r="F15" s="95" t="s">
        <v>561</v>
      </c>
      <c r="G15" s="105" t="s">
        <v>634</v>
      </c>
      <c r="H15" s="106" t="s">
        <v>636</v>
      </c>
      <c r="I15" s="105" t="s">
        <v>635</v>
      </c>
      <c r="J15" s="107" t="s">
        <v>637</v>
      </c>
      <c r="K15" s="99" t="s">
        <v>648</v>
      </c>
      <c r="L15" s="214">
        <v>39204</v>
      </c>
      <c r="M15" s="215">
        <v>39589</v>
      </c>
      <c r="N15" s="95" t="s">
        <v>613</v>
      </c>
      <c r="O15" s="88"/>
      <c r="P15" s="96">
        <v>1</v>
      </c>
      <c r="Q15" s="95"/>
      <c r="R15" s="88"/>
      <c r="S15" s="96">
        <v>278</v>
      </c>
      <c r="T15" s="122"/>
      <c r="U15" s="160"/>
      <c r="V15" s="168" t="s">
        <v>610</v>
      </c>
      <c r="W15" s="133" t="s">
        <v>587</v>
      </c>
      <c r="X15" s="133"/>
      <c r="Y15" s="134"/>
      <c r="Z15" s="515" t="s">
        <v>651</v>
      </c>
      <c r="AA15" s="138">
        <v>41253</v>
      </c>
      <c r="AB15" s="530" t="s">
        <v>650</v>
      </c>
      <c r="AC15" s="530"/>
      <c r="AD15" s="531"/>
      <c r="AE15" s="532"/>
      <c r="AF15" s="533"/>
      <c r="AG15" s="534"/>
      <c r="AH15" s="534"/>
      <c r="AI15" s="534"/>
      <c r="AJ15" s="535">
        <v>4</v>
      </c>
      <c r="AK15" s="536"/>
      <c r="AL15" s="135"/>
      <c r="AM15" s="172"/>
      <c r="AN15" s="172"/>
      <c r="AO15" s="173"/>
    </row>
    <row r="16" spans="2:41" s="82" customFormat="1" ht="35.25" customHeight="1" thickBot="1" x14ac:dyDescent="0.25">
      <c r="B16" s="256">
        <v>12</v>
      </c>
      <c r="C16" s="257"/>
      <c r="D16" s="258">
        <v>2012</v>
      </c>
      <c r="E16" s="259" t="s">
        <v>10</v>
      </c>
      <c r="F16" s="260" t="s">
        <v>561</v>
      </c>
      <c r="G16" s="261" t="s">
        <v>634</v>
      </c>
      <c r="H16" s="262" t="s">
        <v>636</v>
      </c>
      <c r="I16" s="261" t="s">
        <v>635</v>
      </c>
      <c r="J16" s="263" t="s">
        <v>637</v>
      </c>
      <c r="K16" s="264" t="s">
        <v>649</v>
      </c>
      <c r="L16" s="265">
        <v>37938</v>
      </c>
      <c r="M16" s="266">
        <v>38456</v>
      </c>
      <c r="N16" s="260" t="s">
        <v>613</v>
      </c>
      <c r="O16" s="258"/>
      <c r="P16" s="267">
        <v>1</v>
      </c>
      <c r="Q16" s="260"/>
      <c r="R16" s="258"/>
      <c r="S16" s="267">
        <v>105</v>
      </c>
      <c r="T16" s="268"/>
      <c r="U16" s="269"/>
      <c r="V16" s="270" t="s">
        <v>610</v>
      </c>
      <c r="W16" s="271" t="s">
        <v>587</v>
      </c>
      <c r="X16" s="271"/>
      <c r="Y16" s="272"/>
      <c r="Z16" s="516" t="s">
        <v>651</v>
      </c>
      <c r="AA16" s="273">
        <v>41253</v>
      </c>
      <c r="AB16" s="253" t="s">
        <v>650</v>
      </c>
      <c r="AC16" s="253"/>
      <c r="AD16" s="254"/>
      <c r="AE16" s="255"/>
      <c r="AF16" s="313"/>
      <c r="AG16" s="314"/>
      <c r="AH16" s="314"/>
      <c r="AI16" s="314"/>
      <c r="AJ16" s="514">
        <v>6</v>
      </c>
      <c r="AK16" s="315"/>
      <c r="AL16" s="333"/>
      <c r="AM16" s="469"/>
      <c r="AN16" s="469"/>
      <c r="AO16" s="537"/>
    </row>
    <row r="17" spans="2:41" s="82" customFormat="1" ht="35.25" customHeight="1" thickTop="1" x14ac:dyDescent="0.2">
      <c r="B17" s="277">
        <v>13</v>
      </c>
      <c r="C17" s="278"/>
      <c r="D17" s="279">
        <v>2013</v>
      </c>
      <c r="E17" s="280" t="s">
        <v>10</v>
      </c>
      <c r="F17" s="281" t="s">
        <v>561</v>
      </c>
      <c r="G17" s="282"/>
      <c r="H17" s="283"/>
      <c r="I17" s="282"/>
      <c r="J17" s="284"/>
      <c r="K17" s="285" t="s">
        <v>652</v>
      </c>
      <c r="L17" s="286">
        <v>40546</v>
      </c>
      <c r="M17" s="287">
        <v>40694</v>
      </c>
      <c r="N17" s="281" t="s">
        <v>613</v>
      </c>
      <c r="O17" s="279"/>
      <c r="P17" s="288">
        <v>1</v>
      </c>
      <c r="Q17" s="281"/>
      <c r="R17" s="279"/>
      <c r="S17" s="288">
        <v>198</v>
      </c>
      <c r="T17" s="289"/>
      <c r="U17" s="301"/>
      <c r="V17" s="291" t="s">
        <v>610</v>
      </c>
      <c r="W17" s="292" t="s">
        <v>587</v>
      </c>
      <c r="X17" s="292"/>
      <c r="Y17" s="293"/>
      <c r="Z17" s="517" t="s">
        <v>656</v>
      </c>
      <c r="AA17" s="294">
        <v>41320</v>
      </c>
      <c r="AB17" s="274" t="s">
        <v>650</v>
      </c>
      <c r="AC17" s="304" t="s">
        <v>657</v>
      </c>
      <c r="AD17" s="297"/>
      <c r="AE17" s="298"/>
      <c r="AF17" s="398"/>
      <c r="AG17" s="399"/>
      <c r="AH17" s="399"/>
      <c r="AI17" s="399"/>
      <c r="AJ17" s="399">
        <v>1</v>
      </c>
      <c r="AK17" s="401"/>
      <c r="AL17" s="294"/>
      <c r="AM17" s="458"/>
      <c r="AN17" s="458"/>
      <c r="AO17" s="539"/>
    </row>
    <row r="18" spans="2:41" s="82" customFormat="1" ht="35.25" customHeight="1" x14ac:dyDescent="0.2">
      <c r="B18" s="171">
        <v>14</v>
      </c>
      <c r="C18" s="170"/>
      <c r="D18" s="88">
        <v>2013</v>
      </c>
      <c r="E18" s="113" t="s">
        <v>10</v>
      </c>
      <c r="F18" s="95" t="s">
        <v>561</v>
      </c>
      <c r="G18" s="105"/>
      <c r="H18" s="106"/>
      <c r="I18" s="105"/>
      <c r="J18" s="107"/>
      <c r="K18" s="99" t="s">
        <v>653</v>
      </c>
      <c r="L18" s="117">
        <v>40701</v>
      </c>
      <c r="M18" s="118">
        <v>40780</v>
      </c>
      <c r="N18" s="95" t="s">
        <v>613</v>
      </c>
      <c r="O18" s="88"/>
      <c r="P18" s="96">
        <v>1</v>
      </c>
      <c r="Q18" s="95"/>
      <c r="R18" s="88"/>
      <c r="S18" s="96">
        <v>182</v>
      </c>
      <c r="T18" s="122"/>
      <c r="U18" s="302"/>
      <c r="V18" s="168" t="s">
        <v>610</v>
      </c>
      <c r="W18" s="133" t="s">
        <v>587</v>
      </c>
      <c r="X18" s="133"/>
      <c r="Y18" s="134"/>
      <c r="Z18" s="515" t="s">
        <v>656</v>
      </c>
      <c r="AA18" s="138">
        <v>41289</v>
      </c>
      <c r="AB18" s="274" t="s">
        <v>650</v>
      </c>
      <c r="AC18" s="304" t="s">
        <v>657</v>
      </c>
      <c r="AD18" s="148"/>
      <c r="AE18" s="149"/>
      <c r="AF18" s="150"/>
      <c r="AG18" s="151"/>
      <c r="AH18" s="151"/>
      <c r="AI18" s="151"/>
      <c r="AJ18" s="151">
        <v>1</v>
      </c>
      <c r="AK18" s="152"/>
      <c r="AL18" s="135"/>
      <c r="AM18" s="172"/>
      <c r="AN18" s="172"/>
      <c r="AO18" s="173"/>
    </row>
    <row r="19" spans="2:41" s="82" customFormat="1" ht="35.25" customHeight="1" x14ac:dyDescent="0.2">
      <c r="B19" s="171">
        <v>15</v>
      </c>
      <c r="C19" s="170"/>
      <c r="D19" s="88">
        <v>2013</v>
      </c>
      <c r="E19" s="113" t="s">
        <v>10</v>
      </c>
      <c r="F19" s="95" t="s">
        <v>561</v>
      </c>
      <c r="G19" s="105"/>
      <c r="H19" s="106"/>
      <c r="I19" s="105"/>
      <c r="J19" s="107"/>
      <c r="K19" s="99" t="s">
        <v>654</v>
      </c>
      <c r="L19" s="117">
        <v>40787</v>
      </c>
      <c r="M19" s="118">
        <v>40896</v>
      </c>
      <c r="N19" s="95" t="s">
        <v>613</v>
      </c>
      <c r="O19" s="88"/>
      <c r="P19" s="96">
        <v>1</v>
      </c>
      <c r="Q19" s="95"/>
      <c r="R19" s="88"/>
      <c r="S19" s="96">
        <v>118</v>
      </c>
      <c r="T19" s="122"/>
      <c r="U19" s="302"/>
      <c r="V19" s="168" t="s">
        <v>610</v>
      </c>
      <c r="W19" s="133" t="s">
        <v>587</v>
      </c>
      <c r="X19" s="133"/>
      <c r="Y19" s="134"/>
      <c r="Z19" s="515" t="s">
        <v>656</v>
      </c>
      <c r="AA19" s="138">
        <v>41289</v>
      </c>
      <c r="AB19" s="274" t="s">
        <v>650</v>
      </c>
      <c r="AC19" s="304" t="s">
        <v>657</v>
      </c>
      <c r="AD19" s="148"/>
      <c r="AE19" s="149"/>
      <c r="AF19" s="150"/>
      <c r="AG19" s="151"/>
      <c r="AH19" s="151"/>
      <c r="AI19" s="151"/>
      <c r="AJ19" s="151">
        <v>1</v>
      </c>
      <c r="AK19" s="152"/>
      <c r="AL19" s="135"/>
      <c r="AM19" s="172"/>
      <c r="AN19" s="172"/>
      <c r="AO19" s="173"/>
    </row>
    <row r="20" spans="2:41" s="82" customFormat="1" ht="35.25" customHeight="1" x14ac:dyDescent="0.2">
      <c r="B20" s="171">
        <v>16</v>
      </c>
      <c r="C20" s="170"/>
      <c r="D20" s="88">
        <v>2013</v>
      </c>
      <c r="E20" s="113" t="s">
        <v>10</v>
      </c>
      <c r="F20" s="95" t="s">
        <v>561</v>
      </c>
      <c r="G20" s="105"/>
      <c r="H20" s="106"/>
      <c r="I20" s="105"/>
      <c r="J20" s="107"/>
      <c r="K20" s="99" t="s">
        <v>655</v>
      </c>
      <c r="L20" s="117">
        <v>40949</v>
      </c>
      <c r="M20" s="118">
        <v>40968</v>
      </c>
      <c r="N20" s="95" t="s">
        <v>613</v>
      </c>
      <c r="O20" s="88"/>
      <c r="P20" s="96">
        <v>1</v>
      </c>
      <c r="Q20" s="95"/>
      <c r="R20" s="88"/>
      <c r="S20" s="96">
        <v>249</v>
      </c>
      <c r="T20" s="122"/>
      <c r="U20" s="302"/>
      <c r="V20" s="168" t="s">
        <v>610</v>
      </c>
      <c r="W20" s="133" t="s">
        <v>587</v>
      </c>
      <c r="X20" s="133"/>
      <c r="Y20" s="134"/>
      <c r="Z20" s="515" t="s">
        <v>656</v>
      </c>
      <c r="AA20" s="138">
        <v>41289</v>
      </c>
      <c r="AB20" s="274" t="s">
        <v>650</v>
      </c>
      <c r="AC20" s="304" t="s">
        <v>657</v>
      </c>
      <c r="AD20" s="148"/>
      <c r="AE20" s="149"/>
      <c r="AF20" s="150"/>
      <c r="AG20" s="151"/>
      <c r="AH20" s="151"/>
      <c r="AI20" s="151"/>
      <c r="AJ20" s="151">
        <v>2</v>
      </c>
      <c r="AK20" s="152"/>
      <c r="AL20" s="135"/>
      <c r="AM20" s="172"/>
      <c r="AN20" s="172"/>
      <c r="AO20" s="173"/>
    </row>
    <row r="21" spans="2:41" s="82" customFormat="1" ht="35.25" customHeight="1" x14ac:dyDescent="0.2">
      <c r="B21" s="171">
        <v>17</v>
      </c>
      <c r="C21" s="170"/>
      <c r="D21" s="88">
        <v>2013</v>
      </c>
      <c r="E21" s="113" t="s">
        <v>10</v>
      </c>
      <c r="F21" s="95" t="s">
        <v>561</v>
      </c>
      <c r="G21" s="105"/>
      <c r="H21" s="106"/>
      <c r="I21" s="105"/>
      <c r="J21" s="107"/>
      <c r="K21" s="99" t="s">
        <v>655</v>
      </c>
      <c r="L21" s="117">
        <v>40968</v>
      </c>
      <c r="M21" s="118">
        <v>40990</v>
      </c>
      <c r="N21" s="95" t="s">
        <v>613</v>
      </c>
      <c r="O21" s="88"/>
      <c r="P21" s="96">
        <v>1</v>
      </c>
      <c r="Q21" s="95"/>
      <c r="R21" s="88"/>
      <c r="S21" s="96">
        <v>253</v>
      </c>
      <c r="T21" s="122"/>
      <c r="U21" s="302"/>
      <c r="V21" s="168" t="s">
        <v>610</v>
      </c>
      <c r="W21" s="133" t="s">
        <v>587</v>
      </c>
      <c r="X21" s="133"/>
      <c r="Y21" s="134"/>
      <c r="Z21" s="515" t="s">
        <v>656</v>
      </c>
      <c r="AA21" s="138">
        <v>41289</v>
      </c>
      <c r="AB21" s="274" t="s">
        <v>650</v>
      </c>
      <c r="AC21" s="304" t="s">
        <v>657</v>
      </c>
      <c r="AD21" s="148"/>
      <c r="AE21" s="149"/>
      <c r="AF21" s="150"/>
      <c r="AG21" s="151"/>
      <c r="AH21" s="151"/>
      <c r="AI21" s="151"/>
      <c r="AJ21" s="151">
        <v>2</v>
      </c>
      <c r="AK21" s="152"/>
      <c r="AL21" s="135"/>
      <c r="AM21" s="172"/>
      <c r="AN21" s="172"/>
      <c r="AO21" s="173"/>
    </row>
    <row r="22" spans="2:41" s="82" customFormat="1" ht="35.25" customHeight="1" x14ac:dyDescent="0.2">
      <c r="B22" s="171">
        <v>18</v>
      </c>
      <c r="C22" s="170"/>
      <c r="D22" s="88">
        <v>2013</v>
      </c>
      <c r="E22" s="113" t="s">
        <v>10</v>
      </c>
      <c r="F22" s="95" t="s">
        <v>561</v>
      </c>
      <c r="G22" s="105"/>
      <c r="H22" s="106"/>
      <c r="I22" s="105"/>
      <c r="J22" s="107"/>
      <c r="K22" s="99" t="s">
        <v>655</v>
      </c>
      <c r="L22" s="117">
        <v>40965</v>
      </c>
      <c r="M22" s="118">
        <v>41008</v>
      </c>
      <c r="N22" s="95" t="s">
        <v>613</v>
      </c>
      <c r="O22" s="88"/>
      <c r="P22" s="96">
        <v>1</v>
      </c>
      <c r="Q22" s="95"/>
      <c r="R22" s="88"/>
      <c r="S22" s="96">
        <v>250</v>
      </c>
      <c r="T22" s="122"/>
      <c r="U22" s="302"/>
      <c r="V22" s="168" t="s">
        <v>610</v>
      </c>
      <c r="W22" s="133" t="s">
        <v>587</v>
      </c>
      <c r="X22" s="133"/>
      <c r="Y22" s="134"/>
      <c r="Z22" s="515" t="s">
        <v>656</v>
      </c>
      <c r="AA22" s="138">
        <v>41289</v>
      </c>
      <c r="AB22" s="274" t="s">
        <v>650</v>
      </c>
      <c r="AC22" s="304" t="s">
        <v>657</v>
      </c>
      <c r="AD22" s="148"/>
      <c r="AE22" s="149"/>
      <c r="AF22" s="150"/>
      <c r="AG22" s="151"/>
      <c r="AH22" s="151"/>
      <c r="AI22" s="151"/>
      <c r="AJ22" s="151">
        <v>2</v>
      </c>
      <c r="AK22" s="152"/>
      <c r="AL22" s="135"/>
      <c r="AM22" s="172"/>
      <c r="AN22" s="172"/>
      <c r="AO22" s="173"/>
    </row>
    <row r="23" spans="2:41" s="82" customFormat="1" ht="35.25" customHeight="1" x14ac:dyDescent="0.2">
      <c r="B23" s="171">
        <v>19</v>
      </c>
      <c r="C23" s="170"/>
      <c r="D23" s="88">
        <v>2013</v>
      </c>
      <c r="E23" s="113" t="s">
        <v>10</v>
      </c>
      <c r="F23" s="95" t="s">
        <v>561</v>
      </c>
      <c r="G23" s="105"/>
      <c r="H23" s="106"/>
      <c r="I23" s="105"/>
      <c r="J23" s="107"/>
      <c r="K23" s="99" t="s">
        <v>655</v>
      </c>
      <c r="L23" s="117">
        <v>41009</v>
      </c>
      <c r="M23" s="118">
        <v>41073</v>
      </c>
      <c r="N23" s="95" t="s">
        <v>613</v>
      </c>
      <c r="O23" s="88"/>
      <c r="P23" s="96">
        <v>1</v>
      </c>
      <c r="Q23" s="95"/>
      <c r="R23" s="88"/>
      <c r="S23" s="96">
        <v>252</v>
      </c>
      <c r="T23" s="122"/>
      <c r="U23" s="302"/>
      <c r="V23" s="168" t="s">
        <v>610</v>
      </c>
      <c r="W23" s="133" t="s">
        <v>587</v>
      </c>
      <c r="X23" s="133"/>
      <c r="Y23" s="134"/>
      <c r="Z23" s="515" t="s">
        <v>656</v>
      </c>
      <c r="AA23" s="138">
        <v>41289</v>
      </c>
      <c r="AB23" s="274" t="s">
        <v>650</v>
      </c>
      <c r="AC23" s="304" t="s">
        <v>657</v>
      </c>
      <c r="AD23" s="148"/>
      <c r="AE23" s="149"/>
      <c r="AF23" s="150"/>
      <c r="AG23" s="151"/>
      <c r="AH23" s="151"/>
      <c r="AI23" s="151"/>
      <c r="AJ23" s="151">
        <v>3</v>
      </c>
      <c r="AK23" s="152"/>
      <c r="AL23" s="135"/>
      <c r="AM23" s="172"/>
      <c r="AN23" s="172"/>
      <c r="AO23" s="173"/>
    </row>
    <row r="24" spans="2:41" s="82" customFormat="1" ht="35.25" customHeight="1" x14ac:dyDescent="0.2">
      <c r="B24" s="171">
        <v>20</v>
      </c>
      <c r="C24" s="170"/>
      <c r="D24" s="88">
        <v>2013</v>
      </c>
      <c r="E24" s="113" t="s">
        <v>10</v>
      </c>
      <c r="F24" s="95" t="s">
        <v>561</v>
      </c>
      <c r="G24" s="105"/>
      <c r="H24" s="106"/>
      <c r="I24" s="105"/>
      <c r="J24" s="107"/>
      <c r="K24" s="99" t="s">
        <v>655</v>
      </c>
      <c r="L24" s="117">
        <v>41073</v>
      </c>
      <c r="M24" s="118">
        <v>41099</v>
      </c>
      <c r="N24" s="95" t="s">
        <v>613</v>
      </c>
      <c r="O24" s="88"/>
      <c r="P24" s="96">
        <v>1</v>
      </c>
      <c r="Q24" s="95"/>
      <c r="R24" s="88"/>
      <c r="S24" s="96">
        <v>247</v>
      </c>
      <c r="T24" s="122"/>
      <c r="U24" s="302"/>
      <c r="V24" s="168" t="s">
        <v>610</v>
      </c>
      <c r="W24" s="133" t="s">
        <v>587</v>
      </c>
      <c r="X24" s="133"/>
      <c r="Y24" s="134"/>
      <c r="Z24" s="515" t="s">
        <v>656</v>
      </c>
      <c r="AA24" s="138">
        <v>41289</v>
      </c>
      <c r="AB24" s="274" t="s">
        <v>650</v>
      </c>
      <c r="AC24" s="304" t="s">
        <v>657</v>
      </c>
      <c r="AD24" s="148"/>
      <c r="AE24" s="149"/>
      <c r="AF24" s="150"/>
      <c r="AG24" s="151"/>
      <c r="AH24" s="151"/>
      <c r="AI24" s="151"/>
      <c r="AJ24" s="151">
        <v>3</v>
      </c>
      <c r="AK24" s="152"/>
      <c r="AL24" s="135"/>
      <c r="AM24" s="172"/>
      <c r="AN24" s="172"/>
      <c r="AO24" s="173"/>
    </row>
    <row r="25" spans="2:41" s="82" customFormat="1" ht="35.25" customHeight="1" thickBot="1" x14ac:dyDescent="0.25">
      <c r="B25" s="236">
        <v>21</v>
      </c>
      <c r="C25" s="237"/>
      <c r="D25" s="238">
        <v>2013</v>
      </c>
      <c r="E25" s="239" t="s">
        <v>10</v>
      </c>
      <c r="F25" s="240" t="s">
        <v>561</v>
      </c>
      <c r="G25" s="241"/>
      <c r="H25" s="242"/>
      <c r="I25" s="241"/>
      <c r="J25" s="243"/>
      <c r="K25" s="244" t="s">
        <v>655</v>
      </c>
      <c r="L25" s="299">
        <v>41099</v>
      </c>
      <c r="M25" s="300">
        <v>41151</v>
      </c>
      <c r="N25" s="240" t="s">
        <v>613</v>
      </c>
      <c r="O25" s="238"/>
      <c r="P25" s="245">
        <v>1</v>
      </c>
      <c r="Q25" s="240"/>
      <c r="R25" s="238"/>
      <c r="S25" s="245">
        <v>218</v>
      </c>
      <c r="T25" s="246"/>
      <c r="U25" s="303"/>
      <c r="V25" s="248" t="s">
        <v>610</v>
      </c>
      <c r="W25" s="249" t="s">
        <v>587</v>
      </c>
      <c r="X25" s="249"/>
      <c r="Y25" s="250"/>
      <c r="Z25" s="518" t="s">
        <v>656</v>
      </c>
      <c r="AA25" s="251">
        <v>41289</v>
      </c>
      <c r="AB25" s="253" t="s">
        <v>650</v>
      </c>
      <c r="AC25" s="305" t="s">
        <v>657</v>
      </c>
      <c r="AD25" s="254"/>
      <c r="AE25" s="255"/>
      <c r="AF25" s="313"/>
      <c r="AG25" s="314"/>
      <c r="AH25" s="314"/>
      <c r="AI25" s="314"/>
      <c r="AJ25" s="314">
        <v>3</v>
      </c>
      <c r="AK25" s="315"/>
      <c r="AL25" s="333"/>
      <c r="AM25" s="469"/>
      <c r="AN25" s="469"/>
      <c r="AO25" s="537"/>
    </row>
    <row r="26" spans="2:41" s="82" customFormat="1" ht="35.25" customHeight="1" thickTop="1" x14ac:dyDescent="0.2">
      <c r="B26" s="171">
        <v>22</v>
      </c>
      <c r="C26" s="309" t="s">
        <v>675</v>
      </c>
      <c r="D26" s="308">
        <v>2007</v>
      </c>
      <c r="E26" s="113" t="s">
        <v>10</v>
      </c>
      <c r="F26" s="95"/>
      <c r="G26" s="105">
        <v>130</v>
      </c>
      <c r="H26" s="106" t="s">
        <v>670</v>
      </c>
      <c r="I26" s="105">
        <v>253</v>
      </c>
      <c r="J26" s="107" t="s">
        <v>637</v>
      </c>
      <c r="K26" s="99" t="s">
        <v>658</v>
      </c>
      <c r="L26" s="117">
        <v>39099</v>
      </c>
      <c r="M26" s="118">
        <v>39535</v>
      </c>
      <c r="N26" s="95" t="s">
        <v>613</v>
      </c>
      <c r="O26" s="88">
        <v>1</v>
      </c>
      <c r="P26" s="96">
        <v>3</v>
      </c>
      <c r="Q26" s="95">
        <v>1</v>
      </c>
      <c r="R26" s="88">
        <v>200</v>
      </c>
      <c r="S26" s="96">
        <v>200</v>
      </c>
      <c r="T26" s="122"/>
      <c r="U26" s="160"/>
      <c r="V26" s="168" t="s">
        <v>610</v>
      </c>
      <c r="W26" s="133" t="s">
        <v>587</v>
      </c>
      <c r="X26" s="133"/>
      <c r="Y26" s="134"/>
      <c r="Z26" s="515" t="s">
        <v>674</v>
      </c>
      <c r="AA26" s="138">
        <v>41708</v>
      </c>
      <c r="AB26" s="274" t="s">
        <v>650</v>
      </c>
      <c r="AC26" s="140"/>
      <c r="AD26" s="148"/>
      <c r="AE26" s="149"/>
      <c r="AF26" s="150"/>
      <c r="AG26" s="151"/>
      <c r="AH26" s="151"/>
      <c r="AI26" s="151"/>
      <c r="AJ26" s="538">
        <v>1</v>
      </c>
      <c r="AK26" s="152"/>
      <c r="AL26" s="138"/>
      <c r="AM26" s="448"/>
      <c r="AN26" s="448"/>
      <c r="AO26" s="529"/>
    </row>
    <row r="27" spans="2:41" s="82" customFormat="1" ht="35.25" customHeight="1" x14ac:dyDescent="0.2">
      <c r="B27" s="171">
        <v>23</v>
      </c>
      <c r="C27" s="309" t="s">
        <v>675</v>
      </c>
      <c r="D27" s="308">
        <v>2007</v>
      </c>
      <c r="E27" s="113" t="s">
        <v>10</v>
      </c>
      <c r="F27" s="95"/>
      <c r="G27" s="105">
        <v>130</v>
      </c>
      <c r="H27" s="106" t="s">
        <v>670</v>
      </c>
      <c r="I27" s="105">
        <v>253</v>
      </c>
      <c r="J27" s="107" t="s">
        <v>637</v>
      </c>
      <c r="K27" s="99" t="s">
        <v>658</v>
      </c>
      <c r="L27" s="117">
        <v>39535</v>
      </c>
      <c r="M27" s="118">
        <v>40168</v>
      </c>
      <c r="N27" s="95" t="s">
        <v>613</v>
      </c>
      <c r="O27" s="88">
        <v>2</v>
      </c>
      <c r="P27" s="96">
        <v>3</v>
      </c>
      <c r="Q27" s="95">
        <v>201</v>
      </c>
      <c r="R27" s="88">
        <v>400</v>
      </c>
      <c r="S27" s="96">
        <v>200</v>
      </c>
      <c r="T27" s="122"/>
      <c r="U27" s="160"/>
      <c r="V27" s="168" t="s">
        <v>610</v>
      </c>
      <c r="W27" s="133" t="s">
        <v>587</v>
      </c>
      <c r="X27" s="133"/>
      <c r="Y27" s="134"/>
      <c r="Z27" s="515" t="s">
        <v>674</v>
      </c>
      <c r="AA27" s="138">
        <v>41708</v>
      </c>
      <c r="AB27" s="139" t="s">
        <v>650</v>
      </c>
      <c r="AC27" s="140"/>
      <c r="AD27" s="148"/>
      <c r="AE27" s="149"/>
      <c r="AF27" s="150"/>
      <c r="AG27" s="151"/>
      <c r="AH27" s="151"/>
      <c r="AI27" s="151"/>
      <c r="AJ27" s="151">
        <v>1</v>
      </c>
      <c r="AK27" s="152"/>
      <c r="AL27" s="135"/>
      <c r="AM27" s="172"/>
      <c r="AN27" s="172"/>
      <c r="AO27" s="173"/>
    </row>
    <row r="28" spans="2:41" s="82" customFormat="1" ht="35.25" customHeight="1" x14ac:dyDescent="0.2">
      <c r="B28" s="171">
        <v>24</v>
      </c>
      <c r="C28" s="309" t="s">
        <v>675</v>
      </c>
      <c r="D28" s="308">
        <v>2007</v>
      </c>
      <c r="E28" s="113" t="s">
        <v>10</v>
      </c>
      <c r="F28" s="95"/>
      <c r="G28" s="105">
        <v>130</v>
      </c>
      <c r="H28" s="106" t="s">
        <v>670</v>
      </c>
      <c r="I28" s="105">
        <v>253</v>
      </c>
      <c r="J28" s="107" t="s">
        <v>637</v>
      </c>
      <c r="K28" s="99" t="s">
        <v>658</v>
      </c>
      <c r="L28" s="117">
        <v>40168</v>
      </c>
      <c r="M28" s="118">
        <v>40952</v>
      </c>
      <c r="N28" s="95" t="s">
        <v>613</v>
      </c>
      <c r="O28" s="88">
        <v>3</v>
      </c>
      <c r="P28" s="96">
        <v>3</v>
      </c>
      <c r="Q28" s="95">
        <v>401</v>
      </c>
      <c r="R28" s="88">
        <v>622</v>
      </c>
      <c r="S28" s="96">
        <v>221</v>
      </c>
      <c r="T28" s="122"/>
      <c r="U28" s="160"/>
      <c r="V28" s="168" t="s">
        <v>610</v>
      </c>
      <c r="W28" s="133" t="s">
        <v>587</v>
      </c>
      <c r="X28" s="133"/>
      <c r="Y28" s="134"/>
      <c r="Z28" s="515" t="s">
        <v>674</v>
      </c>
      <c r="AA28" s="138">
        <v>41708</v>
      </c>
      <c r="AB28" s="139" t="s">
        <v>650</v>
      </c>
      <c r="AC28" s="140"/>
      <c r="AD28" s="148"/>
      <c r="AE28" s="149"/>
      <c r="AF28" s="150"/>
      <c r="AG28" s="151"/>
      <c r="AH28" s="151"/>
      <c r="AI28" s="151"/>
      <c r="AJ28" s="151">
        <v>1</v>
      </c>
      <c r="AK28" s="152"/>
      <c r="AL28" s="135"/>
      <c r="AM28" s="172"/>
      <c r="AN28" s="172"/>
      <c r="AO28" s="173"/>
    </row>
    <row r="29" spans="2:41" s="82" customFormat="1" ht="35.25" customHeight="1" x14ac:dyDescent="0.2">
      <c r="B29" s="171">
        <v>25</v>
      </c>
      <c r="C29" s="309" t="s">
        <v>675</v>
      </c>
      <c r="D29" s="308">
        <v>2008</v>
      </c>
      <c r="E29" s="113" t="s">
        <v>10</v>
      </c>
      <c r="F29" s="95"/>
      <c r="G29" s="105">
        <v>130</v>
      </c>
      <c r="H29" s="106" t="s">
        <v>670</v>
      </c>
      <c r="I29" s="105">
        <v>253</v>
      </c>
      <c r="J29" s="107" t="s">
        <v>637</v>
      </c>
      <c r="K29" s="99" t="s">
        <v>659</v>
      </c>
      <c r="L29" s="117">
        <v>39448</v>
      </c>
      <c r="M29" s="118">
        <v>39609</v>
      </c>
      <c r="N29" s="95" t="s">
        <v>613</v>
      </c>
      <c r="O29" s="88">
        <v>1</v>
      </c>
      <c r="P29" s="96">
        <v>4</v>
      </c>
      <c r="Q29" s="95">
        <v>1</v>
      </c>
      <c r="R29" s="88">
        <v>237</v>
      </c>
      <c r="S29" s="96">
        <v>237</v>
      </c>
      <c r="T29" s="122"/>
      <c r="U29" s="160"/>
      <c r="V29" s="168" t="s">
        <v>610</v>
      </c>
      <c r="W29" s="133" t="s">
        <v>587</v>
      </c>
      <c r="X29" s="133"/>
      <c r="Y29" s="134"/>
      <c r="Z29" s="515" t="s">
        <v>674</v>
      </c>
      <c r="AA29" s="138">
        <v>41708</v>
      </c>
      <c r="AB29" s="139" t="s">
        <v>650</v>
      </c>
      <c r="AC29" s="140"/>
      <c r="AD29" s="148"/>
      <c r="AE29" s="149"/>
      <c r="AF29" s="150"/>
      <c r="AG29" s="151"/>
      <c r="AH29" s="151"/>
      <c r="AI29" s="151"/>
      <c r="AJ29" s="151">
        <v>2</v>
      </c>
      <c r="AK29" s="152"/>
      <c r="AL29" s="135"/>
      <c r="AM29" s="172"/>
      <c r="AN29" s="172"/>
      <c r="AO29" s="173"/>
    </row>
    <row r="30" spans="2:41" s="82" customFormat="1" ht="35.25" customHeight="1" x14ac:dyDescent="0.2">
      <c r="B30" s="171">
        <v>26</v>
      </c>
      <c r="C30" s="309" t="s">
        <v>675</v>
      </c>
      <c r="D30" s="308">
        <v>2008</v>
      </c>
      <c r="E30" s="113" t="s">
        <v>10</v>
      </c>
      <c r="F30" s="95"/>
      <c r="G30" s="105">
        <v>130</v>
      </c>
      <c r="H30" s="106" t="s">
        <v>670</v>
      </c>
      <c r="I30" s="105">
        <v>253</v>
      </c>
      <c r="J30" s="107" t="s">
        <v>637</v>
      </c>
      <c r="K30" s="99" t="s">
        <v>659</v>
      </c>
      <c r="L30" s="117">
        <v>39609</v>
      </c>
      <c r="M30" s="118">
        <v>40375</v>
      </c>
      <c r="N30" s="95" t="s">
        <v>613</v>
      </c>
      <c r="O30" s="88">
        <v>2</v>
      </c>
      <c r="P30" s="96">
        <v>4</v>
      </c>
      <c r="Q30" s="95">
        <v>238</v>
      </c>
      <c r="R30" s="88">
        <v>354</v>
      </c>
      <c r="S30" s="96">
        <v>117</v>
      </c>
      <c r="T30" s="122"/>
      <c r="U30" s="160"/>
      <c r="V30" s="168" t="s">
        <v>610</v>
      </c>
      <c r="W30" s="133" t="s">
        <v>587</v>
      </c>
      <c r="X30" s="133"/>
      <c r="Y30" s="134"/>
      <c r="Z30" s="515" t="s">
        <v>674</v>
      </c>
      <c r="AA30" s="138">
        <v>41708</v>
      </c>
      <c r="AB30" s="139" t="s">
        <v>650</v>
      </c>
      <c r="AC30" s="140"/>
      <c r="AD30" s="148"/>
      <c r="AE30" s="149"/>
      <c r="AF30" s="150"/>
      <c r="AG30" s="151"/>
      <c r="AH30" s="151"/>
      <c r="AI30" s="151"/>
      <c r="AJ30" s="151">
        <v>2</v>
      </c>
      <c r="AK30" s="152"/>
      <c r="AL30" s="135"/>
      <c r="AM30" s="172"/>
      <c r="AN30" s="172"/>
      <c r="AO30" s="173"/>
    </row>
    <row r="31" spans="2:41" s="82" customFormat="1" ht="35.25" customHeight="1" x14ac:dyDescent="0.2">
      <c r="B31" s="171">
        <v>27</v>
      </c>
      <c r="C31" s="309" t="s">
        <v>675</v>
      </c>
      <c r="D31" s="308">
        <v>2008</v>
      </c>
      <c r="E31" s="113" t="s">
        <v>10</v>
      </c>
      <c r="F31" s="95"/>
      <c r="G31" s="105">
        <v>130</v>
      </c>
      <c r="H31" s="106" t="s">
        <v>670</v>
      </c>
      <c r="I31" s="105">
        <v>253</v>
      </c>
      <c r="J31" s="107" t="s">
        <v>637</v>
      </c>
      <c r="K31" s="99" t="s">
        <v>659</v>
      </c>
      <c r="L31" s="117">
        <v>40389</v>
      </c>
      <c r="M31" s="118">
        <v>40707</v>
      </c>
      <c r="N31" s="95" t="s">
        <v>613</v>
      </c>
      <c r="O31" s="88">
        <v>3</v>
      </c>
      <c r="P31" s="96">
        <v>4</v>
      </c>
      <c r="Q31" s="95">
        <v>355</v>
      </c>
      <c r="R31" s="88">
        <v>601</v>
      </c>
      <c r="S31" s="96">
        <v>247</v>
      </c>
      <c r="T31" s="122"/>
      <c r="U31" s="160"/>
      <c r="V31" s="168" t="s">
        <v>610</v>
      </c>
      <c r="W31" s="133" t="s">
        <v>587</v>
      </c>
      <c r="X31" s="133"/>
      <c r="Y31" s="134"/>
      <c r="Z31" s="515" t="s">
        <v>674</v>
      </c>
      <c r="AA31" s="138">
        <v>41708</v>
      </c>
      <c r="AB31" s="139" t="s">
        <v>650</v>
      </c>
      <c r="AC31" s="140"/>
      <c r="AD31" s="148"/>
      <c r="AE31" s="149"/>
      <c r="AF31" s="150"/>
      <c r="AG31" s="151"/>
      <c r="AH31" s="151"/>
      <c r="AI31" s="151"/>
      <c r="AJ31" s="151">
        <v>2</v>
      </c>
      <c r="AK31" s="152"/>
      <c r="AL31" s="135"/>
      <c r="AM31" s="172"/>
      <c r="AN31" s="172"/>
      <c r="AO31" s="173"/>
    </row>
    <row r="32" spans="2:41" s="82" customFormat="1" ht="35.25" customHeight="1" x14ac:dyDescent="0.2">
      <c r="B32" s="171">
        <v>28</v>
      </c>
      <c r="C32" s="309" t="s">
        <v>675</v>
      </c>
      <c r="D32" s="308">
        <v>2008</v>
      </c>
      <c r="E32" s="113" t="s">
        <v>10</v>
      </c>
      <c r="F32" s="95"/>
      <c r="G32" s="105">
        <v>130</v>
      </c>
      <c r="H32" s="106" t="s">
        <v>670</v>
      </c>
      <c r="I32" s="105">
        <v>253</v>
      </c>
      <c r="J32" s="107" t="s">
        <v>637</v>
      </c>
      <c r="K32" s="99" t="s">
        <v>659</v>
      </c>
      <c r="L32" s="117">
        <v>40715</v>
      </c>
      <c r="M32" s="118">
        <v>41330</v>
      </c>
      <c r="N32" s="95" t="s">
        <v>613</v>
      </c>
      <c r="O32" s="88">
        <v>4</v>
      </c>
      <c r="P32" s="96">
        <v>4</v>
      </c>
      <c r="Q32" s="95">
        <v>602</v>
      </c>
      <c r="R32" s="88">
        <v>851</v>
      </c>
      <c r="S32" s="96">
        <v>250</v>
      </c>
      <c r="T32" s="122"/>
      <c r="U32" s="160"/>
      <c r="V32" s="168" t="s">
        <v>610</v>
      </c>
      <c r="W32" s="133" t="s">
        <v>587</v>
      </c>
      <c r="X32" s="133"/>
      <c r="Y32" s="134"/>
      <c r="Z32" s="515" t="s">
        <v>674</v>
      </c>
      <c r="AA32" s="138">
        <v>41708</v>
      </c>
      <c r="AB32" s="139" t="s">
        <v>650</v>
      </c>
      <c r="AC32" s="140"/>
      <c r="AD32" s="148"/>
      <c r="AE32" s="149"/>
      <c r="AF32" s="150"/>
      <c r="AG32" s="151"/>
      <c r="AH32" s="151"/>
      <c r="AI32" s="151"/>
      <c r="AJ32" s="151">
        <v>2</v>
      </c>
      <c r="AK32" s="152"/>
      <c r="AL32" s="135"/>
      <c r="AM32" s="172"/>
      <c r="AN32" s="172"/>
      <c r="AO32" s="173"/>
    </row>
    <row r="33" spans="2:41" s="82" customFormat="1" ht="35.25" customHeight="1" x14ac:dyDescent="0.2">
      <c r="B33" s="171">
        <v>29</v>
      </c>
      <c r="C33" s="309" t="s">
        <v>675</v>
      </c>
      <c r="D33" s="308">
        <v>2008</v>
      </c>
      <c r="E33" s="113" t="s">
        <v>10</v>
      </c>
      <c r="F33" s="95"/>
      <c r="G33" s="105">
        <v>130</v>
      </c>
      <c r="H33" s="106" t="s">
        <v>670</v>
      </c>
      <c r="I33" s="105">
        <v>253</v>
      </c>
      <c r="J33" s="107" t="s">
        <v>637</v>
      </c>
      <c r="K33" s="99" t="s">
        <v>660</v>
      </c>
      <c r="L33" s="117">
        <v>39575</v>
      </c>
      <c r="M33" s="118">
        <v>39938</v>
      </c>
      <c r="N33" s="95" t="s">
        <v>613</v>
      </c>
      <c r="O33" s="88">
        <v>1</v>
      </c>
      <c r="P33" s="96">
        <v>3</v>
      </c>
      <c r="Q33" s="95">
        <v>1</v>
      </c>
      <c r="R33" s="88">
        <v>250</v>
      </c>
      <c r="S33" s="96">
        <v>250</v>
      </c>
      <c r="T33" s="122"/>
      <c r="U33" s="160"/>
      <c r="V33" s="168" t="s">
        <v>610</v>
      </c>
      <c r="W33" s="133" t="s">
        <v>587</v>
      </c>
      <c r="X33" s="133"/>
      <c r="Y33" s="134"/>
      <c r="Z33" s="515" t="s">
        <v>674</v>
      </c>
      <c r="AA33" s="138">
        <v>41708</v>
      </c>
      <c r="AB33" s="139" t="s">
        <v>650</v>
      </c>
      <c r="AC33" s="140"/>
      <c r="AD33" s="148"/>
      <c r="AE33" s="149"/>
      <c r="AF33" s="150"/>
      <c r="AG33" s="151"/>
      <c r="AH33" s="151"/>
      <c r="AI33" s="151"/>
      <c r="AJ33" s="151">
        <v>3</v>
      </c>
      <c r="AK33" s="152"/>
      <c r="AL33" s="135"/>
      <c r="AM33" s="172"/>
      <c r="AN33" s="172"/>
      <c r="AO33" s="173"/>
    </row>
    <row r="34" spans="2:41" s="82" customFormat="1" ht="35.25" customHeight="1" x14ac:dyDescent="0.2">
      <c r="B34" s="171">
        <v>30</v>
      </c>
      <c r="C34" s="309" t="s">
        <v>675</v>
      </c>
      <c r="D34" s="308">
        <v>2008</v>
      </c>
      <c r="E34" s="113" t="s">
        <v>10</v>
      </c>
      <c r="F34" s="95"/>
      <c r="G34" s="105">
        <v>130</v>
      </c>
      <c r="H34" s="106" t="s">
        <v>670</v>
      </c>
      <c r="I34" s="105">
        <v>253</v>
      </c>
      <c r="J34" s="107" t="s">
        <v>637</v>
      </c>
      <c r="K34" s="99" t="s">
        <v>660</v>
      </c>
      <c r="L34" s="117">
        <v>39941</v>
      </c>
      <c r="M34" s="118">
        <v>40387</v>
      </c>
      <c r="N34" s="95" t="s">
        <v>613</v>
      </c>
      <c r="O34" s="88">
        <v>2</v>
      </c>
      <c r="P34" s="96">
        <v>3</v>
      </c>
      <c r="Q34" s="95">
        <v>251</v>
      </c>
      <c r="R34" s="88">
        <v>303</v>
      </c>
      <c r="S34" s="96">
        <v>53</v>
      </c>
      <c r="T34" s="122"/>
      <c r="U34" s="160"/>
      <c r="V34" s="168" t="s">
        <v>610</v>
      </c>
      <c r="W34" s="133" t="s">
        <v>587</v>
      </c>
      <c r="X34" s="133"/>
      <c r="Y34" s="134"/>
      <c r="Z34" s="515" t="s">
        <v>674</v>
      </c>
      <c r="AA34" s="138">
        <v>41708</v>
      </c>
      <c r="AB34" s="139" t="s">
        <v>650</v>
      </c>
      <c r="AC34" s="140"/>
      <c r="AD34" s="148"/>
      <c r="AE34" s="149"/>
      <c r="AF34" s="150"/>
      <c r="AG34" s="151"/>
      <c r="AH34" s="151"/>
      <c r="AI34" s="151"/>
      <c r="AJ34" s="151">
        <v>3</v>
      </c>
      <c r="AK34" s="152"/>
      <c r="AL34" s="135"/>
      <c r="AM34" s="172"/>
      <c r="AN34" s="172"/>
      <c r="AO34" s="173"/>
    </row>
    <row r="35" spans="2:41" s="82" customFormat="1" ht="35.25" customHeight="1" x14ac:dyDescent="0.2">
      <c r="B35" s="171">
        <v>31</v>
      </c>
      <c r="C35" s="309" t="s">
        <v>675</v>
      </c>
      <c r="D35" s="308">
        <v>2008</v>
      </c>
      <c r="E35" s="113" t="s">
        <v>10</v>
      </c>
      <c r="F35" s="95"/>
      <c r="G35" s="105">
        <v>130</v>
      </c>
      <c r="H35" s="106" t="s">
        <v>670</v>
      </c>
      <c r="I35" s="105">
        <v>253</v>
      </c>
      <c r="J35" s="107" t="s">
        <v>637</v>
      </c>
      <c r="K35" s="99" t="s">
        <v>660</v>
      </c>
      <c r="L35" s="117">
        <v>40306</v>
      </c>
      <c r="M35" s="118">
        <v>41352</v>
      </c>
      <c r="N35" s="95" t="s">
        <v>613</v>
      </c>
      <c r="O35" s="88">
        <v>3</v>
      </c>
      <c r="P35" s="96">
        <v>3</v>
      </c>
      <c r="Q35" s="95">
        <v>304</v>
      </c>
      <c r="R35" s="88">
        <v>534</v>
      </c>
      <c r="S35" s="96">
        <v>238</v>
      </c>
      <c r="T35" s="122"/>
      <c r="U35" s="160"/>
      <c r="V35" s="168" t="s">
        <v>610</v>
      </c>
      <c r="W35" s="133" t="s">
        <v>587</v>
      </c>
      <c r="X35" s="133"/>
      <c r="Y35" s="134"/>
      <c r="Z35" s="515" t="s">
        <v>674</v>
      </c>
      <c r="AA35" s="138">
        <v>41708</v>
      </c>
      <c r="AB35" s="139" t="s">
        <v>650</v>
      </c>
      <c r="AC35" s="140"/>
      <c r="AD35" s="148"/>
      <c r="AE35" s="149"/>
      <c r="AF35" s="150"/>
      <c r="AG35" s="151"/>
      <c r="AH35" s="151"/>
      <c r="AI35" s="151"/>
      <c r="AJ35" s="151">
        <v>3</v>
      </c>
      <c r="AK35" s="152"/>
      <c r="AL35" s="135"/>
      <c r="AM35" s="172"/>
      <c r="AN35" s="172"/>
      <c r="AO35" s="173"/>
    </row>
    <row r="36" spans="2:41" s="82" customFormat="1" ht="35.25" customHeight="1" x14ac:dyDescent="0.2">
      <c r="B36" s="171">
        <v>32</v>
      </c>
      <c r="C36" s="309" t="s">
        <v>675</v>
      </c>
      <c r="D36" s="308">
        <v>2008</v>
      </c>
      <c r="E36" s="113" t="s">
        <v>10</v>
      </c>
      <c r="F36" s="95"/>
      <c r="G36" s="105">
        <v>130</v>
      </c>
      <c r="H36" s="106" t="s">
        <v>670</v>
      </c>
      <c r="I36" s="105">
        <v>253</v>
      </c>
      <c r="J36" s="107" t="s">
        <v>637</v>
      </c>
      <c r="K36" s="99" t="s">
        <v>661</v>
      </c>
      <c r="L36" s="117">
        <v>39765</v>
      </c>
      <c r="M36" s="118">
        <v>40143</v>
      </c>
      <c r="N36" s="95" t="s">
        <v>613</v>
      </c>
      <c r="O36" s="88">
        <v>1</v>
      </c>
      <c r="P36" s="96">
        <v>2</v>
      </c>
      <c r="Q36" s="95">
        <v>1</v>
      </c>
      <c r="R36" s="88">
        <v>225</v>
      </c>
      <c r="S36" s="96">
        <v>225</v>
      </c>
      <c r="T36" s="122"/>
      <c r="U36" s="160"/>
      <c r="V36" s="168" t="s">
        <v>610</v>
      </c>
      <c r="W36" s="133" t="s">
        <v>587</v>
      </c>
      <c r="X36" s="133"/>
      <c r="Y36" s="134"/>
      <c r="Z36" s="515" t="s">
        <v>674</v>
      </c>
      <c r="AA36" s="138">
        <v>41708</v>
      </c>
      <c r="AB36" s="139" t="s">
        <v>650</v>
      </c>
      <c r="AC36" s="140"/>
      <c r="AD36" s="148"/>
      <c r="AE36" s="149"/>
      <c r="AF36" s="150"/>
      <c r="AG36" s="151"/>
      <c r="AH36" s="151"/>
      <c r="AI36" s="151"/>
      <c r="AJ36" s="151">
        <v>4</v>
      </c>
      <c r="AK36" s="152"/>
      <c r="AL36" s="135"/>
      <c r="AM36" s="172"/>
      <c r="AN36" s="172"/>
      <c r="AO36" s="173"/>
    </row>
    <row r="37" spans="2:41" s="82" customFormat="1" ht="35.25" customHeight="1" x14ac:dyDescent="0.2">
      <c r="B37" s="171">
        <v>33</v>
      </c>
      <c r="C37" s="309" t="s">
        <v>675</v>
      </c>
      <c r="D37" s="308">
        <v>2008</v>
      </c>
      <c r="E37" s="113" t="s">
        <v>10</v>
      </c>
      <c r="F37" s="95"/>
      <c r="G37" s="105">
        <v>130</v>
      </c>
      <c r="H37" s="106" t="s">
        <v>670</v>
      </c>
      <c r="I37" s="105">
        <v>253</v>
      </c>
      <c r="J37" s="107" t="s">
        <v>637</v>
      </c>
      <c r="K37" s="99" t="s">
        <v>661</v>
      </c>
      <c r="L37" s="117">
        <v>40149</v>
      </c>
      <c r="M37" s="118">
        <v>41387</v>
      </c>
      <c r="N37" s="95" t="s">
        <v>613</v>
      </c>
      <c r="O37" s="88">
        <v>2</v>
      </c>
      <c r="P37" s="96">
        <v>2</v>
      </c>
      <c r="Q37" s="95">
        <v>226</v>
      </c>
      <c r="R37" s="88">
        <v>480</v>
      </c>
      <c r="S37" s="96">
        <v>255</v>
      </c>
      <c r="T37" s="122"/>
      <c r="U37" s="160"/>
      <c r="V37" s="168" t="s">
        <v>610</v>
      </c>
      <c r="W37" s="133" t="s">
        <v>587</v>
      </c>
      <c r="X37" s="133"/>
      <c r="Y37" s="134"/>
      <c r="Z37" s="515" t="s">
        <v>674</v>
      </c>
      <c r="AA37" s="138">
        <v>41708</v>
      </c>
      <c r="AB37" s="139" t="s">
        <v>650</v>
      </c>
      <c r="AC37" s="140"/>
      <c r="AD37" s="148"/>
      <c r="AE37" s="149"/>
      <c r="AF37" s="150"/>
      <c r="AG37" s="151"/>
      <c r="AH37" s="151"/>
      <c r="AI37" s="151"/>
      <c r="AJ37" s="151">
        <v>4</v>
      </c>
      <c r="AK37" s="152"/>
      <c r="AL37" s="135"/>
      <c r="AM37" s="172"/>
      <c r="AN37" s="172"/>
      <c r="AO37" s="173"/>
    </row>
    <row r="38" spans="2:41" s="82" customFormat="1" ht="35.25" customHeight="1" x14ac:dyDescent="0.2">
      <c r="B38" s="171">
        <v>34</v>
      </c>
      <c r="C38" s="309" t="s">
        <v>675</v>
      </c>
      <c r="D38" s="308">
        <v>2008</v>
      </c>
      <c r="E38" s="113" t="s">
        <v>10</v>
      </c>
      <c r="F38" s="95"/>
      <c r="G38" s="105">
        <v>130</v>
      </c>
      <c r="H38" s="106" t="s">
        <v>670</v>
      </c>
      <c r="I38" s="105">
        <v>253</v>
      </c>
      <c r="J38" s="107" t="s">
        <v>637</v>
      </c>
      <c r="K38" s="99" t="s">
        <v>662</v>
      </c>
      <c r="L38" s="117">
        <v>39797</v>
      </c>
      <c r="M38" s="118">
        <v>40424</v>
      </c>
      <c r="N38" s="95" t="s">
        <v>613</v>
      </c>
      <c r="O38" s="88">
        <v>1</v>
      </c>
      <c r="P38" s="96">
        <v>2</v>
      </c>
      <c r="Q38" s="95">
        <v>1</v>
      </c>
      <c r="R38" s="88">
        <v>231</v>
      </c>
      <c r="S38" s="96">
        <v>231</v>
      </c>
      <c r="T38" s="122"/>
      <c r="U38" s="160"/>
      <c r="V38" s="168" t="s">
        <v>610</v>
      </c>
      <c r="W38" s="133" t="s">
        <v>587</v>
      </c>
      <c r="X38" s="133"/>
      <c r="Y38" s="134"/>
      <c r="Z38" s="515" t="s">
        <v>674</v>
      </c>
      <c r="AA38" s="138">
        <v>41708</v>
      </c>
      <c r="AB38" s="139" t="s">
        <v>650</v>
      </c>
      <c r="AC38" s="140"/>
      <c r="AD38" s="148"/>
      <c r="AE38" s="149"/>
      <c r="AF38" s="150"/>
      <c r="AG38" s="151"/>
      <c r="AH38" s="151"/>
      <c r="AI38" s="151"/>
      <c r="AJ38" s="151">
        <v>4</v>
      </c>
      <c r="AK38" s="152"/>
      <c r="AL38" s="135"/>
      <c r="AM38" s="172"/>
      <c r="AN38" s="172"/>
      <c r="AO38" s="173"/>
    </row>
    <row r="39" spans="2:41" s="82" customFormat="1" ht="35.25" customHeight="1" x14ac:dyDescent="0.2">
      <c r="B39" s="171">
        <v>35</v>
      </c>
      <c r="C39" s="309" t="s">
        <v>675</v>
      </c>
      <c r="D39" s="308">
        <v>2008</v>
      </c>
      <c r="E39" s="113" t="s">
        <v>10</v>
      </c>
      <c r="F39" s="95"/>
      <c r="G39" s="105">
        <v>130</v>
      </c>
      <c r="H39" s="106" t="s">
        <v>670</v>
      </c>
      <c r="I39" s="105">
        <v>253</v>
      </c>
      <c r="J39" s="107" t="s">
        <v>637</v>
      </c>
      <c r="K39" s="99" t="s">
        <v>662</v>
      </c>
      <c r="L39" s="117">
        <v>40438</v>
      </c>
      <c r="M39" s="118">
        <v>41366</v>
      </c>
      <c r="N39" s="95" t="s">
        <v>613</v>
      </c>
      <c r="O39" s="88">
        <v>2</v>
      </c>
      <c r="P39" s="96">
        <v>2</v>
      </c>
      <c r="Q39" s="95">
        <v>232</v>
      </c>
      <c r="R39" s="88">
        <v>499</v>
      </c>
      <c r="S39" s="96">
        <v>268</v>
      </c>
      <c r="T39" s="122"/>
      <c r="U39" s="160"/>
      <c r="V39" s="168" t="s">
        <v>610</v>
      </c>
      <c r="W39" s="133" t="s">
        <v>587</v>
      </c>
      <c r="X39" s="133"/>
      <c r="Y39" s="134"/>
      <c r="Z39" s="515" t="s">
        <v>674</v>
      </c>
      <c r="AA39" s="138">
        <v>41708</v>
      </c>
      <c r="AB39" s="139" t="s">
        <v>650</v>
      </c>
      <c r="AC39" s="140"/>
      <c r="AD39" s="148"/>
      <c r="AE39" s="149"/>
      <c r="AF39" s="150"/>
      <c r="AG39" s="151"/>
      <c r="AH39" s="151"/>
      <c r="AI39" s="151"/>
      <c r="AJ39" s="151">
        <v>5</v>
      </c>
      <c r="AK39" s="152"/>
      <c r="AL39" s="135"/>
      <c r="AM39" s="172"/>
      <c r="AN39" s="172"/>
      <c r="AO39" s="173"/>
    </row>
    <row r="40" spans="2:41" s="82" customFormat="1" ht="35.25" customHeight="1" x14ac:dyDescent="0.2">
      <c r="B40" s="171">
        <v>36</v>
      </c>
      <c r="C40" s="309" t="s">
        <v>675</v>
      </c>
      <c r="D40" s="308">
        <v>2009</v>
      </c>
      <c r="E40" s="113" t="s">
        <v>10</v>
      </c>
      <c r="F40" s="95"/>
      <c r="G40" s="105">
        <v>130</v>
      </c>
      <c r="H40" s="106" t="s">
        <v>670</v>
      </c>
      <c r="I40" s="105">
        <v>253</v>
      </c>
      <c r="J40" s="107" t="s">
        <v>637</v>
      </c>
      <c r="K40" s="99" t="s">
        <v>663</v>
      </c>
      <c r="L40" s="117">
        <v>39947</v>
      </c>
      <c r="M40" s="118">
        <v>40075</v>
      </c>
      <c r="N40" s="95" t="s">
        <v>613</v>
      </c>
      <c r="O40" s="88">
        <v>1</v>
      </c>
      <c r="P40" s="96">
        <v>3</v>
      </c>
      <c r="Q40" s="95">
        <v>1</v>
      </c>
      <c r="R40" s="88">
        <v>200</v>
      </c>
      <c r="S40" s="96">
        <v>200</v>
      </c>
      <c r="T40" s="122"/>
      <c r="U40" s="160"/>
      <c r="V40" s="168" t="s">
        <v>610</v>
      </c>
      <c r="W40" s="133" t="s">
        <v>587</v>
      </c>
      <c r="X40" s="133"/>
      <c r="Y40" s="134"/>
      <c r="Z40" s="515" t="s">
        <v>674</v>
      </c>
      <c r="AA40" s="138">
        <v>41708</v>
      </c>
      <c r="AB40" s="139" t="s">
        <v>650</v>
      </c>
      <c r="AC40" s="140"/>
      <c r="AD40" s="148"/>
      <c r="AE40" s="149"/>
      <c r="AF40" s="150"/>
      <c r="AG40" s="151"/>
      <c r="AH40" s="151"/>
      <c r="AI40" s="151"/>
      <c r="AJ40" s="151">
        <v>5</v>
      </c>
      <c r="AK40" s="152"/>
      <c r="AL40" s="135"/>
      <c r="AM40" s="172"/>
      <c r="AN40" s="172"/>
      <c r="AO40" s="173"/>
    </row>
    <row r="41" spans="2:41" s="82" customFormat="1" ht="35.25" customHeight="1" x14ac:dyDescent="0.2">
      <c r="B41" s="171">
        <v>37</v>
      </c>
      <c r="C41" s="309" t="s">
        <v>675</v>
      </c>
      <c r="D41" s="308">
        <v>2009</v>
      </c>
      <c r="E41" s="113" t="s">
        <v>10</v>
      </c>
      <c r="F41" s="95"/>
      <c r="G41" s="105">
        <v>130</v>
      </c>
      <c r="H41" s="106" t="s">
        <v>670</v>
      </c>
      <c r="I41" s="105">
        <v>253</v>
      </c>
      <c r="J41" s="107" t="s">
        <v>637</v>
      </c>
      <c r="K41" s="99" t="s">
        <v>663</v>
      </c>
      <c r="L41" s="117">
        <v>40075</v>
      </c>
      <c r="M41" s="118">
        <v>40701</v>
      </c>
      <c r="N41" s="95" t="s">
        <v>613</v>
      </c>
      <c r="O41" s="88">
        <v>2</v>
      </c>
      <c r="P41" s="96">
        <v>3</v>
      </c>
      <c r="Q41" s="95">
        <v>201</v>
      </c>
      <c r="R41" s="88">
        <v>451</v>
      </c>
      <c r="S41" s="96">
        <v>251</v>
      </c>
      <c r="T41" s="122"/>
      <c r="U41" s="160"/>
      <c r="V41" s="168" t="s">
        <v>610</v>
      </c>
      <c r="W41" s="133" t="s">
        <v>587</v>
      </c>
      <c r="X41" s="133"/>
      <c r="Y41" s="134"/>
      <c r="Z41" s="515" t="s">
        <v>674</v>
      </c>
      <c r="AA41" s="138">
        <v>41708</v>
      </c>
      <c r="AB41" s="139" t="s">
        <v>650</v>
      </c>
      <c r="AC41" s="140"/>
      <c r="AD41" s="148"/>
      <c r="AE41" s="149"/>
      <c r="AF41" s="150"/>
      <c r="AG41" s="151"/>
      <c r="AH41" s="151"/>
      <c r="AI41" s="151"/>
      <c r="AJ41" s="151">
        <v>5</v>
      </c>
      <c r="AK41" s="152"/>
      <c r="AL41" s="135"/>
      <c r="AM41" s="172"/>
      <c r="AN41" s="172"/>
      <c r="AO41" s="173"/>
    </row>
    <row r="42" spans="2:41" s="82" customFormat="1" ht="35.25" customHeight="1" x14ac:dyDescent="0.2">
      <c r="B42" s="171">
        <v>38</v>
      </c>
      <c r="C42" s="309" t="s">
        <v>675</v>
      </c>
      <c r="D42" s="308">
        <v>2009</v>
      </c>
      <c r="E42" s="113" t="s">
        <v>10</v>
      </c>
      <c r="F42" s="95"/>
      <c r="G42" s="105">
        <v>130</v>
      </c>
      <c r="H42" s="106" t="s">
        <v>670</v>
      </c>
      <c r="I42" s="105">
        <v>253</v>
      </c>
      <c r="J42" s="107" t="s">
        <v>637</v>
      </c>
      <c r="K42" s="99" t="s">
        <v>663</v>
      </c>
      <c r="L42" s="117">
        <v>40756</v>
      </c>
      <c r="M42" s="118">
        <v>41487</v>
      </c>
      <c r="N42" s="95" t="s">
        <v>613</v>
      </c>
      <c r="O42" s="88">
        <v>3</v>
      </c>
      <c r="P42" s="96">
        <v>3</v>
      </c>
      <c r="Q42" s="95">
        <v>452</v>
      </c>
      <c r="R42" s="88">
        <v>709</v>
      </c>
      <c r="S42" s="96">
        <v>258</v>
      </c>
      <c r="T42" s="122"/>
      <c r="U42" s="160"/>
      <c r="V42" s="168" t="s">
        <v>610</v>
      </c>
      <c r="W42" s="133" t="s">
        <v>587</v>
      </c>
      <c r="X42" s="133"/>
      <c r="Y42" s="134"/>
      <c r="Z42" s="515" t="s">
        <v>674</v>
      </c>
      <c r="AA42" s="138">
        <v>41708</v>
      </c>
      <c r="AB42" s="139" t="s">
        <v>650</v>
      </c>
      <c r="AC42" s="140"/>
      <c r="AD42" s="148"/>
      <c r="AE42" s="149"/>
      <c r="AF42" s="150"/>
      <c r="AG42" s="151"/>
      <c r="AH42" s="151"/>
      <c r="AI42" s="151"/>
      <c r="AJ42" s="151">
        <v>6</v>
      </c>
      <c r="AK42" s="152"/>
      <c r="AL42" s="135"/>
      <c r="AM42" s="172"/>
      <c r="AN42" s="172"/>
      <c r="AO42" s="173"/>
    </row>
    <row r="43" spans="2:41" s="82" customFormat="1" ht="35.25" customHeight="1" x14ac:dyDescent="0.2">
      <c r="B43" s="171">
        <v>39</v>
      </c>
      <c r="C43" s="309" t="s">
        <v>675</v>
      </c>
      <c r="D43" s="308">
        <v>2009</v>
      </c>
      <c r="E43" s="113" t="s">
        <v>10</v>
      </c>
      <c r="F43" s="95"/>
      <c r="G43" s="105">
        <v>130</v>
      </c>
      <c r="H43" s="106" t="s">
        <v>670</v>
      </c>
      <c r="I43" s="105">
        <v>253</v>
      </c>
      <c r="J43" s="107" t="s">
        <v>637</v>
      </c>
      <c r="K43" s="99" t="s">
        <v>664</v>
      </c>
      <c r="L43" s="117">
        <v>39948</v>
      </c>
      <c r="M43" s="118">
        <v>40330</v>
      </c>
      <c r="N43" s="95" t="s">
        <v>613</v>
      </c>
      <c r="O43" s="88">
        <v>1</v>
      </c>
      <c r="P43" s="96">
        <v>2</v>
      </c>
      <c r="Q43" s="95">
        <v>1</v>
      </c>
      <c r="R43" s="88">
        <v>200</v>
      </c>
      <c r="S43" s="96">
        <v>200</v>
      </c>
      <c r="T43" s="122"/>
      <c r="U43" s="160"/>
      <c r="V43" s="168" t="s">
        <v>610</v>
      </c>
      <c r="W43" s="133" t="s">
        <v>587</v>
      </c>
      <c r="X43" s="133"/>
      <c r="Y43" s="134"/>
      <c r="Z43" s="515" t="s">
        <v>674</v>
      </c>
      <c r="AA43" s="138">
        <v>41708</v>
      </c>
      <c r="AB43" s="139" t="s">
        <v>650</v>
      </c>
      <c r="AC43" s="140"/>
      <c r="AD43" s="148"/>
      <c r="AE43" s="149"/>
      <c r="AF43" s="150"/>
      <c r="AG43" s="151"/>
      <c r="AH43" s="151"/>
      <c r="AI43" s="151"/>
      <c r="AJ43" s="151">
        <v>6</v>
      </c>
      <c r="AK43" s="152"/>
      <c r="AL43" s="135"/>
      <c r="AM43" s="172"/>
      <c r="AN43" s="172"/>
      <c r="AO43" s="173"/>
    </row>
    <row r="44" spans="2:41" s="82" customFormat="1" ht="35.25" customHeight="1" x14ac:dyDescent="0.2">
      <c r="B44" s="171">
        <v>40</v>
      </c>
      <c r="C44" s="309" t="s">
        <v>675</v>
      </c>
      <c r="D44" s="308">
        <v>2009</v>
      </c>
      <c r="E44" s="113" t="s">
        <v>10</v>
      </c>
      <c r="F44" s="95"/>
      <c r="G44" s="105">
        <v>130</v>
      </c>
      <c r="H44" s="106" t="s">
        <v>670</v>
      </c>
      <c r="I44" s="105">
        <v>253</v>
      </c>
      <c r="J44" s="107" t="s">
        <v>637</v>
      </c>
      <c r="K44" s="99" t="s">
        <v>664</v>
      </c>
      <c r="L44" s="117">
        <v>40330</v>
      </c>
      <c r="M44" s="118">
        <v>40766</v>
      </c>
      <c r="N44" s="95" t="s">
        <v>613</v>
      </c>
      <c r="O44" s="88">
        <v>2</v>
      </c>
      <c r="P44" s="96">
        <v>2</v>
      </c>
      <c r="Q44" s="95">
        <v>201</v>
      </c>
      <c r="R44" s="88">
        <v>329</v>
      </c>
      <c r="S44" s="96">
        <v>129</v>
      </c>
      <c r="T44" s="122"/>
      <c r="U44" s="160"/>
      <c r="V44" s="168" t="s">
        <v>610</v>
      </c>
      <c r="W44" s="133" t="s">
        <v>587</v>
      </c>
      <c r="X44" s="133"/>
      <c r="Y44" s="134"/>
      <c r="Z44" s="515" t="s">
        <v>674</v>
      </c>
      <c r="AA44" s="138">
        <v>41708</v>
      </c>
      <c r="AB44" s="139" t="s">
        <v>650</v>
      </c>
      <c r="AC44" s="140"/>
      <c r="AD44" s="148"/>
      <c r="AE44" s="149"/>
      <c r="AF44" s="150"/>
      <c r="AG44" s="151"/>
      <c r="AH44" s="151"/>
      <c r="AI44" s="151"/>
      <c r="AJ44" s="151">
        <v>6</v>
      </c>
      <c r="AK44" s="152"/>
      <c r="AL44" s="135"/>
      <c r="AM44" s="172"/>
      <c r="AN44" s="172"/>
      <c r="AO44" s="173"/>
    </row>
    <row r="45" spans="2:41" s="82" customFormat="1" ht="35.25" customHeight="1" x14ac:dyDescent="0.2">
      <c r="B45" s="171">
        <v>41</v>
      </c>
      <c r="C45" s="309" t="s">
        <v>676</v>
      </c>
      <c r="D45" s="308">
        <v>2010</v>
      </c>
      <c r="E45" s="113" t="s">
        <v>10</v>
      </c>
      <c r="F45" s="95"/>
      <c r="G45" s="105">
        <v>130</v>
      </c>
      <c r="H45" s="106" t="s">
        <v>670</v>
      </c>
      <c r="I45" s="105">
        <v>253</v>
      </c>
      <c r="J45" s="107" t="s">
        <v>637</v>
      </c>
      <c r="K45" s="99" t="s">
        <v>665</v>
      </c>
      <c r="L45" s="117">
        <v>40393</v>
      </c>
      <c r="M45" s="118">
        <v>40786</v>
      </c>
      <c r="N45" s="95" t="s">
        <v>613</v>
      </c>
      <c r="O45" s="88">
        <v>1</v>
      </c>
      <c r="P45" s="96">
        <v>2</v>
      </c>
      <c r="Q45" s="95">
        <v>1</v>
      </c>
      <c r="R45" s="88">
        <v>249</v>
      </c>
      <c r="S45" s="96">
        <v>249</v>
      </c>
      <c r="T45" s="122"/>
      <c r="U45" s="160"/>
      <c r="V45" s="168" t="s">
        <v>610</v>
      </c>
      <c r="W45" s="133" t="s">
        <v>587</v>
      </c>
      <c r="X45" s="133"/>
      <c r="Y45" s="134"/>
      <c r="Z45" s="515" t="s">
        <v>674</v>
      </c>
      <c r="AA45" s="138">
        <v>41708</v>
      </c>
      <c r="AB45" s="139" t="s">
        <v>650</v>
      </c>
      <c r="AC45" s="140"/>
      <c r="AD45" s="148"/>
      <c r="AE45" s="149"/>
      <c r="AF45" s="150"/>
      <c r="AG45" s="151"/>
      <c r="AH45" s="151"/>
      <c r="AI45" s="151"/>
      <c r="AJ45" s="151">
        <v>7</v>
      </c>
      <c r="AK45" s="152"/>
      <c r="AL45" s="135"/>
      <c r="AM45" s="172"/>
      <c r="AN45" s="172"/>
      <c r="AO45" s="173"/>
    </row>
    <row r="46" spans="2:41" s="82" customFormat="1" ht="35.25" customHeight="1" x14ac:dyDescent="0.2">
      <c r="B46" s="171">
        <v>42</v>
      </c>
      <c r="C46" s="309" t="s">
        <v>676</v>
      </c>
      <c r="D46" s="308">
        <v>2010</v>
      </c>
      <c r="E46" s="113" t="s">
        <v>10</v>
      </c>
      <c r="F46" s="95"/>
      <c r="G46" s="105">
        <v>130</v>
      </c>
      <c r="H46" s="106" t="s">
        <v>670</v>
      </c>
      <c r="I46" s="105">
        <v>253</v>
      </c>
      <c r="J46" s="107" t="s">
        <v>637</v>
      </c>
      <c r="K46" s="99" t="s">
        <v>665</v>
      </c>
      <c r="L46" s="117">
        <v>40791</v>
      </c>
      <c r="M46" s="118">
        <v>41431</v>
      </c>
      <c r="N46" s="95" t="s">
        <v>613</v>
      </c>
      <c r="O46" s="88">
        <v>2</v>
      </c>
      <c r="P46" s="96">
        <v>2</v>
      </c>
      <c r="Q46" s="95">
        <v>250</v>
      </c>
      <c r="R46" s="88">
        <v>400</v>
      </c>
      <c r="S46" s="96">
        <v>151</v>
      </c>
      <c r="T46" s="122"/>
      <c r="U46" s="160"/>
      <c r="V46" s="168" t="s">
        <v>610</v>
      </c>
      <c r="W46" s="133" t="s">
        <v>587</v>
      </c>
      <c r="X46" s="133"/>
      <c r="Y46" s="134"/>
      <c r="Z46" s="515" t="s">
        <v>674</v>
      </c>
      <c r="AA46" s="138">
        <v>41708</v>
      </c>
      <c r="AB46" s="139" t="s">
        <v>650</v>
      </c>
      <c r="AC46" s="140"/>
      <c r="AD46" s="148"/>
      <c r="AE46" s="149"/>
      <c r="AF46" s="150"/>
      <c r="AG46" s="151"/>
      <c r="AH46" s="151"/>
      <c r="AI46" s="151"/>
      <c r="AJ46" s="151">
        <v>7</v>
      </c>
      <c r="AK46" s="152"/>
      <c r="AL46" s="135"/>
      <c r="AM46" s="172"/>
      <c r="AN46" s="172"/>
      <c r="AO46" s="173"/>
    </row>
    <row r="47" spans="2:41" s="82" customFormat="1" ht="35.25" customHeight="1" x14ac:dyDescent="0.2">
      <c r="B47" s="171">
        <v>43</v>
      </c>
      <c r="C47" s="309" t="s">
        <v>676</v>
      </c>
      <c r="D47" s="308">
        <v>2011</v>
      </c>
      <c r="E47" s="113" t="s">
        <v>10</v>
      </c>
      <c r="F47" s="95"/>
      <c r="G47" s="105">
        <v>130</v>
      </c>
      <c r="H47" s="106" t="s">
        <v>670</v>
      </c>
      <c r="I47" s="105" t="s">
        <v>673</v>
      </c>
      <c r="J47" s="107" t="s">
        <v>672</v>
      </c>
      <c r="K47" s="99" t="s">
        <v>666</v>
      </c>
      <c r="L47" s="117">
        <v>40560</v>
      </c>
      <c r="M47" s="118">
        <v>40560</v>
      </c>
      <c r="N47" s="95" t="s">
        <v>613</v>
      </c>
      <c r="O47" s="88">
        <v>1</v>
      </c>
      <c r="P47" s="96">
        <v>2</v>
      </c>
      <c r="Q47" s="95">
        <v>1</v>
      </c>
      <c r="R47" s="88">
        <v>170</v>
      </c>
      <c r="S47" s="96">
        <v>170</v>
      </c>
      <c r="T47" s="122"/>
      <c r="U47" s="160"/>
      <c r="V47" s="168" t="s">
        <v>610</v>
      </c>
      <c r="W47" s="133" t="s">
        <v>587</v>
      </c>
      <c r="X47" s="133"/>
      <c r="Y47" s="134"/>
      <c r="Z47" s="515" t="s">
        <v>674</v>
      </c>
      <c r="AA47" s="138">
        <v>41708</v>
      </c>
      <c r="AB47" s="139" t="s">
        <v>650</v>
      </c>
      <c r="AC47" s="140"/>
      <c r="AD47" s="148"/>
      <c r="AE47" s="149"/>
      <c r="AF47" s="150"/>
      <c r="AG47" s="151"/>
      <c r="AH47" s="151"/>
      <c r="AI47" s="151"/>
      <c r="AJ47" s="151">
        <v>8</v>
      </c>
      <c r="AK47" s="152"/>
      <c r="AL47" s="135"/>
      <c r="AM47" s="172"/>
      <c r="AN47" s="172"/>
      <c r="AO47" s="173"/>
    </row>
    <row r="48" spans="2:41" s="82" customFormat="1" ht="35.25" customHeight="1" x14ac:dyDescent="0.2">
      <c r="B48" s="171">
        <v>44</v>
      </c>
      <c r="C48" s="309" t="s">
        <v>676</v>
      </c>
      <c r="D48" s="308">
        <v>2011</v>
      </c>
      <c r="E48" s="113" t="s">
        <v>10</v>
      </c>
      <c r="F48" s="95"/>
      <c r="G48" s="105">
        <v>130</v>
      </c>
      <c r="H48" s="106" t="s">
        <v>670</v>
      </c>
      <c r="I48" s="105" t="s">
        <v>673</v>
      </c>
      <c r="J48" s="107" t="s">
        <v>672</v>
      </c>
      <c r="K48" s="99" t="s">
        <v>666</v>
      </c>
      <c r="L48" s="117">
        <v>40560</v>
      </c>
      <c r="M48" s="118">
        <v>40560</v>
      </c>
      <c r="N48" s="95" t="s">
        <v>613</v>
      </c>
      <c r="O48" s="88">
        <v>2</v>
      </c>
      <c r="P48" s="96">
        <v>2</v>
      </c>
      <c r="Q48" s="95">
        <v>171</v>
      </c>
      <c r="R48" s="88">
        <v>335</v>
      </c>
      <c r="S48" s="96">
        <v>165</v>
      </c>
      <c r="T48" s="122"/>
      <c r="U48" s="160"/>
      <c r="V48" s="168" t="s">
        <v>610</v>
      </c>
      <c r="W48" s="133" t="s">
        <v>587</v>
      </c>
      <c r="X48" s="133"/>
      <c r="Y48" s="134"/>
      <c r="Z48" s="515" t="s">
        <v>674</v>
      </c>
      <c r="AA48" s="138">
        <v>41708</v>
      </c>
      <c r="AB48" s="139" t="s">
        <v>650</v>
      </c>
      <c r="AC48" s="140"/>
      <c r="AD48" s="148"/>
      <c r="AE48" s="149"/>
      <c r="AF48" s="150"/>
      <c r="AG48" s="151"/>
      <c r="AH48" s="151"/>
      <c r="AI48" s="151"/>
      <c r="AJ48" s="151">
        <v>8</v>
      </c>
      <c r="AK48" s="152"/>
      <c r="AL48" s="135"/>
      <c r="AM48" s="172"/>
      <c r="AN48" s="172"/>
      <c r="AO48" s="173"/>
    </row>
    <row r="49" spans="2:41" s="82" customFormat="1" ht="35.25" customHeight="1" x14ac:dyDescent="0.2">
      <c r="B49" s="171">
        <v>45</v>
      </c>
      <c r="C49" s="309" t="s">
        <v>676</v>
      </c>
      <c r="D49" s="308">
        <v>2011</v>
      </c>
      <c r="E49" s="113" t="s">
        <v>10</v>
      </c>
      <c r="F49" s="95"/>
      <c r="G49" s="105">
        <v>130</v>
      </c>
      <c r="H49" s="106" t="s">
        <v>670</v>
      </c>
      <c r="I49" s="105" t="s">
        <v>673</v>
      </c>
      <c r="J49" s="107" t="s">
        <v>672</v>
      </c>
      <c r="K49" s="99" t="s">
        <v>667</v>
      </c>
      <c r="L49" s="117">
        <v>40567</v>
      </c>
      <c r="M49" s="118">
        <v>40893</v>
      </c>
      <c r="N49" s="95" t="s">
        <v>613</v>
      </c>
      <c r="O49" s="88">
        <v>1</v>
      </c>
      <c r="P49" s="96">
        <v>2</v>
      </c>
      <c r="Q49" s="95">
        <v>1</v>
      </c>
      <c r="R49" s="88">
        <v>235</v>
      </c>
      <c r="S49" s="96">
        <v>235</v>
      </c>
      <c r="T49" s="122"/>
      <c r="U49" s="160"/>
      <c r="V49" s="168" t="s">
        <v>610</v>
      </c>
      <c r="W49" s="133" t="s">
        <v>587</v>
      </c>
      <c r="X49" s="133"/>
      <c r="Y49" s="134"/>
      <c r="Z49" s="515" t="s">
        <v>674</v>
      </c>
      <c r="AA49" s="138">
        <v>41708</v>
      </c>
      <c r="AB49" s="139" t="s">
        <v>650</v>
      </c>
      <c r="AC49" s="140"/>
      <c r="AD49" s="148"/>
      <c r="AE49" s="149"/>
      <c r="AF49" s="150"/>
      <c r="AG49" s="151"/>
      <c r="AH49" s="151"/>
      <c r="AI49" s="151"/>
      <c r="AJ49" s="151">
        <v>8</v>
      </c>
      <c r="AK49" s="152"/>
      <c r="AL49" s="135"/>
      <c r="AM49" s="172"/>
      <c r="AN49" s="172"/>
      <c r="AO49" s="173"/>
    </row>
    <row r="50" spans="2:41" s="82" customFormat="1" ht="35.25" customHeight="1" x14ac:dyDescent="0.2">
      <c r="B50" s="171">
        <v>46</v>
      </c>
      <c r="C50" s="309" t="s">
        <v>676</v>
      </c>
      <c r="D50" s="308">
        <v>2011</v>
      </c>
      <c r="E50" s="113" t="s">
        <v>10</v>
      </c>
      <c r="F50" s="95"/>
      <c r="G50" s="105">
        <v>130</v>
      </c>
      <c r="H50" s="106" t="s">
        <v>670</v>
      </c>
      <c r="I50" s="105" t="s">
        <v>673</v>
      </c>
      <c r="J50" s="107" t="s">
        <v>672</v>
      </c>
      <c r="K50" s="99" t="s">
        <v>667</v>
      </c>
      <c r="L50" s="117">
        <v>40893</v>
      </c>
      <c r="M50" s="118">
        <v>41349</v>
      </c>
      <c r="N50" s="95" t="s">
        <v>613</v>
      </c>
      <c r="O50" s="88">
        <v>2</v>
      </c>
      <c r="P50" s="96">
        <v>2</v>
      </c>
      <c r="Q50" s="95">
        <v>236</v>
      </c>
      <c r="R50" s="88">
        <v>476</v>
      </c>
      <c r="S50" s="96">
        <v>241</v>
      </c>
      <c r="T50" s="122"/>
      <c r="U50" s="160"/>
      <c r="V50" s="168" t="s">
        <v>610</v>
      </c>
      <c r="W50" s="133" t="s">
        <v>587</v>
      </c>
      <c r="X50" s="133"/>
      <c r="Y50" s="134"/>
      <c r="Z50" s="515" t="s">
        <v>674</v>
      </c>
      <c r="AA50" s="138">
        <v>41708</v>
      </c>
      <c r="AB50" s="139" t="s">
        <v>650</v>
      </c>
      <c r="AC50" s="140"/>
      <c r="AD50" s="148"/>
      <c r="AE50" s="149"/>
      <c r="AF50" s="150"/>
      <c r="AG50" s="151"/>
      <c r="AH50" s="151"/>
      <c r="AI50" s="151"/>
      <c r="AJ50" s="151">
        <v>8</v>
      </c>
      <c r="AK50" s="152"/>
      <c r="AL50" s="135"/>
      <c r="AM50" s="172"/>
      <c r="AN50" s="172"/>
      <c r="AO50" s="173"/>
    </row>
    <row r="51" spans="2:41" s="82" customFormat="1" ht="35.25" customHeight="1" x14ac:dyDescent="0.2">
      <c r="B51" s="171">
        <v>47</v>
      </c>
      <c r="C51" s="309" t="s">
        <v>676</v>
      </c>
      <c r="D51" s="308">
        <v>2011</v>
      </c>
      <c r="E51" s="113" t="s">
        <v>10</v>
      </c>
      <c r="F51" s="95"/>
      <c r="G51" s="105">
        <v>130</v>
      </c>
      <c r="H51" s="106" t="s">
        <v>670</v>
      </c>
      <c r="I51" s="105" t="s">
        <v>673</v>
      </c>
      <c r="J51" s="107" t="s">
        <v>672</v>
      </c>
      <c r="K51" s="99" t="s">
        <v>668</v>
      </c>
      <c r="L51" s="117">
        <v>40557</v>
      </c>
      <c r="M51" s="118">
        <v>40875</v>
      </c>
      <c r="N51" s="95" t="s">
        <v>613</v>
      </c>
      <c r="O51" s="88">
        <v>1</v>
      </c>
      <c r="P51" s="96">
        <v>1</v>
      </c>
      <c r="Q51" s="95">
        <v>1</v>
      </c>
      <c r="R51" s="88">
        <v>172</v>
      </c>
      <c r="S51" s="96">
        <v>172</v>
      </c>
      <c r="T51" s="122"/>
      <c r="U51" s="160"/>
      <c r="V51" s="168" t="s">
        <v>610</v>
      </c>
      <c r="W51" s="133" t="s">
        <v>587</v>
      </c>
      <c r="X51" s="133"/>
      <c r="Y51" s="134"/>
      <c r="Z51" s="515" t="s">
        <v>674</v>
      </c>
      <c r="AA51" s="138">
        <v>41708</v>
      </c>
      <c r="AB51" s="139" t="s">
        <v>650</v>
      </c>
      <c r="AC51" s="140"/>
      <c r="AD51" s="148"/>
      <c r="AE51" s="149"/>
      <c r="AF51" s="150"/>
      <c r="AG51" s="151"/>
      <c r="AH51" s="151"/>
      <c r="AI51" s="151"/>
      <c r="AJ51" s="151">
        <v>9</v>
      </c>
      <c r="AK51" s="152"/>
      <c r="AL51" s="135"/>
      <c r="AM51" s="172"/>
      <c r="AN51" s="172"/>
      <c r="AO51" s="173"/>
    </row>
    <row r="52" spans="2:41" s="82" customFormat="1" ht="35.25" customHeight="1" x14ac:dyDescent="0.2">
      <c r="B52" s="171">
        <v>48</v>
      </c>
      <c r="C52" s="309" t="s">
        <v>676</v>
      </c>
      <c r="D52" s="308">
        <v>2012</v>
      </c>
      <c r="E52" s="113" t="s">
        <v>10</v>
      </c>
      <c r="F52" s="95"/>
      <c r="G52" s="105">
        <v>130</v>
      </c>
      <c r="H52" s="106" t="s">
        <v>670</v>
      </c>
      <c r="I52" s="105" t="s">
        <v>673</v>
      </c>
      <c r="J52" s="107" t="s">
        <v>672</v>
      </c>
      <c r="K52" s="99" t="s">
        <v>668</v>
      </c>
      <c r="L52" s="117">
        <v>40926</v>
      </c>
      <c r="M52" s="118">
        <v>41106</v>
      </c>
      <c r="N52" s="95" t="s">
        <v>613</v>
      </c>
      <c r="O52" s="88">
        <v>1</v>
      </c>
      <c r="P52" s="96">
        <v>2</v>
      </c>
      <c r="Q52" s="95">
        <v>1</v>
      </c>
      <c r="R52" s="88">
        <v>250</v>
      </c>
      <c r="S52" s="96">
        <v>250</v>
      </c>
      <c r="T52" s="122"/>
      <c r="U52" s="160"/>
      <c r="V52" s="168" t="s">
        <v>610</v>
      </c>
      <c r="W52" s="133" t="s">
        <v>587</v>
      </c>
      <c r="X52" s="133"/>
      <c r="Y52" s="134"/>
      <c r="Z52" s="515" t="s">
        <v>674</v>
      </c>
      <c r="AA52" s="138">
        <v>41708</v>
      </c>
      <c r="AB52" s="139" t="s">
        <v>650</v>
      </c>
      <c r="AC52" s="140"/>
      <c r="AD52" s="148"/>
      <c r="AE52" s="149"/>
      <c r="AF52" s="150"/>
      <c r="AG52" s="151"/>
      <c r="AH52" s="151"/>
      <c r="AI52" s="151"/>
      <c r="AJ52" s="151">
        <v>9</v>
      </c>
      <c r="AK52" s="152"/>
      <c r="AL52" s="135"/>
      <c r="AM52" s="172"/>
      <c r="AN52" s="172"/>
      <c r="AO52" s="173"/>
    </row>
    <row r="53" spans="2:41" s="82" customFormat="1" ht="35.25" customHeight="1" x14ac:dyDescent="0.2">
      <c r="B53" s="171">
        <v>49</v>
      </c>
      <c r="C53" s="309" t="s">
        <v>676</v>
      </c>
      <c r="D53" s="308">
        <v>2012</v>
      </c>
      <c r="E53" s="113" t="s">
        <v>10</v>
      </c>
      <c r="F53" s="95"/>
      <c r="G53" s="105">
        <v>130</v>
      </c>
      <c r="H53" s="106" t="s">
        <v>670</v>
      </c>
      <c r="I53" s="105" t="s">
        <v>673</v>
      </c>
      <c r="J53" s="107" t="s">
        <v>672</v>
      </c>
      <c r="K53" s="99" t="s">
        <v>668</v>
      </c>
      <c r="L53" s="117">
        <v>41106</v>
      </c>
      <c r="M53" s="118">
        <v>41271</v>
      </c>
      <c r="N53" s="95" t="s">
        <v>613</v>
      </c>
      <c r="O53" s="88">
        <v>2</v>
      </c>
      <c r="P53" s="96">
        <v>2</v>
      </c>
      <c r="Q53" s="95">
        <v>251</v>
      </c>
      <c r="R53" s="88">
        <v>497</v>
      </c>
      <c r="S53" s="96">
        <v>247</v>
      </c>
      <c r="T53" s="122"/>
      <c r="U53" s="160"/>
      <c r="V53" s="168" t="s">
        <v>610</v>
      </c>
      <c r="W53" s="133" t="s">
        <v>587</v>
      </c>
      <c r="X53" s="133"/>
      <c r="Y53" s="134"/>
      <c r="Z53" s="515" t="s">
        <v>674</v>
      </c>
      <c r="AA53" s="138">
        <v>41708</v>
      </c>
      <c r="AB53" s="139" t="s">
        <v>650</v>
      </c>
      <c r="AC53" s="140"/>
      <c r="AD53" s="148"/>
      <c r="AE53" s="149"/>
      <c r="AF53" s="150"/>
      <c r="AG53" s="151"/>
      <c r="AH53" s="151"/>
      <c r="AI53" s="151"/>
      <c r="AJ53" s="151">
        <v>9</v>
      </c>
      <c r="AK53" s="152"/>
      <c r="AL53" s="135"/>
      <c r="AM53" s="172"/>
      <c r="AN53" s="172"/>
      <c r="AO53" s="173"/>
    </row>
    <row r="54" spans="2:41" s="82" customFormat="1" ht="35.25" customHeight="1" x14ac:dyDescent="0.2">
      <c r="B54" s="171">
        <v>50</v>
      </c>
      <c r="C54" s="309" t="s">
        <v>676</v>
      </c>
      <c r="D54" s="308">
        <v>2012</v>
      </c>
      <c r="E54" s="113" t="s">
        <v>10</v>
      </c>
      <c r="F54" s="95"/>
      <c r="G54" s="105">
        <v>62</v>
      </c>
      <c r="H54" s="106" t="s">
        <v>671</v>
      </c>
      <c r="I54" s="105" t="s">
        <v>673</v>
      </c>
      <c r="J54" s="107" t="s">
        <v>672</v>
      </c>
      <c r="K54" s="99" t="s">
        <v>669</v>
      </c>
      <c r="L54" s="117">
        <v>40914</v>
      </c>
      <c r="M54" s="118">
        <v>41019</v>
      </c>
      <c r="N54" s="95" t="s">
        <v>613</v>
      </c>
      <c r="O54" s="88">
        <v>1</v>
      </c>
      <c r="P54" s="96">
        <v>3</v>
      </c>
      <c r="Q54" s="95">
        <v>1</v>
      </c>
      <c r="R54" s="88">
        <v>254</v>
      </c>
      <c r="S54" s="96">
        <v>254</v>
      </c>
      <c r="T54" s="122"/>
      <c r="U54" s="160"/>
      <c r="V54" s="168" t="s">
        <v>610</v>
      </c>
      <c r="W54" s="133" t="s">
        <v>587</v>
      </c>
      <c r="X54" s="133"/>
      <c r="Y54" s="134"/>
      <c r="Z54" s="515" t="s">
        <v>674</v>
      </c>
      <c r="AA54" s="138">
        <v>41708</v>
      </c>
      <c r="AB54" s="139" t="s">
        <v>650</v>
      </c>
      <c r="AC54" s="140"/>
      <c r="AD54" s="148"/>
      <c r="AE54" s="149"/>
      <c r="AF54" s="150"/>
      <c r="AG54" s="151"/>
      <c r="AH54" s="151"/>
      <c r="AI54" s="151"/>
      <c r="AJ54" s="151">
        <v>10</v>
      </c>
      <c r="AK54" s="152"/>
      <c r="AL54" s="135"/>
      <c r="AM54" s="172"/>
      <c r="AN54" s="172"/>
      <c r="AO54" s="173"/>
    </row>
    <row r="55" spans="2:41" s="82" customFormat="1" ht="35.25" customHeight="1" x14ac:dyDescent="0.2">
      <c r="B55" s="171">
        <v>51</v>
      </c>
      <c r="C55" s="309" t="s">
        <v>676</v>
      </c>
      <c r="D55" s="308">
        <v>2012</v>
      </c>
      <c r="E55" s="113" t="s">
        <v>10</v>
      </c>
      <c r="F55" s="95"/>
      <c r="G55" s="105">
        <v>62</v>
      </c>
      <c r="H55" s="106" t="s">
        <v>671</v>
      </c>
      <c r="I55" s="105" t="s">
        <v>673</v>
      </c>
      <c r="J55" s="107" t="s">
        <v>672</v>
      </c>
      <c r="K55" s="99" t="s">
        <v>669</v>
      </c>
      <c r="L55" s="117">
        <v>41025</v>
      </c>
      <c r="M55" s="118">
        <v>41177</v>
      </c>
      <c r="N55" s="95" t="s">
        <v>613</v>
      </c>
      <c r="O55" s="88">
        <v>2</v>
      </c>
      <c r="P55" s="96">
        <v>3</v>
      </c>
      <c r="Q55" s="95">
        <v>1</v>
      </c>
      <c r="R55" s="88">
        <v>258</v>
      </c>
      <c r="S55" s="96">
        <v>258</v>
      </c>
      <c r="T55" s="122"/>
      <c r="U55" s="160"/>
      <c r="V55" s="168" t="s">
        <v>610</v>
      </c>
      <c r="W55" s="133" t="s">
        <v>587</v>
      </c>
      <c r="X55" s="133"/>
      <c r="Y55" s="134"/>
      <c r="Z55" s="515" t="s">
        <v>674</v>
      </c>
      <c r="AA55" s="138">
        <v>41708</v>
      </c>
      <c r="AB55" s="139" t="s">
        <v>650</v>
      </c>
      <c r="AC55" s="140"/>
      <c r="AD55" s="148"/>
      <c r="AE55" s="149"/>
      <c r="AF55" s="150"/>
      <c r="AG55" s="151"/>
      <c r="AH55" s="151"/>
      <c r="AI55" s="151"/>
      <c r="AJ55" s="151">
        <v>10</v>
      </c>
      <c r="AK55" s="152"/>
      <c r="AL55" s="135"/>
      <c r="AM55" s="172"/>
      <c r="AN55" s="172"/>
      <c r="AO55" s="173"/>
    </row>
    <row r="56" spans="2:41" s="82" customFormat="1" ht="35.25" customHeight="1" thickBot="1" x14ac:dyDescent="0.25">
      <c r="B56" s="236">
        <v>52</v>
      </c>
      <c r="C56" s="311" t="s">
        <v>676</v>
      </c>
      <c r="D56" s="312">
        <v>2012</v>
      </c>
      <c r="E56" s="113" t="s">
        <v>10</v>
      </c>
      <c r="F56" s="240"/>
      <c r="G56" s="241">
        <v>62</v>
      </c>
      <c r="H56" s="242" t="s">
        <v>671</v>
      </c>
      <c r="I56" s="241" t="s">
        <v>673</v>
      </c>
      <c r="J56" s="243" t="s">
        <v>672</v>
      </c>
      <c r="K56" s="244" t="s">
        <v>669</v>
      </c>
      <c r="L56" s="299">
        <v>41178</v>
      </c>
      <c r="M56" s="300">
        <v>41264</v>
      </c>
      <c r="N56" s="240" t="s">
        <v>613</v>
      </c>
      <c r="O56" s="238">
        <v>3</v>
      </c>
      <c r="P56" s="245">
        <v>3</v>
      </c>
      <c r="Q56" s="240">
        <v>1</v>
      </c>
      <c r="R56" s="238">
        <v>147</v>
      </c>
      <c r="S56" s="245">
        <v>147</v>
      </c>
      <c r="T56" s="246"/>
      <c r="U56" s="247"/>
      <c r="V56" s="248" t="s">
        <v>610</v>
      </c>
      <c r="W56" s="249" t="s">
        <v>587</v>
      </c>
      <c r="X56" s="249"/>
      <c r="Y56" s="250"/>
      <c r="Z56" s="518" t="s">
        <v>674</v>
      </c>
      <c r="AA56" s="251">
        <v>41708</v>
      </c>
      <c r="AB56" s="252" t="s">
        <v>650</v>
      </c>
      <c r="AC56" s="253"/>
      <c r="AD56" s="254"/>
      <c r="AE56" s="255"/>
      <c r="AF56" s="313"/>
      <c r="AG56" s="314"/>
      <c r="AH56" s="314"/>
      <c r="AI56" s="314"/>
      <c r="AJ56" s="314">
        <v>10</v>
      </c>
      <c r="AK56" s="315"/>
      <c r="AL56" s="135"/>
      <c r="AM56" s="172"/>
      <c r="AN56" s="172"/>
      <c r="AO56" s="173"/>
    </row>
    <row r="57" spans="2:41" s="82" customFormat="1" ht="35.25" customHeight="1" thickTop="1" thickBot="1" x14ac:dyDescent="0.25">
      <c r="B57" s="171">
        <v>53</v>
      </c>
      <c r="C57" s="170"/>
      <c r="D57" s="88"/>
      <c r="E57" s="113" t="s">
        <v>10</v>
      </c>
      <c r="F57" s="95"/>
      <c r="G57" s="105" t="s">
        <v>634</v>
      </c>
      <c r="H57" s="106" t="s">
        <v>670</v>
      </c>
      <c r="I57" s="310">
        <v>253</v>
      </c>
      <c r="J57" s="107" t="s">
        <v>637</v>
      </c>
      <c r="K57" s="99" t="s">
        <v>1003</v>
      </c>
      <c r="L57" s="117">
        <v>39239</v>
      </c>
      <c r="M57" s="118">
        <v>39738</v>
      </c>
      <c r="N57" s="95" t="s">
        <v>613</v>
      </c>
      <c r="O57" s="88">
        <v>1</v>
      </c>
      <c r="P57" s="96">
        <v>3</v>
      </c>
      <c r="Q57" s="95">
        <v>1</v>
      </c>
      <c r="R57" s="88">
        <v>204</v>
      </c>
      <c r="S57" s="96">
        <v>204</v>
      </c>
      <c r="T57" s="122"/>
      <c r="U57" s="160"/>
      <c r="V57" s="168" t="s">
        <v>610</v>
      </c>
      <c r="W57" s="133" t="s">
        <v>587</v>
      </c>
      <c r="X57" s="133"/>
      <c r="Y57" s="134"/>
      <c r="Z57" s="515" t="s">
        <v>1005</v>
      </c>
      <c r="AA57" s="138"/>
      <c r="AB57" s="252" t="s">
        <v>650</v>
      </c>
      <c r="AC57" s="140"/>
      <c r="AD57" s="148"/>
      <c r="AE57" s="149"/>
      <c r="AF57" s="150"/>
      <c r="AG57" s="151"/>
      <c r="AH57" s="151"/>
      <c r="AI57" s="151"/>
      <c r="AJ57" s="151">
        <v>1</v>
      </c>
      <c r="AK57" s="152"/>
      <c r="AL57" s="135"/>
      <c r="AM57" s="172"/>
      <c r="AN57" s="172"/>
      <c r="AO57" s="173"/>
    </row>
    <row r="58" spans="2:41" s="82" customFormat="1" ht="35.25" customHeight="1" thickTop="1" thickBot="1" x14ac:dyDescent="0.25">
      <c r="B58" s="171">
        <v>54</v>
      </c>
      <c r="C58" s="170"/>
      <c r="D58" s="88"/>
      <c r="E58" s="113" t="s">
        <v>10</v>
      </c>
      <c r="F58" s="95"/>
      <c r="G58" s="105" t="s">
        <v>634</v>
      </c>
      <c r="H58" s="106" t="s">
        <v>670</v>
      </c>
      <c r="I58" s="310">
        <v>253</v>
      </c>
      <c r="J58" s="107" t="s">
        <v>637</v>
      </c>
      <c r="K58" s="99" t="s">
        <v>1003</v>
      </c>
      <c r="L58" s="117">
        <v>39744</v>
      </c>
      <c r="M58" s="118">
        <v>40071</v>
      </c>
      <c r="N58" s="95" t="s">
        <v>613</v>
      </c>
      <c r="O58" s="88">
        <v>2</v>
      </c>
      <c r="P58" s="96">
        <v>3</v>
      </c>
      <c r="Q58" s="95">
        <v>1</v>
      </c>
      <c r="R58" s="88">
        <v>227</v>
      </c>
      <c r="S58" s="96">
        <v>227</v>
      </c>
      <c r="T58" s="122"/>
      <c r="U58" s="160"/>
      <c r="V58" s="168" t="s">
        <v>610</v>
      </c>
      <c r="W58" s="133" t="s">
        <v>587</v>
      </c>
      <c r="X58" s="133"/>
      <c r="Y58" s="134"/>
      <c r="Z58" s="515" t="s">
        <v>677</v>
      </c>
      <c r="AA58" s="138"/>
      <c r="AB58" s="252" t="s">
        <v>650</v>
      </c>
      <c r="AC58" s="140"/>
      <c r="AD58" s="148"/>
      <c r="AE58" s="149"/>
      <c r="AF58" s="150"/>
      <c r="AG58" s="151"/>
      <c r="AH58" s="151"/>
      <c r="AI58" s="151"/>
      <c r="AJ58" s="151">
        <v>1</v>
      </c>
      <c r="AK58" s="152"/>
      <c r="AL58" s="135"/>
      <c r="AM58" s="172"/>
      <c r="AN58" s="172"/>
      <c r="AO58" s="173"/>
    </row>
    <row r="59" spans="2:41" s="82" customFormat="1" ht="35.25" customHeight="1" thickTop="1" thickBot="1" x14ac:dyDescent="0.25">
      <c r="B59" s="171">
        <v>55</v>
      </c>
      <c r="C59" s="170"/>
      <c r="D59" s="88"/>
      <c r="E59" s="113" t="s">
        <v>10</v>
      </c>
      <c r="F59" s="95"/>
      <c r="G59" s="105" t="s">
        <v>634</v>
      </c>
      <c r="H59" s="106" t="s">
        <v>670</v>
      </c>
      <c r="I59" s="310">
        <v>253</v>
      </c>
      <c r="J59" s="107" t="s">
        <v>637</v>
      </c>
      <c r="K59" s="99" t="s">
        <v>1003</v>
      </c>
      <c r="L59" s="117">
        <v>40093</v>
      </c>
      <c r="M59" s="118">
        <v>41808</v>
      </c>
      <c r="N59" s="95" t="s">
        <v>613</v>
      </c>
      <c r="O59" s="88">
        <v>3</v>
      </c>
      <c r="P59" s="96">
        <v>3</v>
      </c>
      <c r="Q59" s="95">
        <v>1</v>
      </c>
      <c r="R59" s="88">
        <v>81</v>
      </c>
      <c r="S59" s="96">
        <v>81</v>
      </c>
      <c r="T59" s="122"/>
      <c r="U59" s="160"/>
      <c r="V59" s="168" t="s">
        <v>610</v>
      </c>
      <c r="W59" s="133" t="s">
        <v>587</v>
      </c>
      <c r="X59" s="133"/>
      <c r="Y59" s="134"/>
      <c r="Z59" s="515" t="s">
        <v>677</v>
      </c>
      <c r="AA59" s="138"/>
      <c r="AB59" s="252" t="s">
        <v>650</v>
      </c>
      <c r="AC59" s="140"/>
      <c r="AD59" s="148"/>
      <c r="AE59" s="149"/>
      <c r="AF59" s="150"/>
      <c r="AG59" s="151"/>
      <c r="AH59" s="151"/>
      <c r="AI59" s="151"/>
      <c r="AJ59" s="151">
        <v>1</v>
      </c>
      <c r="AK59" s="152"/>
      <c r="AL59" s="135"/>
      <c r="AM59" s="172"/>
      <c r="AN59" s="172"/>
      <c r="AO59" s="173"/>
    </row>
    <row r="60" spans="2:41" s="82" customFormat="1" ht="35.25" customHeight="1" thickTop="1" thickBot="1" x14ac:dyDescent="0.25">
      <c r="B60" s="171">
        <v>56</v>
      </c>
      <c r="C60" s="170"/>
      <c r="D60" s="88"/>
      <c r="E60" s="113" t="s">
        <v>10</v>
      </c>
      <c r="F60" s="95"/>
      <c r="G60" s="105" t="s">
        <v>634</v>
      </c>
      <c r="H60" s="106" t="s">
        <v>670</v>
      </c>
      <c r="I60" s="310">
        <v>253</v>
      </c>
      <c r="J60" s="107" t="s">
        <v>637</v>
      </c>
      <c r="K60" s="99" t="s">
        <v>1004</v>
      </c>
      <c r="L60" s="117">
        <v>39464</v>
      </c>
      <c r="M60" s="118">
        <v>39650</v>
      </c>
      <c r="N60" s="95" t="s">
        <v>613</v>
      </c>
      <c r="O60" s="88">
        <v>1</v>
      </c>
      <c r="P60" s="96">
        <v>4</v>
      </c>
      <c r="Q60" s="95">
        <v>1</v>
      </c>
      <c r="R60" s="88">
        <v>250</v>
      </c>
      <c r="S60" s="96">
        <v>250</v>
      </c>
      <c r="T60" s="122"/>
      <c r="U60" s="160"/>
      <c r="V60" s="168" t="s">
        <v>610</v>
      </c>
      <c r="W60" s="133" t="s">
        <v>587</v>
      </c>
      <c r="X60" s="133"/>
      <c r="Y60" s="134"/>
      <c r="Z60" s="515" t="s">
        <v>1005</v>
      </c>
      <c r="AA60" s="138"/>
      <c r="AB60" s="252" t="s">
        <v>650</v>
      </c>
      <c r="AC60" s="140"/>
      <c r="AD60" s="148"/>
      <c r="AE60" s="149"/>
      <c r="AF60" s="150"/>
      <c r="AG60" s="151"/>
      <c r="AH60" s="151"/>
      <c r="AI60" s="151"/>
      <c r="AJ60" s="151">
        <v>1</v>
      </c>
      <c r="AK60" s="152"/>
      <c r="AL60" s="135"/>
      <c r="AM60" s="172"/>
      <c r="AN60" s="172"/>
      <c r="AO60" s="173"/>
    </row>
    <row r="61" spans="2:41" s="82" customFormat="1" ht="35.25" customHeight="1" thickTop="1" thickBot="1" x14ac:dyDescent="0.25">
      <c r="B61" s="171">
        <v>57</v>
      </c>
      <c r="C61" s="170"/>
      <c r="D61" s="88"/>
      <c r="E61" s="113" t="s">
        <v>10</v>
      </c>
      <c r="F61" s="95"/>
      <c r="G61" s="105" t="s">
        <v>634</v>
      </c>
      <c r="H61" s="106" t="s">
        <v>670</v>
      </c>
      <c r="I61" s="310">
        <v>253</v>
      </c>
      <c r="J61" s="107" t="s">
        <v>637</v>
      </c>
      <c r="K61" s="99" t="s">
        <v>1004</v>
      </c>
      <c r="L61" s="117">
        <v>39650</v>
      </c>
      <c r="M61" s="118">
        <v>39996</v>
      </c>
      <c r="N61" s="95" t="s">
        <v>613</v>
      </c>
      <c r="O61" s="88">
        <v>2</v>
      </c>
      <c r="P61" s="96">
        <v>4</v>
      </c>
      <c r="Q61" s="95">
        <v>1</v>
      </c>
      <c r="R61" s="88">
        <v>252</v>
      </c>
      <c r="S61" s="96">
        <v>252</v>
      </c>
      <c r="T61" s="122"/>
      <c r="U61" s="160"/>
      <c r="V61" s="168" t="s">
        <v>610</v>
      </c>
      <c r="W61" s="133" t="s">
        <v>587</v>
      </c>
      <c r="X61" s="133"/>
      <c r="Y61" s="134"/>
      <c r="Z61" s="515" t="s">
        <v>677</v>
      </c>
      <c r="AA61" s="138"/>
      <c r="AB61" s="252" t="s">
        <v>650</v>
      </c>
      <c r="AC61" s="140"/>
      <c r="AD61" s="148"/>
      <c r="AE61" s="149"/>
      <c r="AF61" s="150"/>
      <c r="AG61" s="151"/>
      <c r="AH61" s="151"/>
      <c r="AI61" s="151"/>
      <c r="AJ61" s="151">
        <v>2</v>
      </c>
      <c r="AK61" s="152"/>
      <c r="AL61" s="135"/>
      <c r="AM61" s="172"/>
      <c r="AN61" s="172"/>
      <c r="AO61" s="173"/>
    </row>
    <row r="62" spans="2:41" s="82" customFormat="1" ht="35.25" customHeight="1" thickTop="1" thickBot="1" x14ac:dyDescent="0.25">
      <c r="B62" s="171">
        <v>58</v>
      </c>
      <c r="C62" s="170"/>
      <c r="D62" s="88"/>
      <c r="E62" s="113" t="s">
        <v>10</v>
      </c>
      <c r="F62" s="95"/>
      <c r="G62" s="105" t="s">
        <v>634</v>
      </c>
      <c r="H62" s="106" t="s">
        <v>670</v>
      </c>
      <c r="I62" s="310">
        <v>253</v>
      </c>
      <c r="J62" s="107" t="s">
        <v>637</v>
      </c>
      <c r="K62" s="99" t="s">
        <v>1004</v>
      </c>
      <c r="L62" s="117">
        <v>40261</v>
      </c>
      <c r="M62" s="118">
        <v>40864</v>
      </c>
      <c r="N62" s="95" t="s">
        <v>613</v>
      </c>
      <c r="O62" s="88">
        <v>3</v>
      </c>
      <c r="P62" s="96">
        <v>4</v>
      </c>
      <c r="Q62" s="95">
        <v>1</v>
      </c>
      <c r="R62" s="88">
        <v>252</v>
      </c>
      <c r="S62" s="96">
        <v>252</v>
      </c>
      <c r="T62" s="122"/>
      <c r="U62" s="160"/>
      <c r="V62" s="168" t="s">
        <v>610</v>
      </c>
      <c r="W62" s="133" t="s">
        <v>587</v>
      </c>
      <c r="X62" s="133"/>
      <c r="Y62" s="134"/>
      <c r="Z62" s="515" t="s">
        <v>677</v>
      </c>
      <c r="AA62" s="138"/>
      <c r="AB62" s="252" t="s">
        <v>650</v>
      </c>
      <c r="AC62" s="140"/>
      <c r="AD62" s="148"/>
      <c r="AE62" s="149"/>
      <c r="AF62" s="150"/>
      <c r="AG62" s="151"/>
      <c r="AH62" s="151"/>
      <c r="AI62" s="151"/>
      <c r="AJ62" s="151">
        <v>2</v>
      </c>
      <c r="AK62" s="152"/>
      <c r="AL62" s="135"/>
      <c r="AM62" s="172"/>
      <c r="AN62" s="172"/>
      <c r="AO62" s="173"/>
    </row>
    <row r="63" spans="2:41" s="82" customFormat="1" ht="35.25" customHeight="1" thickTop="1" thickBot="1" x14ac:dyDescent="0.25">
      <c r="B63" s="171">
        <v>59</v>
      </c>
      <c r="C63" s="170"/>
      <c r="D63" s="88"/>
      <c r="E63" s="113" t="s">
        <v>10</v>
      </c>
      <c r="F63" s="95"/>
      <c r="G63" s="105" t="s">
        <v>634</v>
      </c>
      <c r="H63" s="106" t="s">
        <v>670</v>
      </c>
      <c r="I63" s="310">
        <v>253</v>
      </c>
      <c r="J63" s="107" t="s">
        <v>637</v>
      </c>
      <c r="K63" s="99" t="s">
        <v>1004</v>
      </c>
      <c r="L63" s="117">
        <v>41264</v>
      </c>
      <c r="M63" s="118">
        <v>41773</v>
      </c>
      <c r="N63" s="95" t="s">
        <v>613</v>
      </c>
      <c r="O63" s="88">
        <v>4</v>
      </c>
      <c r="P63" s="96">
        <v>4</v>
      </c>
      <c r="Q63" s="95">
        <v>1</v>
      </c>
      <c r="R63" s="88">
        <v>179</v>
      </c>
      <c r="S63" s="96">
        <v>179</v>
      </c>
      <c r="T63" s="122"/>
      <c r="U63" s="160"/>
      <c r="V63" s="168" t="s">
        <v>610</v>
      </c>
      <c r="W63" s="133" t="s">
        <v>587</v>
      </c>
      <c r="X63" s="133"/>
      <c r="Y63" s="134"/>
      <c r="Z63" s="515" t="s">
        <v>677</v>
      </c>
      <c r="AA63" s="138"/>
      <c r="AB63" s="252" t="s">
        <v>650</v>
      </c>
      <c r="AC63" s="140"/>
      <c r="AD63" s="148"/>
      <c r="AE63" s="149"/>
      <c r="AF63" s="150"/>
      <c r="AG63" s="151"/>
      <c r="AH63" s="151"/>
      <c r="AI63" s="151"/>
      <c r="AJ63" s="151">
        <v>2</v>
      </c>
      <c r="AK63" s="152"/>
      <c r="AL63" s="135"/>
      <c r="AM63" s="172"/>
      <c r="AN63" s="172"/>
      <c r="AO63" s="173"/>
    </row>
    <row r="64" spans="2:41" s="82" customFormat="1" ht="35.25" customHeight="1" thickTop="1" thickBot="1" x14ac:dyDescent="0.25">
      <c r="B64" s="171">
        <v>60</v>
      </c>
      <c r="C64" s="170"/>
      <c r="D64" s="88"/>
      <c r="E64" s="113" t="s">
        <v>10</v>
      </c>
      <c r="F64" s="95"/>
      <c r="G64" s="105" t="s">
        <v>634</v>
      </c>
      <c r="H64" s="106" t="s">
        <v>670</v>
      </c>
      <c r="I64" s="310">
        <v>253</v>
      </c>
      <c r="J64" s="107" t="s">
        <v>637</v>
      </c>
      <c r="K64" s="99" t="s">
        <v>1006</v>
      </c>
      <c r="L64" s="117">
        <v>39861</v>
      </c>
      <c r="M64" s="118">
        <v>39927</v>
      </c>
      <c r="N64" s="95" t="s">
        <v>613</v>
      </c>
      <c r="O64" s="88">
        <v>1</v>
      </c>
      <c r="P64" s="96">
        <v>4</v>
      </c>
      <c r="Q64" s="95">
        <v>1</v>
      </c>
      <c r="R64" s="88">
        <v>134</v>
      </c>
      <c r="S64" s="96">
        <v>134</v>
      </c>
      <c r="T64" s="122"/>
      <c r="U64" s="160"/>
      <c r="V64" s="168" t="s">
        <v>610</v>
      </c>
      <c r="W64" s="133" t="s">
        <v>587</v>
      </c>
      <c r="X64" s="133"/>
      <c r="Y64" s="134"/>
      <c r="Z64" s="515" t="s">
        <v>1005</v>
      </c>
      <c r="AA64" s="138"/>
      <c r="AB64" s="252" t="s">
        <v>650</v>
      </c>
      <c r="AC64" s="140"/>
      <c r="AD64" s="148"/>
      <c r="AE64" s="149"/>
      <c r="AF64" s="150"/>
      <c r="AG64" s="151"/>
      <c r="AH64" s="151"/>
      <c r="AI64" s="151"/>
      <c r="AJ64" s="151">
        <v>3</v>
      </c>
      <c r="AK64" s="152"/>
      <c r="AL64" s="135"/>
      <c r="AM64" s="172"/>
      <c r="AN64" s="172"/>
      <c r="AO64" s="173"/>
    </row>
    <row r="65" spans="2:41" s="82" customFormat="1" ht="35.25" customHeight="1" thickTop="1" thickBot="1" x14ac:dyDescent="0.25">
      <c r="B65" s="171">
        <v>61</v>
      </c>
      <c r="C65" s="170"/>
      <c r="D65" s="88"/>
      <c r="E65" s="113" t="s">
        <v>10</v>
      </c>
      <c r="F65" s="95"/>
      <c r="G65" s="105" t="s">
        <v>634</v>
      </c>
      <c r="H65" s="106" t="s">
        <v>670</v>
      </c>
      <c r="I65" s="310">
        <v>253</v>
      </c>
      <c r="J65" s="107" t="s">
        <v>637</v>
      </c>
      <c r="K65" s="99" t="s">
        <v>1006</v>
      </c>
      <c r="L65" s="117">
        <v>39938</v>
      </c>
      <c r="M65" s="118">
        <v>40617</v>
      </c>
      <c r="N65" s="95" t="s">
        <v>613</v>
      </c>
      <c r="O65" s="88">
        <v>2</v>
      </c>
      <c r="P65" s="96">
        <v>4</v>
      </c>
      <c r="Q65" s="95">
        <v>1</v>
      </c>
      <c r="R65" s="88">
        <v>213</v>
      </c>
      <c r="S65" s="96">
        <v>213</v>
      </c>
      <c r="T65" s="122"/>
      <c r="U65" s="160"/>
      <c r="V65" s="168" t="s">
        <v>610</v>
      </c>
      <c r="W65" s="133" t="s">
        <v>587</v>
      </c>
      <c r="X65" s="133"/>
      <c r="Y65" s="134"/>
      <c r="Z65" s="515" t="s">
        <v>677</v>
      </c>
      <c r="AA65" s="138"/>
      <c r="AB65" s="252" t="s">
        <v>650</v>
      </c>
      <c r="AC65" s="140"/>
      <c r="AD65" s="148"/>
      <c r="AE65" s="149"/>
      <c r="AF65" s="150"/>
      <c r="AG65" s="151"/>
      <c r="AH65" s="151"/>
      <c r="AI65" s="151"/>
      <c r="AJ65" s="151">
        <v>3</v>
      </c>
      <c r="AK65" s="152"/>
      <c r="AL65" s="135"/>
      <c r="AM65" s="172"/>
      <c r="AN65" s="172"/>
      <c r="AO65" s="173"/>
    </row>
    <row r="66" spans="2:41" s="82" customFormat="1" ht="35.25" customHeight="1" thickTop="1" thickBot="1" x14ac:dyDescent="0.25">
      <c r="B66" s="171">
        <v>62</v>
      </c>
      <c r="C66" s="170"/>
      <c r="D66" s="88"/>
      <c r="E66" s="113" t="s">
        <v>10</v>
      </c>
      <c r="F66" s="95"/>
      <c r="G66" s="105" t="s">
        <v>634</v>
      </c>
      <c r="H66" s="106" t="s">
        <v>670</v>
      </c>
      <c r="I66" s="310">
        <v>253</v>
      </c>
      <c r="J66" s="107" t="s">
        <v>637</v>
      </c>
      <c r="K66" s="99" t="s">
        <v>1006</v>
      </c>
      <c r="L66" s="117">
        <v>40724</v>
      </c>
      <c r="M66" s="118">
        <v>41114</v>
      </c>
      <c r="N66" s="95" t="s">
        <v>613</v>
      </c>
      <c r="O66" s="88">
        <v>3</v>
      </c>
      <c r="P66" s="96">
        <v>4</v>
      </c>
      <c r="Q66" s="95">
        <v>1</v>
      </c>
      <c r="R66" s="88">
        <v>223</v>
      </c>
      <c r="S66" s="96">
        <v>223</v>
      </c>
      <c r="T66" s="122"/>
      <c r="U66" s="160"/>
      <c r="V66" s="168" t="s">
        <v>610</v>
      </c>
      <c r="W66" s="133" t="s">
        <v>587</v>
      </c>
      <c r="X66" s="133"/>
      <c r="Y66" s="134"/>
      <c r="Z66" s="515" t="s">
        <v>677</v>
      </c>
      <c r="AA66" s="138"/>
      <c r="AB66" s="252" t="s">
        <v>650</v>
      </c>
      <c r="AC66" s="140"/>
      <c r="AD66" s="148"/>
      <c r="AE66" s="149"/>
      <c r="AF66" s="150"/>
      <c r="AG66" s="151"/>
      <c r="AH66" s="151"/>
      <c r="AI66" s="151"/>
      <c r="AJ66" s="151">
        <v>3</v>
      </c>
      <c r="AK66" s="152"/>
      <c r="AL66" s="135"/>
      <c r="AM66" s="172"/>
      <c r="AN66" s="172"/>
      <c r="AO66" s="173"/>
    </row>
    <row r="67" spans="2:41" s="82" customFormat="1" ht="35.25" customHeight="1" thickTop="1" thickBot="1" x14ac:dyDescent="0.25">
      <c r="B67" s="171">
        <v>63</v>
      </c>
      <c r="C67" s="170"/>
      <c r="D67" s="88"/>
      <c r="E67" s="113" t="s">
        <v>10</v>
      </c>
      <c r="F67" s="95"/>
      <c r="G67" s="105" t="s">
        <v>634</v>
      </c>
      <c r="H67" s="106" t="s">
        <v>670</v>
      </c>
      <c r="I67" s="310">
        <v>253</v>
      </c>
      <c r="J67" s="107" t="s">
        <v>637</v>
      </c>
      <c r="K67" s="99" t="s">
        <v>1006</v>
      </c>
      <c r="L67" s="117">
        <v>41115</v>
      </c>
      <c r="M67" s="118">
        <v>41603</v>
      </c>
      <c r="N67" s="95" t="s">
        <v>613</v>
      </c>
      <c r="O67" s="88">
        <v>4</v>
      </c>
      <c r="P67" s="96">
        <v>4</v>
      </c>
      <c r="Q67" s="95">
        <v>1</v>
      </c>
      <c r="R67" s="88">
        <v>124</v>
      </c>
      <c r="S67" s="96">
        <v>124</v>
      </c>
      <c r="T67" s="122"/>
      <c r="U67" s="160"/>
      <c r="V67" s="168" t="s">
        <v>610</v>
      </c>
      <c r="W67" s="133" t="s">
        <v>587</v>
      </c>
      <c r="X67" s="133"/>
      <c r="Y67" s="134"/>
      <c r="Z67" s="515" t="s">
        <v>677</v>
      </c>
      <c r="AA67" s="138"/>
      <c r="AB67" s="252" t="s">
        <v>650</v>
      </c>
      <c r="AC67" s="140"/>
      <c r="AD67" s="148"/>
      <c r="AE67" s="149"/>
      <c r="AF67" s="150"/>
      <c r="AG67" s="151"/>
      <c r="AH67" s="151"/>
      <c r="AI67" s="151"/>
      <c r="AJ67" s="151">
        <v>3</v>
      </c>
      <c r="AK67" s="152"/>
      <c r="AL67" s="135"/>
      <c r="AM67" s="172"/>
      <c r="AN67" s="172"/>
      <c r="AO67" s="173"/>
    </row>
    <row r="68" spans="2:41" s="82" customFormat="1" ht="35.25" customHeight="1" thickTop="1" thickBot="1" x14ac:dyDescent="0.25">
      <c r="B68" s="171">
        <v>64</v>
      </c>
      <c r="C68" s="170"/>
      <c r="D68" s="88"/>
      <c r="E68" s="113" t="s">
        <v>10</v>
      </c>
      <c r="F68" s="95"/>
      <c r="G68" s="105" t="s">
        <v>634</v>
      </c>
      <c r="H68" s="106" t="s">
        <v>670</v>
      </c>
      <c r="I68" s="310">
        <v>253</v>
      </c>
      <c r="J68" s="107" t="s">
        <v>637</v>
      </c>
      <c r="K68" s="99" t="s">
        <v>1007</v>
      </c>
      <c r="L68" s="117">
        <v>39861</v>
      </c>
      <c r="M68" s="118">
        <v>39980</v>
      </c>
      <c r="N68" s="95" t="s">
        <v>613</v>
      </c>
      <c r="O68" s="88">
        <v>1</v>
      </c>
      <c r="P68" s="96">
        <v>3</v>
      </c>
      <c r="Q68" s="95">
        <v>1</v>
      </c>
      <c r="R68" s="88">
        <v>200</v>
      </c>
      <c r="S68" s="96">
        <v>200</v>
      </c>
      <c r="T68" s="122"/>
      <c r="U68" s="160"/>
      <c r="V68" s="168" t="s">
        <v>610</v>
      </c>
      <c r="W68" s="133" t="s">
        <v>587</v>
      </c>
      <c r="X68" s="133"/>
      <c r="Y68" s="134"/>
      <c r="Z68" s="515" t="s">
        <v>1005</v>
      </c>
      <c r="AA68" s="138"/>
      <c r="AB68" s="252" t="s">
        <v>650</v>
      </c>
      <c r="AC68" s="140"/>
      <c r="AD68" s="148"/>
      <c r="AE68" s="149"/>
      <c r="AF68" s="150"/>
      <c r="AG68" s="151"/>
      <c r="AH68" s="151"/>
      <c r="AI68" s="151"/>
      <c r="AJ68" s="151">
        <v>4</v>
      </c>
      <c r="AK68" s="152"/>
      <c r="AL68" s="135"/>
      <c r="AM68" s="172"/>
      <c r="AN68" s="172"/>
      <c r="AO68" s="173"/>
    </row>
    <row r="69" spans="2:41" s="82" customFormat="1" ht="35.25" customHeight="1" thickTop="1" thickBot="1" x14ac:dyDescent="0.25">
      <c r="B69" s="171">
        <v>65</v>
      </c>
      <c r="C69" s="170"/>
      <c r="D69" s="88"/>
      <c r="E69" s="113" t="s">
        <v>10</v>
      </c>
      <c r="F69" s="95"/>
      <c r="G69" s="105" t="s">
        <v>634</v>
      </c>
      <c r="H69" s="106" t="s">
        <v>670</v>
      </c>
      <c r="I69" s="310">
        <v>253</v>
      </c>
      <c r="J69" s="107" t="s">
        <v>637</v>
      </c>
      <c r="K69" s="99" t="s">
        <v>1007</v>
      </c>
      <c r="L69" s="117">
        <v>39980</v>
      </c>
      <c r="M69" s="118">
        <v>40302</v>
      </c>
      <c r="N69" s="95" t="s">
        <v>613</v>
      </c>
      <c r="O69" s="88">
        <v>2</v>
      </c>
      <c r="P69" s="96">
        <v>3</v>
      </c>
      <c r="Q69" s="95">
        <v>1</v>
      </c>
      <c r="R69" s="88">
        <v>215</v>
      </c>
      <c r="S69" s="96">
        <v>215</v>
      </c>
      <c r="T69" s="122"/>
      <c r="U69" s="160"/>
      <c r="V69" s="168" t="s">
        <v>610</v>
      </c>
      <c r="W69" s="133" t="s">
        <v>587</v>
      </c>
      <c r="X69" s="133"/>
      <c r="Y69" s="134"/>
      <c r="Z69" s="515" t="s">
        <v>677</v>
      </c>
      <c r="AA69" s="138"/>
      <c r="AB69" s="252" t="s">
        <v>650</v>
      </c>
      <c r="AC69" s="140"/>
      <c r="AD69" s="148"/>
      <c r="AE69" s="149"/>
      <c r="AF69" s="150"/>
      <c r="AG69" s="151"/>
      <c r="AH69" s="151"/>
      <c r="AI69" s="151"/>
      <c r="AJ69" s="151">
        <v>4</v>
      </c>
      <c r="AK69" s="152"/>
      <c r="AL69" s="135"/>
      <c r="AM69" s="172"/>
      <c r="AN69" s="172"/>
      <c r="AO69" s="173"/>
    </row>
    <row r="70" spans="2:41" s="82" customFormat="1" ht="35.25" customHeight="1" thickTop="1" thickBot="1" x14ac:dyDescent="0.25">
      <c r="B70" s="171">
        <v>66</v>
      </c>
      <c r="C70" s="170"/>
      <c r="D70" s="88"/>
      <c r="E70" s="113" t="s">
        <v>10</v>
      </c>
      <c r="F70" s="95"/>
      <c r="G70" s="105" t="s">
        <v>634</v>
      </c>
      <c r="H70" s="106" t="s">
        <v>670</v>
      </c>
      <c r="I70" s="310">
        <v>253</v>
      </c>
      <c r="J70" s="107" t="s">
        <v>637</v>
      </c>
      <c r="K70" s="99" t="s">
        <v>1007</v>
      </c>
      <c r="L70" s="117">
        <v>40324</v>
      </c>
      <c r="M70" s="118">
        <v>41667</v>
      </c>
      <c r="N70" s="95" t="s">
        <v>613</v>
      </c>
      <c r="O70" s="88">
        <v>3</v>
      </c>
      <c r="P70" s="96">
        <v>3</v>
      </c>
      <c r="Q70" s="95">
        <v>1</v>
      </c>
      <c r="R70" s="88">
        <v>201</v>
      </c>
      <c r="S70" s="96">
        <v>201</v>
      </c>
      <c r="T70" s="122"/>
      <c r="U70" s="160"/>
      <c r="V70" s="168" t="s">
        <v>610</v>
      </c>
      <c r="W70" s="133" t="s">
        <v>587</v>
      </c>
      <c r="X70" s="133"/>
      <c r="Y70" s="134"/>
      <c r="Z70" s="515" t="s">
        <v>677</v>
      </c>
      <c r="AA70" s="138"/>
      <c r="AB70" s="252" t="s">
        <v>650</v>
      </c>
      <c r="AC70" s="140"/>
      <c r="AD70" s="148"/>
      <c r="AE70" s="149"/>
      <c r="AF70" s="150"/>
      <c r="AG70" s="151"/>
      <c r="AH70" s="151"/>
      <c r="AI70" s="151"/>
      <c r="AJ70" s="151">
        <v>4</v>
      </c>
      <c r="AK70" s="152"/>
      <c r="AL70" s="135"/>
      <c r="AM70" s="172"/>
      <c r="AN70" s="172"/>
      <c r="AO70" s="173"/>
    </row>
    <row r="71" spans="2:41" s="82" customFormat="1" ht="35.25" customHeight="1" thickTop="1" thickBot="1" x14ac:dyDescent="0.25">
      <c r="B71" s="171">
        <v>67</v>
      </c>
      <c r="C71" s="170"/>
      <c r="D71" s="88"/>
      <c r="E71" s="113" t="s">
        <v>10</v>
      </c>
      <c r="F71" s="95"/>
      <c r="G71" s="105" t="s">
        <v>634</v>
      </c>
      <c r="H71" s="106" t="s">
        <v>670</v>
      </c>
      <c r="I71" s="310">
        <v>253</v>
      </c>
      <c r="J71" s="107" t="s">
        <v>637</v>
      </c>
      <c r="K71" s="99" t="s">
        <v>1008</v>
      </c>
      <c r="L71" s="117">
        <v>40707</v>
      </c>
      <c r="M71" s="118">
        <v>40717</v>
      </c>
      <c r="N71" s="95" t="s">
        <v>613</v>
      </c>
      <c r="O71" s="88">
        <v>1</v>
      </c>
      <c r="P71" s="96">
        <v>3</v>
      </c>
      <c r="Q71" s="95">
        <v>1</v>
      </c>
      <c r="R71" s="88">
        <v>200</v>
      </c>
      <c r="S71" s="96">
        <v>200</v>
      </c>
      <c r="T71" s="122"/>
      <c r="U71" s="160"/>
      <c r="V71" s="168" t="s">
        <v>610</v>
      </c>
      <c r="W71" s="133" t="s">
        <v>587</v>
      </c>
      <c r="X71" s="133"/>
      <c r="Y71" s="134"/>
      <c r="Z71" s="515" t="s">
        <v>1009</v>
      </c>
      <c r="AA71" s="138"/>
      <c r="AB71" s="252" t="s">
        <v>650</v>
      </c>
      <c r="AC71" s="140"/>
      <c r="AD71" s="148"/>
      <c r="AE71" s="149"/>
      <c r="AF71" s="150"/>
      <c r="AG71" s="151"/>
      <c r="AH71" s="151"/>
      <c r="AI71" s="151"/>
      <c r="AJ71" s="151">
        <v>4</v>
      </c>
      <c r="AK71" s="152"/>
      <c r="AL71" s="135"/>
      <c r="AM71" s="172"/>
      <c r="AN71" s="172"/>
      <c r="AO71" s="173"/>
    </row>
    <row r="72" spans="2:41" s="82" customFormat="1" ht="35.25" customHeight="1" thickTop="1" thickBot="1" x14ac:dyDescent="0.25">
      <c r="B72" s="171">
        <v>68</v>
      </c>
      <c r="C72" s="170"/>
      <c r="D72" s="88"/>
      <c r="E72" s="113" t="s">
        <v>10</v>
      </c>
      <c r="F72" s="95"/>
      <c r="G72" s="105" t="s">
        <v>634</v>
      </c>
      <c r="H72" s="106" t="s">
        <v>670</v>
      </c>
      <c r="I72" s="310">
        <v>253</v>
      </c>
      <c r="J72" s="107" t="s">
        <v>637</v>
      </c>
      <c r="K72" s="99" t="s">
        <v>1008</v>
      </c>
      <c r="L72" s="117">
        <v>40717</v>
      </c>
      <c r="M72" s="118">
        <v>41162</v>
      </c>
      <c r="N72" s="95" t="s">
        <v>613</v>
      </c>
      <c r="O72" s="88">
        <v>2</v>
      </c>
      <c r="P72" s="96">
        <v>3</v>
      </c>
      <c r="Q72" s="95">
        <v>1</v>
      </c>
      <c r="R72" s="88">
        <v>140</v>
      </c>
      <c r="S72" s="96">
        <v>140</v>
      </c>
      <c r="T72" s="122"/>
      <c r="U72" s="160"/>
      <c r="V72" s="168" t="s">
        <v>610</v>
      </c>
      <c r="W72" s="133" t="s">
        <v>587</v>
      </c>
      <c r="X72" s="133"/>
      <c r="Y72" s="134"/>
      <c r="Z72" s="515" t="s">
        <v>677</v>
      </c>
      <c r="AA72" s="138"/>
      <c r="AB72" s="252" t="s">
        <v>650</v>
      </c>
      <c r="AC72" s="140"/>
      <c r="AD72" s="148"/>
      <c r="AE72" s="149"/>
      <c r="AF72" s="150"/>
      <c r="AG72" s="151"/>
      <c r="AH72" s="151"/>
      <c r="AI72" s="151"/>
      <c r="AJ72" s="151">
        <v>5</v>
      </c>
      <c r="AK72" s="152"/>
      <c r="AL72" s="135"/>
      <c r="AM72" s="172"/>
      <c r="AN72" s="172"/>
      <c r="AO72" s="173"/>
    </row>
    <row r="73" spans="2:41" s="82" customFormat="1" ht="35.25" customHeight="1" thickTop="1" thickBot="1" x14ac:dyDescent="0.25">
      <c r="B73" s="171">
        <v>69</v>
      </c>
      <c r="C73" s="170"/>
      <c r="D73" s="88"/>
      <c r="E73" s="113" t="s">
        <v>10</v>
      </c>
      <c r="F73" s="95"/>
      <c r="G73" s="105" t="s">
        <v>634</v>
      </c>
      <c r="H73" s="106" t="s">
        <v>670</v>
      </c>
      <c r="I73" s="310">
        <v>253</v>
      </c>
      <c r="J73" s="107" t="s">
        <v>637</v>
      </c>
      <c r="K73" s="99" t="s">
        <v>1008</v>
      </c>
      <c r="L73" s="117">
        <v>40904</v>
      </c>
      <c r="M73" s="118">
        <v>41864</v>
      </c>
      <c r="N73" s="95" t="s">
        <v>613</v>
      </c>
      <c r="O73" s="88">
        <v>3</v>
      </c>
      <c r="P73" s="96">
        <v>3</v>
      </c>
      <c r="Q73" s="95">
        <v>1</v>
      </c>
      <c r="R73" s="88">
        <v>183</v>
      </c>
      <c r="S73" s="96">
        <v>183</v>
      </c>
      <c r="T73" s="122"/>
      <c r="U73" s="160"/>
      <c r="V73" s="168" t="s">
        <v>610</v>
      </c>
      <c r="W73" s="133" t="s">
        <v>587</v>
      </c>
      <c r="X73" s="133"/>
      <c r="Y73" s="134"/>
      <c r="Z73" s="515" t="s">
        <v>677</v>
      </c>
      <c r="AA73" s="138"/>
      <c r="AB73" s="252" t="s">
        <v>650</v>
      </c>
      <c r="AC73" s="140"/>
      <c r="AD73" s="148"/>
      <c r="AE73" s="149"/>
      <c r="AF73" s="150"/>
      <c r="AG73" s="151"/>
      <c r="AH73" s="151"/>
      <c r="AI73" s="151"/>
      <c r="AJ73" s="151">
        <v>5</v>
      </c>
      <c r="AK73" s="152"/>
      <c r="AL73" s="135"/>
      <c r="AM73" s="172"/>
      <c r="AN73" s="172"/>
      <c r="AO73" s="173"/>
    </row>
    <row r="74" spans="2:41" s="82" customFormat="1" ht="35.25" customHeight="1" thickTop="1" thickBot="1" x14ac:dyDescent="0.25">
      <c r="B74" s="171">
        <v>70</v>
      </c>
      <c r="C74" s="170"/>
      <c r="D74" s="88"/>
      <c r="E74" s="113" t="s">
        <v>10</v>
      </c>
      <c r="F74" s="95"/>
      <c r="G74" s="105" t="s">
        <v>634</v>
      </c>
      <c r="H74" s="106" t="s">
        <v>670</v>
      </c>
      <c r="I74" s="310">
        <v>253</v>
      </c>
      <c r="J74" s="107" t="s">
        <v>637</v>
      </c>
      <c r="K74" s="99" t="s">
        <v>1010</v>
      </c>
      <c r="L74" s="117">
        <v>40759</v>
      </c>
      <c r="M74" s="118">
        <v>40774</v>
      </c>
      <c r="N74" s="95" t="s">
        <v>613</v>
      </c>
      <c r="O74" s="88">
        <v>1</v>
      </c>
      <c r="P74" s="96">
        <v>2</v>
      </c>
      <c r="Q74" s="95">
        <v>1</v>
      </c>
      <c r="R74" s="88">
        <v>220</v>
      </c>
      <c r="S74" s="96">
        <v>220</v>
      </c>
      <c r="T74" s="122"/>
      <c r="U74" s="160"/>
      <c r="V74" s="168" t="s">
        <v>610</v>
      </c>
      <c r="W74" s="133" t="s">
        <v>587</v>
      </c>
      <c r="X74" s="133"/>
      <c r="Y74" s="134"/>
      <c r="Z74" s="515" t="s">
        <v>677</v>
      </c>
      <c r="AA74" s="138"/>
      <c r="AB74" s="252" t="s">
        <v>650</v>
      </c>
      <c r="AC74" s="140"/>
      <c r="AD74" s="148"/>
      <c r="AE74" s="149"/>
      <c r="AF74" s="150"/>
      <c r="AG74" s="151"/>
      <c r="AH74" s="151"/>
      <c r="AI74" s="151"/>
      <c r="AJ74" s="151">
        <v>5</v>
      </c>
      <c r="AK74" s="152"/>
      <c r="AL74" s="135"/>
      <c r="AM74" s="172"/>
      <c r="AN74" s="172"/>
      <c r="AO74" s="173"/>
    </row>
    <row r="75" spans="2:41" s="82" customFormat="1" ht="35.25" customHeight="1" thickTop="1" thickBot="1" x14ac:dyDescent="0.25">
      <c r="B75" s="171">
        <v>71</v>
      </c>
      <c r="C75" s="170"/>
      <c r="D75" s="88"/>
      <c r="E75" s="113" t="s">
        <v>10</v>
      </c>
      <c r="F75" s="95"/>
      <c r="G75" s="105" t="s">
        <v>634</v>
      </c>
      <c r="H75" s="106" t="s">
        <v>670</v>
      </c>
      <c r="I75" s="310">
        <v>253</v>
      </c>
      <c r="J75" s="107" t="s">
        <v>637</v>
      </c>
      <c r="K75" s="99" t="s">
        <v>1010</v>
      </c>
      <c r="L75" s="117">
        <v>40871</v>
      </c>
      <c r="M75" s="118">
        <v>41795</v>
      </c>
      <c r="N75" s="95" t="s">
        <v>613</v>
      </c>
      <c r="O75" s="88">
        <v>1</v>
      </c>
      <c r="P75" s="96">
        <v>2</v>
      </c>
      <c r="Q75" s="95">
        <v>1</v>
      </c>
      <c r="R75" s="88">
        <v>232</v>
      </c>
      <c r="S75" s="96">
        <v>232</v>
      </c>
      <c r="T75" s="122"/>
      <c r="U75" s="160"/>
      <c r="V75" s="168" t="s">
        <v>610</v>
      </c>
      <c r="W75" s="133" t="s">
        <v>587</v>
      </c>
      <c r="X75" s="133"/>
      <c r="Y75" s="134"/>
      <c r="Z75" s="515" t="s">
        <v>677</v>
      </c>
      <c r="AA75" s="138"/>
      <c r="AB75" s="252" t="s">
        <v>650</v>
      </c>
      <c r="AC75" s="140"/>
      <c r="AD75" s="148"/>
      <c r="AE75" s="149"/>
      <c r="AF75" s="150"/>
      <c r="AG75" s="151"/>
      <c r="AH75" s="151"/>
      <c r="AI75" s="151"/>
      <c r="AJ75" s="151">
        <v>5</v>
      </c>
      <c r="AK75" s="152"/>
      <c r="AL75" s="135"/>
      <c r="AM75" s="172"/>
      <c r="AN75" s="172"/>
      <c r="AO75" s="173"/>
    </row>
    <row r="76" spans="2:41" s="82" customFormat="1" ht="35.25" customHeight="1" thickTop="1" thickBot="1" x14ac:dyDescent="0.25">
      <c r="B76" s="171">
        <v>72</v>
      </c>
      <c r="C76" s="170"/>
      <c r="D76" s="88"/>
      <c r="E76" s="113" t="s">
        <v>10</v>
      </c>
      <c r="F76" s="95"/>
      <c r="G76" s="105" t="s">
        <v>634</v>
      </c>
      <c r="H76" s="106" t="s">
        <v>670</v>
      </c>
      <c r="I76" s="310">
        <v>253</v>
      </c>
      <c r="J76" s="107" t="s">
        <v>637</v>
      </c>
      <c r="K76" s="99" t="s">
        <v>1011</v>
      </c>
      <c r="L76" s="117">
        <v>40730</v>
      </c>
      <c r="M76" s="118">
        <v>40743</v>
      </c>
      <c r="N76" s="95" t="s">
        <v>613</v>
      </c>
      <c r="O76" s="88">
        <v>1</v>
      </c>
      <c r="P76" s="96">
        <v>5</v>
      </c>
      <c r="Q76" s="95">
        <v>1</v>
      </c>
      <c r="R76" s="88">
        <v>200</v>
      </c>
      <c r="S76" s="96">
        <v>200</v>
      </c>
      <c r="T76" s="122"/>
      <c r="U76" s="160"/>
      <c r="V76" s="168" t="s">
        <v>610</v>
      </c>
      <c r="W76" s="133" t="s">
        <v>587</v>
      </c>
      <c r="X76" s="133"/>
      <c r="Y76" s="134"/>
      <c r="Z76" s="515" t="s">
        <v>677</v>
      </c>
      <c r="AA76" s="138"/>
      <c r="AB76" s="252" t="s">
        <v>650</v>
      </c>
      <c r="AC76" s="140"/>
      <c r="AD76" s="148"/>
      <c r="AE76" s="149"/>
      <c r="AF76" s="150"/>
      <c r="AG76" s="151"/>
      <c r="AH76" s="151"/>
      <c r="AI76" s="151"/>
      <c r="AJ76" s="151">
        <v>6</v>
      </c>
      <c r="AK76" s="152"/>
      <c r="AL76" s="135"/>
      <c r="AM76" s="172"/>
      <c r="AN76" s="172"/>
      <c r="AO76" s="173"/>
    </row>
    <row r="77" spans="2:41" s="82" customFormat="1" ht="35.25" customHeight="1" thickTop="1" thickBot="1" x14ac:dyDescent="0.25">
      <c r="B77" s="171">
        <v>73</v>
      </c>
      <c r="C77" s="170"/>
      <c r="D77" s="88"/>
      <c r="E77" s="113" t="s">
        <v>10</v>
      </c>
      <c r="F77" s="95"/>
      <c r="G77" s="105" t="s">
        <v>634</v>
      </c>
      <c r="H77" s="106" t="s">
        <v>670</v>
      </c>
      <c r="I77" s="310">
        <v>253</v>
      </c>
      <c r="J77" s="107" t="s">
        <v>637</v>
      </c>
      <c r="K77" s="99" t="s">
        <v>1011</v>
      </c>
      <c r="L77" s="117">
        <v>40743</v>
      </c>
      <c r="M77" s="118">
        <v>40989</v>
      </c>
      <c r="N77" s="95" t="s">
        <v>613</v>
      </c>
      <c r="O77" s="88">
        <v>2</v>
      </c>
      <c r="P77" s="96">
        <v>5</v>
      </c>
      <c r="Q77" s="95">
        <v>1</v>
      </c>
      <c r="R77" s="88">
        <v>206</v>
      </c>
      <c r="S77" s="96">
        <v>206</v>
      </c>
      <c r="T77" s="122"/>
      <c r="U77" s="160"/>
      <c r="V77" s="168" t="s">
        <v>610</v>
      </c>
      <c r="W77" s="133" t="s">
        <v>587</v>
      </c>
      <c r="X77" s="133"/>
      <c r="Y77" s="134"/>
      <c r="Z77" s="515" t="s">
        <v>677</v>
      </c>
      <c r="AA77" s="138"/>
      <c r="AB77" s="252" t="s">
        <v>650</v>
      </c>
      <c r="AC77" s="140"/>
      <c r="AD77" s="148"/>
      <c r="AE77" s="149"/>
      <c r="AF77" s="150"/>
      <c r="AG77" s="151"/>
      <c r="AH77" s="151"/>
      <c r="AI77" s="151"/>
      <c r="AJ77" s="151">
        <v>6</v>
      </c>
      <c r="AK77" s="152"/>
      <c r="AL77" s="135"/>
      <c r="AM77" s="172"/>
      <c r="AN77" s="172"/>
      <c r="AO77" s="173"/>
    </row>
    <row r="78" spans="2:41" s="82" customFormat="1" ht="35.25" customHeight="1" thickTop="1" thickBot="1" x14ac:dyDescent="0.25">
      <c r="B78" s="171">
        <v>74</v>
      </c>
      <c r="C78" s="170"/>
      <c r="D78" s="88"/>
      <c r="E78" s="113" t="s">
        <v>10</v>
      </c>
      <c r="F78" s="95"/>
      <c r="G78" s="105" t="s">
        <v>634</v>
      </c>
      <c r="H78" s="106" t="s">
        <v>670</v>
      </c>
      <c r="I78" s="310">
        <v>253</v>
      </c>
      <c r="J78" s="107" t="s">
        <v>637</v>
      </c>
      <c r="K78" s="99" t="s">
        <v>1011</v>
      </c>
      <c r="L78" s="117">
        <v>40994</v>
      </c>
      <c r="M78" s="118">
        <v>41260</v>
      </c>
      <c r="N78" s="95" t="s">
        <v>613</v>
      </c>
      <c r="O78" s="88">
        <v>3</v>
      </c>
      <c r="P78" s="96">
        <v>5</v>
      </c>
      <c r="Q78" s="95">
        <v>1</v>
      </c>
      <c r="R78" s="88">
        <v>219</v>
      </c>
      <c r="S78" s="96">
        <v>219</v>
      </c>
      <c r="T78" s="122"/>
      <c r="U78" s="160"/>
      <c r="V78" s="168" t="s">
        <v>610</v>
      </c>
      <c r="W78" s="133" t="s">
        <v>587</v>
      </c>
      <c r="X78" s="133"/>
      <c r="Y78" s="134"/>
      <c r="Z78" s="515" t="s">
        <v>677</v>
      </c>
      <c r="AA78" s="138"/>
      <c r="AB78" s="252" t="s">
        <v>650</v>
      </c>
      <c r="AC78" s="140"/>
      <c r="AD78" s="148"/>
      <c r="AE78" s="149"/>
      <c r="AF78" s="150"/>
      <c r="AG78" s="151"/>
      <c r="AH78" s="151"/>
      <c r="AI78" s="151"/>
      <c r="AJ78" s="151">
        <v>6</v>
      </c>
      <c r="AK78" s="152"/>
      <c r="AL78" s="135"/>
      <c r="AM78" s="172"/>
      <c r="AN78" s="172"/>
      <c r="AO78" s="173"/>
    </row>
    <row r="79" spans="2:41" s="82" customFormat="1" ht="35.25" customHeight="1" thickTop="1" thickBot="1" x14ac:dyDescent="0.25">
      <c r="B79" s="171">
        <v>75</v>
      </c>
      <c r="C79" s="170"/>
      <c r="D79" s="88"/>
      <c r="E79" s="113" t="s">
        <v>10</v>
      </c>
      <c r="F79" s="95"/>
      <c r="G79" s="105" t="s">
        <v>634</v>
      </c>
      <c r="H79" s="106" t="s">
        <v>670</v>
      </c>
      <c r="I79" s="310">
        <v>253</v>
      </c>
      <c r="J79" s="107" t="s">
        <v>637</v>
      </c>
      <c r="K79" s="99" t="s">
        <v>1011</v>
      </c>
      <c r="L79" s="117">
        <v>41263</v>
      </c>
      <c r="M79" s="118">
        <v>41472</v>
      </c>
      <c r="N79" s="95" t="s">
        <v>613</v>
      </c>
      <c r="O79" s="88">
        <v>4</v>
      </c>
      <c r="P79" s="96">
        <v>5</v>
      </c>
      <c r="Q79" s="95">
        <v>1</v>
      </c>
      <c r="R79" s="88">
        <v>235</v>
      </c>
      <c r="S79" s="96">
        <v>235</v>
      </c>
      <c r="T79" s="122"/>
      <c r="U79" s="160"/>
      <c r="V79" s="168" t="s">
        <v>610</v>
      </c>
      <c r="W79" s="133" t="s">
        <v>587</v>
      </c>
      <c r="X79" s="133"/>
      <c r="Y79" s="134"/>
      <c r="Z79" s="515" t="s">
        <v>677</v>
      </c>
      <c r="AA79" s="138"/>
      <c r="AB79" s="252" t="s">
        <v>650</v>
      </c>
      <c r="AC79" s="140"/>
      <c r="AD79" s="148"/>
      <c r="AE79" s="149"/>
      <c r="AF79" s="150"/>
      <c r="AG79" s="151"/>
      <c r="AH79" s="151"/>
      <c r="AI79" s="151"/>
      <c r="AJ79" s="151">
        <v>6</v>
      </c>
      <c r="AK79" s="152"/>
      <c r="AL79" s="135"/>
      <c r="AM79" s="172"/>
      <c r="AN79" s="172"/>
      <c r="AO79" s="173"/>
    </row>
    <row r="80" spans="2:41" s="82" customFormat="1" ht="35.25" customHeight="1" thickTop="1" thickBot="1" x14ac:dyDescent="0.25">
      <c r="B80" s="171">
        <v>76</v>
      </c>
      <c r="C80" s="170"/>
      <c r="D80" s="88"/>
      <c r="E80" s="113" t="s">
        <v>10</v>
      </c>
      <c r="F80" s="95"/>
      <c r="G80" s="105" t="s">
        <v>634</v>
      </c>
      <c r="H80" s="106" t="s">
        <v>670</v>
      </c>
      <c r="I80" s="310">
        <v>253</v>
      </c>
      <c r="J80" s="107" t="s">
        <v>637</v>
      </c>
      <c r="K80" s="99" t="s">
        <v>1011</v>
      </c>
      <c r="L80" s="117">
        <v>41472</v>
      </c>
      <c r="M80" s="118">
        <v>41920</v>
      </c>
      <c r="N80" s="95" t="s">
        <v>613</v>
      </c>
      <c r="O80" s="88">
        <v>5</v>
      </c>
      <c r="P80" s="96">
        <v>5</v>
      </c>
      <c r="Q80" s="95">
        <v>1</v>
      </c>
      <c r="R80" s="88">
        <v>253</v>
      </c>
      <c r="S80" s="96">
        <v>253</v>
      </c>
      <c r="T80" s="122"/>
      <c r="U80" s="160"/>
      <c r="V80" s="168" t="s">
        <v>610</v>
      </c>
      <c r="W80" s="133" t="s">
        <v>587</v>
      </c>
      <c r="X80" s="133"/>
      <c r="Y80" s="134"/>
      <c r="Z80" s="515" t="s">
        <v>677</v>
      </c>
      <c r="AA80" s="138"/>
      <c r="AB80" s="252" t="s">
        <v>650</v>
      </c>
      <c r="AC80" s="140"/>
      <c r="AD80" s="148"/>
      <c r="AE80" s="149"/>
      <c r="AF80" s="150"/>
      <c r="AG80" s="151"/>
      <c r="AH80" s="151"/>
      <c r="AI80" s="151"/>
      <c r="AJ80" s="151">
        <v>7</v>
      </c>
      <c r="AK80" s="152"/>
      <c r="AL80" s="135"/>
      <c r="AM80" s="172"/>
      <c r="AN80" s="172"/>
      <c r="AO80" s="173"/>
    </row>
    <row r="81" spans="1:42" s="82" customFormat="1" ht="35.25" customHeight="1" thickTop="1" thickBot="1" x14ac:dyDescent="0.25">
      <c r="B81" s="171">
        <v>77</v>
      </c>
      <c r="C81" s="170"/>
      <c r="D81" s="88"/>
      <c r="E81" s="113" t="s">
        <v>10</v>
      </c>
      <c r="F81" s="95"/>
      <c r="G81" s="105" t="s">
        <v>634</v>
      </c>
      <c r="H81" s="106" t="s">
        <v>670</v>
      </c>
      <c r="I81" s="310">
        <v>253</v>
      </c>
      <c r="J81" s="107" t="s">
        <v>637</v>
      </c>
      <c r="K81" s="99" t="s">
        <v>1012</v>
      </c>
      <c r="L81" s="117">
        <v>41082</v>
      </c>
      <c r="M81" s="118">
        <v>41082</v>
      </c>
      <c r="N81" s="95" t="s">
        <v>613</v>
      </c>
      <c r="O81" s="88">
        <v>1</v>
      </c>
      <c r="P81" s="96">
        <v>1</v>
      </c>
      <c r="Q81" s="95">
        <v>1</v>
      </c>
      <c r="R81" s="88">
        <v>62</v>
      </c>
      <c r="S81" s="96">
        <v>62</v>
      </c>
      <c r="T81" s="122"/>
      <c r="U81" s="160"/>
      <c r="V81" s="168" t="s">
        <v>610</v>
      </c>
      <c r="W81" s="133" t="s">
        <v>587</v>
      </c>
      <c r="X81" s="133"/>
      <c r="Y81" s="134"/>
      <c r="Z81" s="515" t="s">
        <v>677</v>
      </c>
      <c r="AA81" s="138"/>
      <c r="AB81" s="252" t="s">
        <v>650</v>
      </c>
      <c r="AC81" s="140"/>
      <c r="AD81" s="148"/>
      <c r="AE81" s="149"/>
      <c r="AF81" s="150"/>
      <c r="AG81" s="151"/>
      <c r="AH81" s="151"/>
      <c r="AI81" s="151"/>
      <c r="AJ81" s="151">
        <v>7</v>
      </c>
      <c r="AK81" s="152"/>
      <c r="AL81" s="135"/>
      <c r="AM81" s="172"/>
      <c r="AN81" s="172"/>
      <c r="AO81" s="173"/>
    </row>
    <row r="82" spans="1:42" s="82" customFormat="1" ht="35.25" customHeight="1" thickTop="1" thickBot="1" x14ac:dyDescent="0.25">
      <c r="B82" s="171">
        <v>78</v>
      </c>
      <c r="C82" s="170"/>
      <c r="D82" s="88"/>
      <c r="E82" s="113" t="s">
        <v>10</v>
      </c>
      <c r="F82" s="95"/>
      <c r="G82" s="105" t="s">
        <v>634</v>
      </c>
      <c r="H82" s="106" t="s">
        <v>670</v>
      </c>
      <c r="I82" s="310">
        <v>253</v>
      </c>
      <c r="J82" s="107" t="s">
        <v>637</v>
      </c>
      <c r="K82" s="99" t="s">
        <v>1013</v>
      </c>
      <c r="L82" s="117">
        <v>40932</v>
      </c>
      <c r="M82" s="118">
        <v>41326</v>
      </c>
      <c r="N82" s="95" t="s">
        <v>613</v>
      </c>
      <c r="O82" s="88">
        <v>1</v>
      </c>
      <c r="P82" s="96">
        <v>2</v>
      </c>
      <c r="Q82" s="95">
        <v>1</v>
      </c>
      <c r="R82" s="88">
        <v>200</v>
      </c>
      <c r="S82" s="96">
        <v>200</v>
      </c>
      <c r="T82" s="122"/>
      <c r="U82" s="160"/>
      <c r="V82" s="168" t="s">
        <v>610</v>
      </c>
      <c r="W82" s="133" t="s">
        <v>587</v>
      </c>
      <c r="X82" s="133"/>
      <c r="Y82" s="134"/>
      <c r="Z82" s="515" t="s">
        <v>1014</v>
      </c>
      <c r="AA82" s="138"/>
      <c r="AB82" s="252" t="s">
        <v>650</v>
      </c>
      <c r="AC82" s="140"/>
      <c r="AD82" s="148"/>
      <c r="AE82" s="149"/>
      <c r="AF82" s="150"/>
      <c r="AG82" s="151"/>
      <c r="AH82" s="151"/>
      <c r="AI82" s="151"/>
      <c r="AJ82" s="151">
        <v>7</v>
      </c>
      <c r="AK82" s="152"/>
      <c r="AL82" s="135"/>
      <c r="AM82" s="172"/>
      <c r="AN82" s="172"/>
      <c r="AO82" s="173"/>
    </row>
    <row r="83" spans="1:42" s="82" customFormat="1" ht="35.25" customHeight="1" thickTop="1" thickBot="1" x14ac:dyDescent="0.25">
      <c r="B83" s="171">
        <v>79</v>
      </c>
      <c r="C83" s="170"/>
      <c r="D83" s="88"/>
      <c r="E83" s="113" t="s">
        <v>10</v>
      </c>
      <c r="F83" s="95"/>
      <c r="G83" s="105" t="s">
        <v>634</v>
      </c>
      <c r="H83" s="106" t="s">
        <v>670</v>
      </c>
      <c r="I83" s="310">
        <v>253</v>
      </c>
      <c r="J83" s="107" t="s">
        <v>637</v>
      </c>
      <c r="K83" s="99" t="s">
        <v>1013</v>
      </c>
      <c r="L83" s="117">
        <v>41327</v>
      </c>
      <c r="M83" s="118">
        <v>41674</v>
      </c>
      <c r="N83" s="95" t="s">
        <v>613</v>
      </c>
      <c r="O83" s="88">
        <v>2</v>
      </c>
      <c r="P83" s="96">
        <v>2</v>
      </c>
      <c r="Q83" s="95">
        <v>1</v>
      </c>
      <c r="R83" s="88">
        <v>96</v>
      </c>
      <c r="S83" s="96">
        <v>96</v>
      </c>
      <c r="T83" s="122"/>
      <c r="U83" s="160"/>
      <c r="V83" s="168" t="s">
        <v>610</v>
      </c>
      <c r="W83" s="133" t="s">
        <v>587</v>
      </c>
      <c r="X83" s="133"/>
      <c r="Y83" s="134"/>
      <c r="Z83" s="515" t="s">
        <v>677</v>
      </c>
      <c r="AA83" s="138"/>
      <c r="AB83" s="252" t="s">
        <v>650</v>
      </c>
      <c r="AC83" s="140"/>
      <c r="AD83" s="148"/>
      <c r="AE83" s="149"/>
      <c r="AF83" s="150"/>
      <c r="AG83" s="151"/>
      <c r="AH83" s="151"/>
      <c r="AI83" s="151"/>
      <c r="AJ83" s="151">
        <v>7</v>
      </c>
      <c r="AK83" s="152"/>
      <c r="AL83" s="135"/>
      <c r="AM83" s="172"/>
      <c r="AN83" s="172"/>
      <c r="AO83" s="173"/>
    </row>
    <row r="84" spans="1:42" s="82" customFormat="1" ht="35.25" customHeight="1" thickTop="1" thickBot="1" x14ac:dyDescent="0.25">
      <c r="B84" s="171">
        <v>80</v>
      </c>
      <c r="C84" s="170"/>
      <c r="D84" s="88"/>
      <c r="E84" s="113" t="s">
        <v>10</v>
      </c>
      <c r="F84" s="95"/>
      <c r="G84" s="105" t="s">
        <v>634</v>
      </c>
      <c r="H84" s="106" t="s">
        <v>670</v>
      </c>
      <c r="I84" s="310">
        <v>253</v>
      </c>
      <c r="J84" s="107" t="s">
        <v>637</v>
      </c>
      <c r="K84" s="99" t="s">
        <v>1015</v>
      </c>
      <c r="L84" s="117">
        <v>41389</v>
      </c>
      <c r="M84" s="118">
        <v>41564</v>
      </c>
      <c r="N84" s="95" t="s">
        <v>613</v>
      </c>
      <c r="O84" s="88">
        <v>1</v>
      </c>
      <c r="P84" s="96">
        <v>1</v>
      </c>
      <c r="Q84" s="95">
        <v>1</v>
      </c>
      <c r="R84" s="88">
        <v>38</v>
      </c>
      <c r="S84" s="96">
        <v>38</v>
      </c>
      <c r="T84" s="122"/>
      <c r="U84" s="160"/>
      <c r="V84" s="168" t="s">
        <v>610</v>
      </c>
      <c r="W84" s="133" t="s">
        <v>587</v>
      </c>
      <c r="X84" s="133"/>
      <c r="Y84" s="134"/>
      <c r="Z84" s="515" t="s">
        <v>1016</v>
      </c>
      <c r="AA84" s="138"/>
      <c r="AB84" s="252" t="s">
        <v>650</v>
      </c>
      <c r="AC84" s="140"/>
      <c r="AD84" s="148"/>
      <c r="AE84" s="149"/>
      <c r="AF84" s="150"/>
      <c r="AG84" s="151"/>
      <c r="AH84" s="151"/>
      <c r="AI84" s="151"/>
      <c r="AJ84" s="151">
        <v>7</v>
      </c>
      <c r="AK84" s="152"/>
      <c r="AL84" s="135"/>
      <c r="AM84" s="172"/>
      <c r="AN84" s="172"/>
      <c r="AO84" s="173"/>
    </row>
    <row r="85" spans="1:42" s="82" customFormat="1" ht="35.25" customHeight="1" thickTop="1" thickBot="1" x14ac:dyDescent="0.25">
      <c r="B85" s="171">
        <v>81</v>
      </c>
      <c r="C85" s="170"/>
      <c r="D85" s="88"/>
      <c r="E85" s="113" t="s">
        <v>10</v>
      </c>
      <c r="F85" s="95"/>
      <c r="G85" s="105" t="s">
        <v>1002</v>
      </c>
      <c r="H85" s="106" t="s">
        <v>671</v>
      </c>
      <c r="I85" s="105"/>
      <c r="J85" s="107"/>
      <c r="K85" s="99" t="s">
        <v>842</v>
      </c>
      <c r="L85" s="117">
        <v>41295</v>
      </c>
      <c r="M85" s="118">
        <v>41388</v>
      </c>
      <c r="N85" s="95" t="s">
        <v>613</v>
      </c>
      <c r="O85" s="88">
        <v>1</v>
      </c>
      <c r="P85" s="96">
        <v>1</v>
      </c>
      <c r="Q85" s="95">
        <v>1</v>
      </c>
      <c r="R85" s="88">
        <v>251</v>
      </c>
      <c r="S85" s="96">
        <v>251</v>
      </c>
      <c r="T85" s="122"/>
      <c r="U85" s="160"/>
      <c r="V85" s="168" t="s">
        <v>610</v>
      </c>
      <c r="W85" s="133" t="s">
        <v>587</v>
      </c>
      <c r="X85" s="133"/>
      <c r="Y85" s="134"/>
      <c r="Z85" s="515" t="s">
        <v>677</v>
      </c>
      <c r="AA85" s="138"/>
      <c r="AB85" s="252" t="s">
        <v>650</v>
      </c>
      <c r="AC85" s="140"/>
      <c r="AD85" s="148"/>
      <c r="AE85" s="149"/>
      <c r="AF85" s="150"/>
      <c r="AG85" s="151"/>
      <c r="AH85" s="151"/>
      <c r="AI85" s="151"/>
      <c r="AJ85" s="151">
        <v>8</v>
      </c>
      <c r="AK85" s="152"/>
      <c r="AL85" s="135"/>
      <c r="AM85" s="172"/>
      <c r="AN85" s="172"/>
      <c r="AO85" s="173"/>
    </row>
    <row r="86" spans="1:42" s="82" customFormat="1" ht="35.25" customHeight="1" thickTop="1" thickBot="1" x14ac:dyDescent="0.25">
      <c r="B86" s="171">
        <v>82</v>
      </c>
      <c r="C86" s="170"/>
      <c r="D86" s="88"/>
      <c r="E86" s="113" t="s">
        <v>10</v>
      </c>
      <c r="F86" s="95"/>
      <c r="G86" s="105" t="s">
        <v>1002</v>
      </c>
      <c r="H86" s="106" t="s">
        <v>671</v>
      </c>
      <c r="I86" s="105"/>
      <c r="J86" s="107"/>
      <c r="K86" s="99" t="s">
        <v>842</v>
      </c>
      <c r="L86" s="117">
        <v>41393</v>
      </c>
      <c r="M86" s="118">
        <v>41508</v>
      </c>
      <c r="N86" s="95" t="s">
        <v>613</v>
      </c>
      <c r="O86" s="88">
        <v>1</v>
      </c>
      <c r="P86" s="96">
        <v>1</v>
      </c>
      <c r="Q86" s="95">
        <v>1</v>
      </c>
      <c r="R86" s="88">
        <v>155</v>
      </c>
      <c r="S86" s="96">
        <v>155</v>
      </c>
      <c r="T86" s="122"/>
      <c r="U86" s="160"/>
      <c r="V86" s="168" t="s">
        <v>610</v>
      </c>
      <c r="W86" s="133" t="s">
        <v>587</v>
      </c>
      <c r="X86" s="133"/>
      <c r="Y86" s="134"/>
      <c r="Z86" s="515" t="s">
        <v>677</v>
      </c>
      <c r="AA86" s="138"/>
      <c r="AB86" s="252" t="s">
        <v>650</v>
      </c>
      <c r="AC86" s="140"/>
      <c r="AD86" s="148"/>
      <c r="AE86" s="149"/>
      <c r="AF86" s="150"/>
      <c r="AG86" s="151"/>
      <c r="AH86" s="151"/>
      <c r="AI86" s="151"/>
      <c r="AJ86" s="151">
        <v>8</v>
      </c>
      <c r="AK86" s="152"/>
      <c r="AL86" s="135"/>
      <c r="AM86" s="172"/>
      <c r="AN86" s="172"/>
      <c r="AO86" s="173"/>
    </row>
    <row r="87" spans="1:42" s="82" customFormat="1" ht="35.25" customHeight="1" thickTop="1" thickBot="1" x14ac:dyDescent="0.25">
      <c r="B87" s="359">
        <v>83</v>
      </c>
      <c r="C87" s="360"/>
      <c r="D87" s="361"/>
      <c r="E87" s="113" t="s">
        <v>10</v>
      </c>
      <c r="F87" s="362"/>
      <c r="G87" s="105" t="s">
        <v>1002</v>
      </c>
      <c r="H87" s="364" t="s">
        <v>671</v>
      </c>
      <c r="I87" s="363"/>
      <c r="J87" s="365"/>
      <c r="K87" s="366" t="s">
        <v>842</v>
      </c>
      <c r="L87" s="367">
        <v>41508</v>
      </c>
      <c r="M87" s="368">
        <v>41631</v>
      </c>
      <c r="N87" s="362" t="s">
        <v>613</v>
      </c>
      <c r="O87" s="361">
        <v>1</v>
      </c>
      <c r="P87" s="369">
        <v>1</v>
      </c>
      <c r="Q87" s="362">
        <v>1</v>
      </c>
      <c r="R87" s="361">
        <v>156</v>
      </c>
      <c r="S87" s="369">
        <v>156</v>
      </c>
      <c r="T87" s="370"/>
      <c r="U87" s="371"/>
      <c r="V87" s="372" t="s">
        <v>610</v>
      </c>
      <c r="W87" s="373" t="s">
        <v>587</v>
      </c>
      <c r="X87" s="373"/>
      <c r="Y87" s="374"/>
      <c r="Z87" s="519" t="s">
        <v>677</v>
      </c>
      <c r="AA87" s="375"/>
      <c r="AB87" s="376" t="s">
        <v>650</v>
      </c>
      <c r="AC87" s="377"/>
      <c r="AD87" s="378"/>
      <c r="AE87" s="379"/>
      <c r="AF87" s="380"/>
      <c r="AG87" s="381"/>
      <c r="AH87" s="381"/>
      <c r="AI87" s="381"/>
      <c r="AJ87" s="381">
        <v>8</v>
      </c>
      <c r="AK87" s="382"/>
      <c r="AL87" s="135"/>
      <c r="AM87" s="172"/>
      <c r="AN87" s="172"/>
      <c r="AO87" s="173"/>
    </row>
    <row r="88" spans="1:42" s="82" customFormat="1" ht="35.25" customHeight="1" thickTop="1" thickBot="1" x14ac:dyDescent="0.25">
      <c r="A88" s="383"/>
      <c r="B88" s="277">
        <v>84</v>
      </c>
      <c r="C88" s="384" t="s">
        <v>676</v>
      </c>
      <c r="D88" s="385">
        <v>2010</v>
      </c>
      <c r="E88" s="386" t="s">
        <v>10</v>
      </c>
      <c r="F88" s="281"/>
      <c r="G88" s="387">
        <v>29</v>
      </c>
      <c r="H88" s="388" t="s">
        <v>678</v>
      </c>
      <c r="I88" s="282"/>
      <c r="J88" s="284"/>
      <c r="K88" s="389" t="s">
        <v>680</v>
      </c>
      <c r="L88" s="390">
        <v>39779</v>
      </c>
      <c r="M88" s="391">
        <v>40308</v>
      </c>
      <c r="N88" s="281" t="s">
        <v>613</v>
      </c>
      <c r="O88" s="392">
        <v>1</v>
      </c>
      <c r="P88" s="393">
        <v>2</v>
      </c>
      <c r="Q88" s="394">
        <v>1</v>
      </c>
      <c r="R88" s="395">
        <v>186</v>
      </c>
      <c r="S88" s="396">
        <v>186</v>
      </c>
      <c r="T88" s="289"/>
      <c r="U88" s="290"/>
      <c r="V88" s="291" t="s">
        <v>610</v>
      </c>
      <c r="W88" s="292" t="s">
        <v>587</v>
      </c>
      <c r="X88" s="292"/>
      <c r="Y88" s="293"/>
      <c r="Z88" s="520" t="s">
        <v>703</v>
      </c>
      <c r="AA88" s="294">
        <v>42440</v>
      </c>
      <c r="AB88" s="397" t="s">
        <v>650</v>
      </c>
      <c r="AC88" s="296"/>
      <c r="AD88" s="297"/>
      <c r="AE88" s="298"/>
      <c r="AF88" s="398"/>
      <c r="AG88" s="399"/>
      <c r="AH88" s="399"/>
      <c r="AI88" s="399"/>
      <c r="AJ88" s="400">
        <v>1</v>
      </c>
      <c r="AK88" s="401"/>
      <c r="AL88" s="135"/>
      <c r="AM88" s="172"/>
      <c r="AN88" s="172"/>
      <c r="AO88" s="173"/>
      <c r="AP88" s="82" t="s">
        <v>707</v>
      </c>
    </row>
    <row r="89" spans="1:42" s="82" customFormat="1" ht="35.25" customHeight="1" thickTop="1" thickBot="1" x14ac:dyDescent="0.25">
      <c r="A89" s="402"/>
      <c r="B89" s="171">
        <v>85</v>
      </c>
      <c r="C89" s="341" t="s">
        <v>676</v>
      </c>
      <c r="D89" s="342">
        <v>2010</v>
      </c>
      <c r="E89" s="343" t="s">
        <v>10</v>
      </c>
      <c r="F89" s="95"/>
      <c r="G89" s="310">
        <v>29</v>
      </c>
      <c r="H89" s="344" t="s">
        <v>678</v>
      </c>
      <c r="I89" s="105"/>
      <c r="J89" s="107"/>
      <c r="K89" s="345" t="s">
        <v>680</v>
      </c>
      <c r="L89" s="348">
        <v>40308</v>
      </c>
      <c r="M89" s="349">
        <v>42411</v>
      </c>
      <c r="N89" s="95" t="s">
        <v>613</v>
      </c>
      <c r="O89" s="352">
        <v>2</v>
      </c>
      <c r="P89" s="353">
        <v>2</v>
      </c>
      <c r="Q89" s="355">
        <v>187</v>
      </c>
      <c r="R89" s="356">
        <v>418</v>
      </c>
      <c r="S89" s="357">
        <v>232</v>
      </c>
      <c r="T89" s="122"/>
      <c r="U89" s="160"/>
      <c r="V89" s="168" t="s">
        <v>610</v>
      </c>
      <c r="W89" s="133" t="s">
        <v>587</v>
      </c>
      <c r="X89" s="133"/>
      <c r="Y89" s="134"/>
      <c r="Z89" s="521" t="s">
        <v>704</v>
      </c>
      <c r="AA89" s="138">
        <v>42440</v>
      </c>
      <c r="AB89" s="252" t="s">
        <v>650</v>
      </c>
      <c r="AC89" s="140"/>
      <c r="AD89" s="148"/>
      <c r="AE89" s="149"/>
      <c r="AF89" s="150"/>
      <c r="AG89" s="151"/>
      <c r="AH89" s="151"/>
      <c r="AI89" s="151"/>
      <c r="AJ89" s="358">
        <v>1</v>
      </c>
      <c r="AK89" s="152"/>
      <c r="AL89" s="135"/>
      <c r="AM89" s="172"/>
      <c r="AN89" s="172"/>
      <c r="AO89" s="173"/>
      <c r="AP89" s="82" t="s">
        <v>707</v>
      </c>
    </row>
    <row r="90" spans="1:42" s="82" customFormat="1" ht="35.25" customHeight="1" thickTop="1" thickBot="1" x14ac:dyDescent="0.25">
      <c r="A90" s="402"/>
      <c r="B90" s="171">
        <v>86</v>
      </c>
      <c r="C90" s="341" t="s">
        <v>676</v>
      </c>
      <c r="D90" s="342">
        <v>2010</v>
      </c>
      <c r="E90" s="343" t="s">
        <v>10</v>
      </c>
      <c r="F90" s="95"/>
      <c r="G90" s="310">
        <v>29</v>
      </c>
      <c r="H90" s="344" t="s">
        <v>678</v>
      </c>
      <c r="I90" s="105"/>
      <c r="J90" s="107"/>
      <c r="K90" s="345" t="s">
        <v>681</v>
      </c>
      <c r="L90" s="348">
        <v>39465</v>
      </c>
      <c r="M90" s="349">
        <v>39511</v>
      </c>
      <c r="N90" s="95" t="s">
        <v>613</v>
      </c>
      <c r="O90" s="352">
        <v>1</v>
      </c>
      <c r="P90" s="353">
        <v>3</v>
      </c>
      <c r="Q90" s="355">
        <v>1</v>
      </c>
      <c r="R90" s="356">
        <v>250</v>
      </c>
      <c r="S90" s="357">
        <v>250</v>
      </c>
      <c r="T90" s="122"/>
      <c r="U90" s="160"/>
      <c r="V90" s="168" t="s">
        <v>610</v>
      </c>
      <c r="W90" s="133" t="s">
        <v>587</v>
      </c>
      <c r="X90" s="133"/>
      <c r="Y90" s="134"/>
      <c r="Z90" s="521" t="s">
        <v>704</v>
      </c>
      <c r="AA90" s="138">
        <v>42440</v>
      </c>
      <c r="AB90" s="252" t="s">
        <v>650</v>
      </c>
      <c r="AC90" s="140"/>
      <c r="AD90" s="148"/>
      <c r="AE90" s="149"/>
      <c r="AF90" s="150"/>
      <c r="AG90" s="151"/>
      <c r="AH90" s="151"/>
      <c r="AI90" s="151"/>
      <c r="AJ90" s="358">
        <v>1</v>
      </c>
      <c r="AK90" s="152"/>
      <c r="AL90" s="135"/>
      <c r="AM90" s="172"/>
      <c r="AN90" s="172"/>
      <c r="AO90" s="173"/>
      <c r="AP90" s="82" t="s">
        <v>707</v>
      </c>
    </row>
    <row r="91" spans="1:42" s="82" customFormat="1" ht="35.25" customHeight="1" thickTop="1" thickBot="1" x14ac:dyDescent="0.25">
      <c r="A91" s="402"/>
      <c r="B91" s="171">
        <v>87</v>
      </c>
      <c r="C91" s="341" t="s">
        <v>676</v>
      </c>
      <c r="D91" s="342">
        <v>2010</v>
      </c>
      <c r="E91" s="343" t="s">
        <v>10</v>
      </c>
      <c r="F91" s="95"/>
      <c r="G91" s="310">
        <v>29</v>
      </c>
      <c r="H91" s="344" t="s">
        <v>678</v>
      </c>
      <c r="I91" s="105"/>
      <c r="J91" s="107"/>
      <c r="K91" s="345" t="s">
        <v>681</v>
      </c>
      <c r="L91" s="348">
        <v>39519</v>
      </c>
      <c r="M91" s="349">
        <v>40302</v>
      </c>
      <c r="N91" s="95" t="s">
        <v>613</v>
      </c>
      <c r="O91" s="352">
        <v>2</v>
      </c>
      <c r="P91" s="353">
        <v>3</v>
      </c>
      <c r="Q91" s="355">
        <v>251</v>
      </c>
      <c r="R91" s="356">
        <v>493</v>
      </c>
      <c r="S91" s="357">
        <v>243</v>
      </c>
      <c r="T91" s="122"/>
      <c r="U91" s="160"/>
      <c r="V91" s="168" t="s">
        <v>610</v>
      </c>
      <c r="W91" s="133" t="s">
        <v>587</v>
      </c>
      <c r="X91" s="133"/>
      <c r="Y91" s="134"/>
      <c r="Z91" s="521" t="s">
        <v>704</v>
      </c>
      <c r="AA91" s="138">
        <v>42440</v>
      </c>
      <c r="AB91" s="252" t="s">
        <v>650</v>
      </c>
      <c r="AC91" s="140"/>
      <c r="AD91" s="148"/>
      <c r="AE91" s="149"/>
      <c r="AF91" s="150"/>
      <c r="AG91" s="151"/>
      <c r="AH91" s="151"/>
      <c r="AI91" s="151"/>
      <c r="AJ91" s="358">
        <v>1</v>
      </c>
      <c r="AK91" s="152"/>
      <c r="AL91" s="135"/>
      <c r="AM91" s="172"/>
      <c r="AN91" s="172"/>
      <c r="AO91" s="173"/>
      <c r="AP91" s="82" t="s">
        <v>707</v>
      </c>
    </row>
    <row r="92" spans="1:42" s="82" customFormat="1" ht="35.25" customHeight="1" thickTop="1" thickBot="1" x14ac:dyDescent="0.25">
      <c r="A92" s="402"/>
      <c r="B92" s="171">
        <v>88</v>
      </c>
      <c r="C92" s="341" t="s">
        <v>676</v>
      </c>
      <c r="D92" s="342">
        <v>2010</v>
      </c>
      <c r="E92" s="343" t="s">
        <v>10</v>
      </c>
      <c r="F92" s="95"/>
      <c r="G92" s="310">
        <v>29</v>
      </c>
      <c r="H92" s="344" t="s">
        <v>678</v>
      </c>
      <c r="I92" s="105"/>
      <c r="J92" s="107"/>
      <c r="K92" s="345" t="s">
        <v>681</v>
      </c>
      <c r="L92" s="348">
        <v>40757</v>
      </c>
      <c r="M92" s="349">
        <v>42411</v>
      </c>
      <c r="N92" s="95" t="s">
        <v>613</v>
      </c>
      <c r="O92" s="352">
        <v>3</v>
      </c>
      <c r="P92" s="353">
        <v>3</v>
      </c>
      <c r="Q92" s="355">
        <v>494</v>
      </c>
      <c r="R92" s="356">
        <v>684</v>
      </c>
      <c r="S92" s="357">
        <v>191</v>
      </c>
      <c r="T92" s="122"/>
      <c r="U92" s="160"/>
      <c r="V92" s="168" t="s">
        <v>610</v>
      </c>
      <c r="W92" s="133" t="s">
        <v>587</v>
      </c>
      <c r="X92" s="133"/>
      <c r="Y92" s="134"/>
      <c r="Z92" s="521" t="s">
        <v>704</v>
      </c>
      <c r="AA92" s="138">
        <v>42440</v>
      </c>
      <c r="AB92" s="252" t="s">
        <v>650</v>
      </c>
      <c r="AC92" s="140"/>
      <c r="AD92" s="148"/>
      <c r="AE92" s="149"/>
      <c r="AF92" s="150"/>
      <c r="AG92" s="151"/>
      <c r="AH92" s="151"/>
      <c r="AI92" s="151"/>
      <c r="AJ92" s="358">
        <v>2</v>
      </c>
      <c r="AK92" s="152"/>
      <c r="AL92" s="135"/>
      <c r="AM92" s="172"/>
      <c r="AN92" s="172"/>
      <c r="AO92" s="173"/>
      <c r="AP92" s="82" t="s">
        <v>707</v>
      </c>
    </row>
    <row r="93" spans="1:42" s="82" customFormat="1" ht="35.25" customHeight="1" thickTop="1" thickBot="1" x14ac:dyDescent="0.25">
      <c r="A93" s="402"/>
      <c r="B93" s="171">
        <v>89</v>
      </c>
      <c r="C93" s="341" t="s">
        <v>676</v>
      </c>
      <c r="D93" s="342">
        <v>2010</v>
      </c>
      <c r="E93" s="343" t="s">
        <v>10</v>
      </c>
      <c r="F93" s="95"/>
      <c r="G93" s="310">
        <v>29</v>
      </c>
      <c r="H93" s="344" t="s">
        <v>678</v>
      </c>
      <c r="I93" s="105"/>
      <c r="J93" s="107"/>
      <c r="K93" s="345" t="s">
        <v>682</v>
      </c>
      <c r="L93" s="348">
        <v>39559</v>
      </c>
      <c r="M93" s="349">
        <v>40076</v>
      </c>
      <c r="N93" s="95" t="s">
        <v>613</v>
      </c>
      <c r="O93" s="352">
        <v>1</v>
      </c>
      <c r="P93" s="353">
        <v>2</v>
      </c>
      <c r="Q93" s="355">
        <v>1</v>
      </c>
      <c r="R93" s="356">
        <v>250</v>
      </c>
      <c r="S93" s="357">
        <v>250</v>
      </c>
      <c r="T93" s="122"/>
      <c r="U93" s="160"/>
      <c r="V93" s="168" t="s">
        <v>610</v>
      </c>
      <c r="W93" s="133" t="s">
        <v>587</v>
      </c>
      <c r="X93" s="133"/>
      <c r="Y93" s="134"/>
      <c r="Z93" s="521" t="s">
        <v>703</v>
      </c>
      <c r="AA93" s="138">
        <v>42440</v>
      </c>
      <c r="AB93" s="252" t="s">
        <v>650</v>
      </c>
      <c r="AC93" s="140"/>
      <c r="AD93" s="148"/>
      <c r="AE93" s="149"/>
      <c r="AF93" s="150"/>
      <c r="AG93" s="151"/>
      <c r="AH93" s="151"/>
      <c r="AI93" s="151"/>
      <c r="AJ93" s="358">
        <v>2</v>
      </c>
      <c r="AK93" s="152"/>
      <c r="AL93" s="135"/>
      <c r="AM93" s="172"/>
      <c r="AN93" s="172"/>
      <c r="AO93" s="173"/>
      <c r="AP93" s="82" t="s">
        <v>707</v>
      </c>
    </row>
    <row r="94" spans="1:42" s="82" customFormat="1" ht="35.25" customHeight="1" thickTop="1" thickBot="1" x14ac:dyDescent="0.25">
      <c r="A94" s="402"/>
      <c r="B94" s="171">
        <v>90</v>
      </c>
      <c r="C94" s="341" t="s">
        <v>676</v>
      </c>
      <c r="D94" s="342">
        <v>2010</v>
      </c>
      <c r="E94" s="343" t="s">
        <v>10</v>
      </c>
      <c r="F94" s="95"/>
      <c r="G94" s="310">
        <v>29</v>
      </c>
      <c r="H94" s="344" t="s">
        <v>678</v>
      </c>
      <c r="I94" s="105"/>
      <c r="J94" s="107"/>
      <c r="K94" s="345" t="s">
        <v>682</v>
      </c>
      <c r="L94" s="348">
        <v>40076</v>
      </c>
      <c r="M94" s="349">
        <v>42411</v>
      </c>
      <c r="N94" s="95" t="s">
        <v>613</v>
      </c>
      <c r="O94" s="352">
        <v>2</v>
      </c>
      <c r="P94" s="353">
        <v>2</v>
      </c>
      <c r="Q94" s="355">
        <v>251</v>
      </c>
      <c r="R94" s="356">
        <v>488</v>
      </c>
      <c r="S94" s="357">
        <v>238</v>
      </c>
      <c r="T94" s="122"/>
      <c r="U94" s="160"/>
      <c r="V94" s="168" t="s">
        <v>610</v>
      </c>
      <c r="W94" s="133" t="s">
        <v>587</v>
      </c>
      <c r="X94" s="133"/>
      <c r="Y94" s="134"/>
      <c r="Z94" s="521" t="s">
        <v>704</v>
      </c>
      <c r="AA94" s="138">
        <v>42440</v>
      </c>
      <c r="AB94" s="252" t="s">
        <v>650</v>
      </c>
      <c r="AC94" s="140"/>
      <c r="AD94" s="148"/>
      <c r="AE94" s="149"/>
      <c r="AF94" s="150"/>
      <c r="AG94" s="151"/>
      <c r="AH94" s="151"/>
      <c r="AI94" s="151"/>
      <c r="AJ94" s="358">
        <v>2</v>
      </c>
      <c r="AK94" s="152"/>
      <c r="AL94" s="135"/>
      <c r="AM94" s="172"/>
      <c r="AN94" s="172"/>
      <c r="AO94" s="173"/>
      <c r="AP94" s="82" t="s">
        <v>707</v>
      </c>
    </row>
    <row r="95" spans="1:42" s="82" customFormat="1" ht="35.25" customHeight="1" thickTop="1" thickBot="1" x14ac:dyDescent="0.25">
      <c r="A95" s="402"/>
      <c r="B95" s="171">
        <v>91</v>
      </c>
      <c r="C95" s="341" t="s">
        <v>676</v>
      </c>
      <c r="D95" s="342">
        <v>2010</v>
      </c>
      <c r="E95" s="343" t="s">
        <v>10</v>
      </c>
      <c r="F95" s="95"/>
      <c r="G95" s="310">
        <v>29</v>
      </c>
      <c r="H95" s="344" t="s">
        <v>678</v>
      </c>
      <c r="I95" s="105"/>
      <c r="J95" s="107"/>
      <c r="K95" s="345" t="s">
        <v>683</v>
      </c>
      <c r="L95" s="348">
        <v>39569</v>
      </c>
      <c r="M95" s="349">
        <v>39861</v>
      </c>
      <c r="N95" s="95" t="s">
        <v>613</v>
      </c>
      <c r="O95" s="352">
        <v>1</v>
      </c>
      <c r="P95" s="353">
        <v>3</v>
      </c>
      <c r="Q95" s="355">
        <v>1</v>
      </c>
      <c r="R95" s="356">
        <v>249</v>
      </c>
      <c r="S95" s="357">
        <v>249</v>
      </c>
      <c r="T95" s="122"/>
      <c r="U95" s="160"/>
      <c r="V95" s="168" t="s">
        <v>610</v>
      </c>
      <c r="W95" s="133" t="s">
        <v>587</v>
      </c>
      <c r="X95" s="133"/>
      <c r="Y95" s="134"/>
      <c r="Z95" s="521" t="s">
        <v>703</v>
      </c>
      <c r="AA95" s="138">
        <v>42440</v>
      </c>
      <c r="AB95" s="252" t="s">
        <v>650</v>
      </c>
      <c r="AC95" s="140"/>
      <c r="AD95" s="148"/>
      <c r="AE95" s="149"/>
      <c r="AF95" s="150"/>
      <c r="AG95" s="151"/>
      <c r="AH95" s="151"/>
      <c r="AI95" s="151"/>
      <c r="AJ95" s="358">
        <v>2</v>
      </c>
      <c r="AK95" s="152"/>
      <c r="AL95" s="135"/>
      <c r="AM95" s="172"/>
      <c r="AN95" s="172"/>
      <c r="AO95" s="173"/>
      <c r="AP95" s="82" t="s">
        <v>707</v>
      </c>
    </row>
    <row r="96" spans="1:42" s="82" customFormat="1" ht="35.25" customHeight="1" thickTop="1" thickBot="1" x14ac:dyDescent="0.25">
      <c r="A96" s="402"/>
      <c r="B96" s="171">
        <v>92</v>
      </c>
      <c r="C96" s="341" t="s">
        <v>676</v>
      </c>
      <c r="D96" s="342">
        <v>2010</v>
      </c>
      <c r="E96" s="343" t="s">
        <v>10</v>
      </c>
      <c r="F96" s="95"/>
      <c r="G96" s="310">
        <v>29</v>
      </c>
      <c r="H96" s="344" t="s">
        <v>678</v>
      </c>
      <c r="I96" s="105"/>
      <c r="J96" s="107"/>
      <c r="K96" s="345" t="s">
        <v>683</v>
      </c>
      <c r="L96" s="348">
        <v>40073</v>
      </c>
      <c r="M96" s="349">
        <v>40248</v>
      </c>
      <c r="N96" s="95" t="s">
        <v>613</v>
      </c>
      <c r="O96" s="352">
        <v>2</v>
      </c>
      <c r="P96" s="353">
        <v>3</v>
      </c>
      <c r="Q96" s="355">
        <v>250</v>
      </c>
      <c r="R96" s="356">
        <v>481</v>
      </c>
      <c r="S96" s="357">
        <v>232</v>
      </c>
      <c r="T96" s="122"/>
      <c r="U96" s="160"/>
      <c r="V96" s="168" t="s">
        <v>610</v>
      </c>
      <c r="W96" s="133" t="s">
        <v>587</v>
      </c>
      <c r="X96" s="133"/>
      <c r="Y96" s="134"/>
      <c r="Z96" s="521" t="s">
        <v>704</v>
      </c>
      <c r="AA96" s="138">
        <v>42440</v>
      </c>
      <c r="AB96" s="252" t="s">
        <v>650</v>
      </c>
      <c r="AC96" s="140"/>
      <c r="AD96" s="148"/>
      <c r="AE96" s="149"/>
      <c r="AF96" s="150"/>
      <c r="AG96" s="151"/>
      <c r="AH96" s="151"/>
      <c r="AI96" s="151"/>
      <c r="AJ96" s="358">
        <v>3</v>
      </c>
      <c r="AK96" s="152"/>
      <c r="AL96" s="135"/>
      <c r="AM96" s="172"/>
      <c r="AN96" s="172"/>
      <c r="AO96" s="173"/>
      <c r="AP96" s="82" t="s">
        <v>707</v>
      </c>
    </row>
    <row r="97" spans="1:42" s="82" customFormat="1" ht="35.25" customHeight="1" thickTop="1" thickBot="1" x14ac:dyDescent="0.25">
      <c r="A97" s="402"/>
      <c r="B97" s="171">
        <v>93</v>
      </c>
      <c r="C97" s="341" t="s">
        <v>676</v>
      </c>
      <c r="D97" s="342">
        <v>2010</v>
      </c>
      <c r="E97" s="343" t="s">
        <v>10</v>
      </c>
      <c r="F97" s="95"/>
      <c r="G97" s="310">
        <v>29</v>
      </c>
      <c r="H97" s="344" t="s">
        <v>678</v>
      </c>
      <c r="I97" s="105"/>
      <c r="J97" s="107"/>
      <c r="K97" s="345" t="s">
        <v>683</v>
      </c>
      <c r="L97" s="348">
        <v>40394</v>
      </c>
      <c r="M97" s="349">
        <v>42411</v>
      </c>
      <c r="N97" s="95" t="s">
        <v>613</v>
      </c>
      <c r="O97" s="352">
        <v>3</v>
      </c>
      <c r="P97" s="353">
        <v>3</v>
      </c>
      <c r="Q97" s="355">
        <v>482</v>
      </c>
      <c r="R97" s="356">
        <v>726</v>
      </c>
      <c r="S97" s="357">
        <v>245</v>
      </c>
      <c r="T97" s="122"/>
      <c r="U97" s="160"/>
      <c r="V97" s="168" t="s">
        <v>610</v>
      </c>
      <c r="W97" s="133" t="s">
        <v>587</v>
      </c>
      <c r="X97" s="133"/>
      <c r="Y97" s="134"/>
      <c r="Z97" s="521" t="s">
        <v>704</v>
      </c>
      <c r="AA97" s="138">
        <v>42440</v>
      </c>
      <c r="AB97" s="252" t="s">
        <v>650</v>
      </c>
      <c r="AC97" s="140"/>
      <c r="AD97" s="148"/>
      <c r="AE97" s="149"/>
      <c r="AF97" s="150"/>
      <c r="AG97" s="151"/>
      <c r="AH97" s="151"/>
      <c r="AI97" s="151"/>
      <c r="AJ97" s="358">
        <v>3</v>
      </c>
      <c r="AK97" s="152"/>
      <c r="AL97" s="135"/>
      <c r="AM97" s="172"/>
      <c r="AN97" s="172"/>
      <c r="AO97" s="173"/>
      <c r="AP97" s="82" t="s">
        <v>707</v>
      </c>
    </row>
    <row r="98" spans="1:42" s="82" customFormat="1" ht="35.25" customHeight="1" thickTop="1" thickBot="1" x14ac:dyDescent="0.25">
      <c r="A98" s="402"/>
      <c r="B98" s="171">
        <v>94</v>
      </c>
      <c r="C98" s="341" t="s">
        <v>676</v>
      </c>
      <c r="D98" s="342">
        <v>2010</v>
      </c>
      <c r="E98" s="343" t="s">
        <v>10</v>
      </c>
      <c r="F98" s="95"/>
      <c r="G98" s="310">
        <v>29</v>
      </c>
      <c r="H98" s="344" t="s">
        <v>678</v>
      </c>
      <c r="I98" s="105"/>
      <c r="J98" s="107"/>
      <c r="K98" s="345" t="s">
        <v>684</v>
      </c>
      <c r="L98" s="348">
        <v>38923</v>
      </c>
      <c r="M98" s="349">
        <v>38923</v>
      </c>
      <c r="N98" s="95" t="s">
        <v>613</v>
      </c>
      <c r="O98" s="352">
        <v>1</v>
      </c>
      <c r="P98" s="353">
        <v>2</v>
      </c>
      <c r="Q98" s="355">
        <v>1</v>
      </c>
      <c r="R98" s="356">
        <v>205</v>
      </c>
      <c r="S98" s="357">
        <v>205</v>
      </c>
      <c r="T98" s="122"/>
      <c r="U98" s="160"/>
      <c r="V98" s="168" t="s">
        <v>610</v>
      </c>
      <c r="W98" s="133" t="s">
        <v>587</v>
      </c>
      <c r="X98" s="133"/>
      <c r="Y98" s="134"/>
      <c r="Z98" s="522" t="s">
        <v>705</v>
      </c>
      <c r="AA98" s="138">
        <v>42440</v>
      </c>
      <c r="AB98" s="252" t="s">
        <v>650</v>
      </c>
      <c r="AC98" s="140"/>
      <c r="AD98" s="148"/>
      <c r="AE98" s="149"/>
      <c r="AF98" s="150"/>
      <c r="AG98" s="151"/>
      <c r="AH98" s="151"/>
      <c r="AI98" s="151"/>
      <c r="AJ98" s="358">
        <v>3</v>
      </c>
      <c r="AK98" s="152"/>
      <c r="AL98" s="135"/>
      <c r="AM98" s="172"/>
      <c r="AN98" s="172"/>
      <c r="AO98" s="173"/>
      <c r="AP98" s="82" t="s">
        <v>707</v>
      </c>
    </row>
    <row r="99" spans="1:42" s="82" customFormat="1" ht="35.25" customHeight="1" thickTop="1" thickBot="1" x14ac:dyDescent="0.25">
      <c r="A99" s="402"/>
      <c r="B99" s="171">
        <v>95</v>
      </c>
      <c r="C99" s="341" t="s">
        <v>676</v>
      </c>
      <c r="D99" s="342">
        <v>2010</v>
      </c>
      <c r="E99" s="343" t="s">
        <v>10</v>
      </c>
      <c r="F99" s="95"/>
      <c r="G99" s="310">
        <v>29</v>
      </c>
      <c r="H99" s="344" t="s">
        <v>678</v>
      </c>
      <c r="I99" s="105"/>
      <c r="J99" s="107"/>
      <c r="K99" s="345" t="s">
        <v>684</v>
      </c>
      <c r="L99" s="348">
        <v>38958</v>
      </c>
      <c r="M99" s="349">
        <v>42010</v>
      </c>
      <c r="N99" s="95" t="s">
        <v>613</v>
      </c>
      <c r="O99" s="352">
        <v>2</v>
      </c>
      <c r="P99" s="353">
        <v>2</v>
      </c>
      <c r="Q99" s="355">
        <v>206</v>
      </c>
      <c r="R99" s="356">
        <v>402</v>
      </c>
      <c r="S99" s="357">
        <v>197</v>
      </c>
      <c r="T99" s="122"/>
      <c r="U99" s="160"/>
      <c r="V99" s="168" t="s">
        <v>610</v>
      </c>
      <c r="W99" s="133" t="s">
        <v>587</v>
      </c>
      <c r="X99" s="133"/>
      <c r="Y99" s="134"/>
      <c r="Z99" s="521" t="s">
        <v>703</v>
      </c>
      <c r="AA99" s="138">
        <v>42440</v>
      </c>
      <c r="AB99" s="252" t="s">
        <v>650</v>
      </c>
      <c r="AC99" s="140"/>
      <c r="AD99" s="148"/>
      <c r="AE99" s="149"/>
      <c r="AF99" s="150"/>
      <c r="AG99" s="151"/>
      <c r="AH99" s="151"/>
      <c r="AI99" s="151"/>
      <c r="AJ99" s="358">
        <v>3</v>
      </c>
      <c r="AK99" s="152"/>
      <c r="AL99" s="135"/>
      <c r="AM99" s="172"/>
      <c r="AN99" s="172"/>
      <c r="AO99" s="173"/>
      <c r="AP99" s="82" t="s">
        <v>707</v>
      </c>
    </row>
    <row r="100" spans="1:42" s="82" customFormat="1" ht="35.25" customHeight="1" thickTop="1" thickBot="1" x14ac:dyDescent="0.25">
      <c r="A100" s="402"/>
      <c r="B100" s="171">
        <v>96</v>
      </c>
      <c r="C100" s="341" t="s">
        <v>676</v>
      </c>
      <c r="D100" s="342">
        <v>2010</v>
      </c>
      <c r="E100" s="343" t="s">
        <v>10</v>
      </c>
      <c r="F100" s="95"/>
      <c r="G100" s="310">
        <v>29</v>
      </c>
      <c r="H100" s="344" t="s">
        <v>678</v>
      </c>
      <c r="I100" s="105"/>
      <c r="J100" s="107"/>
      <c r="K100" s="345" t="s">
        <v>685</v>
      </c>
      <c r="L100" s="348">
        <v>38833</v>
      </c>
      <c r="M100" s="349">
        <v>39858</v>
      </c>
      <c r="N100" s="95" t="s">
        <v>613</v>
      </c>
      <c r="O100" s="352">
        <v>1</v>
      </c>
      <c r="P100" s="353">
        <v>2</v>
      </c>
      <c r="Q100" s="355">
        <v>1</v>
      </c>
      <c r="R100" s="356">
        <v>175</v>
      </c>
      <c r="S100" s="357">
        <v>175</v>
      </c>
      <c r="T100" s="122"/>
      <c r="U100" s="160"/>
      <c r="V100" s="168" t="s">
        <v>610</v>
      </c>
      <c r="W100" s="133" t="s">
        <v>587</v>
      </c>
      <c r="X100" s="133"/>
      <c r="Y100" s="134"/>
      <c r="Z100" s="521" t="s">
        <v>703</v>
      </c>
      <c r="AA100" s="138">
        <v>42440</v>
      </c>
      <c r="AB100" s="252" t="s">
        <v>650</v>
      </c>
      <c r="AC100" s="140"/>
      <c r="AD100" s="148"/>
      <c r="AE100" s="149"/>
      <c r="AF100" s="150"/>
      <c r="AG100" s="151"/>
      <c r="AH100" s="151"/>
      <c r="AI100" s="151"/>
      <c r="AJ100" s="358">
        <v>4</v>
      </c>
      <c r="AK100" s="152"/>
      <c r="AL100" s="135"/>
      <c r="AM100" s="172"/>
      <c r="AN100" s="172"/>
      <c r="AO100" s="173"/>
      <c r="AP100" s="82" t="s">
        <v>707</v>
      </c>
    </row>
    <row r="101" spans="1:42" s="82" customFormat="1" ht="35.25" customHeight="1" thickTop="1" thickBot="1" x14ac:dyDescent="0.25">
      <c r="A101" s="402"/>
      <c r="B101" s="171">
        <v>97</v>
      </c>
      <c r="C101" s="341" t="s">
        <v>676</v>
      </c>
      <c r="D101" s="342">
        <v>2010</v>
      </c>
      <c r="E101" s="343" t="s">
        <v>10</v>
      </c>
      <c r="F101" s="95"/>
      <c r="G101" s="310">
        <v>29</v>
      </c>
      <c r="H101" s="344" t="s">
        <v>678</v>
      </c>
      <c r="I101" s="105"/>
      <c r="J101" s="107"/>
      <c r="K101" s="345" t="s">
        <v>685</v>
      </c>
      <c r="L101" s="348">
        <v>39827</v>
      </c>
      <c r="M101" s="349">
        <v>42411</v>
      </c>
      <c r="N101" s="95" t="s">
        <v>613</v>
      </c>
      <c r="O101" s="352">
        <v>2</v>
      </c>
      <c r="P101" s="353">
        <v>2</v>
      </c>
      <c r="Q101" s="355">
        <v>176</v>
      </c>
      <c r="R101" s="356">
        <v>426</v>
      </c>
      <c r="S101" s="357">
        <v>251</v>
      </c>
      <c r="T101" s="122"/>
      <c r="U101" s="160"/>
      <c r="V101" s="168" t="s">
        <v>610</v>
      </c>
      <c r="W101" s="133" t="s">
        <v>587</v>
      </c>
      <c r="X101" s="133"/>
      <c r="Y101" s="134"/>
      <c r="Z101" s="521" t="s">
        <v>704</v>
      </c>
      <c r="AA101" s="138">
        <v>42440</v>
      </c>
      <c r="AB101" s="252" t="s">
        <v>650</v>
      </c>
      <c r="AC101" s="140"/>
      <c r="AD101" s="148"/>
      <c r="AE101" s="149"/>
      <c r="AF101" s="150"/>
      <c r="AG101" s="151"/>
      <c r="AH101" s="151"/>
      <c r="AI101" s="151"/>
      <c r="AJ101" s="358">
        <v>4</v>
      </c>
      <c r="AK101" s="152"/>
      <c r="AL101" s="135"/>
      <c r="AM101" s="172"/>
      <c r="AN101" s="172"/>
      <c r="AO101" s="173"/>
      <c r="AP101" s="82" t="s">
        <v>707</v>
      </c>
    </row>
    <row r="102" spans="1:42" s="82" customFormat="1" ht="35.25" customHeight="1" thickTop="1" thickBot="1" x14ac:dyDescent="0.25">
      <c r="A102" s="402"/>
      <c r="B102" s="171">
        <v>98</v>
      </c>
      <c r="C102" s="341" t="s">
        <v>676</v>
      </c>
      <c r="D102" s="342">
        <v>2010</v>
      </c>
      <c r="E102" s="343" t="s">
        <v>10</v>
      </c>
      <c r="F102" s="95"/>
      <c r="G102" s="310">
        <v>29</v>
      </c>
      <c r="H102" s="344" t="s">
        <v>678</v>
      </c>
      <c r="I102" s="105"/>
      <c r="J102" s="107"/>
      <c r="K102" s="345" t="s">
        <v>686</v>
      </c>
      <c r="L102" s="348">
        <v>39834</v>
      </c>
      <c r="M102" s="349">
        <v>39871</v>
      </c>
      <c r="N102" s="95" t="s">
        <v>613</v>
      </c>
      <c r="O102" s="352">
        <v>1</v>
      </c>
      <c r="P102" s="353">
        <v>3</v>
      </c>
      <c r="Q102" s="355">
        <v>1</v>
      </c>
      <c r="R102" s="356">
        <v>147</v>
      </c>
      <c r="S102" s="357">
        <v>147</v>
      </c>
      <c r="T102" s="122"/>
      <c r="U102" s="160"/>
      <c r="V102" s="168" t="s">
        <v>610</v>
      </c>
      <c r="W102" s="133" t="s">
        <v>587</v>
      </c>
      <c r="X102" s="133"/>
      <c r="Y102" s="134"/>
      <c r="Z102" s="521" t="s">
        <v>703</v>
      </c>
      <c r="AA102" s="138">
        <v>42440</v>
      </c>
      <c r="AB102" s="252" t="s">
        <v>650</v>
      </c>
      <c r="AC102" s="140"/>
      <c r="AD102" s="148"/>
      <c r="AE102" s="149"/>
      <c r="AF102" s="150"/>
      <c r="AG102" s="151"/>
      <c r="AH102" s="151"/>
      <c r="AI102" s="151"/>
      <c r="AJ102" s="358">
        <v>4</v>
      </c>
      <c r="AK102" s="152"/>
      <c r="AL102" s="135"/>
      <c r="AM102" s="172"/>
      <c r="AN102" s="172"/>
      <c r="AO102" s="173"/>
      <c r="AP102" s="82" t="s">
        <v>707</v>
      </c>
    </row>
    <row r="103" spans="1:42" s="82" customFormat="1" ht="35.25" customHeight="1" thickTop="1" thickBot="1" x14ac:dyDescent="0.25">
      <c r="A103" s="402"/>
      <c r="B103" s="171">
        <v>99</v>
      </c>
      <c r="C103" s="341" t="s">
        <v>676</v>
      </c>
      <c r="D103" s="342">
        <v>2010</v>
      </c>
      <c r="E103" s="343" t="s">
        <v>10</v>
      </c>
      <c r="F103" s="95"/>
      <c r="G103" s="310">
        <v>29</v>
      </c>
      <c r="H103" s="344" t="s">
        <v>678</v>
      </c>
      <c r="I103" s="105"/>
      <c r="J103" s="107"/>
      <c r="K103" s="345" t="s">
        <v>686</v>
      </c>
      <c r="L103" s="348">
        <v>39896</v>
      </c>
      <c r="M103" s="349">
        <v>40508</v>
      </c>
      <c r="N103" s="95" t="s">
        <v>613</v>
      </c>
      <c r="O103" s="352">
        <v>2</v>
      </c>
      <c r="P103" s="353">
        <v>3</v>
      </c>
      <c r="Q103" s="355">
        <v>148</v>
      </c>
      <c r="R103" s="356">
        <v>379</v>
      </c>
      <c r="S103" s="357">
        <v>232</v>
      </c>
      <c r="T103" s="122"/>
      <c r="U103" s="160"/>
      <c r="V103" s="168" t="s">
        <v>610</v>
      </c>
      <c r="W103" s="133" t="s">
        <v>587</v>
      </c>
      <c r="X103" s="133"/>
      <c r="Y103" s="134"/>
      <c r="Z103" s="521" t="s">
        <v>704</v>
      </c>
      <c r="AA103" s="138">
        <v>42440</v>
      </c>
      <c r="AB103" s="252" t="s">
        <v>650</v>
      </c>
      <c r="AC103" s="140"/>
      <c r="AD103" s="148"/>
      <c r="AE103" s="149"/>
      <c r="AF103" s="150"/>
      <c r="AG103" s="151"/>
      <c r="AH103" s="151"/>
      <c r="AI103" s="151"/>
      <c r="AJ103" s="358">
        <v>4</v>
      </c>
      <c r="AK103" s="152"/>
      <c r="AL103" s="135"/>
      <c r="AM103" s="172"/>
      <c r="AN103" s="172"/>
      <c r="AO103" s="173"/>
      <c r="AP103" s="82" t="s">
        <v>707</v>
      </c>
    </row>
    <row r="104" spans="1:42" s="82" customFormat="1" ht="35.25" customHeight="1" thickTop="1" thickBot="1" x14ac:dyDescent="0.25">
      <c r="A104" s="402"/>
      <c r="B104" s="171">
        <v>100</v>
      </c>
      <c r="C104" s="341" t="s">
        <v>676</v>
      </c>
      <c r="D104" s="342">
        <v>2010</v>
      </c>
      <c r="E104" s="343" t="s">
        <v>10</v>
      </c>
      <c r="F104" s="95"/>
      <c r="G104" s="310">
        <v>29</v>
      </c>
      <c r="H104" s="344" t="s">
        <v>678</v>
      </c>
      <c r="I104" s="105"/>
      <c r="J104" s="107"/>
      <c r="K104" s="345" t="s">
        <v>686</v>
      </c>
      <c r="L104" s="348">
        <v>40548</v>
      </c>
      <c r="M104" s="349">
        <v>42411</v>
      </c>
      <c r="N104" s="95" t="s">
        <v>613</v>
      </c>
      <c r="O104" s="352">
        <v>3</v>
      </c>
      <c r="P104" s="353">
        <v>3</v>
      </c>
      <c r="Q104" s="355">
        <v>380</v>
      </c>
      <c r="R104" s="356">
        <v>565</v>
      </c>
      <c r="S104" s="357">
        <v>186</v>
      </c>
      <c r="T104" s="122"/>
      <c r="U104" s="160"/>
      <c r="V104" s="168" t="s">
        <v>610</v>
      </c>
      <c r="W104" s="133" t="s">
        <v>587</v>
      </c>
      <c r="X104" s="133"/>
      <c r="Y104" s="134"/>
      <c r="Z104" s="521" t="s">
        <v>704</v>
      </c>
      <c r="AA104" s="138">
        <v>42440</v>
      </c>
      <c r="AB104" s="252" t="s">
        <v>650</v>
      </c>
      <c r="AC104" s="140"/>
      <c r="AD104" s="148"/>
      <c r="AE104" s="149"/>
      <c r="AF104" s="150"/>
      <c r="AG104" s="151"/>
      <c r="AH104" s="151"/>
      <c r="AI104" s="151"/>
      <c r="AJ104" s="358">
        <v>5</v>
      </c>
      <c r="AK104" s="152"/>
      <c r="AL104" s="135"/>
      <c r="AM104" s="172"/>
      <c r="AN104" s="172"/>
      <c r="AO104" s="173"/>
      <c r="AP104" s="82" t="s">
        <v>707</v>
      </c>
    </row>
    <row r="105" spans="1:42" s="82" customFormat="1" ht="35.25" customHeight="1" thickTop="1" thickBot="1" x14ac:dyDescent="0.25">
      <c r="A105" s="402"/>
      <c r="B105" s="171">
        <v>101</v>
      </c>
      <c r="C105" s="341" t="s">
        <v>676</v>
      </c>
      <c r="D105" s="342">
        <v>2010</v>
      </c>
      <c r="E105" s="343" t="s">
        <v>10</v>
      </c>
      <c r="F105" s="95"/>
      <c r="G105" s="310">
        <v>29</v>
      </c>
      <c r="H105" s="344" t="s">
        <v>678</v>
      </c>
      <c r="I105" s="105"/>
      <c r="J105" s="107"/>
      <c r="K105" s="345" t="s">
        <v>687</v>
      </c>
      <c r="L105" s="348">
        <v>39917</v>
      </c>
      <c r="M105" s="349">
        <v>40023</v>
      </c>
      <c r="N105" s="95" t="s">
        <v>613</v>
      </c>
      <c r="O105" s="352">
        <v>1</v>
      </c>
      <c r="P105" s="353">
        <v>3</v>
      </c>
      <c r="Q105" s="355">
        <v>1</v>
      </c>
      <c r="R105" s="356">
        <v>246</v>
      </c>
      <c r="S105" s="357">
        <v>246</v>
      </c>
      <c r="T105" s="122"/>
      <c r="U105" s="160"/>
      <c r="V105" s="168" t="s">
        <v>610</v>
      </c>
      <c r="W105" s="133" t="s">
        <v>587</v>
      </c>
      <c r="X105" s="133"/>
      <c r="Y105" s="134"/>
      <c r="Z105" s="521" t="s">
        <v>704</v>
      </c>
      <c r="AA105" s="138">
        <v>42440</v>
      </c>
      <c r="AB105" s="252" t="s">
        <v>650</v>
      </c>
      <c r="AC105" s="140"/>
      <c r="AD105" s="148"/>
      <c r="AE105" s="149"/>
      <c r="AF105" s="150"/>
      <c r="AG105" s="151"/>
      <c r="AH105" s="151"/>
      <c r="AI105" s="151"/>
      <c r="AJ105" s="358">
        <v>5</v>
      </c>
      <c r="AK105" s="152"/>
      <c r="AL105" s="135"/>
      <c r="AM105" s="172"/>
      <c r="AN105" s="172"/>
      <c r="AO105" s="173"/>
      <c r="AP105" s="82" t="s">
        <v>707</v>
      </c>
    </row>
    <row r="106" spans="1:42" s="82" customFormat="1" ht="35.25" customHeight="1" thickTop="1" thickBot="1" x14ac:dyDescent="0.25">
      <c r="A106" s="402"/>
      <c r="B106" s="171">
        <v>102</v>
      </c>
      <c r="C106" s="341" t="s">
        <v>676</v>
      </c>
      <c r="D106" s="342">
        <v>2010</v>
      </c>
      <c r="E106" s="343" t="s">
        <v>10</v>
      </c>
      <c r="F106" s="95"/>
      <c r="G106" s="310">
        <v>29</v>
      </c>
      <c r="H106" s="344" t="s">
        <v>678</v>
      </c>
      <c r="I106" s="105"/>
      <c r="J106" s="107"/>
      <c r="K106" s="345" t="s">
        <v>687</v>
      </c>
      <c r="L106" s="348">
        <v>40023</v>
      </c>
      <c r="M106" s="349">
        <v>40827</v>
      </c>
      <c r="N106" s="95" t="s">
        <v>613</v>
      </c>
      <c r="O106" s="352">
        <v>2</v>
      </c>
      <c r="P106" s="353">
        <v>3</v>
      </c>
      <c r="Q106" s="355">
        <v>247</v>
      </c>
      <c r="R106" s="356">
        <v>462</v>
      </c>
      <c r="S106" s="357">
        <v>216</v>
      </c>
      <c r="T106" s="122"/>
      <c r="U106" s="160"/>
      <c r="V106" s="168" t="s">
        <v>610</v>
      </c>
      <c r="W106" s="133" t="s">
        <v>587</v>
      </c>
      <c r="X106" s="133"/>
      <c r="Y106" s="134"/>
      <c r="Z106" s="521" t="s">
        <v>704</v>
      </c>
      <c r="AA106" s="138">
        <v>42440</v>
      </c>
      <c r="AB106" s="252" t="s">
        <v>650</v>
      </c>
      <c r="AC106" s="140"/>
      <c r="AD106" s="148"/>
      <c r="AE106" s="149"/>
      <c r="AF106" s="150"/>
      <c r="AG106" s="151"/>
      <c r="AH106" s="151"/>
      <c r="AI106" s="151"/>
      <c r="AJ106" s="358">
        <v>5</v>
      </c>
      <c r="AK106" s="152"/>
      <c r="AL106" s="135"/>
      <c r="AM106" s="172"/>
      <c r="AN106" s="172"/>
      <c r="AO106" s="173"/>
      <c r="AP106" s="82" t="s">
        <v>707</v>
      </c>
    </row>
    <row r="107" spans="1:42" s="82" customFormat="1" ht="35.25" customHeight="1" thickTop="1" thickBot="1" x14ac:dyDescent="0.25">
      <c r="A107" s="402"/>
      <c r="B107" s="171">
        <v>103</v>
      </c>
      <c r="C107" s="341" t="s">
        <v>676</v>
      </c>
      <c r="D107" s="342">
        <v>2010</v>
      </c>
      <c r="E107" s="343" t="s">
        <v>10</v>
      </c>
      <c r="F107" s="95"/>
      <c r="G107" s="310">
        <v>29</v>
      </c>
      <c r="H107" s="344" t="s">
        <v>678</v>
      </c>
      <c r="I107" s="105"/>
      <c r="J107" s="107"/>
      <c r="K107" s="345" t="s">
        <v>687</v>
      </c>
      <c r="L107" s="348">
        <v>40864</v>
      </c>
      <c r="M107" s="349">
        <v>42411</v>
      </c>
      <c r="N107" s="95" t="s">
        <v>613</v>
      </c>
      <c r="O107" s="352">
        <v>3</v>
      </c>
      <c r="P107" s="353">
        <v>3</v>
      </c>
      <c r="Q107" s="355">
        <v>463</v>
      </c>
      <c r="R107" s="356">
        <v>683</v>
      </c>
      <c r="S107" s="357">
        <v>221</v>
      </c>
      <c r="T107" s="122"/>
      <c r="U107" s="160"/>
      <c r="V107" s="168" t="s">
        <v>610</v>
      </c>
      <c r="W107" s="133" t="s">
        <v>587</v>
      </c>
      <c r="X107" s="133"/>
      <c r="Y107" s="134"/>
      <c r="Z107" s="521" t="s">
        <v>704</v>
      </c>
      <c r="AA107" s="138">
        <v>42440</v>
      </c>
      <c r="AB107" s="252" t="s">
        <v>650</v>
      </c>
      <c r="AC107" s="140"/>
      <c r="AD107" s="148"/>
      <c r="AE107" s="149"/>
      <c r="AF107" s="150"/>
      <c r="AG107" s="151"/>
      <c r="AH107" s="151"/>
      <c r="AI107" s="151"/>
      <c r="AJ107" s="358">
        <v>5</v>
      </c>
      <c r="AK107" s="152"/>
      <c r="AL107" s="135"/>
      <c r="AM107" s="172"/>
      <c r="AN107" s="172"/>
      <c r="AO107" s="173"/>
      <c r="AP107" s="82" t="s">
        <v>707</v>
      </c>
    </row>
    <row r="108" spans="1:42" s="82" customFormat="1" ht="35.25" customHeight="1" thickTop="1" thickBot="1" x14ac:dyDescent="0.25">
      <c r="A108" s="402"/>
      <c r="B108" s="171">
        <v>104</v>
      </c>
      <c r="C108" s="341" t="s">
        <v>676</v>
      </c>
      <c r="D108" s="342">
        <v>2010</v>
      </c>
      <c r="E108" s="343" t="s">
        <v>10</v>
      </c>
      <c r="F108" s="95"/>
      <c r="G108" s="310">
        <v>29</v>
      </c>
      <c r="H108" s="344" t="s">
        <v>678</v>
      </c>
      <c r="I108" s="105"/>
      <c r="J108" s="107"/>
      <c r="K108" s="346" t="s">
        <v>688</v>
      </c>
      <c r="L108" s="348">
        <v>41015</v>
      </c>
      <c r="M108" s="349">
        <v>41101</v>
      </c>
      <c r="N108" s="95" t="s">
        <v>613</v>
      </c>
      <c r="O108" s="352">
        <v>1</v>
      </c>
      <c r="P108" s="353">
        <v>3</v>
      </c>
      <c r="Q108" s="355">
        <v>1</v>
      </c>
      <c r="R108" s="356">
        <v>208</v>
      </c>
      <c r="S108" s="357">
        <v>208</v>
      </c>
      <c r="T108" s="122"/>
      <c r="U108" s="160"/>
      <c r="V108" s="168" t="s">
        <v>610</v>
      </c>
      <c r="W108" s="133" t="s">
        <v>587</v>
      </c>
      <c r="X108" s="133"/>
      <c r="Y108" s="134"/>
      <c r="Z108" s="521" t="s">
        <v>704</v>
      </c>
      <c r="AA108" s="138">
        <v>42440</v>
      </c>
      <c r="AB108" s="252" t="s">
        <v>650</v>
      </c>
      <c r="AC108" s="140"/>
      <c r="AD108" s="148"/>
      <c r="AE108" s="149"/>
      <c r="AF108" s="150"/>
      <c r="AG108" s="151"/>
      <c r="AH108" s="151"/>
      <c r="AI108" s="151"/>
      <c r="AJ108" s="358">
        <v>6</v>
      </c>
      <c r="AK108" s="152"/>
      <c r="AL108" s="135"/>
      <c r="AM108" s="172"/>
      <c r="AN108" s="172"/>
      <c r="AO108" s="173"/>
      <c r="AP108" s="82" t="s">
        <v>707</v>
      </c>
    </row>
    <row r="109" spans="1:42" s="82" customFormat="1" ht="35.25" customHeight="1" thickTop="1" thickBot="1" x14ac:dyDescent="0.25">
      <c r="A109" s="402"/>
      <c r="B109" s="171">
        <v>105</v>
      </c>
      <c r="C109" s="341" t="s">
        <v>676</v>
      </c>
      <c r="D109" s="342">
        <v>2010</v>
      </c>
      <c r="E109" s="343" t="s">
        <v>10</v>
      </c>
      <c r="F109" s="95"/>
      <c r="G109" s="310">
        <v>29</v>
      </c>
      <c r="H109" s="344" t="s">
        <v>678</v>
      </c>
      <c r="I109" s="105"/>
      <c r="J109" s="107"/>
      <c r="K109" s="346" t="s">
        <v>688</v>
      </c>
      <c r="L109" s="348">
        <v>41468</v>
      </c>
      <c r="M109" s="349">
        <v>41485</v>
      </c>
      <c r="N109" s="95" t="s">
        <v>613</v>
      </c>
      <c r="O109" s="352">
        <v>2</v>
      </c>
      <c r="P109" s="353">
        <v>3</v>
      </c>
      <c r="Q109" s="355">
        <v>209</v>
      </c>
      <c r="R109" s="356">
        <v>424</v>
      </c>
      <c r="S109" s="357">
        <v>216</v>
      </c>
      <c r="T109" s="122"/>
      <c r="U109" s="160"/>
      <c r="V109" s="168" t="s">
        <v>610</v>
      </c>
      <c r="W109" s="133" t="s">
        <v>587</v>
      </c>
      <c r="X109" s="133"/>
      <c r="Y109" s="134"/>
      <c r="Z109" s="522" t="s">
        <v>706</v>
      </c>
      <c r="AA109" s="138">
        <v>42440</v>
      </c>
      <c r="AB109" s="252" t="s">
        <v>650</v>
      </c>
      <c r="AC109" s="140"/>
      <c r="AD109" s="148"/>
      <c r="AE109" s="149"/>
      <c r="AF109" s="150"/>
      <c r="AG109" s="151"/>
      <c r="AH109" s="151"/>
      <c r="AI109" s="151"/>
      <c r="AJ109" s="358">
        <v>6</v>
      </c>
      <c r="AK109" s="152"/>
      <c r="AL109" s="135"/>
      <c r="AM109" s="172"/>
      <c r="AN109" s="172"/>
      <c r="AO109" s="173"/>
      <c r="AP109" s="82" t="s">
        <v>707</v>
      </c>
    </row>
    <row r="110" spans="1:42" s="82" customFormat="1" ht="35.25" customHeight="1" thickTop="1" thickBot="1" x14ac:dyDescent="0.25">
      <c r="A110" s="402"/>
      <c r="B110" s="171">
        <v>106</v>
      </c>
      <c r="C110" s="341" t="s">
        <v>676</v>
      </c>
      <c r="D110" s="342">
        <v>2010</v>
      </c>
      <c r="E110" s="343" t="s">
        <v>10</v>
      </c>
      <c r="F110" s="95"/>
      <c r="G110" s="310">
        <v>29</v>
      </c>
      <c r="H110" s="344" t="s">
        <v>678</v>
      </c>
      <c r="I110" s="105"/>
      <c r="J110" s="107"/>
      <c r="K110" s="346" t="s">
        <v>688</v>
      </c>
      <c r="L110" s="348">
        <v>41508</v>
      </c>
      <c r="M110" s="349">
        <v>42212</v>
      </c>
      <c r="N110" s="95" t="s">
        <v>613</v>
      </c>
      <c r="O110" s="352">
        <v>3</v>
      </c>
      <c r="P110" s="353">
        <v>3</v>
      </c>
      <c r="Q110" s="355">
        <v>425</v>
      </c>
      <c r="R110" s="356">
        <v>609</v>
      </c>
      <c r="S110" s="357">
        <v>185</v>
      </c>
      <c r="T110" s="122"/>
      <c r="U110" s="160"/>
      <c r="V110" s="168" t="s">
        <v>610</v>
      </c>
      <c r="W110" s="133" t="s">
        <v>587</v>
      </c>
      <c r="X110" s="133"/>
      <c r="Y110" s="134"/>
      <c r="Z110" s="521" t="s">
        <v>704</v>
      </c>
      <c r="AA110" s="138">
        <v>42440</v>
      </c>
      <c r="AB110" s="252" t="s">
        <v>650</v>
      </c>
      <c r="AC110" s="140"/>
      <c r="AD110" s="148"/>
      <c r="AE110" s="149"/>
      <c r="AF110" s="150"/>
      <c r="AG110" s="151"/>
      <c r="AH110" s="151"/>
      <c r="AI110" s="151"/>
      <c r="AJ110" s="358">
        <v>6</v>
      </c>
      <c r="AK110" s="152"/>
      <c r="AL110" s="135"/>
      <c r="AM110" s="172"/>
      <c r="AN110" s="172"/>
      <c r="AO110" s="173"/>
      <c r="AP110" s="82" t="s">
        <v>707</v>
      </c>
    </row>
    <row r="111" spans="1:42" s="82" customFormat="1" ht="35.25" customHeight="1" thickTop="1" thickBot="1" x14ac:dyDescent="0.25">
      <c r="A111" s="402"/>
      <c r="B111" s="171">
        <v>107</v>
      </c>
      <c r="C111" s="341" t="s">
        <v>676</v>
      </c>
      <c r="D111" s="342">
        <v>2010</v>
      </c>
      <c r="E111" s="343" t="s">
        <v>10</v>
      </c>
      <c r="F111" s="95"/>
      <c r="G111" s="310">
        <v>29</v>
      </c>
      <c r="H111" s="344" t="s">
        <v>678</v>
      </c>
      <c r="I111" s="105"/>
      <c r="J111" s="107"/>
      <c r="K111" s="345" t="s">
        <v>689</v>
      </c>
      <c r="L111" s="348">
        <v>41064</v>
      </c>
      <c r="M111" s="349">
        <v>41143</v>
      </c>
      <c r="N111" s="95" t="s">
        <v>613</v>
      </c>
      <c r="O111" s="352">
        <v>1</v>
      </c>
      <c r="P111" s="353">
        <v>3</v>
      </c>
      <c r="Q111" s="355">
        <v>1</v>
      </c>
      <c r="R111" s="356">
        <v>193</v>
      </c>
      <c r="S111" s="357">
        <v>201</v>
      </c>
      <c r="T111" s="122"/>
      <c r="U111" s="160"/>
      <c r="V111" s="168" t="s">
        <v>610</v>
      </c>
      <c r="W111" s="133" t="s">
        <v>587</v>
      </c>
      <c r="X111" s="133"/>
      <c r="Y111" s="134"/>
      <c r="Z111" s="521" t="s">
        <v>704</v>
      </c>
      <c r="AA111" s="138">
        <v>42440</v>
      </c>
      <c r="AB111" s="252" t="s">
        <v>650</v>
      </c>
      <c r="AC111" s="140"/>
      <c r="AD111" s="148"/>
      <c r="AE111" s="149"/>
      <c r="AF111" s="150"/>
      <c r="AG111" s="151"/>
      <c r="AH111" s="151"/>
      <c r="AI111" s="151"/>
      <c r="AJ111" s="358">
        <v>6</v>
      </c>
      <c r="AK111" s="152"/>
      <c r="AL111" s="135"/>
      <c r="AM111" s="172"/>
      <c r="AN111" s="172"/>
      <c r="AO111" s="173"/>
      <c r="AP111" s="82" t="s">
        <v>707</v>
      </c>
    </row>
    <row r="112" spans="1:42" s="82" customFormat="1" ht="35.25" customHeight="1" thickTop="1" thickBot="1" x14ac:dyDescent="0.25">
      <c r="A112" s="402"/>
      <c r="B112" s="171">
        <v>108</v>
      </c>
      <c r="C112" s="341" t="s">
        <v>676</v>
      </c>
      <c r="D112" s="342">
        <v>2010</v>
      </c>
      <c r="E112" s="343" t="s">
        <v>10</v>
      </c>
      <c r="F112" s="95"/>
      <c r="G112" s="310">
        <v>29</v>
      </c>
      <c r="H112" s="344" t="s">
        <v>678</v>
      </c>
      <c r="I112" s="105"/>
      <c r="J112" s="107"/>
      <c r="K112" s="345" t="s">
        <v>689</v>
      </c>
      <c r="L112" s="348">
        <v>41198</v>
      </c>
      <c r="M112" s="349">
        <v>41337</v>
      </c>
      <c r="N112" s="95" t="s">
        <v>613</v>
      </c>
      <c r="O112" s="352">
        <v>2</v>
      </c>
      <c r="P112" s="353">
        <v>3</v>
      </c>
      <c r="Q112" s="355">
        <v>194</v>
      </c>
      <c r="R112" s="356">
        <v>444</v>
      </c>
      <c r="S112" s="357">
        <v>251</v>
      </c>
      <c r="T112" s="122"/>
      <c r="U112" s="160"/>
      <c r="V112" s="168" t="s">
        <v>610</v>
      </c>
      <c r="W112" s="133" t="s">
        <v>587</v>
      </c>
      <c r="X112" s="133"/>
      <c r="Y112" s="134"/>
      <c r="Z112" s="521" t="s">
        <v>704</v>
      </c>
      <c r="AA112" s="138">
        <v>42440</v>
      </c>
      <c r="AB112" s="252" t="s">
        <v>650</v>
      </c>
      <c r="AC112" s="140"/>
      <c r="AD112" s="148"/>
      <c r="AE112" s="149"/>
      <c r="AF112" s="150"/>
      <c r="AG112" s="151"/>
      <c r="AH112" s="151"/>
      <c r="AI112" s="151"/>
      <c r="AJ112" s="358">
        <v>7</v>
      </c>
      <c r="AK112" s="152"/>
      <c r="AL112" s="135"/>
      <c r="AM112" s="172"/>
      <c r="AN112" s="172"/>
      <c r="AO112" s="173"/>
      <c r="AP112" s="82" t="s">
        <v>707</v>
      </c>
    </row>
    <row r="113" spans="1:42" s="82" customFormat="1" ht="35.25" customHeight="1" thickTop="1" thickBot="1" x14ac:dyDescent="0.25">
      <c r="A113" s="402"/>
      <c r="B113" s="171">
        <v>109</v>
      </c>
      <c r="C113" s="341" t="s">
        <v>676</v>
      </c>
      <c r="D113" s="342">
        <v>2010</v>
      </c>
      <c r="E113" s="343" t="s">
        <v>10</v>
      </c>
      <c r="F113" s="95"/>
      <c r="G113" s="310">
        <v>29</v>
      </c>
      <c r="H113" s="344" t="s">
        <v>678</v>
      </c>
      <c r="I113" s="105"/>
      <c r="J113" s="107"/>
      <c r="K113" s="345" t="s">
        <v>689</v>
      </c>
      <c r="L113" s="348">
        <v>41340</v>
      </c>
      <c r="M113" s="349">
        <v>42327</v>
      </c>
      <c r="N113" s="95" t="s">
        <v>613</v>
      </c>
      <c r="O113" s="352">
        <v>3</v>
      </c>
      <c r="P113" s="353">
        <v>3</v>
      </c>
      <c r="Q113" s="355">
        <v>445</v>
      </c>
      <c r="R113" s="356">
        <v>688</v>
      </c>
      <c r="S113" s="357">
        <v>244</v>
      </c>
      <c r="T113" s="122"/>
      <c r="U113" s="160"/>
      <c r="V113" s="168" t="s">
        <v>610</v>
      </c>
      <c r="W113" s="133" t="s">
        <v>587</v>
      </c>
      <c r="X113" s="133"/>
      <c r="Y113" s="134"/>
      <c r="Z113" s="521" t="s">
        <v>704</v>
      </c>
      <c r="AA113" s="138">
        <v>42440</v>
      </c>
      <c r="AB113" s="252" t="s">
        <v>650</v>
      </c>
      <c r="AC113" s="140"/>
      <c r="AD113" s="148"/>
      <c r="AE113" s="149"/>
      <c r="AF113" s="150"/>
      <c r="AG113" s="151"/>
      <c r="AH113" s="151"/>
      <c r="AI113" s="151"/>
      <c r="AJ113" s="358">
        <v>7</v>
      </c>
      <c r="AK113" s="152"/>
      <c r="AL113" s="135"/>
      <c r="AM113" s="172"/>
      <c r="AN113" s="172"/>
      <c r="AO113" s="173"/>
      <c r="AP113" s="82" t="s">
        <v>707</v>
      </c>
    </row>
    <row r="114" spans="1:42" s="82" customFormat="1" ht="35.25" customHeight="1" thickTop="1" thickBot="1" x14ac:dyDescent="0.25">
      <c r="A114" s="402"/>
      <c r="B114" s="171">
        <v>110</v>
      </c>
      <c r="C114" s="341" t="s">
        <v>676</v>
      </c>
      <c r="D114" s="342">
        <v>2010</v>
      </c>
      <c r="E114" s="343" t="s">
        <v>10</v>
      </c>
      <c r="F114" s="95"/>
      <c r="G114" s="310">
        <v>29</v>
      </c>
      <c r="H114" s="344" t="s">
        <v>678</v>
      </c>
      <c r="I114" s="105"/>
      <c r="J114" s="107"/>
      <c r="K114" s="345" t="s">
        <v>690</v>
      </c>
      <c r="L114" s="348">
        <v>40907</v>
      </c>
      <c r="M114" s="349">
        <v>41320</v>
      </c>
      <c r="N114" s="95" t="s">
        <v>613</v>
      </c>
      <c r="O114" s="352">
        <v>1</v>
      </c>
      <c r="P114" s="353">
        <v>3</v>
      </c>
      <c r="Q114" s="355">
        <v>1</v>
      </c>
      <c r="R114" s="356">
        <v>201</v>
      </c>
      <c r="S114" s="357">
        <v>201</v>
      </c>
      <c r="T114" s="122"/>
      <c r="U114" s="160"/>
      <c r="V114" s="168" t="s">
        <v>610</v>
      </c>
      <c r="W114" s="133" t="s">
        <v>587</v>
      </c>
      <c r="X114" s="133"/>
      <c r="Y114" s="134"/>
      <c r="Z114" s="521" t="s">
        <v>704</v>
      </c>
      <c r="AA114" s="138">
        <v>42440</v>
      </c>
      <c r="AB114" s="252" t="s">
        <v>650</v>
      </c>
      <c r="AC114" s="140"/>
      <c r="AD114" s="148"/>
      <c r="AE114" s="149"/>
      <c r="AF114" s="150"/>
      <c r="AG114" s="151"/>
      <c r="AH114" s="151"/>
      <c r="AI114" s="151"/>
      <c r="AJ114" s="358">
        <v>7</v>
      </c>
      <c r="AK114" s="152"/>
      <c r="AL114" s="135"/>
      <c r="AM114" s="172"/>
      <c r="AN114" s="172"/>
      <c r="AO114" s="173"/>
      <c r="AP114" s="82" t="s">
        <v>707</v>
      </c>
    </row>
    <row r="115" spans="1:42" s="82" customFormat="1" ht="35.25" customHeight="1" thickTop="1" thickBot="1" x14ac:dyDescent="0.25">
      <c r="A115" s="402"/>
      <c r="B115" s="171">
        <v>111</v>
      </c>
      <c r="C115" s="341" t="s">
        <v>676</v>
      </c>
      <c r="D115" s="342">
        <v>2010</v>
      </c>
      <c r="E115" s="343" t="s">
        <v>10</v>
      </c>
      <c r="F115" s="95"/>
      <c r="G115" s="310">
        <v>29</v>
      </c>
      <c r="H115" s="344" t="s">
        <v>678</v>
      </c>
      <c r="I115" s="105"/>
      <c r="J115" s="107"/>
      <c r="K115" s="345" t="s">
        <v>690</v>
      </c>
      <c r="L115" s="348">
        <v>41326</v>
      </c>
      <c r="M115" s="349">
        <v>41698</v>
      </c>
      <c r="N115" s="95" t="s">
        <v>613</v>
      </c>
      <c r="O115" s="352">
        <v>2</v>
      </c>
      <c r="P115" s="353">
        <v>3</v>
      </c>
      <c r="Q115" s="355">
        <v>202</v>
      </c>
      <c r="R115" s="356">
        <v>401</v>
      </c>
      <c r="S115" s="357">
        <v>200</v>
      </c>
      <c r="T115" s="122"/>
      <c r="U115" s="160"/>
      <c r="V115" s="168" t="s">
        <v>610</v>
      </c>
      <c r="W115" s="133" t="s">
        <v>587</v>
      </c>
      <c r="X115" s="133"/>
      <c r="Y115" s="134"/>
      <c r="Z115" s="521" t="s">
        <v>704</v>
      </c>
      <c r="AA115" s="138">
        <v>42440</v>
      </c>
      <c r="AB115" s="252" t="s">
        <v>650</v>
      </c>
      <c r="AC115" s="140"/>
      <c r="AD115" s="148"/>
      <c r="AE115" s="149"/>
      <c r="AF115" s="150"/>
      <c r="AG115" s="151"/>
      <c r="AH115" s="151"/>
      <c r="AI115" s="151"/>
      <c r="AJ115" s="358">
        <v>7</v>
      </c>
      <c r="AK115" s="152"/>
      <c r="AL115" s="135"/>
      <c r="AM115" s="172"/>
      <c r="AN115" s="172"/>
      <c r="AO115" s="173"/>
      <c r="AP115" s="82" t="s">
        <v>707</v>
      </c>
    </row>
    <row r="116" spans="1:42" s="82" customFormat="1" ht="35.25" customHeight="1" thickTop="1" thickBot="1" x14ac:dyDescent="0.25">
      <c r="A116" s="402"/>
      <c r="B116" s="171">
        <v>112</v>
      </c>
      <c r="C116" s="341" t="s">
        <v>676</v>
      </c>
      <c r="D116" s="342">
        <v>2010</v>
      </c>
      <c r="E116" s="343" t="s">
        <v>10</v>
      </c>
      <c r="F116" s="95"/>
      <c r="G116" s="310">
        <v>29</v>
      </c>
      <c r="H116" s="344" t="s">
        <v>678</v>
      </c>
      <c r="I116" s="105"/>
      <c r="J116" s="107"/>
      <c r="K116" s="345" t="s">
        <v>690</v>
      </c>
      <c r="L116" s="348">
        <v>41718</v>
      </c>
      <c r="M116" s="349">
        <v>42382</v>
      </c>
      <c r="N116" s="95" t="s">
        <v>613</v>
      </c>
      <c r="O116" s="352">
        <v>3</v>
      </c>
      <c r="P116" s="353">
        <v>3</v>
      </c>
      <c r="Q116" s="355">
        <v>402</v>
      </c>
      <c r="R116" s="356">
        <v>574</v>
      </c>
      <c r="S116" s="357">
        <v>173</v>
      </c>
      <c r="T116" s="122"/>
      <c r="U116" s="160"/>
      <c r="V116" s="168" t="s">
        <v>610</v>
      </c>
      <c r="W116" s="133" t="s">
        <v>587</v>
      </c>
      <c r="X116" s="133"/>
      <c r="Y116" s="134"/>
      <c r="Z116" s="521" t="s">
        <v>704</v>
      </c>
      <c r="AA116" s="138">
        <v>42440</v>
      </c>
      <c r="AB116" s="252" t="s">
        <v>650</v>
      </c>
      <c r="AC116" s="140"/>
      <c r="AD116" s="148"/>
      <c r="AE116" s="149"/>
      <c r="AF116" s="150"/>
      <c r="AG116" s="151"/>
      <c r="AH116" s="151"/>
      <c r="AI116" s="151"/>
      <c r="AJ116" s="358">
        <v>8</v>
      </c>
      <c r="AK116" s="152"/>
      <c r="AL116" s="135"/>
      <c r="AM116" s="172"/>
      <c r="AN116" s="172"/>
      <c r="AO116" s="173"/>
      <c r="AP116" s="82" t="s">
        <v>707</v>
      </c>
    </row>
    <row r="117" spans="1:42" s="82" customFormat="1" ht="35.25" customHeight="1" thickTop="1" thickBot="1" x14ac:dyDescent="0.25">
      <c r="A117" s="402"/>
      <c r="B117" s="171">
        <v>113</v>
      </c>
      <c r="C117" s="341" t="s">
        <v>676</v>
      </c>
      <c r="D117" s="342">
        <v>2010</v>
      </c>
      <c r="E117" s="343" t="s">
        <v>10</v>
      </c>
      <c r="F117" s="95"/>
      <c r="G117" s="310">
        <v>29</v>
      </c>
      <c r="H117" s="344" t="s">
        <v>678</v>
      </c>
      <c r="I117" s="105"/>
      <c r="J117" s="107"/>
      <c r="K117" s="345" t="s">
        <v>691</v>
      </c>
      <c r="L117" s="348">
        <v>40752</v>
      </c>
      <c r="M117" s="349">
        <v>41000</v>
      </c>
      <c r="N117" s="95" t="s">
        <v>613</v>
      </c>
      <c r="O117" s="352">
        <v>1</v>
      </c>
      <c r="P117" s="353">
        <v>3</v>
      </c>
      <c r="Q117" s="355">
        <v>1</v>
      </c>
      <c r="R117" s="356">
        <v>174</v>
      </c>
      <c r="S117" s="357">
        <v>174</v>
      </c>
      <c r="T117" s="122"/>
      <c r="U117" s="160"/>
      <c r="V117" s="168" t="s">
        <v>610</v>
      </c>
      <c r="W117" s="133" t="s">
        <v>587</v>
      </c>
      <c r="X117" s="133"/>
      <c r="Y117" s="134"/>
      <c r="Z117" s="521" t="s">
        <v>704</v>
      </c>
      <c r="AA117" s="138">
        <v>42440</v>
      </c>
      <c r="AB117" s="252" t="s">
        <v>650</v>
      </c>
      <c r="AC117" s="140"/>
      <c r="AD117" s="148"/>
      <c r="AE117" s="149"/>
      <c r="AF117" s="150"/>
      <c r="AG117" s="151"/>
      <c r="AH117" s="151"/>
      <c r="AI117" s="151"/>
      <c r="AJ117" s="358">
        <v>8</v>
      </c>
      <c r="AK117" s="152"/>
      <c r="AL117" s="135"/>
      <c r="AM117" s="172"/>
      <c r="AN117" s="172"/>
      <c r="AO117" s="173"/>
      <c r="AP117" s="82" t="s">
        <v>707</v>
      </c>
    </row>
    <row r="118" spans="1:42" s="82" customFormat="1" ht="35.25" customHeight="1" thickTop="1" thickBot="1" x14ac:dyDescent="0.25">
      <c r="A118" s="402"/>
      <c r="B118" s="171">
        <v>114</v>
      </c>
      <c r="C118" s="341" t="s">
        <v>676</v>
      </c>
      <c r="D118" s="342">
        <v>2010</v>
      </c>
      <c r="E118" s="343" t="s">
        <v>10</v>
      </c>
      <c r="F118" s="95"/>
      <c r="G118" s="310">
        <v>29</v>
      </c>
      <c r="H118" s="344" t="s">
        <v>678</v>
      </c>
      <c r="I118" s="105"/>
      <c r="J118" s="107"/>
      <c r="K118" s="345" t="s">
        <v>691</v>
      </c>
      <c r="L118" s="348">
        <v>41011</v>
      </c>
      <c r="M118" s="349">
        <v>41562</v>
      </c>
      <c r="N118" s="95" t="s">
        <v>613</v>
      </c>
      <c r="O118" s="352">
        <v>2</v>
      </c>
      <c r="P118" s="353">
        <v>3</v>
      </c>
      <c r="Q118" s="355">
        <v>175</v>
      </c>
      <c r="R118" s="356">
        <v>376</v>
      </c>
      <c r="S118" s="357">
        <v>202</v>
      </c>
      <c r="T118" s="122"/>
      <c r="U118" s="160"/>
      <c r="V118" s="168" t="s">
        <v>610</v>
      </c>
      <c r="W118" s="133" t="s">
        <v>587</v>
      </c>
      <c r="X118" s="133"/>
      <c r="Y118" s="134"/>
      <c r="Z118" s="521" t="s">
        <v>704</v>
      </c>
      <c r="AA118" s="138">
        <v>42440</v>
      </c>
      <c r="AB118" s="252" t="s">
        <v>650</v>
      </c>
      <c r="AC118" s="140"/>
      <c r="AD118" s="148"/>
      <c r="AE118" s="149"/>
      <c r="AF118" s="150"/>
      <c r="AG118" s="151"/>
      <c r="AH118" s="151"/>
      <c r="AI118" s="151"/>
      <c r="AJ118" s="358">
        <v>8</v>
      </c>
      <c r="AK118" s="152"/>
      <c r="AL118" s="135"/>
      <c r="AM118" s="172"/>
      <c r="AN118" s="172"/>
      <c r="AO118" s="173"/>
      <c r="AP118" s="82" t="s">
        <v>707</v>
      </c>
    </row>
    <row r="119" spans="1:42" s="82" customFormat="1" ht="35.25" customHeight="1" thickTop="1" thickBot="1" x14ac:dyDescent="0.25">
      <c r="A119" s="402"/>
      <c r="B119" s="171">
        <v>115</v>
      </c>
      <c r="C119" s="341" t="s">
        <v>676</v>
      </c>
      <c r="D119" s="342">
        <v>2010</v>
      </c>
      <c r="E119" s="343" t="s">
        <v>10</v>
      </c>
      <c r="F119" s="95"/>
      <c r="G119" s="310">
        <v>29</v>
      </c>
      <c r="H119" s="344" t="s">
        <v>678</v>
      </c>
      <c r="I119" s="105"/>
      <c r="J119" s="107"/>
      <c r="K119" s="345" t="s">
        <v>691</v>
      </c>
      <c r="L119" s="348">
        <v>41563</v>
      </c>
      <c r="M119" s="349">
        <v>42381</v>
      </c>
      <c r="N119" s="95" t="s">
        <v>613</v>
      </c>
      <c r="O119" s="352">
        <v>3</v>
      </c>
      <c r="P119" s="353">
        <v>3</v>
      </c>
      <c r="Q119" s="355">
        <v>377</v>
      </c>
      <c r="R119" s="356">
        <v>552</v>
      </c>
      <c r="S119" s="357">
        <v>176</v>
      </c>
      <c r="T119" s="122"/>
      <c r="U119" s="160"/>
      <c r="V119" s="168" t="s">
        <v>610</v>
      </c>
      <c r="W119" s="133" t="s">
        <v>587</v>
      </c>
      <c r="X119" s="133"/>
      <c r="Y119" s="134"/>
      <c r="Z119" s="522" t="s">
        <v>706</v>
      </c>
      <c r="AA119" s="138">
        <v>42440</v>
      </c>
      <c r="AB119" s="252" t="s">
        <v>650</v>
      </c>
      <c r="AC119" s="140"/>
      <c r="AD119" s="148"/>
      <c r="AE119" s="149"/>
      <c r="AF119" s="150"/>
      <c r="AG119" s="151"/>
      <c r="AH119" s="151"/>
      <c r="AI119" s="151"/>
      <c r="AJ119" s="358">
        <v>8</v>
      </c>
      <c r="AK119" s="152"/>
      <c r="AL119" s="135"/>
      <c r="AM119" s="172"/>
      <c r="AN119" s="172"/>
      <c r="AO119" s="173"/>
      <c r="AP119" s="82" t="s">
        <v>707</v>
      </c>
    </row>
    <row r="120" spans="1:42" s="82" customFormat="1" ht="35.25" customHeight="1" thickTop="1" thickBot="1" x14ac:dyDescent="0.25">
      <c r="A120" s="402"/>
      <c r="B120" s="171">
        <v>116</v>
      </c>
      <c r="C120" s="341" t="s">
        <v>676</v>
      </c>
      <c r="D120" s="342">
        <v>2010</v>
      </c>
      <c r="E120" s="343" t="s">
        <v>10</v>
      </c>
      <c r="F120" s="95"/>
      <c r="G120" s="310">
        <v>29</v>
      </c>
      <c r="H120" s="344" t="s">
        <v>678</v>
      </c>
      <c r="I120" s="105"/>
      <c r="J120" s="107"/>
      <c r="K120" s="345" t="s">
        <v>692</v>
      </c>
      <c r="L120" s="348">
        <v>41038</v>
      </c>
      <c r="M120" s="349">
        <v>42317</v>
      </c>
      <c r="N120" s="95" t="s">
        <v>613</v>
      </c>
      <c r="O120" s="352">
        <v>1</v>
      </c>
      <c r="P120" s="353">
        <v>1</v>
      </c>
      <c r="Q120" s="355">
        <v>1</v>
      </c>
      <c r="R120" s="356">
        <v>290</v>
      </c>
      <c r="S120" s="357">
        <v>290</v>
      </c>
      <c r="T120" s="122"/>
      <c r="U120" s="160"/>
      <c r="V120" s="168" t="s">
        <v>610</v>
      </c>
      <c r="W120" s="133" t="s">
        <v>587</v>
      </c>
      <c r="X120" s="133"/>
      <c r="Y120" s="134"/>
      <c r="Z120" s="521" t="s">
        <v>704</v>
      </c>
      <c r="AA120" s="138">
        <v>42440</v>
      </c>
      <c r="AB120" s="252" t="s">
        <v>650</v>
      </c>
      <c r="AC120" s="140"/>
      <c r="AD120" s="148"/>
      <c r="AE120" s="149"/>
      <c r="AF120" s="150"/>
      <c r="AG120" s="151"/>
      <c r="AH120" s="151"/>
      <c r="AI120" s="151"/>
      <c r="AJ120" s="358">
        <v>9</v>
      </c>
      <c r="AK120" s="152"/>
      <c r="AL120" s="135"/>
      <c r="AM120" s="172"/>
      <c r="AN120" s="172"/>
      <c r="AO120" s="173"/>
      <c r="AP120" s="82" t="s">
        <v>707</v>
      </c>
    </row>
    <row r="121" spans="1:42" s="82" customFormat="1" ht="35.25" customHeight="1" thickTop="1" thickBot="1" x14ac:dyDescent="0.25">
      <c r="A121" s="402"/>
      <c r="B121" s="171">
        <v>117</v>
      </c>
      <c r="C121" s="341" t="s">
        <v>676</v>
      </c>
      <c r="D121" s="342">
        <v>2010</v>
      </c>
      <c r="E121" s="343" t="s">
        <v>10</v>
      </c>
      <c r="F121" s="95"/>
      <c r="G121" s="310">
        <v>29</v>
      </c>
      <c r="H121" s="344" t="s">
        <v>678</v>
      </c>
      <c r="I121" s="105"/>
      <c r="J121" s="107"/>
      <c r="K121" s="346" t="s">
        <v>693</v>
      </c>
      <c r="L121" s="348">
        <v>41019</v>
      </c>
      <c r="M121" s="349">
        <v>41029</v>
      </c>
      <c r="N121" s="95" t="s">
        <v>613</v>
      </c>
      <c r="O121" s="354">
        <v>1</v>
      </c>
      <c r="P121" s="353">
        <v>3</v>
      </c>
      <c r="Q121" s="355">
        <v>1</v>
      </c>
      <c r="R121" s="356">
        <v>164</v>
      </c>
      <c r="S121" s="357">
        <v>164</v>
      </c>
      <c r="T121" s="122"/>
      <c r="U121" s="160"/>
      <c r="V121" s="168" t="s">
        <v>610</v>
      </c>
      <c r="W121" s="133" t="s">
        <v>587</v>
      </c>
      <c r="X121" s="133"/>
      <c r="Y121" s="134"/>
      <c r="Z121" s="521" t="s">
        <v>704</v>
      </c>
      <c r="AA121" s="138">
        <v>42440</v>
      </c>
      <c r="AB121" s="252" t="s">
        <v>650</v>
      </c>
      <c r="AC121" s="140"/>
      <c r="AD121" s="148"/>
      <c r="AE121" s="149"/>
      <c r="AF121" s="150"/>
      <c r="AG121" s="151"/>
      <c r="AH121" s="151"/>
      <c r="AI121" s="151"/>
      <c r="AJ121" s="358">
        <v>9</v>
      </c>
      <c r="AK121" s="152"/>
      <c r="AL121" s="135"/>
      <c r="AM121" s="172"/>
      <c r="AN121" s="172"/>
      <c r="AO121" s="173"/>
      <c r="AP121" s="82" t="s">
        <v>707</v>
      </c>
    </row>
    <row r="122" spans="1:42" s="82" customFormat="1" ht="35.25" customHeight="1" thickTop="1" thickBot="1" x14ac:dyDescent="0.25">
      <c r="A122" s="402"/>
      <c r="B122" s="171">
        <v>118</v>
      </c>
      <c r="C122" s="341" t="s">
        <v>676</v>
      </c>
      <c r="D122" s="342">
        <v>2010</v>
      </c>
      <c r="E122" s="343" t="s">
        <v>10</v>
      </c>
      <c r="F122" s="95"/>
      <c r="G122" s="310">
        <v>29</v>
      </c>
      <c r="H122" s="344" t="s">
        <v>678</v>
      </c>
      <c r="I122" s="105"/>
      <c r="J122" s="107"/>
      <c r="K122" s="346" t="s">
        <v>693</v>
      </c>
      <c r="L122" s="348">
        <v>41074</v>
      </c>
      <c r="M122" s="349">
        <v>41515</v>
      </c>
      <c r="N122" s="95" t="s">
        <v>613</v>
      </c>
      <c r="O122" s="354">
        <v>2</v>
      </c>
      <c r="P122" s="353">
        <v>3</v>
      </c>
      <c r="Q122" s="355">
        <v>165</v>
      </c>
      <c r="R122" s="356">
        <v>380</v>
      </c>
      <c r="S122" s="357">
        <v>216</v>
      </c>
      <c r="T122" s="122"/>
      <c r="U122" s="160"/>
      <c r="V122" s="168" t="s">
        <v>610</v>
      </c>
      <c r="W122" s="133" t="s">
        <v>587</v>
      </c>
      <c r="X122" s="133"/>
      <c r="Y122" s="134"/>
      <c r="Z122" s="521" t="s">
        <v>704</v>
      </c>
      <c r="AA122" s="138">
        <v>42440</v>
      </c>
      <c r="AB122" s="252" t="s">
        <v>650</v>
      </c>
      <c r="AC122" s="140"/>
      <c r="AD122" s="148"/>
      <c r="AE122" s="149"/>
      <c r="AF122" s="150"/>
      <c r="AG122" s="151"/>
      <c r="AH122" s="151"/>
      <c r="AI122" s="151"/>
      <c r="AJ122" s="358">
        <v>9</v>
      </c>
      <c r="AK122" s="152"/>
      <c r="AL122" s="135"/>
      <c r="AM122" s="172"/>
      <c r="AN122" s="172"/>
      <c r="AO122" s="173"/>
      <c r="AP122" s="82" t="s">
        <v>707</v>
      </c>
    </row>
    <row r="123" spans="1:42" s="82" customFormat="1" ht="35.25" customHeight="1" thickTop="1" thickBot="1" x14ac:dyDescent="0.25">
      <c r="A123" s="402"/>
      <c r="B123" s="171">
        <v>119</v>
      </c>
      <c r="C123" s="341" t="s">
        <v>676</v>
      </c>
      <c r="D123" s="342">
        <v>2010</v>
      </c>
      <c r="E123" s="343" t="s">
        <v>10</v>
      </c>
      <c r="F123" s="95"/>
      <c r="G123" s="310">
        <v>29</v>
      </c>
      <c r="H123" s="344" t="s">
        <v>678</v>
      </c>
      <c r="I123" s="105"/>
      <c r="J123" s="107"/>
      <c r="K123" s="346" t="s">
        <v>694</v>
      </c>
      <c r="L123" s="348">
        <v>41555</v>
      </c>
      <c r="M123" s="349">
        <v>42278</v>
      </c>
      <c r="N123" s="95" t="s">
        <v>613</v>
      </c>
      <c r="O123" s="354">
        <v>3</v>
      </c>
      <c r="P123" s="353">
        <v>3</v>
      </c>
      <c r="Q123" s="355">
        <v>381</v>
      </c>
      <c r="R123" s="356">
        <v>579</v>
      </c>
      <c r="S123" s="357">
        <v>199</v>
      </c>
      <c r="T123" s="122"/>
      <c r="U123" s="160"/>
      <c r="V123" s="168" t="s">
        <v>610</v>
      </c>
      <c r="W123" s="133" t="s">
        <v>587</v>
      </c>
      <c r="X123" s="133"/>
      <c r="Y123" s="134"/>
      <c r="Z123" s="521" t="s">
        <v>704</v>
      </c>
      <c r="AA123" s="138">
        <v>42440</v>
      </c>
      <c r="AB123" s="252" t="s">
        <v>650</v>
      </c>
      <c r="AC123" s="140"/>
      <c r="AD123" s="148"/>
      <c r="AE123" s="149"/>
      <c r="AF123" s="150"/>
      <c r="AG123" s="151"/>
      <c r="AH123" s="151"/>
      <c r="AI123" s="151"/>
      <c r="AJ123" s="358">
        <v>9</v>
      </c>
      <c r="AK123" s="152"/>
      <c r="AL123" s="135"/>
      <c r="AM123" s="172"/>
      <c r="AN123" s="172"/>
      <c r="AO123" s="173"/>
      <c r="AP123" s="82" t="s">
        <v>707</v>
      </c>
    </row>
    <row r="124" spans="1:42" s="82" customFormat="1" ht="35.25" customHeight="1" thickTop="1" thickBot="1" x14ac:dyDescent="0.25">
      <c r="A124" s="402"/>
      <c r="B124" s="171">
        <v>120</v>
      </c>
      <c r="C124" s="341" t="s">
        <v>676</v>
      </c>
      <c r="D124" s="342">
        <v>2010</v>
      </c>
      <c r="E124" s="343" t="s">
        <v>10</v>
      </c>
      <c r="F124" s="95"/>
      <c r="G124" s="310">
        <v>29</v>
      </c>
      <c r="H124" s="344" t="s">
        <v>678</v>
      </c>
      <c r="I124" s="105"/>
      <c r="J124" s="107"/>
      <c r="K124" s="345" t="s">
        <v>695</v>
      </c>
      <c r="L124" s="348">
        <v>40988</v>
      </c>
      <c r="M124" s="349">
        <v>41040</v>
      </c>
      <c r="N124" s="95" t="s">
        <v>613</v>
      </c>
      <c r="O124" s="352">
        <v>1</v>
      </c>
      <c r="P124" s="353">
        <v>2</v>
      </c>
      <c r="Q124" s="355">
        <v>1</v>
      </c>
      <c r="R124" s="356">
        <v>250</v>
      </c>
      <c r="S124" s="357">
        <v>250</v>
      </c>
      <c r="T124" s="122"/>
      <c r="U124" s="160"/>
      <c r="V124" s="168" t="s">
        <v>610</v>
      </c>
      <c r="W124" s="133" t="s">
        <v>587</v>
      </c>
      <c r="X124" s="133"/>
      <c r="Y124" s="134"/>
      <c r="Z124" s="521" t="s">
        <v>704</v>
      </c>
      <c r="AA124" s="138">
        <v>42440</v>
      </c>
      <c r="AB124" s="252" t="s">
        <v>650</v>
      </c>
      <c r="AC124" s="140"/>
      <c r="AD124" s="148"/>
      <c r="AE124" s="149"/>
      <c r="AF124" s="150"/>
      <c r="AG124" s="151"/>
      <c r="AH124" s="151"/>
      <c r="AI124" s="151"/>
      <c r="AJ124" s="358">
        <v>10</v>
      </c>
      <c r="AK124" s="152"/>
      <c r="AL124" s="135"/>
      <c r="AM124" s="172"/>
      <c r="AN124" s="172"/>
      <c r="AO124" s="173"/>
      <c r="AP124" s="82" t="s">
        <v>707</v>
      </c>
    </row>
    <row r="125" spans="1:42" s="82" customFormat="1" ht="35.25" customHeight="1" thickTop="1" thickBot="1" x14ac:dyDescent="0.25">
      <c r="A125" s="402"/>
      <c r="B125" s="171">
        <v>121</v>
      </c>
      <c r="C125" s="341" t="s">
        <v>676</v>
      </c>
      <c r="D125" s="342">
        <v>2010</v>
      </c>
      <c r="E125" s="343" t="s">
        <v>10</v>
      </c>
      <c r="F125" s="95"/>
      <c r="G125" s="310">
        <v>29</v>
      </c>
      <c r="H125" s="344" t="s">
        <v>678</v>
      </c>
      <c r="I125" s="105"/>
      <c r="J125" s="107"/>
      <c r="K125" s="345" t="s">
        <v>695</v>
      </c>
      <c r="L125" s="348">
        <v>41043</v>
      </c>
      <c r="M125" s="349">
        <v>41074</v>
      </c>
      <c r="N125" s="95" t="s">
        <v>613</v>
      </c>
      <c r="O125" s="352">
        <v>2</v>
      </c>
      <c r="P125" s="353">
        <v>2</v>
      </c>
      <c r="Q125" s="355">
        <v>251</v>
      </c>
      <c r="R125" s="356">
        <v>387</v>
      </c>
      <c r="S125" s="357">
        <v>137</v>
      </c>
      <c r="T125" s="122"/>
      <c r="U125" s="160"/>
      <c r="V125" s="168" t="s">
        <v>610</v>
      </c>
      <c r="W125" s="133" t="s">
        <v>587</v>
      </c>
      <c r="X125" s="133"/>
      <c r="Y125" s="134"/>
      <c r="Z125" s="521" t="s">
        <v>704</v>
      </c>
      <c r="AA125" s="138">
        <v>42440</v>
      </c>
      <c r="AB125" s="252" t="s">
        <v>650</v>
      </c>
      <c r="AC125" s="140"/>
      <c r="AD125" s="148"/>
      <c r="AE125" s="149"/>
      <c r="AF125" s="150"/>
      <c r="AG125" s="151"/>
      <c r="AH125" s="151"/>
      <c r="AI125" s="151"/>
      <c r="AJ125" s="358">
        <v>10</v>
      </c>
      <c r="AK125" s="152"/>
      <c r="AL125" s="135"/>
      <c r="AM125" s="172"/>
      <c r="AN125" s="172"/>
      <c r="AO125" s="173"/>
      <c r="AP125" s="82" t="s">
        <v>707</v>
      </c>
    </row>
    <row r="126" spans="1:42" s="82" customFormat="1" ht="35.25" customHeight="1" thickTop="1" thickBot="1" x14ac:dyDescent="0.25">
      <c r="A126" s="402"/>
      <c r="B126" s="171">
        <v>122</v>
      </c>
      <c r="C126" s="341" t="s">
        <v>676</v>
      </c>
      <c r="D126" s="342">
        <v>2010</v>
      </c>
      <c r="E126" s="343" t="s">
        <v>10</v>
      </c>
      <c r="F126" s="95"/>
      <c r="G126" s="310">
        <v>29</v>
      </c>
      <c r="H126" s="344" t="s">
        <v>678</v>
      </c>
      <c r="I126" s="105"/>
      <c r="J126" s="107"/>
      <c r="K126" s="345" t="s">
        <v>696</v>
      </c>
      <c r="L126" s="348">
        <v>40588</v>
      </c>
      <c r="M126" s="349">
        <v>40896</v>
      </c>
      <c r="N126" s="95" t="s">
        <v>613</v>
      </c>
      <c r="O126" s="352">
        <v>1</v>
      </c>
      <c r="P126" s="353">
        <v>1</v>
      </c>
      <c r="Q126" s="355">
        <v>1</v>
      </c>
      <c r="R126" s="356">
        <v>206</v>
      </c>
      <c r="S126" s="357">
        <v>206</v>
      </c>
      <c r="T126" s="122"/>
      <c r="U126" s="160"/>
      <c r="V126" s="168" t="s">
        <v>610</v>
      </c>
      <c r="W126" s="133" t="s">
        <v>587</v>
      </c>
      <c r="X126" s="133"/>
      <c r="Y126" s="134"/>
      <c r="Z126" s="521" t="s">
        <v>704</v>
      </c>
      <c r="AA126" s="138">
        <v>42440</v>
      </c>
      <c r="AB126" s="252" t="s">
        <v>650</v>
      </c>
      <c r="AC126" s="140"/>
      <c r="AD126" s="148"/>
      <c r="AE126" s="149"/>
      <c r="AF126" s="150"/>
      <c r="AG126" s="151"/>
      <c r="AH126" s="151"/>
      <c r="AI126" s="151"/>
      <c r="AJ126" s="358">
        <v>10</v>
      </c>
      <c r="AK126" s="152"/>
      <c r="AL126" s="135"/>
      <c r="AM126" s="172"/>
      <c r="AN126" s="172"/>
      <c r="AO126" s="173"/>
      <c r="AP126" s="82" t="s">
        <v>707</v>
      </c>
    </row>
    <row r="127" spans="1:42" s="82" customFormat="1" ht="35.25" customHeight="1" thickTop="1" thickBot="1" x14ac:dyDescent="0.25">
      <c r="A127" s="402"/>
      <c r="B127" s="171">
        <v>123</v>
      </c>
      <c r="C127" s="341" t="s">
        <v>676</v>
      </c>
      <c r="D127" s="342">
        <v>2010</v>
      </c>
      <c r="E127" s="343" t="s">
        <v>10</v>
      </c>
      <c r="F127" s="95"/>
      <c r="G127" s="310">
        <v>29</v>
      </c>
      <c r="H127" s="344" t="s">
        <v>678</v>
      </c>
      <c r="I127" s="105"/>
      <c r="J127" s="107"/>
      <c r="K127" s="345" t="s">
        <v>697</v>
      </c>
      <c r="L127" s="348">
        <v>40943</v>
      </c>
      <c r="M127" s="349">
        <v>41079</v>
      </c>
      <c r="N127" s="95" t="s">
        <v>613</v>
      </c>
      <c r="O127" s="352">
        <v>1</v>
      </c>
      <c r="P127" s="353">
        <v>4</v>
      </c>
      <c r="Q127" s="355">
        <v>1</v>
      </c>
      <c r="R127" s="356">
        <v>250</v>
      </c>
      <c r="S127" s="357">
        <v>250</v>
      </c>
      <c r="T127" s="122"/>
      <c r="U127" s="160"/>
      <c r="V127" s="168" t="s">
        <v>610</v>
      </c>
      <c r="W127" s="133" t="s">
        <v>587</v>
      </c>
      <c r="X127" s="133"/>
      <c r="Y127" s="134"/>
      <c r="Z127" s="521" t="s">
        <v>704</v>
      </c>
      <c r="AA127" s="138">
        <v>42440</v>
      </c>
      <c r="AB127" s="252" t="s">
        <v>650</v>
      </c>
      <c r="AC127" s="140"/>
      <c r="AD127" s="148"/>
      <c r="AE127" s="149"/>
      <c r="AF127" s="150"/>
      <c r="AG127" s="151"/>
      <c r="AH127" s="151"/>
      <c r="AI127" s="151"/>
      <c r="AJ127" s="358">
        <v>10</v>
      </c>
      <c r="AK127" s="152"/>
      <c r="AL127" s="135"/>
      <c r="AM127" s="172"/>
      <c r="AN127" s="172"/>
      <c r="AO127" s="173"/>
      <c r="AP127" s="82" t="s">
        <v>707</v>
      </c>
    </row>
    <row r="128" spans="1:42" s="82" customFormat="1" ht="35.25" customHeight="1" thickTop="1" thickBot="1" x14ac:dyDescent="0.25">
      <c r="A128" s="402"/>
      <c r="B128" s="171">
        <v>124</v>
      </c>
      <c r="C128" s="341" t="s">
        <v>676</v>
      </c>
      <c r="D128" s="342">
        <v>2010</v>
      </c>
      <c r="E128" s="343" t="s">
        <v>10</v>
      </c>
      <c r="F128" s="95"/>
      <c r="G128" s="310">
        <v>29</v>
      </c>
      <c r="H128" s="344" t="s">
        <v>678</v>
      </c>
      <c r="I128" s="105"/>
      <c r="J128" s="107"/>
      <c r="K128" s="345" t="s">
        <v>697</v>
      </c>
      <c r="L128" s="348">
        <v>41079</v>
      </c>
      <c r="M128" s="349">
        <v>41158</v>
      </c>
      <c r="N128" s="95" t="s">
        <v>613</v>
      </c>
      <c r="O128" s="352">
        <v>2</v>
      </c>
      <c r="P128" s="353">
        <v>4</v>
      </c>
      <c r="Q128" s="355">
        <v>251</v>
      </c>
      <c r="R128" s="356">
        <v>500</v>
      </c>
      <c r="S128" s="357">
        <v>250</v>
      </c>
      <c r="T128" s="122"/>
      <c r="U128" s="160"/>
      <c r="V128" s="168" t="s">
        <v>610</v>
      </c>
      <c r="W128" s="133" t="s">
        <v>587</v>
      </c>
      <c r="X128" s="133"/>
      <c r="Y128" s="134"/>
      <c r="Z128" s="521" t="s">
        <v>704</v>
      </c>
      <c r="AA128" s="138">
        <v>42440</v>
      </c>
      <c r="AB128" s="252" t="s">
        <v>650</v>
      </c>
      <c r="AC128" s="140"/>
      <c r="AD128" s="148"/>
      <c r="AE128" s="149"/>
      <c r="AF128" s="150"/>
      <c r="AG128" s="151"/>
      <c r="AH128" s="151"/>
      <c r="AI128" s="151"/>
      <c r="AJ128" s="358">
        <v>11</v>
      </c>
      <c r="AK128" s="152"/>
      <c r="AL128" s="135"/>
      <c r="AM128" s="172"/>
      <c r="AN128" s="172"/>
      <c r="AO128" s="173"/>
      <c r="AP128" s="82" t="s">
        <v>707</v>
      </c>
    </row>
    <row r="129" spans="1:42" s="82" customFormat="1" ht="35.25" customHeight="1" thickTop="1" thickBot="1" x14ac:dyDescent="0.25">
      <c r="A129" s="402"/>
      <c r="B129" s="171">
        <v>125</v>
      </c>
      <c r="C129" s="341" t="s">
        <v>676</v>
      </c>
      <c r="D129" s="342">
        <v>2010</v>
      </c>
      <c r="E129" s="343" t="s">
        <v>10</v>
      </c>
      <c r="F129" s="95"/>
      <c r="G129" s="310">
        <v>29</v>
      </c>
      <c r="H129" s="344" t="s">
        <v>678</v>
      </c>
      <c r="I129" s="105"/>
      <c r="J129" s="107"/>
      <c r="K129" s="345" t="s">
        <v>697</v>
      </c>
      <c r="L129" s="348">
        <v>41158</v>
      </c>
      <c r="M129" s="349">
        <v>41221</v>
      </c>
      <c r="N129" s="95" t="s">
        <v>613</v>
      </c>
      <c r="O129" s="352">
        <v>3</v>
      </c>
      <c r="P129" s="353">
        <v>4</v>
      </c>
      <c r="Q129" s="355">
        <v>501</v>
      </c>
      <c r="R129" s="356">
        <v>749</v>
      </c>
      <c r="S129" s="357">
        <v>249</v>
      </c>
      <c r="T129" s="122"/>
      <c r="U129" s="160"/>
      <c r="V129" s="168" t="s">
        <v>610</v>
      </c>
      <c r="W129" s="133" t="s">
        <v>587</v>
      </c>
      <c r="X129" s="133"/>
      <c r="Y129" s="134"/>
      <c r="Z129" s="521" t="s">
        <v>704</v>
      </c>
      <c r="AA129" s="138">
        <v>42440</v>
      </c>
      <c r="AB129" s="252" t="s">
        <v>650</v>
      </c>
      <c r="AC129" s="140"/>
      <c r="AD129" s="148"/>
      <c r="AE129" s="149"/>
      <c r="AF129" s="150"/>
      <c r="AG129" s="151"/>
      <c r="AH129" s="151"/>
      <c r="AI129" s="151"/>
      <c r="AJ129" s="358">
        <v>11</v>
      </c>
      <c r="AK129" s="152"/>
      <c r="AL129" s="135"/>
      <c r="AM129" s="172"/>
      <c r="AN129" s="172"/>
      <c r="AO129" s="173"/>
      <c r="AP129" s="82" t="s">
        <v>707</v>
      </c>
    </row>
    <row r="130" spans="1:42" s="82" customFormat="1" ht="35.25" customHeight="1" thickTop="1" thickBot="1" x14ac:dyDescent="0.25">
      <c r="A130" s="402"/>
      <c r="B130" s="171">
        <v>126</v>
      </c>
      <c r="C130" s="341" t="s">
        <v>676</v>
      </c>
      <c r="D130" s="342">
        <v>2010</v>
      </c>
      <c r="E130" s="343" t="s">
        <v>10</v>
      </c>
      <c r="F130" s="95"/>
      <c r="G130" s="310">
        <v>29</v>
      </c>
      <c r="H130" s="344" t="s">
        <v>678</v>
      </c>
      <c r="I130" s="105"/>
      <c r="J130" s="107"/>
      <c r="K130" s="345" t="s">
        <v>697</v>
      </c>
      <c r="L130" s="348">
        <v>41221</v>
      </c>
      <c r="M130" s="349">
        <v>41270</v>
      </c>
      <c r="N130" s="95" t="s">
        <v>613</v>
      </c>
      <c r="O130" s="352">
        <v>4</v>
      </c>
      <c r="P130" s="353">
        <v>4</v>
      </c>
      <c r="Q130" s="355">
        <v>750</v>
      </c>
      <c r="R130" s="356">
        <v>935</v>
      </c>
      <c r="S130" s="357">
        <v>186</v>
      </c>
      <c r="T130" s="122"/>
      <c r="U130" s="160"/>
      <c r="V130" s="168" t="s">
        <v>610</v>
      </c>
      <c r="W130" s="133" t="s">
        <v>587</v>
      </c>
      <c r="X130" s="133"/>
      <c r="Y130" s="134"/>
      <c r="Z130" s="521" t="s">
        <v>704</v>
      </c>
      <c r="AA130" s="138">
        <v>42440</v>
      </c>
      <c r="AB130" s="252" t="s">
        <v>650</v>
      </c>
      <c r="AC130" s="140"/>
      <c r="AD130" s="148"/>
      <c r="AE130" s="149"/>
      <c r="AF130" s="150"/>
      <c r="AG130" s="151"/>
      <c r="AH130" s="151"/>
      <c r="AI130" s="151"/>
      <c r="AJ130" s="358">
        <v>11</v>
      </c>
      <c r="AK130" s="152"/>
      <c r="AL130" s="135"/>
      <c r="AM130" s="172"/>
      <c r="AN130" s="172"/>
      <c r="AO130" s="173"/>
      <c r="AP130" s="82" t="s">
        <v>707</v>
      </c>
    </row>
    <row r="131" spans="1:42" s="82" customFormat="1" ht="35.25" customHeight="1" thickTop="1" thickBot="1" x14ac:dyDescent="0.25">
      <c r="A131" s="402"/>
      <c r="B131" s="171">
        <v>127</v>
      </c>
      <c r="C131" s="341" t="s">
        <v>676</v>
      </c>
      <c r="D131" s="342">
        <v>2010</v>
      </c>
      <c r="E131" s="343" t="s">
        <v>10</v>
      </c>
      <c r="F131" s="95"/>
      <c r="G131" s="310">
        <v>29</v>
      </c>
      <c r="H131" s="344" t="s">
        <v>678</v>
      </c>
      <c r="I131" s="105"/>
      <c r="J131" s="107"/>
      <c r="K131" s="345" t="s">
        <v>698</v>
      </c>
      <c r="L131" s="348">
        <v>41295</v>
      </c>
      <c r="M131" s="349">
        <v>41421</v>
      </c>
      <c r="N131" s="95" t="s">
        <v>613</v>
      </c>
      <c r="O131" s="352">
        <v>1</v>
      </c>
      <c r="P131" s="353">
        <v>5</v>
      </c>
      <c r="Q131" s="355">
        <v>1</v>
      </c>
      <c r="R131" s="356">
        <v>220</v>
      </c>
      <c r="S131" s="357">
        <v>220</v>
      </c>
      <c r="T131" s="122"/>
      <c r="U131" s="160"/>
      <c r="V131" s="168" t="s">
        <v>610</v>
      </c>
      <c r="W131" s="133" t="s">
        <v>587</v>
      </c>
      <c r="X131" s="133"/>
      <c r="Y131" s="134"/>
      <c r="Z131" s="521" t="s">
        <v>704</v>
      </c>
      <c r="AA131" s="138">
        <v>42440</v>
      </c>
      <c r="AB131" s="252" t="s">
        <v>650</v>
      </c>
      <c r="AC131" s="140"/>
      <c r="AD131" s="148"/>
      <c r="AE131" s="149"/>
      <c r="AF131" s="150"/>
      <c r="AG131" s="151"/>
      <c r="AH131" s="151"/>
      <c r="AI131" s="151"/>
      <c r="AJ131" s="358">
        <v>11</v>
      </c>
      <c r="AK131" s="152"/>
      <c r="AL131" s="135"/>
      <c r="AM131" s="172"/>
      <c r="AN131" s="172"/>
      <c r="AO131" s="173"/>
      <c r="AP131" s="82" t="s">
        <v>707</v>
      </c>
    </row>
    <row r="132" spans="1:42" s="82" customFormat="1" ht="35.25" customHeight="1" thickTop="1" thickBot="1" x14ac:dyDescent="0.25">
      <c r="A132" s="402"/>
      <c r="B132" s="171">
        <v>128</v>
      </c>
      <c r="C132" s="341" t="s">
        <v>676</v>
      </c>
      <c r="D132" s="342">
        <v>2010</v>
      </c>
      <c r="E132" s="343" t="s">
        <v>10</v>
      </c>
      <c r="F132" s="95"/>
      <c r="G132" s="310">
        <v>29</v>
      </c>
      <c r="H132" s="344" t="s">
        <v>678</v>
      </c>
      <c r="I132" s="105"/>
      <c r="J132" s="107"/>
      <c r="K132" s="345" t="s">
        <v>698</v>
      </c>
      <c r="L132" s="348">
        <v>41422</v>
      </c>
      <c r="M132" s="349">
        <v>41492</v>
      </c>
      <c r="N132" s="95" t="s">
        <v>613</v>
      </c>
      <c r="O132" s="352">
        <v>2</v>
      </c>
      <c r="P132" s="353">
        <v>5</v>
      </c>
      <c r="Q132" s="355">
        <v>221</v>
      </c>
      <c r="R132" s="356">
        <v>440</v>
      </c>
      <c r="S132" s="357">
        <v>220</v>
      </c>
      <c r="T132" s="122"/>
      <c r="U132" s="160"/>
      <c r="V132" s="168" t="s">
        <v>610</v>
      </c>
      <c r="W132" s="133" t="s">
        <v>587</v>
      </c>
      <c r="X132" s="133"/>
      <c r="Y132" s="134"/>
      <c r="Z132" s="521" t="s">
        <v>704</v>
      </c>
      <c r="AA132" s="138">
        <v>42440</v>
      </c>
      <c r="AB132" s="252" t="s">
        <v>650</v>
      </c>
      <c r="AC132" s="140"/>
      <c r="AD132" s="148"/>
      <c r="AE132" s="149"/>
      <c r="AF132" s="150"/>
      <c r="AG132" s="151"/>
      <c r="AH132" s="151"/>
      <c r="AI132" s="151"/>
      <c r="AJ132" s="358">
        <v>12</v>
      </c>
      <c r="AK132" s="152"/>
      <c r="AL132" s="135"/>
      <c r="AM132" s="172"/>
      <c r="AN132" s="172"/>
      <c r="AO132" s="173"/>
      <c r="AP132" s="82" t="s">
        <v>707</v>
      </c>
    </row>
    <row r="133" spans="1:42" s="82" customFormat="1" ht="35.25" customHeight="1" thickTop="1" thickBot="1" x14ac:dyDescent="0.25">
      <c r="A133" s="402"/>
      <c r="B133" s="171">
        <v>129</v>
      </c>
      <c r="C133" s="341" t="s">
        <v>676</v>
      </c>
      <c r="D133" s="342">
        <v>2010</v>
      </c>
      <c r="E133" s="343" t="s">
        <v>10</v>
      </c>
      <c r="F133" s="95"/>
      <c r="G133" s="310">
        <v>29</v>
      </c>
      <c r="H133" s="344" t="s">
        <v>678</v>
      </c>
      <c r="I133" s="105"/>
      <c r="J133" s="107"/>
      <c r="K133" s="345" t="s">
        <v>698</v>
      </c>
      <c r="L133" s="348">
        <v>41492</v>
      </c>
      <c r="M133" s="349">
        <v>41554</v>
      </c>
      <c r="N133" s="95" t="s">
        <v>613</v>
      </c>
      <c r="O133" s="352">
        <v>3</v>
      </c>
      <c r="P133" s="353">
        <v>5</v>
      </c>
      <c r="Q133" s="355">
        <v>441</v>
      </c>
      <c r="R133" s="356">
        <v>664</v>
      </c>
      <c r="S133" s="357">
        <v>224</v>
      </c>
      <c r="T133" s="122"/>
      <c r="U133" s="160"/>
      <c r="V133" s="168" t="s">
        <v>610</v>
      </c>
      <c r="W133" s="133" t="s">
        <v>587</v>
      </c>
      <c r="X133" s="133"/>
      <c r="Y133" s="134"/>
      <c r="Z133" s="521" t="s">
        <v>704</v>
      </c>
      <c r="AA133" s="138">
        <v>42440</v>
      </c>
      <c r="AB133" s="252" t="s">
        <v>650</v>
      </c>
      <c r="AC133" s="140"/>
      <c r="AD133" s="148"/>
      <c r="AE133" s="149"/>
      <c r="AF133" s="150"/>
      <c r="AG133" s="151"/>
      <c r="AH133" s="151"/>
      <c r="AI133" s="151"/>
      <c r="AJ133" s="358">
        <v>12</v>
      </c>
      <c r="AK133" s="152"/>
      <c r="AL133" s="135"/>
      <c r="AM133" s="172"/>
      <c r="AN133" s="172"/>
      <c r="AO133" s="173"/>
      <c r="AP133" s="82" t="s">
        <v>707</v>
      </c>
    </row>
    <row r="134" spans="1:42" s="82" customFormat="1" ht="35.25" customHeight="1" thickTop="1" thickBot="1" x14ac:dyDescent="0.25">
      <c r="A134" s="402"/>
      <c r="B134" s="171">
        <v>130</v>
      </c>
      <c r="C134" s="341" t="s">
        <v>676</v>
      </c>
      <c r="D134" s="342">
        <v>2010</v>
      </c>
      <c r="E134" s="343" t="s">
        <v>10</v>
      </c>
      <c r="F134" s="95"/>
      <c r="G134" s="310">
        <v>29</v>
      </c>
      <c r="H134" s="344" t="s">
        <v>678</v>
      </c>
      <c r="I134" s="105"/>
      <c r="J134" s="107"/>
      <c r="K134" s="345" t="s">
        <v>698</v>
      </c>
      <c r="L134" s="348">
        <v>41554</v>
      </c>
      <c r="M134" s="349">
        <v>41585</v>
      </c>
      <c r="N134" s="95" t="s">
        <v>613</v>
      </c>
      <c r="O134" s="352">
        <v>4</v>
      </c>
      <c r="P134" s="353">
        <v>5</v>
      </c>
      <c r="Q134" s="355">
        <v>665</v>
      </c>
      <c r="R134" s="356">
        <v>881</v>
      </c>
      <c r="S134" s="357">
        <v>217</v>
      </c>
      <c r="T134" s="122"/>
      <c r="U134" s="160"/>
      <c r="V134" s="168" t="s">
        <v>610</v>
      </c>
      <c r="W134" s="133" t="s">
        <v>587</v>
      </c>
      <c r="X134" s="133"/>
      <c r="Y134" s="134"/>
      <c r="Z134" s="521" t="s">
        <v>704</v>
      </c>
      <c r="AA134" s="138">
        <v>42440</v>
      </c>
      <c r="AB134" s="252" t="s">
        <v>650</v>
      </c>
      <c r="AC134" s="140"/>
      <c r="AD134" s="148"/>
      <c r="AE134" s="149"/>
      <c r="AF134" s="150"/>
      <c r="AG134" s="151"/>
      <c r="AH134" s="151"/>
      <c r="AI134" s="151"/>
      <c r="AJ134" s="358">
        <v>12</v>
      </c>
      <c r="AK134" s="152"/>
      <c r="AL134" s="135"/>
      <c r="AM134" s="172"/>
      <c r="AN134" s="172"/>
      <c r="AO134" s="173"/>
      <c r="AP134" s="82" t="s">
        <v>707</v>
      </c>
    </row>
    <row r="135" spans="1:42" s="82" customFormat="1" ht="35.25" customHeight="1" thickTop="1" thickBot="1" x14ac:dyDescent="0.25">
      <c r="A135" s="402"/>
      <c r="B135" s="171">
        <v>131</v>
      </c>
      <c r="C135" s="341" t="s">
        <v>676</v>
      </c>
      <c r="D135" s="342">
        <v>2010</v>
      </c>
      <c r="E135" s="343" t="s">
        <v>10</v>
      </c>
      <c r="F135" s="95"/>
      <c r="G135" s="310">
        <v>29</v>
      </c>
      <c r="H135" s="344" t="s">
        <v>678</v>
      </c>
      <c r="I135" s="105"/>
      <c r="J135" s="107"/>
      <c r="K135" s="345" t="s">
        <v>698</v>
      </c>
      <c r="L135" s="348">
        <v>41586</v>
      </c>
      <c r="M135" s="349">
        <v>41638</v>
      </c>
      <c r="N135" s="95" t="s">
        <v>613</v>
      </c>
      <c r="O135" s="352">
        <v>5</v>
      </c>
      <c r="P135" s="353">
        <v>5</v>
      </c>
      <c r="Q135" s="355">
        <v>882</v>
      </c>
      <c r="R135" s="356">
        <v>1087</v>
      </c>
      <c r="S135" s="357">
        <v>206</v>
      </c>
      <c r="T135" s="122"/>
      <c r="U135" s="160"/>
      <c r="V135" s="168" t="s">
        <v>610</v>
      </c>
      <c r="W135" s="133" t="s">
        <v>587</v>
      </c>
      <c r="X135" s="133"/>
      <c r="Y135" s="134"/>
      <c r="Z135" s="521" t="s">
        <v>704</v>
      </c>
      <c r="AA135" s="138">
        <v>42440</v>
      </c>
      <c r="AB135" s="252" t="s">
        <v>650</v>
      </c>
      <c r="AC135" s="140"/>
      <c r="AD135" s="148"/>
      <c r="AE135" s="149"/>
      <c r="AF135" s="150"/>
      <c r="AG135" s="151"/>
      <c r="AH135" s="151"/>
      <c r="AI135" s="151"/>
      <c r="AJ135" s="358">
        <v>12</v>
      </c>
      <c r="AK135" s="152"/>
      <c r="AL135" s="135"/>
      <c r="AM135" s="172"/>
      <c r="AN135" s="172"/>
      <c r="AO135" s="173"/>
      <c r="AP135" s="82" t="s">
        <v>707</v>
      </c>
    </row>
    <row r="136" spans="1:42" s="82" customFormat="1" ht="35.25" customHeight="1" thickTop="1" thickBot="1" x14ac:dyDescent="0.25">
      <c r="A136" s="402"/>
      <c r="B136" s="171">
        <v>132</v>
      </c>
      <c r="C136" s="341" t="s">
        <v>676</v>
      </c>
      <c r="D136" s="342">
        <v>2010</v>
      </c>
      <c r="E136" s="343" t="s">
        <v>10</v>
      </c>
      <c r="F136" s="95"/>
      <c r="G136" s="310">
        <v>29</v>
      </c>
      <c r="H136" s="344" t="s">
        <v>678</v>
      </c>
      <c r="I136" s="105"/>
      <c r="J136" s="107"/>
      <c r="K136" s="345" t="s">
        <v>699</v>
      </c>
      <c r="L136" s="350">
        <v>41036</v>
      </c>
      <c r="M136" s="351">
        <v>41178</v>
      </c>
      <c r="N136" s="95" t="s">
        <v>613</v>
      </c>
      <c r="O136" s="352">
        <v>1</v>
      </c>
      <c r="P136" s="353">
        <v>1</v>
      </c>
      <c r="Q136" s="355">
        <v>1</v>
      </c>
      <c r="R136" s="356">
        <v>187</v>
      </c>
      <c r="S136" s="357">
        <v>187</v>
      </c>
      <c r="T136" s="122"/>
      <c r="U136" s="160"/>
      <c r="V136" s="168" t="s">
        <v>610</v>
      </c>
      <c r="W136" s="133" t="s">
        <v>587</v>
      </c>
      <c r="X136" s="133"/>
      <c r="Y136" s="134"/>
      <c r="Z136" s="521" t="s">
        <v>704</v>
      </c>
      <c r="AA136" s="138">
        <v>42440</v>
      </c>
      <c r="AB136" s="252" t="s">
        <v>650</v>
      </c>
      <c r="AC136" s="140"/>
      <c r="AD136" s="148"/>
      <c r="AE136" s="149"/>
      <c r="AF136" s="150"/>
      <c r="AG136" s="151"/>
      <c r="AH136" s="151"/>
      <c r="AI136" s="151"/>
      <c r="AJ136" s="358">
        <v>13</v>
      </c>
      <c r="AK136" s="152"/>
      <c r="AL136" s="135"/>
      <c r="AM136" s="172"/>
      <c r="AN136" s="172"/>
      <c r="AO136" s="173"/>
      <c r="AP136" s="82" t="s">
        <v>707</v>
      </c>
    </row>
    <row r="137" spans="1:42" s="82" customFormat="1" ht="35.25" customHeight="1" thickTop="1" thickBot="1" x14ac:dyDescent="0.25">
      <c r="A137" s="402"/>
      <c r="B137" s="171">
        <v>133</v>
      </c>
      <c r="C137" s="341" t="s">
        <v>676</v>
      </c>
      <c r="D137" s="342">
        <v>2010</v>
      </c>
      <c r="E137" s="343" t="s">
        <v>10</v>
      </c>
      <c r="F137" s="95"/>
      <c r="G137" s="310">
        <v>29</v>
      </c>
      <c r="H137" s="344" t="s">
        <v>678</v>
      </c>
      <c r="I137" s="105"/>
      <c r="J137" s="107"/>
      <c r="K137" s="345" t="s">
        <v>700</v>
      </c>
      <c r="L137" s="350">
        <v>41072</v>
      </c>
      <c r="M137" s="351">
        <v>41074</v>
      </c>
      <c r="N137" s="95" t="s">
        <v>613</v>
      </c>
      <c r="O137" s="352">
        <v>1</v>
      </c>
      <c r="P137" s="353">
        <v>4</v>
      </c>
      <c r="Q137" s="355">
        <v>1</v>
      </c>
      <c r="R137" s="356">
        <v>210</v>
      </c>
      <c r="S137" s="357">
        <v>210</v>
      </c>
      <c r="T137" s="122"/>
      <c r="U137" s="160"/>
      <c r="V137" s="168" t="s">
        <v>610</v>
      </c>
      <c r="W137" s="133" t="s">
        <v>587</v>
      </c>
      <c r="X137" s="133"/>
      <c r="Y137" s="134"/>
      <c r="Z137" s="521" t="s">
        <v>704</v>
      </c>
      <c r="AA137" s="138">
        <v>42440</v>
      </c>
      <c r="AB137" s="252" t="s">
        <v>650</v>
      </c>
      <c r="AC137" s="140"/>
      <c r="AD137" s="148"/>
      <c r="AE137" s="149"/>
      <c r="AF137" s="150"/>
      <c r="AG137" s="151"/>
      <c r="AH137" s="151"/>
      <c r="AI137" s="151"/>
      <c r="AJ137" s="358">
        <v>13</v>
      </c>
      <c r="AK137" s="152"/>
      <c r="AL137" s="135"/>
      <c r="AM137" s="172"/>
      <c r="AN137" s="172"/>
      <c r="AO137" s="173"/>
      <c r="AP137" s="82" t="s">
        <v>707</v>
      </c>
    </row>
    <row r="138" spans="1:42" s="82" customFormat="1" ht="35.25" customHeight="1" thickTop="1" thickBot="1" x14ac:dyDescent="0.25">
      <c r="A138" s="402"/>
      <c r="B138" s="171">
        <v>134</v>
      </c>
      <c r="C138" s="341" t="s">
        <v>676</v>
      </c>
      <c r="D138" s="342">
        <v>2010</v>
      </c>
      <c r="E138" s="343" t="s">
        <v>10</v>
      </c>
      <c r="F138" s="95"/>
      <c r="G138" s="310">
        <v>29</v>
      </c>
      <c r="H138" s="344" t="s">
        <v>678</v>
      </c>
      <c r="I138" s="105"/>
      <c r="J138" s="107"/>
      <c r="K138" s="345" t="s">
        <v>700</v>
      </c>
      <c r="L138" s="350">
        <v>41025</v>
      </c>
      <c r="M138" s="351">
        <v>41437</v>
      </c>
      <c r="N138" s="95" t="s">
        <v>613</v>
      </c>
      <c r="O138" s="352">
        <v>2</v>
      </c>
      <c r="P138" s="353">
        <v>4</v>
      </c>
      <c r="Q138" s="355">
        <v>211</v>
      </c>
      <c r="R138" s="356">
        <v>394</v>
      </c>
      <c r="S138" s="357">
        <v>184</v>
      </c>
      <c r="T138" s="122"/>
      <c r="U138" s="160"/>
      <c r="V138" s="168" t="s">
        <v>610</v>
      </c>
      <c r="W138" s="133" t="s">
        <v>587</v>
      </c>
      <c r="X138" s="133"/>
      <c r="Y138" s="134"/>
      <c r="Z138" s="521" t="s">
        <v>704</v>
      </c>
      <c r="AA138" s="138">
        <v>42440</v>
      </c>
      <c r="AB138" s="252" t="s">
        <v>650</v>
      </c>
      <c r="AC138" s="140"/>
      <c r="AD138" s="148"/>
      <c r="AE138" s="149"/>
      <c r="AF138" s="150"/>
      <c r="AG138" s="151"/>
      <c r="AH138" s="151"/>
      <c r="AI138" s="151"/>
      <c r="AJ138" s="358">
        <v>13</v>
      </c>
      <c r="AK138" s="152"/>
      <c r="AL138" s="135"/>
      <c r="AM138" s="172"/>
      <c r="AN138" s="172"/>
      <c r="AO138" s="173"/>
      <c r="AP138" s="82" t="s">
        <v>707</v>
      </c>
    </row>
    <row r="139" spans="1:42" s="82" customFormat="1" ht="35.25" customHeight="1" thickTop="1" thickBot="1" x14ac:dyDescent="0.25">
      <c r="A139" s="402"/>
      <c r="B139" s="171">
        <v>135</v>
      </c>
      <c r="C139" s="341" t="s">
        <v>676</v>
      </c>
      <c r="D139" s="342">
        <v>2010</v>
      </c>
      <c r="E139" s="343" t="s">
        <v>10</v>
      </c>
      <c r="F139" s="95"/>
      <c r="G139" s="310">
        <v>29</v>
      </c>
      <c r="H139" s="344" t="s">
        <v>678</v>
      </c>
      <c r="I139" s="105"/>
      <c r="J139" s="107"/>
      <c r="K139" s="345" t="s">
        <v>700</v>
      </c>
      <c r="L139" s="350">
        <v>41019</v>
      </c>
      <c r="M139" s="351">
        <v>41089</v>
      </c>
      <c r="N139" s="95" t="s">
        <v>613</v>
      </c>
      <c r="O139" s="352">
        <v>3</v>
      </c>
      <c r="P139" s="353">
        <v>4</v>
      </c>
      <c r="Q139" s="355">
        <v>395</v>
      </c>
      <c r="R139" s="356">
        <v>575</v>
      </c>
      <c r="S139" s="357">
        <v>181</v>
      </c>
      <c r="T139" s="122"/>
      <c r="U139" s="160"/>
      <c r="V139" s="168" t="s">
        <v>610</v>
      </c>
      <c r="W139" s="133" t="s">
        <v>587</v>
      </c>
      <c r="X139" s="133"/>
      <c r="Y139" s="134"/>
      <c r="Z139" s="521" t="s">
        <v>704</v>
      </c>
      <c r="AA139" s="138">
        <v>42440</v>
      </c>
      <c r="AB139" s="252" t="s">
        <v>650</v>
      </c>
      <c r="AC139" s="140"/>
      <c r="AD139" s="148"/>
      <c r="AE139" s="149"/>
      <c r="AF139" s="150"/>
      <c r="AG139" s="151"/>
      <c r="AH139" s="151"/>
      <c r="AI139" s="151"/>
      <c r="AJ139" s="358">
        <v>13</v>
      </c>
      <c r="AK139" s="152"/>
      <c r="AL139" s="135"/>
      <c r="AM139" s="172"/>
      <c r="AN139" s="172"/>
      <c r="AO139" s="173"/>
      <c r="AP139" s="82" t="s">
        <v>707</v>
      </c>
    </row>
    <row r="140" spans="1:42" s="82" customFormat="1" ht="35.25" customHeight="1" thickTop="1" thickBot="1" x14ac:dyDescent="0.25">
      <c r="A140" s="402"/>
      <c r="B140" s="171">
        <v>136</v>
      </c>
      <c r="C140" s="341" t="s">
        <v>676</v>
      </c>
      <c r="D140" s="342">
        <v>2010</v>
      </c>
      <c r="E140" s="343" t="s">
        <v>10</v>
      </c>
      <c r="F140" s="95"/>
      <c r="G140" s="310">
        <v>29</v>
      </c>
      <c r="H140" s="344" t="s">
        <v>678</v>
      </c>
      <c r="I140" s="105"/>
      <c r="J140" s="107"/>
      <c r="K140" s="345" t="s">
        <v>700</v>
      </c>
      <c r="L140" s="350">
        <v>41072</v>
      </c>
      <c r="M140" s="351">
        <v>41953</v>
      </c>
      <c r="N140" s="95" t="s">
        <v>613</v>
      </c>
      <c r="O140" s="352">
        <v>4</v>
      </c>
      <c r="P140" s="353">
        <v>4</v>
      </c>
      <c r="Q140" s="355">
        <v>576</v>
      </c>
      <c r="R140" s="356">
        <v>746</v>
      </c>
      <c r="S140" s="357">
        <v>171</v>
      </c>
      <c r="T140" s="122"/>
      <c r="U140" s="160"/>
      <c r="V140" s="168" t="s">
        <v>610</v>
      </c>
      <c r="W140" s="133" t="s">
        <v>587</v>
      </c>
      <c r="X140" s="133"/>
      <c r="Y140" s="134"/>
      <c r="Z140" s="521" t="s">
        <v>704</v>
      </c>
      <c r="AA140" s="138">
        <v>42440</v>
      </c>
      <c r="AB140" s="252" t="s">
        <v>650</v>
      </c>
      <c r="AC140" s="140"/>
      <c r="AD140" s="148"/>
      <c r="AE140" s="149"/>
      <c r="AF140" s="150"/>
      <c r="AG140" s="151"/>
      <c r="AH140" s="151"/>
      <c r="AI140" s="151"/>
      <c r="AJ140" s="358">
        <v>14</v>
      </c>
      <c r="AK140" s="152"/>
      <c r="AL140" s="135"/>
      <c r="AM140" s="172"/>
      <c r="AN140" s="172"/>
      <c r="AO140" s="173"/>
      <c r="AP140" s="82" t="s">
        <v>707</v>
      </c>
    </row>
    <row r="141" spans="1:42" s="82" customFormat="1" ht="35.25" customHeight="1" thickTop="1" thickBot="1" x14ac:dyDescent="0.25">
      <c r="A141" s="402"/>
      <c r="B141" s="171">
        <v>137</v>
      </c>
      <c r="C141" s="341" t="s">
        <v>676</v>
      </c>
      <c r="D141" s="342">
        <v>2014</v>
      </c>
      <c r="E141" s="343" t="s">
        <v>25</v>
      </c>
      <c r="F141" s="95"/>
      <c r="G141" s="310">
        <v>70</v>
      </c>
      <c r="H141" s="344" t="s">
        <v>679</v>
      </c>
      <c r="I141" s="105"/>
      <c r="J141" s="107"/>
      <c r="K141" s="347" t="s">
        <v>701</v>
      </c>
      <c r="L141" s="350">
        <v>41649</v>
      </c>
      <c r="M141" s="351">
        <v>41785</v>
      </c>
      <c r="N141" s="95" t="s">
        <v>613</v>
      </c>
      <c r="O141" s="352">
        <v>1</v>
      </c>
      <c r="P141" s="353">
        <v>1</v>
      </c>
      <c r="Q141" s="355">
        <v>1</v>
      </c>
      <c r="R141" s="356">
        <v>253</v>
      </c>
      <c r="S141" s="357">
        <v>253</v>
      </c>
      <c r="T141" s="122"/>
      <c r="U141" s="160"/>
      <c r="V141" s="168" t="s">
        <v>610</v>
      </c>
      <c r="W141" s="133" t="s">
        <v>587</v>
      </c>
      <c r="X141" s="133"/>
      <c r="Y141" s="134"/>
      <c r="Z141" s="521" t="s">
        <v>704</v>
      </c>
      <c r="AA141" s="138">
        <v>42440</v>
      </c>
      <c r="AB141" s="252" t="s">
        <v>650</v>
      </c>
      <c r="AC141" s="140"/>
      <c r="AD141" s="148"/>
      <c r="AE141" s="149"/>
      <c r="AF141" s="150"/>
      <c r="AG141" s="151"/>
      <c r="AH141" s="151"/>
      <c r="AI141" s="151"/>
      <c r="AJ141" s="358">
        <v>14</v>
      </c>
      <c r="AK141" s="152"/>
      <c r="AL141" s="135"/>
      <c r="AM141" s="172"/>
      <c r="AN141" s="172"/>
      <c r="AO141" s="173"/>
      <c r="AP141" s="82" t="s">
        <v>707</v>
      </c>
    </row>
    <row r="142" spans="1:42" s="82" customFormat="1" ht="35.25" customHeight="1" thickTop="1" thickBot="1" x14ac:dyDescent="0.25">
      <c r="A142" s="403"/>
      <c r="B142" s="236">
        <v>138</v>
      </c>
      <c r="C142" s="404" t="s">
        <v>676</v>
      </c>
      <c r="D142" s="405">
        <v>2014</v>
      </c>
      <c r="E142" s="406" t="s">
        <v>25</v>
      </c>
      <c r="F142" s="240"/>
      <c r="G142" s="407">
        <v>70</v>
      </c>
      <c r="H142" s="408" t="s">
        <v>679</v>
      </c>
      <c r="I142" s="241"/>
      <c r="J142" s="243"/>
      <c r="K142" s="409" t="s">
        <v>701</v>
      </c>
      <c r="L142" s="410" t="s">
        <v>702</v>
      </c>
      <c r="M142" s="411">
        <v>41996</v>
      </c>
      <c r="N142" s="240" t="s">
        <v>613</v>
      </c>
      <c r="O142" s="412">
        <v>1</v>
      </c>
      <c r="P142" s="413">
        <v>1</v>
      </c>
      <c r="Q142" s="414">
        <v>1</v>
      </c>
      <c r="R142" s="415">
        <v>233</v>
      </c>
      <c r="S142" s="416">
        <v>233</v>
      </c>
      <c r="T142" s="246"/>
      <c r="U142" s="247"/>
      <c r="V142" s="248" t="s">
        <v>610</v>
      </c>
      <c r="W142" s="249" t="s">
        <v>587</v>
      </c>
      <c r="X142" s="249"/>
      <c r="Y142" s="250"/>
      <c r="Z142" s="523" t="s">
        <v>704</v>
      </c>
      <c r="AA142" s="251">
        <v>42440</v>
      </c>
      <c r="AB142" s="252" t="s">
        <v>650</v>
      </c>
      <c r="AC142" s="253"/>
      <c r="AD142" s="254"/>
      <c r="AE142" s="255"/>
      <c r="AF142" s="313"/>
      <c r="AG142" s="314"/>
      <c r="AH142" s="314"/>
      <c r="AI142" s="314"/>
      <c r="AJ142" s="417">
        <v>14</v>
      </c>
      <c r="AK142" s="315"/>
      <c r="AL142" s="135"/>
      <c r="AM142" s="172"/>
      <c r="AN142" s="172"/>
      <c r="AO142" s="173"/>
      <c r="AP142" s="82" t="s">
        <v>707</v>
      </c>
    </row>
    <row r="143" spans="1:42" s="82" customFormat="1" ht="35.25" customHeight="1" thickTop="1" thickBot="1" x14ac:dyDescent="0.25">
      <c r="B143" s="171">
        <v>139</v>
      </c>
      <c r="C143" s="341" t="s">
        <v>676</v>
      </c>
      <c r="D143" s="342">
        <v>2010</v>
      </c>
      <c r="E143" s="343" t="s">
        <v>10</v>
      </c>
      <c r="F143" s="95"/>
      <c r="G143" s="310">
        <v>29</v>
      </c>
      <c r="H143" s="344" t="s">
        <v>678</v>
      </c>
      <c r="I143" s="105"/>
      <c r="J143" s="107"/>
      <c r="K143" s="345" t="s">
        <v>708</v>
      </c>
      <c r="L143" s="348">
        <v>41871</v>
      </c>
      <c r="M143" s="349">
        <v>41871</v>
      </c>
      <c r="N143" s="240" t="s">
        <v>613</v>
      </c>
      <c r="O143" s="352">
        <v>1</v>
      </c>
      <c r="P143" s="353">
        <v>7</v>
      </c>
      <c r="Q143" s="355">
        <v>1</v>
      </c>
      <c r="R143" s="356">
        <v>204</v>
      </c>
      <c r="S143" s="357">
        <v>204</v>
      </c>
      <c r="T143" s="122"/>
      <c r="U143" s="160"/>
      <c r="V143" s="248" t="s">
        <v>610</v>
      </c>
      <c r="W143" s="249" t="s">
        <v>587</v>
      </c>
      <c r="X143" s="133"/>
      <c r="Y143" s="134"/>
      <c r="Z143" s="521" t="s">
        <v>706</v>
      </c>
      <c r="AA143" s="138"/>
      <c r="AB143" s="252" t="s">
        <v>650</v>
      </c>
      <c r="AC143" s="140"/>
      <c r="AD143" s="148"/>
      <c r="AE143" s="149"/>
      <c r="AF143" s="150"/>
      <c r="AG143" s="151"/>
      <c r="AH143" s="151"/>
      <c r="AI143" s="151"/>
      <c r="AJ143" s="358">
        <v>1</v>
      </c>
      <c r="AK143" s="152"/>
      <c r="AL143" s="135"/>
      <c r="AM143" s="172"/>
      <c r="AN143" s="172"/>
      <c r="AO143" s="173"/>
      <c r="AP143" s="82" t="s">
        <v>743</v>
      </c>
    </row>
    <row r="144" spans="1:42" s="82" customFormat="1" ht="35.25" customHeight="1" thickTop="1" thickBot="1" x14ac:dyDescent="0.25">
      <c r="B144" s="171">
        <v>140</v>
      </c>
      <c r="C144" s="341" t="s">
        <v>676</v>
      </c>
      <c r="D144" s="342">
        <v>2010</v>
      </c>
      <c r="E144" s="343" t="s">
        <v>10</v>
      </c>
      <c r="F144" s="95"/>
      <c r="G144" s="310">
        <v>29</v>
      </c>
      <c r="H144" s="344" t="s">
        <v>678</v>
      </c>
      <c r="I144" s="105"/>
      <c r="J144" s="107"/>
      <c r="K144" s="345" t="s">
        <v>708</v>
      </c>
      <c r="L144" s="348">
        <v>41871</v>
      </c>
      <c r="M144" s="349">
        <v>41871</v>
      </c>
      <c r="N144" s="240" t="s">
        <v>613</v>
      </c>
      <c r="O144" s="352">
        <v>2</v>
      </c>
      <c r="P144" s="353">
        <v>7</v>
      </c>
      <c r="Q144" s="355">
        <v>205</v>
      </c>
      <c r="R144" s="356">
        <v>239</v>
      </c>
      <c r="S144" s="357">
        <v>35</v>
      </c>
      <c r="T144" s="122"/>
      <c r="U144" s="160"/>
      <c r="V144" s="168" t="s">
        <v>610</v>
      </c>
      <c r="W144" s="133" t="s">
        <v>587</v>
      </c>
      <c r="X144" s="133"/>
      <c r="Y144" s="134"/>
      <c r="Z144" s="521" t="s">
        <v>738</v>
      </c>
      <c r="AA144" s="138"/>
      <c r="AB144" s="252" t="s">
        <v>650</v>
      </c>
      <c r="AC144" s="140"/>
      <c r="AD144" s="148"/>
      <c r="AE144" s="149"/>
      <c r="AF144" s="150"/>
      <c r="AG144" s="151"/>
      <c r="AH144" s="151"/>
      <c r="AI144" s="151"/>
      <c r="AJ144" s="358">
        <v>1</v>
      </c>
      <c r="AK144" s="152"/>
      <c r="AL144" s="135"/>
      <c r="AM144" s="172"/>
      <c r="AN144" s="172"/>
      <c r="AO144" s="173"/>
      <c r="AP144" s="82" t="s">
        <v>743</v>
      </c>
    </row>
    <row r="145" spans="1:42" s="82" customFormat="1" ht="35.25" customHeight="1" thickTop="1" thickBot="1" x14ac:dyDescent="0.25">
      <c r="B145" s="171">
        <v>141</v>
      </c>
      <c r="C145" s="341" t="s">
        <v>676</v>
      </c>
      <c r="D145" s="342">
        <v>2010</v>
      </c>
      <c r="E145" s="343" t="s">
        <v>10</v>
      </c>
      <c r="F145" s="95"/>
      <c r="G145" s="310">
        <v>29</v>
      </c>
      <c r="H145" s="344" t="s">
        <v>678</v>
      </c>
      <c r="I145" s="105"/>
      <c r="J145" s="107"/>
      <c r="K145" s="345" t="s">
        <v>708</v>
      </c>
      <c r="L145" s="348">
        <v>41871</v>
      </c>
      <c r="M145" s="349">
        <v>41871</v>
      </c>
      <c r="N145" s="240" t="s">
        <v>613</v>
      </c>
      <c r="O145" s="352">
        <v>3</v>
      </c>
      <c r="P145" s="353">
        <v>7</v>
      </c>
      <c r="Q145" s="355">
        <v>240</v>
      </c>
      <c r="R145" s="356">
        <v>402</v>
      </c>
      <c r="S145" s="357">
        <v>163</v>
      </c>
      <c r="T145" s="122"/>
      <c r="U145" s="160"/>
      <c r="V145" s="168" t="s">
        <v>610</v>
      </c>
      <c r="W145" s="133" t="s">
        <v>587</v>
      </c>
      <c r="X145" s="133"/>
      <c r="Y145" s="134"/>
      <c r="Z145" s="521" t="s">
        <v>706</v>
      </c>
      <c r="AA145" s="138"/>
      <c r="AB145" s="252" t="s">
        <v>650</v>
      </c>
      <c r="AC145" s="140"/>
      <c r="AD145" s="148"/>
      <c r="AE145" s="149"/>
      <c r="AF145" s="150"/>
      <c r="AG145" s="151"/>
      <c r="AH145" s="151"/>
      <c r="AI145" s="151"/>
      <c r="AJ145" s="358">
        <v>1</v>
      </c>
      <c r="AK145" s="152"/>
      <c r="AL145" s="135"/>
      <c r="AM145" s="172"/>
      <c r="AN145" s="172"/>
      <c r="AO145" s="173"/>
      <c r="AP145" s="82" t="s">
        <v>743</v>
      </c>
    </row>
    <row r="146" spans="1:42" s="82" customFormat="1" ht="35.25" customHeight="1" thickTop="1" thickBot="1" x14ac:dyDescent="0.25">
      <c r="B146" s="171">
        <v>142</v>
      </c>
      <c r="C146" s="341" t="s">
        <v>676</v>
      </c>
      <c r="D146" s="342">
        <v>2010</v>
      </c>
      <c r="E146" s="343" t="s">
        <v>10</v>
      </c>
      <c r="F146" s="95"/>
      <c r="G146" s="310">
        <v>29</v>
      </c>
      <c r="H146" s="344" t="s">
        <v>678</v>
      </c>
      <c r="I146" s="105"/>
      <c r="J146" s="107"/>
      <c r="K146" s="345" t="s">
        <v>708</v>
      </c>
      <c r="L146" s="348">
        <v>41871</v>
      </c>
      <c r="M146" s="349">
        <v>41871</v>
      </c>
      <c r="N146" s="240" t="s">
        <v>613</v>
      </c>
      <c r="O146" s="352">
        <v>4</v>
      </c>
      <c r="P146" s="353">
        <v>7</v>
      </c>
      <c r="Q146" s="355">
        <v>403</v>
      </c>
      <c r="R146" s="356">
        <v>543</v>
      </c>
      <c r="S146" s="357">
        <v>141</v>
      </c>
      <c r="T146" s="122"/>
      <c r="U146" s="160"/>
      <c r="V146" s="168" t="s">
        <v>610</v>
      </c>
      <c r="W146" s="133" t="s">
        <v>587</v>
      </c>
      <c r="X146" s="133"/>
      <c r="Y146" s="134"/>
      <c r="Z146" s="521" t="s">
        <v>706</v>
      </c>
      <c r="AA146" s="252"/>
      <c r="AB146" s="252" t="s">
        <v>650</v>
      </c>
      <c r="AC146" s="140"/>
      <c r="AD146" s="148"/>
      <c r="AE146" s="149"/>
      <c r="AF146" s="150"/>
      <c r="AG146" s="151"/>
      <c r="AH146" s="151"/>
      <c r="AI146" s="151"/>
      <c r="AJ146" s="358">
        <v>2</v>
      </c>
      <c r="AK146" s="152"/>
      <c r="AL146" s="135"/>
      <c r="AM146" s="172"/>
      <c r="AN146" s="172"/>
      <c r="AO146" s="173"/>
      <c r="AP146" s="82" t="s">
        <v>743</v>
      </c>
    </row>
    <row r="147" spans="1:42" s="82" customFormat="1" ht="35.25" customHeight="1" thickTop="1" thickBot="1" x14ac:dyDescent="0.25">
      <c r="B147" s="171">
        <v>143</v>
      </c>
      <c r="C147" s="341" t="s">
        <v>676</v>
      </c>
      <c r="D147" s="342">
        <v>2010</v>
      </c>
      <c r="E147" s="343" t="s">
        <v>10</v>
      </c>
      <c r="F147" s="95"/>
      <c r="G147" s="310">
        <v>29</v>
      </c>
      <c r="H147" s="344" t="s">
        <v>678</v>
      </c>
      <c r="I147" s="105"/>
      <c r="J147" s="107"/>
      <c r="K147" s="345" t="s">
        <v>708</v>
      </c>
      <c r="L147" s="348">
        <v>41871</v>
      </c>
      <c r="M147" s="349">
        <v>41871</v>
      </c>
      <c r="N147" s="240" t="s">
        <v>613</v>
      </c>
      <c r="O147" s="352">
        <v>5</v>
      </c>
      <c r="P147" s="353">
        <v>7</v>
      </c>
      <c r="Q147" s="355">
        <v>544</v>
      </c>
      <c r="R147" s="356">
        <v>807</v>
      </c>
      <c r="S147" s="357">
        <v>264</v>
      </c>
      <c r="T147" s="122"/>
      <c r="U147" s="160"/>
      <c r="V147" s="168" t="s">
        <v>610</v>
      </c>
      <c r="W147" s="133" t="s">
        <v>587</v>
      </c>
      <c r="X147" s="133"/>
      <c r="Y147" s="134"/>
      <c r="Z147" s="521" t="s">
        <v>739</v>
      </c>
      <c r="AA147" s="138"/>
      <c r="AB147" s="252" t="s">
        <v>650</v>
      </c>
      <c r="AC147" s="140"/>
      <c r="AD147" s="148"/>
      <c r="AE147" s="149"/>
      <c r="AF147" s="150"/>
      <c r="AG147" s="151"/>
      <c r="AH147" s="151"/>
      <c r="AI147" s="151"/>
      <c r="AJ147" s="358">
        <v>2</v>
      </c>
      <c r="AK147" s="152"/>
      <c r="AL147" s="135"/>
      <c r="AM147" s="172"/>
      <c r="AN147" s="172"/>
      <c r="AO147" s="173"/>
      <c r="AP147" s="82" t="s">
        <v>743</v>
      </c>
    </row>
    <row r="148" spans="1:42" s="82" customFormat="1" ht="35.25" customHeight="1" thickTop="1" thickBot="1" x14ac:dyDescent="0.25">
      <c r="B148" s="171">
        <v>144</v>
      </c>
      <c r="C148" s="341" t="s">
        <v>676</v>
      </c>
      <c r="D148" s="342">
        <v>2010</v>
      </c>
      <c r="E148" s="343" t="s">
        <v>10</v>
      </c>
      <c r="F148" s="95"/>
      <c r="G148" s="310">
        <v>29</v>
      </c>
      <c r="H148" s="344" t="s">
        <v>678</v>
      </c>
      <c r="I148" s="105"/>
      <c r="J148" s="107"/>
      <c r="K148" s="345" t="s">
        <v>708</v>
      </c>
      <c r="L148" s="348">
        <v>41871</v>
      </c>
      <c r="M148" s="349">
        <v>41871</v>
      </c>
      <c r="N148" s="240" t="s">
        <v>613</v>
      </c>
      <c r="O148" s="352">
        <v>6</v>
      </c>
      <c r="P148" s="353">
        <v>7</v>
      </c>
      <c r="Q148" s="355">
        <v>800</v>
      </c>
      <c r="R148" s="356">
        <v>1073</v>
      </c>
      <c r="S148" s="357">
        <v>274</v>
      </c>
      <c r="T148" s="122"/>
      <c r="U148" s="160"/>
      <c r="V148" s="168" t="s">
        <v>610</v>
      </c>
      <c r="W148" s="133" t="s">
        <v>587</v>
      </c>
      <c r="X148" s="133"/>
      <c r="Y148" s="134"/>
      <c r="Z148" s="521" t="s">
        <v>704</v>
      </c>
      <c r="AA148" s="138"/>
      <c r="AB148" s="252" t="s">
        <v>650</v>
      </c>
      <c r="AC148" s="140"/>
      <c r="AD148" s="148"/>
      <c r="AE148" s="149"/>
      <c r="AF148" s="150"/>
      <c r="AG148" s="151"/>
      <c r="AH148" s="151"/>
      <c r="AI148" s="151"/>
      <c r="AJ148" s="358">
        <v>2</v>
      </c>
      <c r="AK148" s="152"/>
      <c r="AL148" s="135"/>
      <c r="AM148" s="172"/>
      <c r="AN148" s="172"/>
      <c r="AO148" s="173"/>
      <c r="AP148" s="82" t="s">
        <v>743</v>
      </c>
    </row>
    <row r="149" spans="1:42" s="82" customFormat="1" ht="35.25" customHeight="1" thickTop="1" thickBot="1" x14ac:dyDescent="0.25">
      <c r="B149" s="171">
        <v>145</v>
      </c>
      <c r="C149" s="341" t="s">
        <v>676</v>
      </c>
      <c r="D149" s="342">
        <v>2010</v>
      </c>
      <c r="E149" s="343" t="s">
        <v>10</v>
      </c>
      <c r="F149" s="95"/>
      <c r="G149" s="310">
        <v>29</v>
      </c>
      <c r="H149" s="344" t="s">
        <v>678</v>
      </c>
      <c r="I149" s="105"/>
      <c r="J149" s="107"/>
      <c r="K149" s="345" t="s">
        <v>708</v>
      </c>
      <c r="L149" s="348">
        <v>41871</v>
      </c>
      <c r="M149" s="349">
        <v>41871</v>
      </c>
      <c r="N149" s="240" t="s">
        <v>613</v>
      </c>
      <c r="O149" s="352">
        <v>7</v>
      </c>
      <c r="P149" s="353">
        <v>7</v>
      </c>
      <c r="Q149" s="355">
        <v>1074</v>
      </c>
      <c r="R149" s="356">
        <v>1312</v>
      </c>
      <c r="S149" s="357">
        <v>239</v>
      </c>
      <c r="T149" s="122"/>
      <c r="U149" s="160"/>
      <c r="V149" s="168" t="s">
        <v>610</v>
      </c>
      <c r="W149" s="133" t="s">
        <v>587</v>
      </c>
      <c r="X149" s="133"/>
      <c r="Y149" s="134"/>
      <c r="Z149" s="521" t="s">
        <v>704</v>
      </c>
      <c r="AA149" s="138"/>
      <c r="AB149" s="252" t="s">
        <v>650</v>
      </c>
      <c r="AC149" s="140"/>
      <c r="AD149" s="148"/>
      <c r="AE149" s="149"/>
      <c r="AF149" s="150"/>
      <c r="AG149" s="151"/>
      <c r="AH149" s="151"/>
      <c r="AI149" s="151"/>
      <c r="AJ149" s="358">
        <v>3</v>
      </c>
      <c r="AK149" s="152"/>
      <c r="AL149" s="135"/>
      <c r="AM149" s="172"/>
      <c r="AN149" s="172"/>
      <c r="AO149" s="173"/>
      <c r="AP149" s="82" t="s">
        <v>743</v>
      </c>
    </row>
    <row r="150" spans="1:42" s="82" customFormat="1" ht="35.25" customHeight="1" thickTop="1" thickBot="1" x14ac:dyDescent="0.25">
      <c r="B150" s="171">
        <v>146</v>
      </c>
      <c r="C150" s="341" t="s">
        <v>676</v>
      </c>
      <c r="D150" s="342">
        <v>2010</v>
      </c>
      <c r="E150" s="343" t="s">
        <v>10</v>
      </c>
      <c r="F150" s="95"/>
      <c r="G150" s="310">
        <v>29</v>
      </c>
      <c r="H150" s="344" t="s">
        <v>678</v>
      </c>
      <c r="I150" s="105"/>
      <c r="J150" s="107"/>
      <c r="K150" s="345" t="s">
        <v>709</v>
      </c>
      <c r="L150" s="348">
        <v>41844</v>
      </c>
      <c r="M150" s="349">
        <v>41844</v>
      </c>
      <c r="N150" s="240" t="s">
        <v>613</v>
      </c>
      <c r="O150" s="352">
        <v>1</v>
      </c>
      <c r="P150" s="353">
        <v>1</v>
      </c>
      <c r="Q150" s="355">
        <v>1</v>
      </c>
      <c r="R150" s="356">
        <v>107</v>
      </c>
      <c r="S150" s="357">
        <v>107</v>
      </c>
      <c r="T150" s="122"/>
      <c r="U150" s="160"/>
      <c r="V150" s="168" t="s">
        <v>610</v>
      </c>
      <c r="W150" s="133" t="s">
        <v>587</v>
      </c>
      <c r="X150" s="133"/>
      <c r="Y150" s="134"/>
      <c r="Z150" s="521" t="s">
        <v>742</v>
      </c>
      <c r="AA150" s="138"/>
      <c r="AB150" s="252" t="s">
        <v>650</v>
      </c>
      <c r="AC150" s="140"/>
      <c r="AD150" s="148"/>
      <c r="AE150" s="149"/>
      <c r="AF150" s="150"/>
      <c r="AG150" s="151"/>
      <c r="AH150" s="151"/>
      <c r="AI150" s="151"/>
      <c r="AJ150" s="358">
        <v>3</v>
      </c>
      <c r="AK150" s="152"/>
      <c r="AL150" s="135"/>
      <c r="AM150" s="172"/>
      <c r="AN150" s="172"/>
      <c r="AO150" s="173"/>
      <c r="AP150" s="82" t="s">
        <v>743</v>
      </c>
    </row>
    <row r="151" spans="1:42" s="82" customFormat="1" ht="35.25" customHeight="1" thickTop="1" thickBot="1" x14ac:dyDescent="0.25">
      <c r="B151" s="171">
        <v>147</v>
      </c>
      <c r="C151" s="341" t="s">
        <v>676</v>
      </c>
      <c r="D151" s="342">
        <v>2010</v>
      </c>
      <c r="E151" s="343" t="s">
        <v>10</v>
      </c>
      <c r="F151" s="95"/>
      <c r="G151" s="310">
        <v>29</v>
      </c>
      <c r="H151" s="344" t="s">
        <v>678</v>
      </c>
      <c r="I151" s="105"/>
      <c r="J151" s="107"/>
      <c r="K151" s="345" t="s">
        <v>709</v>
      </c>
      <c r="L151" s="348">
        <v>41844</v>
      </c>
      <c r="M151" s="349">
        <v>41844</v>
      </c>
      <c r="N151" s="240" t="s">
        <v>613</v>
      </c>
      <c r="O151" s="352">
        <v>1</v>
      </c>
      <c r="P151" s="353">
        <v>1</v>
      </c>
      <c r="Q151" s="355">
        <v>1</v>
      </c>
      <c r="R151" s="356">
        <v>85</v>
      </c>
      <c r="S151" s="357">
        <v>85</v>
      </c>
      <c r="T151" s="122"/>
      <c r="U151" s="160"/>
      <c r="V151" s="168" t="s">
        <v>610</v>
      </c>
      <c r="W151" s="133" t="s">
        <v>587</v>
      </c>
      <c r="X151" s="133"/>
      <c r="Y151" s="134"/>
      <c r="Z151" s="521" t="s">
        <v>706</v>
      </c>
      <c r="AA151" s="138"/>
      <c r="AB151" s="252" t="s">
        <v>650</v>
      </c>
      <c r="AC151" s="140"/>
      <c r="AD151" s="148"/>
      <c r="AE151" s="149"/>
      <c r="AF151" s="150"/>
      <c r="AG151" s="151"/>
      <c r="AH151" s="151"/>
      <c r="AI151" s="151"/>
      <c r="AJ151" s="358">
        <v>3</v>
      </c>
      <c r="AK151" s="152"/>
      <c r="AL151" s="135"/>
      <c r="AM151" s="172"/>
      <c r="AN151" s="172"/>
      <c r="AO151" s="173"/>
      <c r="AP151" s="82" t="s">
        <v>743</v>
      </c>
    </row>
    <row r="152" spans="1:42" s="82" customFormat="1" ht="35.25" customHeight="1" thickTop="1" thickBot="1" x14ac:dyDescent="0.25">
      <c r="B152" s="171">
        <v>148</v>
      </c>
      <c r="C152" s="341" t="s">
        <v>676</v>
      </c>
      <c r="D152" s="342">
        <v>2010</v>
      </c>
      <c r="E152" s="343" t="s">
        <v>10</v>
      </c>
      <c r="F152" s="95"/>
      <c r="G152" s="310">
        <v>29</v>
      </c>
      <c r="H152" s="344" t="s">
        <v>678</v>
      </c>
      <c r="I152" s="105"/>
      <c r="J152" s="107"/>
      <c r="K152" s="345" t="s">
        <v>709</v>
      </c>
      <c r="L152" s="348">
        <v>41844</v>
      </c>
      <c r="M152" s="349">
        <v>41844</v>
      </c>
      <c r="N152" s="240" t="s">
        <v>613</v>
      </c>
      <c r="O152" s="352">
        <v>1</v>
      </c>
      <c r="P152" s="353">
        <v>1</v>
      </c>
      <c r="Q152" s="355">
        <v>1</v>
      </c>
      <c r="R152" s="356">
        <v>75</v>
      </c>
      <c r="S152" s="357">
        <v>75</v>
      </c>
      <c r="T152" s="122"/>
      <c r="U152" s="160"/>
      <c r="V152" s="168" t="s">
        <v>610</v>
      </c>
      <c r="W152" s="133" t="s">
        <v>587</v>
      </c>
      <c r="X152" s="133"/>
      <c r="Y152" s="134"/>
      <c r="Z152" s="521" t="s">
        <v>706</v>
      </c>
      <c r="AA152" s="138"/>
      <c r="AB152" s="252" t="s">
        <v>650</v>
      </c>
      <c r="AC152" s="140"/>
      <c r="AD152" s="148"/>
      <c r="AE152" s="149"/>
      <c r="AF152" s="150"/>
      <c r="AG152" s="151"/>
      <c r="AH152" s="151"/>
      <c r="AI152" s="151"/>
      <c r="AJ152" s="358">
        <v>3</v>
      </c>
      <c r="AK152" s="152"/>
      <c r="AL152" s="135"/>
      <c r="AM152" s="172"/>
      <c r="AN152" s="172"/>
      <c r="AO152" s="173"/>
      <c r="AP152" s="82" t="s">
        <v>743</v>
      </c>
    </row>
    <row r="153" spans="1:42" s="82" customFormat="1" ht="35.25" customHeight="1" thickTop="1" thickBot="1" x14ac:dyDescent="0.25">
      <c r="B153" s="171">
        <v>149</v>
      </c>
      <c r="C153" s="341" t="s">
        <v>676</v>
      </c>
      <c r="D153" s="342">
        <v>2010</v>
      </c>
      <c r="E153" s="343" t="s">
        <v>10</v>
      </c>
      <c r="F153" s="95"/>
      <c r="G153" s="310">
        <v>29</v>
      </c>
      <c r="H153" s="344" t="s">
        <v>678</v>
      </c>
      <c r="I153" s="105"/>
      <c r="J153" s="107"/>
      <c r="K153" s="345" t="s">
        <v>710</v>
      </c>
      <c r="L153" s="348">
        <v>41844</v>
      </c>
      <c r="M153" s="349">
        <v>41844</v>
      </c>
      <c r="N153" s="240" t="s">
        <v>613</v>
      </c>
      <c r="O153" s="352">
        <v>1</v>
      </c>
      <c r="P153" s="353">
        <v>1</v>
      </c>
      <c r="Q153" s="355">
        <v>1</v>
      </c>
      <c r="R153" s="356">
        <v>126</v>
      </c>
      <c r="S153" s="357">
        <v>126</v>
      </c>
      <c r="T153" s="122"/>
      <c r="U153" s="160"/>
      <c r="V153" s="168" t="s">
        <v>610</v>
      </c>
      <c r="W153" s="133" t="s">
        <v>587</v>
      </c>
      <c r="X153" s="133"/>
      <c r="Y153" s="134"/>
      <c r="Z153" s="521" t="s">
        <v>706</v>
      </c>
      <c r="AA153" s="138"/>
      <c r="AB153" s="252" t="s">
        <v>650</v>
      </c>
      <c r="AC153" s="140"/>
      <c r="AD153" s="148"/>
      <c r="AE153" s="149"/>
      <c r="AF153" s="150"/>
      <c r="AG153" s="151"/>
      <c r="AH153" s="151"/>
      <c r="AI153" s="151"/>
      <c r="AJ153" s="358">
        <v>4</v>
      </c>
      <c r="AK153" s="152"/>
      <c r="AL153" s="135"/>
      <c r="AM153" s="172"/>
      <c r="AN153" s="172"/>
      <c r="AO153" s="173"/>
      <c r="AP153" s="82" t="s">
        <v>743</v>
      </c>
    </row>
    <row r="154" spans="1:42" s="82" customFormat="1" ht="35.25" customHeight="1" thickTop="1" thickBot="1" x14ac:dyDescent="0.25">
      <c r="B154" s="171">
        <v>150</v>
      </c>
      <c r="C154" s="341" t="s">
        <v>676</v>
      </c>
      <c r="D154" s="342">
        <v>2010</v>
      </c>
      <c r="E154" s="343" t="s">
        <v>10</v>
      </c>
      <c r="F154" s="95"/>
      <c r="G154" s="310">
        <v>29</v>
      </c>
      <c r="H154" s="344" t="s">
        <v>678</v>
      </c>
      <c r="I154" s="105"/>
      <c r="J154" s="107"/>
      <c r="K154" s="345" t="s">
        <v>711</v>
      </c>
      <c r="L154" s="348">
        <v>41844</v>
      </c>
      <c r="M154" s="349">
        <v>41844</v>
      </c>
      <c r="N154" s="240" t="s">
        <v>613</v>
      </c>
      <c r="O154" s="352">
        <v>1</v>
      </c>
      <c r="P154" s="353">
        <v>1</v>
      </c>
      <c r="Q154" s="355">
        <v>1</v>
      </c>
      <c r="R154" s="356">
        <v>51</v>
      </c>
      <c r="S154" s="357">
        <v>51</v>
      </c>
      <c r="T154" s="122"/>
      <c r="U154" s="160"/>
      <c r="V154" s="168" t="s">
        <v>610</v>
      </c>
      <c r="W154" s="133" t="s">
        <v>587</v>
      </c>
      <c r="X154" s="133"/>
      <c r="Y154" s="134"/>
      <c r="Z154" s="521" t="s">
        <v>706</v>
      </c>
      <c r="AA154" s="138"/>
      <c r="AB154" s="252" t="s">
        <v>650</v>
      </c>
      <c r="AC154" s="140"/>
      <c r="AD154" s="148"/>
      <c r="AE154" s="149"/>
      <c r="AF154" s="150"/>
      <c r="AG154" s="151"/>
      <c r="AH154" s="151"/>
      <c r="AI154" s="151"/>
      <c r="AJ154" s="358">
        <v>4</v>
      </c>
      <c r="AK154" s="152"/>
      <c r="AL154" s="135"/>
      <c r="AM154" s="172"/>
      <c r="AN154" s="172"/>
      <c r="AO154" s="173"/>
      <c r="AP154" s="82" t="s">
        <v>743</v>
      </c>
    </row>
    <row r="155" spans="1:42" s="82" customFormat="1" ht="35.25" customHeight="1" thickTop="1" thickBot="1" x14ac:dyDescent="0.25">
      <c r="B155" s="171">
        <v>151</v>
      </c>
      <c r="C155" s="341" t="s">
        <v>676</v>
      </c>
      <c r="D155" s="342">
        <v>2010</v>
      </c>
      <c r="E155" s="343" t="s">
        <v>10</v>
      </c>
      <c r="F155" s="95"/>
      <c r="G155" s="310">
        <v>29</v>
      </c>
      <c r="H155" s="344" t="s">
        <v>678</v>
      </c>
      <c r="I155" s="105"/>
      <c r="J155" s="107"/>
      <c r="K155" s="345" t="s">
        <v>712</v>
      </c>
      <c r="L155" s="348">
        <v>41844</v>
      </c>
      <c r="M155" s="349">
        <v>41844</v>
      </c>
      <c r="N155" s="240" t="s">
        <v>613</v>
      </c>
      <c r="O155" s="352">
        <v>1</v>
      </c>
      <c r="P155" s="353">
        <v>3</v>
      </c>
      <c r="Q155" s="355">
        <v>1</v>
      </c>
      <c r="R155" s="356">
        <v>253</v>
      </c>
      <c r="S155" s="357">
        <v>253</v>
      </c>
      <c r="T155" s="122"/>
      <c r="U155" s="160"/>
      <c r="V155" s="168" t="s">
        <v>610</v>
      </c>
      <c r="W155" s="133" t="s">
        <v>587</v>
      </c>
      <c r="X155" s="133"/>
      <c r="Y155" s="134"/>
      <c r="Z155" s="521" t="s">
        <v>739</v>
      </c>
      <c r="AA155" s="138"/>
      <c r="AB155" s="252" t="s">
        <v>650</v>
      </c>
      <c r="AC155" s="140"/>
      <c r="AD155" s="148"/>
      <c r="AE155" s="149"/>
      <c r="AF155" s="150"/>
      <c r="AG155" s="151"/>
      <c r="AH155" s="151"/>
      <c r="AI155" s="151"/>
      <c r="AJ155" s="358">
        <v>4</v>
      </c>
      <c r="AK155" s="152"/>
      <c r="AL155" s="135"/>
      <c r="AM155" s="172"/>
      <c r="AN155" s="172"/>
      <c r="AO155" s="173"/>
      <c r="AP155" s="82" t="s">
        <v>743</v>
      </c>
    </row>
    <row r="156" spans="1:42" s="82" customFormat="1" ht="35.25" customHeight="1" thickTop="1" thickBot="1" x14ac:dyDescent="0.25">
      <c r="B156" s="171">
        <v>152</v>
      </c>
      <c r="C156" s="341" t="s">
        <v>676</v>
      </c>
      <c r="D156" s="342">
        <v>2010</v>
      </c>
      <c r="E156" s="343" t="s">
        <v>10</v>
      </c>
      <c r="F156" s="95"/>
      <c r="G156" s="310">
        <v>29</v>
      </c>
      <c r="H156" s="344" t="s">
        <v>678</v>
      </c>
      <c r="I156" s="105"/>
      <c r="J156" s="107"/>
      <c r="K156" s="345" t="s">
        <v>712</v>
      </c>
      <c r="L156" s="348">
        <v>41844</v>
      </c>
      <c r="M156" s="349">
        <v>41844</v>
      </c>
      <c r="N156" s="240" t="s">
        <v>613</v>
      </c>
      <c r="O156" s="352">
        <v>2</v>
      </c>
      <c r="P156" s="353">
        <v>3</v>
      </c>
      <c r="Q156" s="355">
        <v>254</v>
      </c>
      <c r="R156" s="356">
        <v>506</v>
      </c>
      <c r="S156" s="418">
        <v>253</v>
      </c>
      <c r="T156" s="122"/>
      <c r="U156" s="160"/>
      <c r="V156" s="168" t="s">
        <v>610</v>
      </c>
      <c r="W156" s="133" t="s">
        <v>587</v>
      </c>
      <c r="X156" s="133"/>
      <c r="Y156" s="134"/>
      <c r="Z156" s="521" t="s">
        <v>704</v>
      </c>
      <c r="AA156" s="138"/>
      <c r="AB156" s="252" t="s">
        <v>650</v>
      </c>
      <c r="AC156" s="140"/>
      <c r="AD156" s="148"/>
      <c r="AE156" s="149"/>
      <c r="AF156" s="150"/>
      <c r="AG156" s="151"/>
      <c r="AH156" s="151"/>
      <c r="AI156" s="151"/>
      <c r="AJ156" s="358">
        <v>4</v>
      </c>
      <c r="AK156" s="152"/>
      <c r="AL156" s="135"/>
      <c r="AM156" s="172"/>
      <c r="AN156" s="172"/>
      <c r="AO156" s="173"/>
      <c r="AP156" s="82" t="s">
        <v>743</v>
      </c>
    </row>
    <row r="157" spans="1:42" s="82" customFormat="1" ht="35.25" customHeight="1" thickTop="1" thickBot="1" x14ac:dyDescent="0.25">
      <c r="B157" s="171">
        <v>153</v>
      </c>
      <c r="C157" s="341" t="s">
        <v>676</v>
      </c>
      <c r="D157" s="342">
        <v>2010</v>
      </c>
      <c r="E157" s="343" t="s">
        <v>10</v>
      </c>
      <c r="F157" s="95"/>
      <c r="G157" s="310">
        <v>29</v>
      </c>
      <c r="H157" s="344" t="s">
        <v>678</v>
      </c>
      <c r="I157" s="105"/>
      <c r="J157" s="107"/>
      <c r="K157" s="345" t="s">
        <v>712</v>
      </c>
      <c r="L157" s="348">
        <v>41844</v>
      </c>
      <c r="M157" s="349">
        <v>41844</v>
      </c>
      <c r="N157" s="240" t="s">
        <v>613</v>
      </c>
      <c r="O157" s="352">
        <v>3</v>
      </c>
      <c r="P157" s="353">
        <v>3</v>
      </c>
      <c r="Q157" s="355">
        <v>507</v>
      </c>
      <c r="R157" s="356">
        <v>758</v>
      </c>
      <c r="S157" s="357">
        <v>252</v>
      </c>
      <c r="T157" s="122"/>
      <c r="U157" s="160"/>
      <c r="V157" s="168" t="s">
        <v>610</v>
      </c>
      <c r="W157" s="133" t="s">
        <v>587</v>
      </c>
      <c r="X157" s="133"/>
      <c r="Y157" s="134"/>
      <c r="Z157" s="521" t="s">
        <v>704</v>
      </c>
      <c r="AA157" s="138"/>
      <c r="AB157" s="252" t="s">
        <v>650</v>
      </c>
      <c r="AC157" s="140"/>
      <c r="AD157" s="148"/>
      <c r="AE157" s="149"/>
      <c r="AF157" s="150"/>
      <c r="AG157" s="151"/>
      <c r="AH157" s="151"/>
      <c r="AI157" s="151"/>
      <c r="AJ157" s="358">
        <v>5</v>
      </c>
      <c r="AK157" s="152"/>
      <c r="AL157" s="135"/>
      <c r="AM157" s="172"/>
      <c r="AN157" s="172"/>
      <c r="AO157" s="173"/>
      <c r="AP157" s="82" t="s">
        <v>743</v>
      </c>
    </row>
    <row r="158" spans="1:42" s="82" customFormat="1" ht="35.25" customHeight="1" thickTop="1" thickBot="1" x14ac:dyDescent="0.25">
      <c r="B158" s="171">
        <v>154</v>
      </c>
      <c r="C158" s="341" t="s">
        <v>676</v>
      </c>
      <c r="D158" s="342">
        <v>2010</v>
      </c>
      <c r="E158" s="343" t="s">
        <v>10</v>
      </c>
      <c r="F158" s="95"/>
      <c r="G158" s="310">
        <v>29</v>
      </c>
      <c r="H158" s="344" t="s">
        <v>678</v>
      </c>
      <c r="I158" s="105"/>
      <c r="J158" s="107"/>
      <c r="K158" s="345" t="s">
        <v>713</v>
      </c>
      <c r="L158" s="348">
        <v>41481</v>
      </c>
      <c r="M158" s="349">
        <v>41481</v>
      </c>
      <c r="N158" s="240" t="s">
        <v>613</v>
      </c>
      <c r="O158" s="352">
        <v>1</v>
      </c>
      <c r="P158" s="353">
        <v>4</v>
      </c>
      <c r="Q158" s="355">
        <v>1</v>
      </c>
      <c r="R158" s="356">
        <v>96</v>
      </c>
      <c r="S158" s="357">
        <v>96</v>
      </c>
      <c r="T158" s="122"/>
      <c r="U158" s="160"/>
      <c r="V158" s="168" t="s">
        <v>610</v>
      </c>
      <c r="W158" s="133" t="s">
        <v>587</v>
      </c>
      <c r="X158" s="133"/>
      <c r="Y158" s="134"/>
      <c r="Z158" s="521" t="s">
        <v>706</v>
      </c>
      <c r="AA158" s="138"/>
      <c r="AB158" s="252" t="s">
        <v>650</v>
      </c>
      <c r="AC158" s="140"/>
      <c r="AD158" s="148"/>
      <c r="AE158" s="149"/>
      <c r="AF158" s="150"/>
      <c r="AG158" s="151"/>
      <c r="AH158" s="151"/>
      <c r="AI158" s="151"/>
      <c r="AJ158" s="358">
        <v>5</v>
      </c>
      <c r="AK158" s="152"/>
      <c r="AL158" s="135"/>
      <c r="AM158" s="172"/>
      <c r="AN158" s="172"/>
      <c r="AO158" s="173"/>
      <c r="AP158" s="82" t="s">
        <v>743</v>
      </c>
    </row>
    <row r="159" spans="1:42" s="82" customFormat="1" ht="35.25" customHeight="1" thickTop="1" thickBot="1" x14ac:dyDescent="0.25">
      <c r="B159" s="171">
        <v>155</v>
      </c>
      <c r="C159" s="341" t="s">
        <v>676</v>
      </c>
      <c r="D159" s="342">
        <v>2010</v>
      </c>
      <c r="E159" s="343" t="s">
        <v>10</v>
      </c>
      <c r="F159" s="95"/>
      <c r="G159" s="310">
        <v>29</v>
      </c>
      <c r="H159" s="344" t="s">
        <v>678</v>
      </c>
      <c r="I159" s="105"/>
      <c r="J159" s="107"/>
      <c r="K159" s="345" t="s">
        <v>714</v>
      </c>
      <c r="L159" s="348">
        <v>41481</v>
      </c>
      <c r="M159" s="349">
        <v>41481</v>
      </c>
      <c r="N159" s="240" t="s">
        <v>613</v>
      </c>
      <c r="O159" s="352">
        <v>2</v>
      </c>
      <c r="P159" s="353">
        <v>4</v>
      </c>
      <c r="Q159" s="355">
        <v>97</v>
      </c>
      <c r="R159" s="356">
        <v>235</v>
      </c>
      <c r="S159" s="357">
        <v>139</v>
      </c>
      <c r="T159" s="122"/>
      <c r="U159" s="160"/>
      <c r="V159" s="168" t="s">
        <v>610</v>
      </c>
      <c r="W159" s="133" t="s">
        <v>587</v>
      </c>
      <c r="X159" s="133"/>
      <c r="Y159" s="134"/>
      <c r="Z159" s="521" t="s">
        <v>704</v>
      </c>
      <c r="AA159" s="138"/>
      <c r="AB159" s="252" t="s">
        <v>650</v>
      </c>
      <c r="AC159" s="140"/>
      <c r="AD159" s="148"/>
      <c r="AE159" s="149"/>
      <c r="AF159" s="150"/>
      <c r="AG159" s="151"/>
      <c r="AH159" s="151"/>
      <c r="AI159" s="151"/>
      <c r="AJ159" s="358">
        <v>5</v>
      </c>
      <c r="AK159" s="152"/>
      <c r="AL159" s="135"/>
      <c r="AM159" s="172"/>
      <c r="AN159" s="172"/>
      <c r="AO159" s="173"/>
      <c r="AP159" s="82" t="s">
        <v>743</v>
      </c>
    </row>
    <row r="160" spans="1:42" s="82" customFormat="1" ht="35.25" customHeight="1" thickTop="1" thickBot="1" x14ac:dyDescent="0.25">
      <c r="A160" s="402"/>
      <c r="B160" s="171">
        <v>156</v>
      </c>
      <c r="C160" s="341" t="s">
        <v>676</v>
      </c>
      <c r="D160" s="342">
        <v>2010</v>
      </c>
      <c r="E160" s="343" t="s">
        <v>10</v>
      </c>
      <c r="F160" s="95"/>
      <c r="G160" s="310">
        <v>29</v>
      </c>
      <c r="H160" s="344" t="s">
        <v>678</v>
      </c>
      <c r="I160" s="105"/>
      <c r="J160" s="107"/>
      <c r="K160" s="345" t="s">
        <v>715</v>
      </c>
      <c r="L160" s="348">
        <v>41481</v>
      </c>
      <c r="M160" s="349">
        <v>41481</v>
      </c>
      <c r="N160" s="240" t="s">
        <v>613</v>
      </c>
      <c r="O160" s="352">
        <v>3</v>
      </c>
      <c r="P160" s="353">
        <v>4</v>
      </c>
      <c r="Q160" s="355">
        <v>236</v>
      </c>
      <c r="R160" s="356">
        <v>435</v>
      </c>
      <c r="S160" s="418">
        <v>200</v>
      </c>
      <c r="T160" s="122"/>
      <c r="U160" s="160"/>
      <c r="V160" s="168" t="s">
        <v>610</v>
      </c>
      <c r="W160" s="133" t="s">
        <v>587</v>
      </c>
      <c r="X160" s="133"/>
      <c r="Y160" s="134"/>
      <c r="Z160" s="521" t="s">
        <v>704</v>
      </c>
      <c r="AA160" s="138"/>
      <c r="AB160" s="252" t="s">
        <v>650</v>
      </c>
      <c r="AC160" s="140"/>
      <c r="AD160" s="148"/>
      <c r="AE160" s="149"/>
      <c r="AF160" s="150"/>
      <c r="AG160" s="151"/>
      <c r="AH160" s="151"/>
      <c r="AI160" s="151"/>
      <c r="AJ160" s="358">
        <v>6</v>
      </c>
      <c r="AK160" s="152"/>
      <c r="AL160" s="135"/>
      <c r="AM160" s="172"/>
      <c r="AN160" s="172"/>
      <c r="AO160" s="173"/>
      <c r="AP160" s="82" t="s">
        <v>743</v>
      </c>
    </row>
    <row r="161" spans="1:42" s="82" customFormat="1" ht="35.25" customHeight="1" thickTop="1" thickBot="1" x14ac:dyDescent="0.25">
      <c r="A161" s="402"/>
      <c r="B161" s="171">
        <v>157</v>
      </c>
      <c r="C161" s="341" t="s">
        <v>676</v>
      </c>
      <c r="D161" s="342">
        <v>2010</v>
      </c>
      <c r="E161" s="343" t="s">
        <v>10</v>
      </c>
      <c r="F161" s="95"/>
      <c r="G161" s="310">
        <v>29</v>
      </c>
      <c r="H161" s="344" t="s">
        <v>678</v>
      </c>
      <c r="I161" s="105"/>
      <c r="J161" s="107"/>
      <c r="K161" s="345" t="s">
        <v>715</v>
      </c>
      <c r="L161" s="348">
        <v>41481</v>
      </c>
      <c r="M161" s="349">
        <v>41481</v>
      </c>
      <c r="N161" s="240" t="s">
        <v>613</v>
      </c>
      <c r="O161" s="352">
        <v>4</v>
      </c>
      <c r="P161" s="353">
        <v>4</v>
      </c>
      <c r="Q161" s="355">
        <v>436</v>
      </c>
      <c r="R161" s="356">
        <v>638</v>
      </c>
      <c r="S161" s="418">
        <v>203</v>
      </c>
      <c r="T161" s="122"/>
      <c r="U161" s="160"/>
      <c r="V161" s="168" t="s">
        <v>610</v>
      </c>
      <c r="W161" s="133" t="s">
        <v>587</v>
      </c>
      <c r="X161" s="133"/>
      <c r="Y161" s="134"/>
      <c r="Z161" s="521" t="s">
        <v>704</v>
      </c>
      <c r="AA161" s="138"/>
      <c r="AB161" s="252" t="s">
        <v>650</v>
      </c>
      <c r="AC161" s="140"/>
      <c r="AD161" s="148"/>
      <c r="AE161" s="149"/>
      <c r="AF161" s="150"/>
      <c r="AG161" s="151"/>
      <c r="AH161" s="151"/>
      <c r="AI161" s="151"/>
      <c r="AJ161" s="358">
        <v>6</v>
      </c>
      <c r="AK161" s="152"/>
      <c r="AL161" s="135"/>
      <c r="AM161" s="172"/>
      <c r="AN161" s="172"/>
      <c r="AO161" s="173"/>
      <c r="AP161" s="82" t="s">
        <v>743</v>
      </c>
    </row>
    <row r="162" spans="1:42" s="82" customFormat="1" ht="35.25" customHeight="1" thickTop="1" thickBot="1" x14ac:dyDescent="0.25">
      <c r="A162" s="402"/>
      <c r="B162" s="171">
        <v>158</v>
      </c>
      <c r="C162" s="341" t="s">
        <v>676</v>
      </c>
      <c r="D162" s="342">
        <v>2010</v>
      </c>
      <c r="E162" s="343" t="s">
        <v>10</v>
      </c>
      <c r="F162" s="95"/>
      <c r="G162" s="310">
        <v>29</v>
      </c>
      <c r="H162" s="344" t="s">
        <v>678</v>
      </c>
      <c r="I162" s="105"/>
      <c r="J162" s="107"/>
      <c r="K162" s="345" t="s">
        <v>716</v>
      </c>
      <c r="L162" s="348">
        <v>41878</v>
      </c>
      <c r="M162" s="348">
        <v>41878</v>
      </c>
      <c r="N162" s="240" t="s">
        <v>613</v>
      </c>
      <c r="O162" s="352">
        <v>1</v>
      </c>
      <c r="P162" s="353">
        <v>1</v>
      </c>
      <c r="Q162" s="355">
        <v>1</v>
      </c>
      <c r="R162" s="356">
        <v>143</v>
      </c>
      <c r="S162" s="357">
        <v>143</v>
      </c>
      <c r="T162" s="122"/>
      <c r="U162" s="160"/>
      <c r="V162" s="168" t="s">
        <v>610</v>
      </c>
      <c r="W162" s="133" t="s">
        <v>587</v>
      </c>
      <c r="X162" s="133"/>
      <c r="Y162" s="134"/>
      <c r="Z162" s="521" t="s">
        <v>706</v>
      </c>
      <c r="AA162" s="138"/>
      <c r="AB162" s="252" t="s">
        <v>650</v>
      </c>
      <c r="AC162" s="140"/>
      <c r="AD162" s="148"/>
      <c r="AE162" s="149"/>
      <c r="AF162" s="150"/>
      <c r="AG162" s="151"/>
      <c r="AH162" s="151"/>
      <c r="AI162" s="151"/>
      <c r="AJ162" s="358">
        <v>6</v>
      </c>
      <c r="AK162" s="152"/>
      <c r="AL162" s="135"/>
      <c r="AM162" s="172"/>
      <c r="AN162" s="172"/>
      <c r="AO162" s="173"/>
      <c r="AP162" s="82" t="s">
        <v>743</v>
      </c>
    </row>
    <row r="163" spans="1:42" s="82" customFormat="1" ht="35.25" customHeight="1" thickTop="1" thickBot="1" x14ac:dyDescent="0.25">
      <c r="A163" s="402"/>
      <c r="B163" s="171">
        <v>159</v>
      </c>
      <c r="C163" s="341" t="s">
        <v>676</v>
      </c>
      <c r="D163" s="342">
        <v>2010</v>
      </c>
      <c r="E163" s="343" t="s">
        <v>10</v>
      </c>
      <c r="F163" s="95"/>
      <c r="G163" s="310">
        <v>29</v>
      </c>
      <c r="H163" s="344" t="s">
        <v>678</v>
      </c>
      <c r="I163" s="105"/>
      <c r="J163" s="107"/>
      <c r="K163" s="345" t="s">
        <v>717</v>
      </c>
      <c r="L163" s="348">
        <v>41878</v>
      </c>
      <c r="M163" s="348">
        <v>41878</v>
      </c>
      <c r="N163" s="240" t="s">
        <v>613</v>
      </c>
      <c r="O163" s="352">
        <v>1</v>
      </c>
      <c r="P163" s="353">
        <v>1</v>
      </c>
      <c r="Q163" s="355">
        <v>1</v>
      </c>
      <c r="R163" s="356">
        <v>159</v>
      </c>
      <c r="S163" s="357">
        <v>159</v>
      </c>
      <c r="T163" s="122"/>
      <c r="U163" s="160"/>
      <c r="V163" s="168" t="s">
        <v>610</v>
      </c>
      <c r="W163" s="133" t="s">
        <v>587</v>
      </c>
      <c r="X163" s="133"/>
      <c r="Y163" s="134"/>
      <c r="Z163" s="521" t="s">
        <v>706</v>
      </c>
      <c r="AA163" s="138"/>
      <c r="AB163" s="252" t="s">
        <v>650</v>
      </c>
      <c r="AC163" s="140"/>
      <c r="AD163" s="148"/>
      <c r="AE163" s="149"/>
      <c r="AF163" s="150"/>
      <c r="AG163" s="151"/>
      <c r="AH163" s="151"/>
      <c r="AI163" s="151"/>
      <c r="AJ163" s="358">
        <v>6</v>
      </c>
      <c r="AK163" s="152"/>
      <c r="AL163" s="135"/>
      <c r="AM163" s="172"/>
      <c r="AN163" s="172"/>
      <c r="AO163" s="173"/>
      <c r="AP163" s="82" t="s">
        <v>743</v>
      </c>
    </row>
    <row r="164" spans="1:42" s="82" customFormat="1" ht="35.25" customHeight="1" thickTop="1" thickBot="1" x14ac:dyDescent="0.25">
      <c r="A164" s="402"/>
      <c r="B164" s="171">
        <v>160</v>
      </c>
      <c r="C164" s="341" t="s">
        <v>676</v>
      </c>
      <c r="D164" s="342">
        <v>2010</v>
      </c>
      <c r="E164" s="343" t="s">
        <v>10</v>
      </c>
      <c r="F164" s="95"/>
      <c r="G164" s="310">
        <v>29</v>
      </c>
      <c r="H164" s="344" t="s">
        <v>678</v>
      </c>
      <c r="I164" s="105"/>
      <c r="J164" s="107"/>
      <c r="K164" s="345" t="s">
        <v>718</v>
      </c>
      <c r="L164" s="348">
        <v>41835</v>
      </c>
      <c r="M164" s="348">
        <v>41835</v>
      </c>
      <c r="N164" s="240" t="s">
        <v>613</v>
      </c>
      <c r="O164" s="352">
        <v>1</v>
      </c>
      <c r="P164" s="353">
        <v>1</v>
      </c>
      <c r="Q164" s="355">
        <v>1</v>
      </c>
      <c r="R164" s="356">
        <v>76</v>
      </c>
      <c r="S164" s="357">
        <v>76</v>
      </c>
      <c r="T164" s="122"/>
      <c r="U164" s="160"/>
      <c r="V164" s="168" t="s">
        <v>610</v>
      </c>
      <c r="W164" s="133" t="s">
        <v>587</v>
      </c>
      <c r="X164" s="133"/>
      <c r="Y164" s="134"/>
      <c r="Z164" s="521" t="s">
        <v>706</v>
      </c>
      <c r="AA164" s="138"/>
      <c r="AB164" s="252" t="s">
        <v>650</v>
      </c>
      <c r="AC164" s="140"/>
      <c r="AD164" s="148"/>
      <c r="AE164" s="149"/>
      <c r="AF164" s="150"/>
      <c r="AG164" s="151"/>
      <c r="AH164" s="151"/>
      <c r="AI164" s="151"/>
      <c r="AJ164" s="358">
        <v>7</v>
      </c>
      <c r="AK164" s="152"/>
      <c r="AL164" s="135"/>
      <c r="AM164" s="172"/>
      <c r="AN164" s="172"/>
      <c r="AO164" s="173"/>
      <c r="AP164" s="82" t="s">
        <v>743</v>
      </c>
    </row>
    <row r="165" spans="1:42" s="82" customFormat="1" ht="35.25" customHeight="1" thickTop="1" thickBot="1" x14ac:dyDescent="0.25">
      <c r="A165" s="402"/>
      <c r="B165" s="171">
        <v>161</v>
      </c>
      <c r="C165" s="341" t="s">
        <v>676</v>
      </c>
      <c r="D165" s="342">
        <v>2010</v>
      </c>
      <c r="E165" s="343" t="s">
        <v>10</v>
      </c>
      <c r="F165" s="95"/>
      <c r="G165" s="310">
        <v>29</v>
      </c>
      <c r="H165" s="344" t="s">
        <v>678</v>
      </c>
      <c r="I165" s="105"/>
      <c r="J165" s="107"/>
      <c r="K165" s="345" t="s">
        <v>719</v>
      </c>
      <c r="L165" s="348">
        <v>41835</v>
      </c>
      <c r="M165" s="348">
        <v>41835</v>
      </c>
      <c r="N165" s="240" t="s">
        <v>613</v>
      </c>
      <c r="O165" s="352">
        <v>1</v>
      </c>
      <c r="P165" s="353">
        <v>3</v>
      </c>
      <c r="Q165" s="355">
        <v>1</v>
      </c>
      <c r="R165" s="356">
        <v>256</v>
      </c>
      <c r="S165" s="357">
        <v>256</v>
      </c>
      <c r="T165" s="122"/>
      <c r="U165" s="160"/>
      <c r="V165" s="168" t="s">
        <v>610</v>
      </c>
      <c r="W165" s="133" t="s">
        <v>587</v>
      </c>
      <c r="X165" s="133"/>
      <c r="Y165" s="134"/>
      <c r="Z165" s="521" t="s">
        <v>739</v>
      </c>
      <c r="AA165" s="138"/>
      <c r="AB165" s="252" t="s">
        <v>650</v>
      </c>
      <c r="AC165" s="140"/>
      <c r="AD165" s="148"/>
      <c r="AE165" s="149"/>
      <c r="AF165" s="150"/>
      <c r="AG165" s="151"/>
      <c r="AH165" s="151"/>
      <c r="AI165" s="151"/>
      <c r="AJ165" s="358">
        <v>7</v>
      </c>
      <c r="AK165" s="152"/>
      <c r="AL165" s="135"/>
      <c r="AM165" s="172"/>
      <c r="AN165" s="172"/>
      <c r="AO165" s="173"/>
      <c r="AP165" s="82" t="s">
        <v>743</v>
      </c>
    </row>
    <row r="166" spans="1:42" s="82" customFormat="1" ht="35.25" customHeight="1" thickTop="1" thickBot="1" x14ac:dyDescent="0.25">
      <c r="A166" s="402"/>
      <c r="B166" s="171">
        <v>162</v>
      </c>
      <c r="C166" s="341" t="s">
        <v>676</v>
      </c>
      <c r="D166" s="342">
        <v>2010</v>
      </c>
      <c r="E166" s="343" t="s">
        <v>10</v>
      </c>
      <c r="F166" s="95"/>
      <c r="G166" s="310">
        <v>29</v>
      </c>
      <c r="H166" s="344" t="s">
        <v>678</v>
      </c>
      <c r="I166" s="105"/>
      <c r="J166" s="107"/>
      <c r="K166" s="345" t="s">
        <v>719</v>
      </c>
      <c r="L166" s="348">
        <v>41835</v>
      </c>
      <c r="M166" s="348">
        <v>41835</v>
      </c>
      <c r="N166" s="240" t="s">
        <v>613</v>
      </c>
      <c r="O166" s="352">
        <v>2</v>
      </c>
      <c r="P166" s="353">
        <v>3</v>
      </c>
      <c r="Q166" s="355">
        <v>257</v>
      </c>
      <c r="R166" s="356">
        <v>502</v>
      </c>
      <c r="S166" s="357">
        <v>246</v>
      </c>
      <c r="T166" s="122"/>
      <c r="U166" s="160"/>
      <c r="V166" s="168" t="s">
        <v>610</v>
      </c>
      <c r="W166" s="133" t="s">
        <v>587</v>
      </c>
      <c r="X166" s="133"/>
      <c r="Y166" s="134"/>
      <c r="Z166" s="521" t="s">
        <v>704</v>
      </c>
      <c r="AA166" s="138"/>
      <c r="AB166" s="252" t="s">
        <v>650</v>
      </c>
      <c r="AC166" s="140"/>
      <c r="AD166" s="148"/>
      <c r="AE166" s="149"/>
      <c r="AF166" s="150"/>
      <c r="AG166" s="151"/>
      <c r="AH166" s="151"/>
      <c r="AI166" s="151"/>
      <c r="AJ166" s="358">
        <v>7</v>
      </c>
      <c r="AK166" s="152"/>
      <c r="AL166" s="135"/>
      <c r="AM166" s="172"/>
      <c r="AN166" s="172"/>
      <c r="AO166" s="173"/>
      <c r="AP166" s="82" t="s">
        <v>743</v>
      </c>
    </row>
    <row r="167" spans="1:42" s="82" customFormat="1" ht="35.25" customHeight="1" thickTop="1" thickBot="1" x14ac:dyDescent="0.25">
      <c r="A167" s="402"/>
      <c r="B167" s="171">
        <v>163</v>
      </c>
      <c r="C167" s="341" t="s">
        <v>676</v>
      </c>
      <c r="D167" s="342">
        <v>2010</v>
      </c>
      <c r="E167" s="343" t="s">
        <v>10</v>
      </c>
      <c r="F167" s="95"/>
      <c r="G167" s="310">
        <v>29</v>
      </c>
      <c r="H167" s="344" t="s">
        <v>678</v>
      </c>
      <c r="I167" s="105"/>
      <c r="J167" s="107"/>
      <c r="K167" s="345" t="s">
        <v>720</v>
      </c>
      <c r="L167" s="348">
        <v>41835</v>
      </c>
      <c r="M167" s="348">
        <v>41835</v>
      </c>
      <c r="N167" s="240" t="s">
        <v>613</v>
      </c>
      <c r="O167" s="352">
        <v>3</v>
      </c>
      <c r="P167" s="353">
        <v>3</v>
      </c>
      <c r="Q167" s="355">
        <v>503</v>
      </c>
      <c r="R167" s="356">
        <v>767</v>
      </c>
      <c r="S167" s="357">
        <v>265</v>
      </c>
      <c r="T167" s="122"/>
      <c r="U167" s="160"/>
      <c r="V167" s="168" t="s">
        <v>610</v>
      </c>
      <c r="W167" s="133" t="s">
        <v>587</v>
      </c>
      <c r="X167" s="133"/>
      <c r="Y167" s="134"/>
      <c r="Z167" s="521" t="s">
        <v>704</v>
      </c>
      <c r="AA167" s="138"/>
      <c r="AB167" s="252" t="s">
        <v>650</v>
      </c>
      <c r="AC167" s="140"/>
      <c r="AD167" s="148"/>
      <c r="AE167" s="149"/>
      <c r="AF167" s="150"/>
      <c r="AG167" s="151"/>
      <c r="AH167" s="151"/>
      <c r="AI167" s="151"/>
      <c r="AJ167" s="358">
        <v>7</v>
      </c>
      <c r="AK167" s="152"/>
      <c r="AL167" s="135"/>
      <c r="AM167" s="172"/>
      <c r="AN167" s="172"/>
      <c r="AO167" s="173"/>
      <c r="AP167" s="82" t="s">
        <v>743</v>
      </c>
    </row>
    <row r="168" spans="1:42" s="82" customFormat="1" ht="35.25" customHeight="1" thickTop="1" thickBot="1" x14ac:dyDescent="0.25">
      <c r="A168" s="402"/>
      <c r="B168" s="171">
        <v>164</v>
      </c>
      <c r="C168" s="341" t="s">
        <v>676</v>
      </c>
      <c r="D168" s="342">
        <v>2010</v>
      </c>
      <c r="E168" s="343" t="s">
        <v>10</v>
      </c>
      <c r="F168" s="95"/>
      <c r="G168" s="310">
        <v>29</v>
      </c>
      <c r="H168" s="344" t="s">
        <v>678</v>
      </c>
      <c r="I168" s="105"/>
      <c r="J168" s="107"/>
      <c r="K168" s="345" t="s">
        <v>721</v>
      </c>
      <c r="L168" s="348">
        <v>41835</v>
      </c>
      <c r="M168" s="348">
        <v>41835</v>
      </c>
      <c r="N168" s="240" t="s">
        <v>613</v>
      </c>
      <c r="O168" s="352">
        <v>1</v>
      </c>
      <c r="P168" s="353">
        <v>1</v>
      </c>
      <c r="Q168" s="355">
        <v>1</v>
      </c>
      <c r="R168" s="356">
        <v>57</v>
      </c>
      <c r="S168" s="357">
        <v>57</v>
      </c>
      <c r="T168" s="122"/>
      <c r="U168" s="160"/>
      <c r="V168" s="168" t="s">
        <v>610</v>
      </c>
      <c r="W168" s="133" t="s">
        <v>587</v>
      </c>
      <c r="X168" s="133"/>
      <c r="Y168" s="134"/>
      <c r="Z168" s="521" t="s">
        <v>706</v>
      </c>
      <c r="AA168" s="138"/>
      <c r="AB168" s="252" t="s">
        <v>650</v>
      </c>
      <c r="AC168" s="140"/>
      <c r="AD168" s="148"/>
      <c r="AE168" s="149"/>
      <c r="AF168" s="150"/>
      <c r="AG168" s="151"/>
      <c r="AH168" s="151"/>
      <c r="AI168" s="151"/>
      <c r="AJ168" s="358">
        <v>8</v>
      </c>
      <c r="AK168" s="152"/>
      <c r="AL168" s="135"/>
      <c r="AM168" s="172"/>
      <c r="AN168" s="172"/>
      <c r="AO168" s="173"/>
      <c r="AP168" s="82" t="s">
        <v>743</v>
      </c>
    </row>
    <row r="169" spans="1:42" s="82" customFormat="1" ht="35.25" customHeight="1" thickTop="1" thickBot="1" x14ac:dyDescent="0.25">
      <c r="A169" s="402"/>
      <c r="B169" s="171">
        <v>165</v>
      </c>
      <c r="C169" s="341" t="s">
        <v>676</v>
      </c>
      <c r="D169" s="342">
        <v>2010</v>
      </c>
      <c r="E169" s="343" t="s">
        <v>10</v>
      </c>
      <c r="F169" s="95"/>
      <c r="G169" s="310">
        <v>29</v>
      </c>
      <c r="H169" s="344" t="s">
        <v>678</v>
      </c>
      <c r="I169" s="105"/>
      <c r="J169" s="107"/>
      <c r="K169" s="345" t="s">
        <v>722</v>
      </c>
      <c r="L169" s="348">
        <v>41835</v>
      </c>
      <c r="M169" s="348">
        <v>41835</v>
      </c>
      <c r="N169" s="240" t="s">
        <v>613</v>
      </c>
      <c r="O169" s="352">
        <v>1</v>
      </c>
      <c r="P169" s="353">
        <v>1</v>
      </c>
      <c r="Q169" s="355">
        <v>1</v>
      </c>
      <c r="R169" s="356">
        <v>137</v>
      </c>
      <c r="S169" s="357">
        <v>137</v>
      </c>
      <c r="T169" s="122"/>
      <c r="U169" s="160"/>
      <c r="V169" s="168" t="s">
        <v>610</v>
      </c>
      <c r="W169" s="133" t="s">
        <v>587</v>
      </c>
      <c r="X169" s="133"/>
      <c r="Y169" s="134"/>
      <c r="Z169" s="521" t="s">
        <v>704</v>
      </c>
      <c r="AA169" s="138"/>
      <c r="AB169" s="252" t="s">
        <v>650</v>
      </c>
      <c r="AC169" s="140"/>
      <c r="AD169" s="148"/>
      <c r="AE169" s="149"/>
      <c r="AF169" s="150"/>
      <c r="AG169" s="151"/>
      <c r="AH169" s="151"/>
      <c r="AI169" s="151"/>
      <c r="AJ169" s="358">
        <v>8</v>
      </c>
      <c r="AK169" s="152"/>
      <c r="AL169" s="135"/>
      <c r="AM169" s="172"/>
      <c r="AN169" s="172"/>
      <c r="AO169" s="173"/>
      <c r="AP169" s="82" t="s">
        <v>743</v>
      </c>
    </row>
    <row r="170" spans="1:42" s="82" customFormat="1" ht="35.25" customHeight="1" thickTop="1" thickBot="1" x14ac:dyDescent="0.25">
      <c r="A170" s="402"/>
      <c r="B170" s="171">
        <v>166</v>
      </c>
      <c r="C170" s="341" t="s">
        <v>676</v>
      </c>
      <c r="D170" s="342">
        <v>2010</v>
      </c>
      <c r="E170" s="343" t="s">
        <v>10</v>
      </c>
      <c r="F170" s="95"/>
      <c r="G170" s="310">
        <v>29</v>
      </c>
      <c r="H170" s="344" t="s">
        <v>678</v>
      </c>
      <c r="I170" s="105"/>
      <c r="J170" s="107"/>
      <c r="K170" s="345" t="s">
        <v>723</v>
      </c>
      <c r="L170" s="348">
        <v>41871</v>
      </c>
      <c r="M170" s="348">
        <v>41871</v>
      </c>
      <c r="N170" s="240" t="s">
        <v>613</v>
      </c>
      <c r="O170" s="352">
        <v>1</v>
      </c>
      <c r="P170" s="353">
        <v>6</v>
      </c>
      <c r="Q170" s="355">
        <v>1</v>
      </c>
      <c r="R170" s="356">
        <v>251</v>
      </c>
      <c r="S170" s="357">
        <v>251</v>
      </c>
      <c r="T170" s="122"/>
      <c r="U170" s="160"/>
      <c r="V170" s="168" t="s">
        <v>610</v>
      </c>
      <c r="W170" s="133" t="s">
        <v>587</v>
      </c>
      <c r="X170" s="133"/>
      <c r="Y170" s="134"/>
      <c r="Z170" s="521" t="s">
        <v>704</v>
      </c>
      <c r="AA170" s="138"/>
      <c r="AB170" s="252" t="s">
        <v>650</v>
      </c>
      <c r="AC170" s="140"/>
      <c r="AD170" s="148"/>
      <c r="AE170" s="149"/>
      <c r="AF170" s="150"/>
      <c r="AG170" s="151"/>
      <c r="AH170" s="151"/>
      <c r="AI170" s="151"/>
      <c r="AJ170" s="358">
        <v>8</v>
      </c>
      <c r="AK170" s="152"/>
      <c r="AL170" s="135"/>
      <c r="AM170" s="172"/>
      <c r="AN170" s="172"/>
      <c r="AO170" s="173"/>
      <c r="AP170" s="82" t="s">
        <v>743</v>
      </c>
    </row>
    <row r="171" spans="1:42" s="82" customFormat="1" ht="35.25" customHeight="1" thickTop="1" thickBot="1" x14ac:dyDescent="0.25">
      <c r="A171" s="402"/>
      <c r="B171" s="171">
        <v>167</v>
      </c>
      <c r="C171" s="341" t="s">
        <v>676</v>
      </c>
      <c r="D171" s="342">
        <v>2010</v>
      </c>
      <c r="E171" s="343" t="s">
        <v>10</v>
      </c>
      <c r="F171" s="95"/>
      <c r="G171" s="310">
        <v>29</v>
      </c>
      <c r="H171" s="344" t="s">
        <v>678</v>
      </c>
      <c r="I171" s="105"/>
      <c r="J171" s="107"/>
      <c r="K171" s="345" t="s">
        <v>724</v>
      </c>
      <c r="L171" s="348">
        <v>41871</v>
      </c>
      <c r="M171" s="348">
        <v>41871</v>
      </c>
      <c r="N171" s="240" t="s">
        <v>613</v>
      </c>
      <c r="O171" s="352">
        <v>2</v>
      </c>
      <c r="P171" s="353">
        <v>6</v>
      </c>
      <c r="Q171" s="355">
        <v>252</v>
      </c>
      <c r="R171" s="356">
        <v>501</v>
      </c>
      <c r="S171" s="357">
        <v>250</v>
      </c>
      <c r="T171" s="122"/>
      <c r="U171" s="160"/>
      <c r="V171" s="168" t="s">
        <v>610</v>
      </c>
      <c r="W171" s="133" t="s">
        <v>587</v>
      </c>
      <c r="X171" s="133"/>
      <c r="Y171" s="134"/>
      <c r="Z171" s="521" t="s">
        <v>704</v>
      </c>
      <c r="AA171" s="138"/>
      <c r="AB171" s="252" t="s">
        <v>650</v>
      </c>
      <c r="AC171" s="140"/>
      <c r="AD171" s="148"/>
      <c r="AE171" s="149"/>
      <c r="AF171" s="150"/>
      <c r="AG171" s="151"/>
      <c r="AH171" s="151"/>
      <c r="AI171" s="151"/>
      <c r="AJ171" s="358">
        <v>8</v>
      </c>
      <c r="AK171" s="152"/>
      <c r="AL171" s="135"/>
      <c r="AM171" s="172"/>
      <c r="AN171" s="172"/>
      <c r="AO171" s="173"/>
      <c r="AP171" s="82" t="s">
        <v>743</v>
      </c>
    </row>
    <row r="172" spans="1:42" s="82" customFormat="1" ht="35.25" customHeight="1" thickTop="1" thickBot="1" x14ac:dyDescent="0.25">
      <c r="A172" s="402"/>
      <c r="B172" s="171">
        <v>168</v>
      </c>
      <c r="C172" s="341" t="s">
        <v>676</v>
      </c>
      <c r="D172" s="342">
        <v>2010</v>
      </c>
      <c r="E172" s="343" t="s">
        <v>10</v>
      </c>
      <c r="F172" s="95"/>
      <c r="G172" s="310">
        <v>29</v>
      </c>
      <c r="H172" s="344" t="s">
        <v>678</v>
      </c>
      <c r="I172" s="105"/>
      <c r="J172" s="107"/>
      <c r="K172" s="345" t="s">
        <v>725</v>
      </c>
      <c r="L172" s="348">
        <v>41871</v>
      </c>
      <c r="M172" s="348">
        <v>41871</v>
      </c>
      <c r="N172" s="240" t="s">
        <v>613</v>
      </c>
      <c r="O172" s="352">
        <v>3</v>
      </c>
      <c r="P172" s="353">
        <v>6</v>
      </c>
      <c r="Q172" s="355">
        <v>502</v>
      </c>
      <c r="R172" s="356">
        <v>751</v>
      </c>
      <c r="S172" s="357">
        <v>250</v>
      </c>
      <c r="T172" s="122"/>
      <c r="U172" s="160"/>
      <c r="V172" s="168" t="s">
        <v>610</v>
      </c>
      <c r="W172" s="133" t="s">
        <v>587</v>
      </c>
      <c r="X172" s="133"/>
      <c r="Y172" s="134"/>
      <c r="Z172" s="521" t="s">
        <v>704</v>
      </c>
      <c r="AA172" s="138"/>
      <c r="AB172" s="252" t="s">
        <v>650</v>
      </c>
      <c r="AC172" s="140"/>
      <c r="AD172" s="148"/>
      <c r="AE172" s="149"/>
      <c r="AF172" s="150"/>
      <c r="AG172" s="151"/>
      <c r="AH172" s="151"/>
      <c r="AI172" s="151"/>
      <c r="AJ172" s="358">
        <v>9</v>
      </c>
      <c r="AK172" s="152"/>
      <c r="AL172" s="135"/>
      <c r="AM172" s="172"/>
      <c r="AN172" s="172"/>
      <c r="AO172" s="173"/>
      <c r="AP172" s="82" t="s">
        <v>743</v>
      </c>
    </row>
    <row r="173" spans="1:42" s="82" customFormat="1" ht="35.25" customHeight="1" thickTop="1" thickBot="1" x14ac:dyDescent="0.25">
      <c r="A173" s="402"/>
      <c r="B173" s="171">
        <v>169</v>
      </c>
      <c r="C173" s="341" t="s">
        <v>676</v>
      </c>
      <c r="D173" s="342">
        <v>2010</v>
      </c>
      <c r="E173" s="343" t="s">
        <v>10</v>
      </c>
      <c r="F173" s="95"/>
      <c r="G173" s="310">
        <v>29</v>
      </c>
      <c r="H173" s="344" t="s">
        <v>678</v>
      </c>
      <c r="I173" s="105"/>
      <c r="J173" s="107"/>
      <c r="K173" s="345" t="s">
        <v>726</v>
      </c>
      <c r="L173" s="348">
        <v>41871</v>
      </c>
      <c r="M173" s="348">
        <v>41871</v>
      </c>
      <c r="N173" s="240" t="s">
        <v>613</v>
      </c>
      <c r="O173" s="352">
        <v>4</v>
      </c>
      <c r="P173" s="353">
        <v>6</v>
      </c>
      <c r="Q173" s="355">
        <v>752</v>
      </c>
      <c r="R173" s="356">
        <v>977</v>
      </c>
      <c r="S173" s="357">
        <v>226</v>
      </c>
      <c r="T173" s="122"/>
      <c r="U173" s="160"/>
      <c r="V173" s="168" t="s">
        <v>610</v>
      </c>
      <c r="W173" s="133" t="s">
        <v>587</v>
      </c>
      <c r="X173" s="133"/>
      <c r="Y173" s="134"/>
      <c r="Z173" s="522" t="s">
        <v>741</v>
      </c>
      <c r="AA173" s="138"/>
      <c r="AB173" s="252" t="s">
        <v>650</v>
      </c>
      <c r="AC173" s="140"/>
      <c r="AD173" s="148"/>
      <c r="AE173" s="149"/>
      <c r="AF173" s="150"/>
      <c r="AG173" s="151"/>
      <c r="AH173" s="151"/>
      <c r="AI173" s="151"/>
      <c r="AJ173" s="358">
        <v>9</v>
      </c>
      <c r="AK173" s="152"/>
      <c r="AL173" s="135"/>
      <c r="AM173" s="172"/>
      <c r="AN173" s="172"/>
      <c r="AO173" s="173"/>
      <c r="AP173" s="82" t="s">
        <v>743</v>
      </c>
    </row>
    <row r="174" spans="1:42" s="82" customFormat="1" ht="35.25" customHeight="1" thickTop="1" thickBot="1" x14ac:dyDescent="0.25">
      <c r="A174" s="402"/>
      <c r="B174" s="171">
        <v>170</v>
      </c>
      <c r="C174" s="341" t="s">
        <v>676</v>
      </c>
      <c r="D174" s="342">
        <v>2010</v>
      </c>
      <c r="E174" s="343" t="s">
        <v>10</v>
      </c>
      <c r="F174" s="95"/>
      <c r="G174" s="310">
        <v>29</v>
      </c>
      <c r="H174" s="344" t="s">
        <v>678</v>
      </c>
      <c r="I174" s="105"/>
      <c r="J174" s="107"/>
      <c r="K174" s="345" t="s">
        <v>727</v>
      </c>
      <c r="L174" s="348">
        <v>41871</v>
      </c>
      <c r="M174" s="348">
        <v>41871</v>
      </c>
      <c r="N174" s="240" t="s">
        <v>613</v>
      </c>
      <c r="O174" s="352">
        <v>5</v>
      </c>
      <c r="P174" s="353">
        <v>6</v>
      </c>
      <c r="Q174" s="355">
        <v>978</v>
      </c>
      <c r="R174" s="356">
        <v>1134</v>
      </c>
      <c r="S174" s="357">
        <v>157</v>
      </c>
      <c r="T174" s="122"/>
      <c r="U174" s="160"/>
      <c r="V174" s="168" t="s">
        <v>610</v>
      </c>
      <c r="W174" s="133" t="s">
        <v>587</v>
      </c>
      <c r="X174" s="133"/>
      <c r="Y174" s="134"/>
      <c r="Z174" s="521" t="s">
        <v>706</v>
      </c>
      <c r="AA174" s="138"/>
      <c r="AB174" s="252" t="s">
        <v>650</v>
      </c>
      <c r="AC174" s="140"/>
      <c r="AD174" s="148"/>
      <c r="AE174" s="149"/>
      <c r="AF174" s="150"/>
      <c r="AG174" s="151"/>
      <c r="AH174" s="151"/>
      <c r="AI174" s="151"/>
      <c r="AJ174" s="358">
        <v>9</v>
      </c>
      <c r="AK174" s="152"/>
      <c r="AL174" s="135"/>
      <c r="AM174" s="172"/>
      <c r="AN174" s="172"/>
      <c r="AO174" s="173"/>
      <c r="AP174" s="82" t="s">
        <v>743</v>
      </c>
    </row>
    <row r="175" spans="1:42" s="82" customFormat="1" ht="35.25" customHeight="1" thickTop="1" thickBot="1" x14ac:dyDescent="0.25">
      <c r="A175" s="402"/>
      <c r="B175" s="171">
        <v>171</v>
      </c>
      <c r="C175" s="341" t="s">
        <v>676</v>
      </c>
      <c r="D175" s="342">
        <v>2010</v>
      </c>
      <c r="E175" s="343" t="s">
        <v>10</v>
      </c>
      <c r="F175" s="95"/>
      <c r="G175" s="310">
        <v>29</v>
      </c>
      <c r="H175" s="344" t="s">
        <v>678</v>
      </c>
      <c r="I175" s="105"/>
      <c r="J175" s="107"/>
      <c r="K175" s="345" t="s">
        <v>728</v>
      </c>
      <c r="L175" s="348">
        <v>41871</v>
      </c>
      <c r="M175" s="348">
        <v>41871</v>
      </c>
      <c r="N175" s="240" t="s">
        <v>613</v>
      </c>
      <c r="O175" s="352">
        <v>6</v>
      </c>
      <c r="P175" s="353">
        <v>6</v>
      </c>
      <c r="Q175" s="355">
        <v>1135</v>
      </c>
      <c r="R175" s="356">
        <v>1288</v>
      </c>
      <c r="S175" s="357">
        <v>154</v>
      </c>
      <c r="T175" s="122"/>
      <c r="U175" s="160"/>
      <c r="V175" s="168" t="s">
        <v>610</v>
      </c>
      <c r="W175" s="133" t="s">
        <v>587</v>
      </c>
      <c r="X175" s="133"/>
      <c r="Y175" s="134"/>
      <c r="Z175" s="521" t="s">
        <v>706</v>
      </c>
      <c r="AA175" s="138"/>
      <c r="AB175" s="252" t="s">
        <v>650</v>
      </c>
      <c r="AC175" s="140"/>
      <c r="AD175" s="148"/>
      <c r="AE175" s="149"/>
      <c r="AF175" s="150"/>
      <c r="AG175" s="151"/>
      <c r="AH175" s="151"/>
      <c r="AI175" s="151"/>
      <c r="AJ175" s="358">
        <v>10</v>
      </c>
      <c r="AK175" s="152"/>
      <c r="AL175" s="135"/>
      <c r="AM175" s="172"/>
      <c r="AN175" s="172"/>
      <c r="AO175" s="173"/>
      <c r="AP175" s="82" t="s">
        <v>743</v>
      </c>
    </row>
    <row r="176" spans="1:42" s="82" customFormat="1" ht="35.25" customHeight="1" thickTop="1" thickBot="1" x14ac:dyDescent="0.25">
      <c r="A176" s="402"/>
      <c r="B176" s="171">
        <v>172</v>
      </c>
      <c r="C176" s="341" t="s">
        <v>676</v>
      </c>
      <c r="D176" s="342">
        <v>2010</v>
      </c>
      <c r="E176" s="343" t="s">
        <v>10</v>
      </c>
      <c r="F176" s="95"/>
      <c r="G176" s="310">
        <v>29</v>
      </c>
      <c r="H176" s="344" t="s">
        <v>678</v>
      </c>
      <c r="I176" s="105"/>
      <c r="J176" s="107"/>
      <c r="K176" s="345" t="s">
        <v>729</v>
      </c>
      <c r="L176" s="348">
        <v>41639</v>
      </c>
      <c r="M176" s="348">
        <v>41639</v>
      </c>
      <c r="N176" s="240" t="s">
        <v>613</v>
      </c>
      <c r="O176" s="352">
        <v>1</v>
      </c>
      <c r="P176" s="353">
        <v>1</v>
      </c>
      <c r="Q176" s="355">
        <v>1</v>
      </c>
      <c r="R176" s="356">
        <v>59</v>
      </c>
      <c r="S176" s="357">
        <v>59</v>
      </c>
      <c r="T176" s="122"/>
      <c r="U176" s="160"/>
      <c r="V176" s="168" t="s">
        <v>610</v>
      </c>
      <c r="W176" s="133" t="s">
        <v>587</v>
      </c>
      <c r="X176" s="133"/>
      <c r="Y176" s="134"/>
      <c r="Z176" s="521" t="s">
        <v>706</v>
      </c>
      <c r="AA176" s="138"/>
      <c r="AB176" s="252" t="s">
        <v>650</v>
      </c>
      <c r="AC176" s="140"/>
      <c r="AD176" s="148"/>
      <c r="AE176" s="149"/>
      <c r="AF176" s="150"/>
      <c r="AG176" s="151"/>
      <c r="AH176" s="151"/>
      <c r="AI176" s="151"/>
      <c r="AJ176" s="358">
        <v>10</v>
      </c>
      <c r="AK176" s="152"/>
      <c r="AL176" s="135"/>
      <c r="AM176" s="172"/>
      <c r="AN176" s="172"/>
      <c r="AO176" s="173"/>
      <c r="AP176" s="82" t="s">
        <v>743</v>
      </c>
    </row>
    <row r="177" spans="1:42" s="82" customFormat="1" ht="35.25" customHeight="1" thickTop="1" thickBot="1" x14ac:dyDescent="0.25">
      <c r="A177" s="402"/>
      <c r="B177" s="171">
        <v>173</v>
      </c>
      <c r="C177" s="341" t="s">
        <v>676</v>
      </c>
      <c r="D177" s="342">
        <v>2010</v>
      </c>
      <c r="E177" s="343" t="s">
        <v>10</v>
      </c>
      <c r="F177" s="95"/>
      <c r="G177" s="310">
        <v>29</v>
      </c>
      <c r="H177" s="344" t="s">
        <v>678</v>
      </c>
      <c r="I177" s="105"/>
      <c r="J177" s="107"/>
      <c r="K177" s="345" t="s">
        <v>730</v>
      </c>
      <c r="L177" s="348">
        <v>41639</v>
      </c>
      <c r="M177" s="348">
        <v>41639</v>
      </c>
      <c r="N177" s="240" t="s">
        <v>613</v>
      </c>
      <c r="O177" s="352">
        <v>1</v>
      </c>
      <c r="P177" s="353">
        <v>1</v>
      </c>
      <c r="Q177" s="355">
        <v>1</v>
      </c>
      <c r="R177" s="356">
        <v>59</v>
      </c>
      <c r="S177" s="357">
        <v>59</v>
      </c>
      <c r="T177" s="122"/>
      <c r="U177" s="160"/>
      <c r="V177" s="168" t="s">
        <v>610</v>
      </c>
      <c r="W177" s="133" t="s">
        <v>587</v>
      </c>
      <c r="X177" s="133"/>
      <c r="Y177" s="134"/>
      <c r="Z177" s="521" t="s">
        <v>706</v>
      </c>
      <c r="AA177" s="138"/>
      <c r="AB177" s="252" t="s">
        <v>650</v>
      </c>
      <c r="AC177" s="140"/>
      <c r="AD177" s="148"/>
      <c r="AE177" s="149"/>
      <c r="AF177" s="150"/>
      <c r="AG177" s="151"/>
      <c r="AH177" s="151"/>
      <c r="AI177" s="151"/>
      <c r="AJ177" s="358">
        <v>10</v>
      </c>
      <c r="AK177" s="152"/>
      <c r="AL177" s="135"/>
      <c r="AM177" s="172"/>
      <c r="AN177" s="172"/>
      <c r="AO177" s="173"/>
      <c r="AP177" s="82" t="s">
        <v>743</v>
      </c>
    </row>
    <row r="178" spans="1:42" s="82" customFormat="1" ht="35.25" customHeight="1" thickTop="1" thickBot="1" x14ac:dyDescent="0.25">
      <c r="A178" s="402"/>
      <c r="B178" s="171">
        <v>174</v>
      </c>
      <c r="C178" s="341" t="s">
        <v>676</v>
      </c>
      <c r="D178" s="342">
        <v>2010</v>
      </c>
      <c r="E178" s="343" t="s">
        <v>10</v>
      </c>
      <c r="F178" s="95"/>
      <c r="G178" s="310">
        <v>29</v>
      </c>
      <c r="H178" s="344" t="s">
        <v>678</v>
      </c>
      <c r="I178" s="105"/>
      <c r="J178" s="107"/>
      <c r="K178" s="345" t="s">
        <v>731</v>
      </c>
      <c r="L178" s="348">
        <v>41639</v>
      </c>
      <c r="M178" s="348">
        <v>41639</v>
      </c>
      <c r="N178" s="240" t="s">
        <v>613</v>
      </c>
      <c r="O178" s="352">
        <v>1</v>
      </c>
      <c r="P178" s="353">
        <v>1</v>
      </c>
      <c r="Q178" s="355">
        <v>1</v>
      </c>
      <c r="R178" s="356">
        <v>76</v>
      </c>
      <c r="S178" s="357">
        <v>76</v>
      </c>
      <c r="T178" s="122"/>
      <c r="U178" s="160"/>
      <c r="V178" s="168" t="s">
        <v>610</v>
      </c>
      <c r="W178" s="133" t="s">
        <v>587</v>
      </c>
      <c r="X178" s="133"/>
      <c r="Y178" s="134"/>
      <c r="Z178" s="521" t="s">
        <v>706</v>
      </c>
      <c r="AA178" s="138"/>
      <c r="AB178" s="252" t="s">
        <v>650</v>
      </c>
      <c r="AC178" s="140"/>
      <c r="AD178" s="148"/>
      <c r="AE178" s="149"/>
      <c r="AF178" s="150"/>
      <c r="AG178" s="151"/>
      <c r="AH178" s="151"/>
      <c r="AI178" s="151"/>
      <c r="AJ178" s="358">
        <v>10</v>
      </c>
      <c r="AK178" s="152"/>
      <c r="AL178" s="135"/>
      <c r="AM178" s="172"/>
      <c r="AN178" s="172"/>
      <c r="AO178" s="173"/>
      <c r="AP178" s="82" t="s">
        <v>743</v>
      </c>
    </row>
    <row r="179" spans="1:42" s="82" customFormat="1" ht="35.25" customHeight="1" thickTop="1" thickBot="1" x14ac:dyDescent="0.25">
      <c r="A179" s="402"/>
      <c r="B179" s="171">
        <v>175</v>
      </c>
      <c r="C179" s="341" t="s">
        <v>676</v>
      </c>
      <c r="D179" s="342">
        <v>2010</v>
      </c>
      <c r="E179" s="343" t="s">
        <v>10</v>
      </c>
      <c r="F179" s="95"/>
      <c r="G179" s="310">
        <v>29</v>
      </c>
      <c r="H179" s="344" t="s">
        <v>678</v>
      </c>
      <c r="I179" s="105"/>
      <c r="J179" s="107"/>
      <c r="K179" s="345" t="s">
        <v>732</v>
      </c>
      <c r="L179" s="348">
        <v>41639</v>
      </c>
      <c r="M179" s="348">
        <v>41639</v>
      </c>
      <c r="N179" s="240" t="s">
        <v>613</v>
      </c>
      <c r="O179" s="352">
        <v>1</v>
      </c>
      <c r="P179" s="353">
        <v>1</v>
      </c>
      <c r="Q179" s="355">
        <v>1</v>
      </c>
      <c r="R179" s="356">
        <v>53</v>
      </c>
      <c r="S179" s="357">
        <v>53</v>
      </c>
      <c r="T179" s="122"/>
      <c r="U179" s="160"/>
      <c r="V179" s="168" t="s">
        <v>610</v>
      </c>
      <c r="W179" s="133" t="s">
        <v>587</v>
      </c>
      <c r="X179" s="133"/>
      <c r="Y179" s="134"/>
      <c r="Z179" s="521" t="s">
        <v>706</v>
      </c>
      <c r="AA179" s="138"/>
      <c r="AB179" s="252" t="s">
        <v>650</v>
      </c>
      <c r="AC179" s="140"/>
      <c r="AD179" s="148"/>
      <c r="AE179" s="149"/>
      <c r="AF179" s="150"/>
      <c r="AG179" s="151"/>
      <c r="AH179" s="151"/>
      <c r="AI179" s="151"/>
      <c r="AJ179" s="358">
        <v>11</v>
      </c>
      <c r="AK179" s="152"/>
      <c r="AL179" s="135"/>
      <c r="AM179" s="172"/>
      <c r="AN179" s="172"/>
      <c r="AO179" s="173"/>
      <c r="AP179" s="82" t="s">
        <v>743</v>
      </c>
    </row>
    <row r="180" spans="1:42" s="82" customFormat="1" ht="35.25" customHeight="1" thickTop="1" thickBot="1" x14ac:dyDescent="0.25">
      <c r="A180" s="402"/>
      <c r="B180" s="171">
        <v>176</v>
      </c>
      <c r="C180" s="341" t="s">
        <v>676</v>
      </c>
      <c r="D180" s="342">
        <v>2010</v>
      </c>
      <c r="E180" s="343" t="s">
        <v>10</v>
      </c>
      <c r="F180" s="95"/>
      <c r="G180" s="310">
        <v>29</v>
      </c>
      <c r="H180" s="344" t="s">
        <v>678</v>
      </c>
      <c r="I180" s="105"/>
      <c r="J180" s="107"/>
      <c r="K180" s="345" t="s">
        <v>733</v>
      </c>
      <c r="L180" s="348">
        <v>41639</v>
      </c>
      <c r="M180" s="348">
        <v>41639</v>
      </c>
      <c r="N180" s="240" t="s">
        <v>613</v>
      </c>
      <c r="O180" s="352">
        <v>1</v>
      </c>
      <c r="P180" s="353">
        <v>1</v>
      </c>
      <c r="Q180" s="355">
        <v>1</v>
      </c>
      <c r="R180" s="356">
        <v>152</v>
      </c>
      <c r="S180" s="357">
        <v>152</v>
      </c>
      <c r="T180" s="122"/>
      <c r="U180" s="160"/>
      <c r="V180" s="168" t="s">
        <v>610</v>
      </c>
      <c r="W180" s="133" t="s">
        <v>587</v>
      </c>
      <c r="X180" s="133"/>
      <c r="Y180" s="134"/>
      <c r="Z180" s="521" t="s">
        <v>706</v>
      </c>
      <c r="AA180" s="138"/>
      <c r="AB180" s="252" t="s">
        <v>650</v>
      </c>
      <c r="AC180" s="140"/>
      <c r="AD180" s="148"/>
      <c r="AE180" s="149"/>
      <c r="AF180" s="150"/>
      <c r="AG180" s="151"/>
      <c r="AH180" s="151"/>
      <c r="AI180" s="151"/>
      <c r="AJ180" s="358">
        <v>11</v>
      </c>
      <c r="AK180" s="152"/>
      <c r="AL180" s="135"/>
      <c r="AM180" s="172"/>
      <c r="AN180" s="172"/>
      <c r="AO180" s="173"/>
      <c r="AP180" s="82" t="s">
        <v>743</v>
      </c>
    </row>
    <row r="181" spans="1:42" s="82" customFormat="1" ht="35.25" customHeight="1" thickTop="1" thickBot="1" x14ac:dyDescent="0.25">
      <c r="A181" s="402"/>
      <c r="B181" s="171">
        <v>177</v>
      </c>
      <c r="C181" s="341" t="s">
        <v>676</v>
      </c>
      <c r="D181" s="342">
        <v>2010</v>
      </c>
      <c r="E181" s="343" t="s">
        <v>10</v>
      </c>
      <c r="F181" s="95"/>
      <c r="G181" s="310">
        <v>29</v>
      </c>
      <c r="H181" s="344" t="s">
        <v>678</v>
      </c>
      <c r="I181" s="105"/>
      <c r="J181" s="107"/>
      <c r="K181" s="345" t="s">
        <v>734</v>
      </c>
      <c r="L181" s="348">
        <v>41639</v>
      </c>
      <c r="M181" s="348">
        <v>41639</v>
      </c>
      <c r="N181" s="240" t="s">
        <v>613</v>
      </c>
      <c r="O181" s="352">
        <v>1</v>
      </c>
      <c r="P181" s="353">
        <v>3</v>
      </c>
      <c r="Q181" s="355">
        <v>1</v>
      </c>
      <c r="R181" s="356">
        <v>254</v>
      </c>
      <c r="S181" s="357">
        <v>254</v>
      </c>
      <c r="T181" s="122"/>
      <c r="U181" s="160"/>
      <c r="V181" s="168" t="s">
        <v>610</v>
      </c>
      <c r="W181" s="133" t="s">
        <v>587</v>
      </c>
      <c r="X181" s="133"/>
      <c r="Y181" s="134"/>
      <c r="Z181" s="521" t="s">
        <v>739</v>
      </c>
      <c r="AA181" s="138"/>
      <c r="AB181" s="252" t="s">
        <v>650</v>
      </c>
      <c r="AC181" s="140"/>
      <c r="AD181" s="148"/>
      <c r="AE181" s="149"/>
      <c r="AF181" s="150"/>
      <c r="AG181" s="151"/>
      <c r="AH181" s="151"/>
      <c r="AI181" s="151"/>
      <c r="AJ181" s="358">
        <v>11</v>
      </c>
      <c r="AK181" s="152"/>
      <c r="AL181" s="135"/>
      <c r="AM181" s="172"/>
      <c r="AN181" s="172"/>
      <c r="AO181" s="173"/>
      <c r="AP181" s="82" t="s">
        <v>743</v>
      </c>
    </row>
    <row r="182" spans="1:42" s="82" customFormat="1" ht="35.25" customHeight="1" thickTop="1" thickBot="1" x14ac:dyDescent="0.25">
      <c r="A182" s="402"/>
      <c r="B182" s="171">
        <v>178</v>
      </c>
      <c r="C182" s="341" t="s">
        <v>676</v>
      </c>
      <c r="D182" s="342">
        <v>2010</v>
      </c>
      <c r="E182" s="343" t="s">
        <v>10</v>
      </c>
      <c r="F182" s="95"/>
      <c r="G182" s="310">
        <v>29</v>
      </c>
      <c r="H182" s="344" t="s">
        <v>678</v>
      </c>
      <c r="I182" s="105"/>
      <c r="J182" s="107"/>
      <c r="K182" s="345" t="s">
        <v>734</v>
      </c>
      <c r="L182" s="348">
        <v>41639</v>
      </c>
      <c r="M182" s="348">
        <v>41639</v>
      </c>
      <c r="N182" s="240" t="s">
        <v>613</v>
      </c>
      <c r="O182" s="352">
        <v>2</v>
      </c>
      <c r="P182" s="353">
        <v>3</v>
      </c>
      <c r="Q182" s="355">
        <v>255</v>
      </c>
      <c r="R182" s="356">
        <v>506</v>
      </c>
      <c r="S182" s="357">
        <v>252</v>
      </c>
      <c r="T182" s="122"/>
      <c r="U182" s="160"/>
      <c r="V182" s="168" t="s">
        <v>610</v>
      </c>
      <c r="W182" s="133" t="s">
        <v>587</v>
      </c>
      <c r="X182" s="133"/>
      <c r="Y182" s="134"/>
      <c r="Z182" s="521" t="s">
        <v>704</v>
      </c>
      <c r="AA182" s="138"/>
      <c r="AB182" s="252" t="s">
        <v>650</v>
      </c>
      <c r="AC182" s="140"/>
      <c r="AD182" s="148"/>
      <c r="AE182" s="149"/>
      <c r="AF182" s="150"/>
      <c r="AG182" s="151"/>
      <c r="AH182" s="151"/>
      <c r="AI182" s="151"/>
      <c r="AJ182" s="358">
        <v>12</v>
      </c>
      <c r="AK182" s="152"/>
      <c r="AL182" s="135"/>
      <c r="AM182" s="172"/>
      <c r="AN182" s="172"/>
      <c r="AO182" s="173"/>
      <c r="AP182" s="82" t="s">
        <v>743</v>
      </c>
    </row>
    <row r="183" spans="1:42" s="82" customFormat="1" ht="35.25" customHeight="1" thickTop="1" thickBot="1" x14ac:dyDescent="0.25">
      <c r="A183" s="402"/>
      <c r="B183" s="171">
        <v>179</v>
      </c>
      <c r="C183" s="341" t="s">
        <v>676</v>
      </c>
      <c r="D183" s="342">
        <v>2010</v>
      </c>
      <c r="E183" s="343" t="s">
        <v>10</v>
      </c>
      <c r="F183" s="95"/>
      <c r="G183" s="310">
        <v>29</v>
      </c>
      <c r="H183" s="344" t="s">
        <v>678</v>
      </c>
      <c r="I183" s="105"/>
      <c r="J183" s="107"/>
      <c r="K183" s="345" t="s">
        <v>735</v>
      </c>
      <c r="L183" s="348">
        <v>41639</v>
      </c>
      <c r="M183" s="348">
        <v>41639</v>
      </c>
      <c r="N183" s="240" t="s">
        <v>613</v>
      </c>
      <c r="O183" s="352">
        <v>3</v>
      </c>
      <c r="P183" s="353">
        <v>3</v>
      </c>
      <c r="Q183" s="355">
        <v>507</v>
      </c>
      <c r="R183" s="356">
        <v>759</v>
      </c>
      <c r="S183" s="357">
        <v>253</v>
      </c>
      <c r="T183" s="122"/>
      <c r="U183" s="160"/>
      <c r="V183" s="168" t="s">
        <v>610</v>
      </c>
      <c r="W183" s="133" t="s">
        <v>587</v>
      </c>
      <c r="X183" s="133"/>
      <c r="Y183" s="134"/>
      <c r="Z183" s="521" t="s">
        <v>704</v>
      </c>
      <c r="AA183" s="138"/>
      <c r="AB183" s="252" t="s">
        <v>650</v>
      </c>
      <c r="AC183" s="140"/>
      <c r="AD183" s="148"/>
      <c r="AE183" s="149"/>
      <c r="AF183" s="150"/>
      <c r="AG183" s="151"/>
      <c r="AH183" s="151"/>
      <c r="AI183" s="151"/>
      <c r="AJ183" s="358">
        <v>12</v>
      </c>
      <c r="AK183" s="152"/>
      <c r="AL183" s="135"/>
      <c r="AM183" s="172"/>
      <c r="AN183" s="172"/>
      <c r="AO183" s="173"/>
      <c r="AP183" s="82" t="s">
        <v>743</v>
      </c>
    </row>
    <row r="184" spans="1:42" s="82" customFormat="1" ht="35.25" customHeight="1" thickTop="1" thickBot="1" x14ac:dyDescent="0.25">
      <c r="A184" s="402"/>
      <c r="B184" s="171">
        <v>180</v>
      </c>
      <c r="C184" s="341" t="s">
        <v>676</v>
      </c>
      <c r="D184" s="342">
        <v>2010</v>
      </c>
      <c r="E184" s="343" t="s">
        <v>10</v>
      </c>
      <c r="F184" s="95"/>
      <c r="G184" s="310">
        <v>29</v>
      </c>
      <c r="H184" s="344" t="s">
        <v>678</v>
      </c>
      <c r="I184" s="105"/>
      <c r="J184" s="107"/>
      <c r="K184" s="345" t="s">
        <v>736</v>
      </c>
      <c r="L184" s="348">
        <v>41701</v>
      </c>
      <c r="M184" s="348">
        <v>41701</v>
      </c>
      <c r="N184" s="240" t="s">
        <v>613</v>
      </c>
      <c r="O184" s="352">
        <v>1</v>
      </c>
      <c r="P184" s="353">
        <v>10</v>
      </c>
      <c r="Q184" s="355">
        <v>1</v>
      </c>
      <c r="R184" s="356">
        <v>185</v>
      </c>
      <c r="S184" s="357">
        <v>185</v>
      </c>
      <c r="T184" s="122"/>
      <c r="U184" s="160"/>
      <c r="V184" s="168" t="s">
        <v>610</v>
      </c>
      <c r="W184" s="133" t="s">
        <v>587</v>
      </c>
      <c r="X184" s="133"/>
      <c r="Y184" s="134"/>
      <c r="Z184" s="521" t="s">
        <v>706</v>
      </c>
      <c r="AA184" s="138"/>
      <c r="AB184" s="252" t="s">
        <v>650</v>
      </c>
      <c r="AC184" s="140"/>
      <c r="AD184" s="148"/>
      <c r="AE184" s="149"/>
      <c r="AF184" s="150"/>
      <c r="AG184" s="151"/>
      <c r="AH184" s="151"/>
      <c r="AI184" s="151"/>
      <c r="AJ184" s="358">
        <v>12</v>
      </c>
      <c r="AK184" s="152"/>
      <c r="AL184" s="135"/>
      <c r="AM184" s="172"/>
      <c r="AN184" s="172"/>
      <c r="AO184" s="173"/>
      <c r="AP184" s="82" t="s">
        <v>743</v>
      </c>
    </row>
    <row r="185" spans="1:42" s="82" customFormat="1" ht="35.25" customHeight="1" thickTop="1" thickBot="1" x14ac:dyDescent="0.25">
      <c r="A185" s="402"/>
      <c r="B185" s="171">
        <v>181</v>
      </c>
      <c r="C185" s="341" t="s">
        <v>676</v>
      </c>
      <c r="D185" s="342">
        <v>2010</v>
      </c>
      <c r="E185" s="343" t="s">
        <v>10</v>
      </c>
      <c r="F185" s="95"/>
      <c r="G185" s="310">
        <v>29</v>
      </c>
      <c r="H185" s="344" t="s">
        <v>678</v>
      </c>
      <c r="I185" s="105"/>
      <c r="J185" s="107"/>
      <c r="K185" s="345" t="s">
        <v>736</v>
      </c>
      <c r="L185" s="348">
        <v>41701</v>
      </c>
      <c r="M185" s="348">
        <v>41701</v>
      </c>
      <c r="N185" s="240" t="s">
        <v>613</v>
      </c>
      <c r="O185" s="352">
        <v>2</v>
      </c>
      <c r="P185" s="353">
        <v>10</v>
      </c>
      <c r="Q185" s="355">
        <v>186</v>
      </c>
      <c r="R185" s="356">
        <v>321</v>
      </c>
      <c r="S185" s="357">
        <v>136</v>
      </c>
      <c r="T185" s="122"/>
      <c r="U185" s="160"/>
      <c r="V185" s="168" t="s">
        <v>610</v>
      </c>
      <c r="W185" s="133" t="s">
        <v>587</v>
      </c>
      <c r="X185" s="133"/>
      <c r="Y185" s="134"/>
      <c r="Z185" s="521" t="s">
        <v>706</v>
      </c>
      <c r="AA185" s="138"/>
      <c r="AB185" s="252" t="s">
        <v>650</v>
      </c>
      <c r="AC185" s="140"/>
      <c r="AD185" s="148"/>
      <c r="AE185" s="149"/>
      <c r="AF185" s="150"/>
      <c r="AG185" s="151"/>
      <c r="AH185" s="151"/>
      <c r="AI185" s="151"/>
      <c r="AJ185" s="358">
        <v>13</v>
      </c>
      <c r="AK185" s="152"/>
      <c r="AL185" s="135"/>
      <c r="AM185" s="172"/>
      <c r="AN185" s="172"/>
      <c r="AO185" s="173"/>
      <c r="AP185" s="82" t="s">
        <v>743</v>
      </c>
    </row>
    <row r="186" spans="1:42" s="82" customFormat="1" ht="35.25" customHeight="1" thickTop="1" thickBot="1" x14ac:dyDescent="0.25">
      <c r="A186" s="402"/>
      <c r="B186" s="171">
        <v>182</v>
      </c>
      <c r="C186" s="341" t="s">
        <v>676</v>
      </c>
      <c r="D186" s="342">
        <v>2010</v>
      </c>
      <c r="E186" s="343" t="s">
        <v>10</v>
      </c>
      <c r="F186" s="95"/>
      <c r="G186" s="310">
        <v>29</v>
      </c>
      <c r="H186" s="344" t="s">
        <v>678</v>
      </c>
      <c r="I186" s="105"/>
      <c r="J186" s="107"/>
      <c r="K186" s="345" t="s">
        <v>736</v>
      </c>
      <c r="L186" s="348">
        <v>41701</v>
      </c>
      <c r="M186" s="348">
        <v>41701</v>
      </c>
      <c r="N186" s="240" t="s">
        <v>613</v>
      </c>
      <c r="O186" s="352">
        <v>3</v>
      </c>
      <c r="P186" s="353">
        <v>10</v>
      </c>
      <c r="Q186" s="355">
        <v>322</v>
      </c>
      <c r="R186" s="356">
        <v>413</v>
      </c>
      <c r="S186" s="357">
        <v>92</v>
      </c>
      <c r="T186" s="122"/>
      <c r="U186" s="160"/>
      <c r="V186" s="168" t="s">
        <v>610</v>
      </c>
      <c r="W186" s="133" t="s">
        <v>587</v>
      </c>
      <c r="X186" s="133"/>
      <c r="Y186" s="134"/>
      <c r="Z186" s="521" t="s">
        <v>706</v>
      </c>
      <c r="AA186" s="138"/>
      <c r="AB186" s="252" t="s">
        <v>650</v>
      </c>
      <c r="AC186" s="140"/>
      <c r="AD186" s="148"/>
      <c r="AE186" s="149"/>
      <c r="AF186" s="150"/>
      <c r="AG186" s="151"/>
      <c r="AH186" s="151"/>
      <c r="AI186" s="151"/>
      <c r="AJ186" s="358">
        <v>13</v>
      </c>
      <c r="AK186" s="152"/>
      <c r="AL186" s="135"/>
      <c r="AM186" s="172"/>
      <c r="AN186" s="172"/>
      <c r="AO186" s="173"/>
      <c r="AP186" s="82" t="s">
        <v>743</v>
      </c>
    </row>
    <row r="187" spans="1:42" s="82" customFormat="1" ht="19.5" customHeight="1" thickTop="1" thickBot="1" x14ac:dyDescent="0.25">
      <c r="A187" s="402"/>
      <c r="B187" s="171">
        <v>183</v>
      </c>
      <c r="C187" s="341" t="s">
        <v>676</v>
      </c>
      <c r="D187" s="342">
        <v>2010</v>
      </c>
      <c r="E187" s="343" t="s">
        <v>10</v>
      </c>
      <c r="F187" s="95"/>
      <c r="G187" s="310">
        <v>29</v>
      </c>
      <c r="H187" s="344" t="s">
        <v>678</v>
      </c>
      <c r="I187" s="105"/>
      <c r="J187" s="107"/>
      <c r="K187" s="345" t="s">
        <v>736</v>
      </c>
      <c r="L187" s="348">
        <v>41701</v>
      </c>
      <c r="M187" s="348">
        <v>41701</v>
      </c>
      <c r="N187" s="240" t="s">
        <v>613</v>
      </c>
      <c r="O187" s="352">
        <v>4</v>
      </c>
      <c r="P187" s="353">
        <v>10</v>
      </c>
      <c r="Q187" s="355">
        <v>414</v>
      </c>
      <c r="R187" s="356">
        <v>439</v>
      </c>
      <c r="S187" s="357">
        <v>26</v>
      </c>
      <c r="T187" s="122"/>
      <c r="U187" s="160"/>
      <c r="V187" s="168" t="s">
        <v>610</v>
      </c>
      <c r="W187" s="133" t="s">
        <v>587</v>
      </c>
      <c r="X187" s="133"/>
      <c r="Y187" s="134"/>
      <c r="Z187" s="521" t="s">
        <v>706</v>
      </c>
      <c r="AA187" s="138"/>
      <c r="AB187" s="252" t="s">
        <v>650</v>
      </c>
      <c r="AC187" s="140"/>
      <c r="AD187" s="148"/>
      <c r="AE187" s="149"/>
      <c r="AF187" s="150"/>
      <c r="AG187" s="151"/>
      <c r="AH187" s="151"/>
      <c r="AI187" s="151"/>
      <c r="AJ187" s="358">
        <v>13</v>
      </c>
      <c r="AK187" s="152"/>
      <c r="AL187" s="135"/>
      <c r="AM187" s="172"/>
      <c r="AN187" s="172"/>
      <c r="AO187" s="173"/>
      <c r="AP187" s="82" t="s">
        <v>743</v>
      </c>
    </row>
    <row r="188" spans="1:42" s="82" customFormat="1" ht="27" customHeight="1" thickTop="1" thickBot="1" x14ac:dyDescent="0.25">
      <c r="A188" s="402"/>
      <c r="B188" s="171">
        <v>184</v>
      </c>
      <c r="C188" s="341" t="s">
        <v>676</v>
      </c>
      <c r="D188" s="342">
        <v>2010</v>
      </c>
      <c r="E188" s="343" t="s">
        <v>10</v>
      </c>
      <c r="F188" s="95"/>
      <c r="G188" s="310">
        <v>29</v>
      </c>
      <c r="H188" s="344" t="s">
        <v>678</v>
      </c>
      <c r="I188" s="105"/>
      <c r="J188" s="107"/>
      <c r="K188" s="345" t="s">
        <v>736</v>
      </c>
      <c r="L188" s="348">
        <v>41701</v>
      </c>
      <c r="M188" s="348">
        <v>41701</v>
      </c>
      <c r="N188" s="240" t="s">
        <v>613</v>
      </c>
      <c r="O188" s="352">
        <v>5</v>
      </c>
      <c r="P188" s="353">
        <v>10</v>
      </c>
      <c r="Q188" s="355">
        <v>440</v>
      </c>
      <c r="R188" s="356">
        <v>580</v>
      </c>
      <c r="S188" s="357">
        <v>141</v>
      </c>
      <c r="T188" s="122"/>
      <c r="U188" s="160"/>
      <c r="V188" s="168" t="s">
        <v>610</v>
      </c>
      <c r="W188" s="133" t="s">
        <v>587</v>
      </c>
      <c r="X188" s="133"/>
      <c r="Y188" s="134"/>
      <c r="Z188" s="521" t="s">
        <v>706</v>
      </c>
      <c r="AA188" s="138"/>
      <c r="AB188" s="252" t="s">
        <v>650</v>
      </c>
      <c r="AC188" s="140"/>
      <c r="AD188" s="148"/>
      <c r="AE188" s="149"/>
      <c r="AF188" s="150"/>
      <c r="AG188" s="151"/>
      <c r="AH188" s="151"/>
      <c r="AI188" s="151"/>
      <c r="AJ188" s="358">
        <v>14</v>
      </c>
      <c r="AK188" s="152"/>
      <c r="AL188" s="135"/>
      <c r="AM188" s="172"/>
      <c r="AN188" s="172"/>
      <c r="AO188" s="173"/>
      <c r="AP188" s="82" t="s">
        <v>743</v>
      </c>
    </row>
    <row r="189" spans="1:42" s="82" customFormat="1" ht="52.5" customHeight="1" thickTop="1" thickBot="1" x14ac:dyDescent="0.25">
      <c r="A189" s="402"/>
      <c r="B189" s="171">
        <v>185</v>
      </c>
      <c r="C189" s="341" t="s">
        <v>676</v>
      </c>
      <c r="D189" s="342">
        <v>2010</v>
      </c>
      <c r="E189" s="343" t="s">
        <v>10</v>
      </c>
      <c r="F189" s="95"/>
      <c r="G189" s="310">
        <v>29</v>
      </c>
      <c r="H189" s="344" t="s">
        <v>678</v>
      </c>
      <c r="I189" s="105"/>
      <c r="J189" s="107"/>
      <c r="K189" s="345" t="s">
        <v>736</v>
      </c>
      <c r="L189" s="348">
        <v>41701</v>
      </c>
      <c r="M189" s="348">
        <v>41701</v>
      </c>
      <c r="N189" s="240" t="s">
        <v>613</v>
      </c>
      <c r="O189" s="352">
        <v>6</v>
      </c>
      <c r="P189" s="353">
        <v>10</v>
      </c>
      <c r="Q189" s="355">
        <v>581</v>
      </c>
      <c r="R189" s="356">
        <v>835</v>
      </c>
      <c r="S189" s="357">
        <v>255</v>
      </c>
      <c r="T189" s="122"/>
      <c r="U189" s="160"/>
      <c r="V189" s="168" t="s">
        <v>610</v>
      </c>
      <c r="W189" s="133" t="s">
        <v>587</v>
      </c>
      <c r="X189" s="133"/>
      <c r="Y189" s="134"/>
      <c r="Z189" s="521" t="s">
        <v>704</v>
      </c>
      <c r="AA189" s="138"/>
      <c r="AB189" s="252" t="s">
        <v>650</v>
      </c>
      <c r="AC189" s="140"/>
      <c r="AD189" s="148"/>
      <c r="AE189" s="149"/>
      <c r="AF189" s="150"/>
      <c r="AG189" s="151"/>
      <c r="AH189" s="151"/>
      <c r="AI189" s="151"/>
      <c r="AJ189" s="358">
        <v>14</v>
      </c>
      <c r="AK189" s="152"/>
      <c r="AL189" s="135"/>
      <c r="AM189" s="172"/>
      <c r="AN189" s="172"/>
      <c r="AO189" s="173"/>
      <c r="AP189" s="82" t="s">
        <v>743</v>
      </c>
    </row>
    <row r="190" spans="1:42" s="82" customFormat="1" ht="39" customHeight="1" thickTop="1" thickBot="1" x14ac:dyDescent="0.25">
      <c r="A190" s="402"/>
      <c r="B190" s="171">
        <v>186</v>
      </c>
      <c r="C190" s="341" t="s">
        <v>676</v>
      </c>
      <c r="D190" s="342">
        <v>2010</v>
      </c>
      <c r="E190" s="343" t="s">
        <v>10</v>
      </c>
      <c r="F190" s="95"/>
      <c r="G190" s="310">
        <v>29</v>
      </c>
      <c r="H190" s="344" t="s">
        <v>678</v>
      </c>
      <c r="I190" s="105"/>
      <c r="J190" s="107"/>
      <c r="K190" s="345" t="s">
        <v>736</v>
      </c>
      <c r="L190" s="348">
        <v>41701</v>
      </c>
      <c r="M190" s="348">
        <v>41701</v>
      </c>
      <c r="N190" s="240" t="s">
        <v>613</v>
      </c>
      <c r="O190" s="352">
        <v>7</v>
      </c>
      <c r="P190" s="353">
        <v>10</v>
      </c>
      <c r="Q190" s="355">
        <v>836</v>
      </c>
      <c r="R190" s="356">
        <v>1085</v>
      </c>
      <c r="S190" s="357">
        <v>250</v>
      </c>
      <c r="T190" s="122"/>
      <c r="U190" s="160"/>
      <c r="V190" s="168" t="s">
        <v>610</v>
      </c>
      <c r="W190" s="133" t="s">
        <v>587</v>
      </c>
      <c r="X190" s="133"/>
      <c r="Y190" s="134"/>
      <c r="Z190" s="521" t="s">
        <v>704</v>
      </c>
      <c r="AA190" s="138"/>
      <c r="AB190" s="252" t="s">
        <v>650</v>
      </c>
      <c r="AC190" s="140"/>
      <c r="AD190" s="148"/>
      <c r="AE190" s="149"/>
      <c r="AF190" s="150"/>
      <c r="AG190" s="151"/>
      <c r="AH190" s="151"/>
      <c r="AI190" s="151"/>
      <c r="AJ190" s="358">
        <v>14</v>
      </c>
      <c r="AK190" s="152"/>
      <c r="AL190" s="135"/>
      <c r="AM190" s="172"/>
      <c r="AN190" s="172"/>
      <c r="AO190" s="173"/>
      <c r="AP190" s="82" t="s">
        <v>743</v>
      </c>
    </row>
    <row r="191" spans="1:42" s="82" customFormat="1" ht="53.25" customHeight="1" thickTop="1" thickBot="1" x14ac:dyDescent="0.25">
      <c r="A191" s="402"/>
      <c r="B191" s="171">
        <v>187</v>
      </c>
      <c r="C191" s="341" t="s">
        <v>676</v>
      </c>
      <c r="D191" s="342">
        <v>2010</v>
      </c>
      <c r="E191" s="343" t="s">
        <v>10</v>
      </c>
      <c r="F191" s="95"/>
      <c r="G191" s="310">
        <v>29</v>
      </c>
      <c r="H191" s="344" t="s">
        <v>678</v>
      </c>
      <c r="I191" s="105"/>
      <c r="J191" s="107"/>
      <c r="K191" s="345" t="s">
        <v>737</v>
      </c>
      <c r="L191" s="348">
        <v>41701</v>
      </c>
      <c r="M191" s="348">
        <v>41701</v>
      </c>
      <c r="N191" s="240" t="s">
        <v>613</v>
      </c>
      <c r="O191" s="352">
        <v>8</v>
      </c>
      <c r="P191" s="353">
        <v>10</v>
      </c>
      <c r="Q191" s="355">
        <v>1086</v>
      </c>
      <c r="R191" s="356">
        <v>1348</v>
      </c>
      <c r="S191" s="357">
        <v>263</v>
      </c>
      <c r="T191" s="122"/>
      <c r="U191" s="160"/>
      <c r="V191" s="168" t="s">
        <v>610</v>
      </c>
      <c r="W191" s="133" t="s">
        <v>587</v>
      </c>
      <c r="X191" s="133"/>
      <c r="Y191" s="134"/>
      <c r="Z191" s="522" t="s">
        <v>740</v>
      </c>
      <c r="AA191" s="138"/>
      <c r="AB191" s="252" t="s">
        <v>650</v>
      </c>
      <c r="AC191" s="140"/>
      <c r="AD191" s="148"/>
      <c r="AE191" s="149"/>
      <c r="AF191" s="150"/>
      <c r="AG191" s="151"/>
      <c r="AH191" s="151"/>
      <c r="AI191" s="151"/>
      <c r="AJ191" s="358">
        <v>15</v>
      </c>
      <c r="AK191" s="152"/>
      <c r="AL191" s="135"/>
      <c r="AM191" s="172"/>
      <c r="AN191" s="172"/>
      <c r="AO191" s="173"/>
      <c r="AP191" s="82" t="s">
        <v>743</v>
      </c>
    </row>
    <row r="192" spans="1:42" s="82" customFormat="1" ht="8.25" customHeight="1" thickTop="1" thickBot="1" x14ac:dyDescent="0.25">
      <c r="A192" s="402"/>
      <c r="B192" s="171">
        <v>188</v>
      </c>
      <c r="C192" s="341" t="s">
        <v>676</v>
      </c>
      <c r="D192" s="342">
        <v>2010</v>
      </c>
      <c r="E192" s="343" t="s">
        <v>10</v>
      </c>
      <c r="F192" s="95"/>
      <c r="G192" s="310">
        <v>29</v>
      </c>
      <c r="H192" s="344" t="s">
        <v>678</v>
      </c>
      <c r="I192" s="105"/>
      <c r="J192" s="107"/>
      <c r="K192" s="345" t="s">
        <v>737</v>
      </c>
      <c r="L192" s="348">
        <v>41701</v>
      </c>
      <c r="M192" s="348">
        <v>41701</v>
      </c>
      <c r="N192" s="240" t="s">
        <v>613</v>
      </c>
      <c r="O192" s="352">
        <v>9</v>
      </c>
      <c r="P192" s="353">
        <v>10</v>
      </c>
      <c r="Q192" s="355">
        <v>1349</v>
      </c>
      <c r="R192" s="356">
        <v>1591</v>
      </c>
      <c r="S192" s="357">
        <v>243</v>
      </c>
      <c r="T192" s="122"/>
      <c r="U192" s="160"/>
      <c r="V192" s="168" t="s">
        <v>610</v>
      </c>
      <c r="W192" s="133" t="s">
        <v>587</v>
      </c>
      <c r="X192" s="133"/>
      <c r="Y192" s="134"/>
      <c r="Z192" s="521" t="s">
        <v>704</v>
      </c>
      <c r="AA192" s="138"/>
      <c r="AB192" s="252" t="s">
        <v>650</v>
      </c>
      <c r="AC192" s="140"/>
      <c r="AD192" s="148"/>
      <c r="AE192" s="149"/>
      <c r="AF192" s="150"/>
      <c r="AG192" s="151"/>
      <c r="AH192" s="151"/>
      <c r="AI192" s="151"/>
      <c r="AJ192" s="358">
        <v>15</v>
      </c>
      <c r="AK192" s="152"/>
      <c r="AL192" s="135"/>
      <c r="AM192" s="172"/>
      <c r="AN192" s="172"/>
      <c r="AO192" s="173"/>
      <c r="AP192" s="82" t="s">
        <v>743</v>
      </c>
    </row>
    <row r="193" spans="1:42" s="82" customFormat="1" ht="22.5" customHeight="1" thickTop="1" thickBot="1" x14ac:dyDescent="0.25">
      <c r="A193" s="402"/>
      <c r="B193" s="256">
        <v>189</v>
      </c>
      <c r="C193" s="431" t="s">
        <v>676</v>
      </c>
      <c r="D193" s="432">
        <v>2010</v>
      </c>
      <c r="E193" s="433" t="s">
        <v>10</v>
      </c>
      <c r="F193" s="260"/>
      <c r="G193" s="434">
        <v>29</v>
      </c>
      <c r="H193" s="435" t="s">
        <v>678</v>
      </c>
      <c r="I193" s="261"/>
      <c r="J193" s="263"/>
      <c r="K193" s="436" t="s">
        <v>736</v>
      </c>
      <c r="L193" s="437">
        <v>41701</v>
      </c>
      <c r="M193" s="437">
        <v>41701</v>
      </c>
      <c r="N193" s="260" t="s">
        <v>613</v>
      </c>
      <c r="O193" s="438">
        <v>10</v>
      </c>
      <c r="P193" s="439">
        <v>10</v>
      </c>
      <c r="Q193" s="440">
        <v>1592</v>
      </c>
      <c r="R193" s="441">
        <v>1741</v>
      </c>
      <c r="S193" s="442">
        <v>150</v>
      </c>
      <c r="T193" s="268"/>
      <c r="U193" s="269"/>
      <c r="V193" s="248" t="s">
        <v>610</v>
      </c>
      <c r="W193" s="249" t="s">
        <v>587</v>
      </c>
      <c r="X193" s="271"/>
      <c r="Y193" s="272"/>
      <c r="Z193" s="524" t="s">
        <v>739</v>
      </c>
      <c r="AA193" s="273"/>
      <c r="AB193" s="376" t="s">
        <v>650</v>
      </c>
      <c r="AC193" s="274"/>
      <c r="AD193" s="275"/>
      <c r="AE193" s="276"/>
      <c r="AF193" s="443"/>
      <c r="AG193" s="444"/>
      <c r="AH193" s="444"/>
      <c r="AI193" s="444"/>
      <c r="AJ193" s="445">
        <v>15</v>
      </c>
      <c r="AK193" s="446"/>
      <c r="AL193" s="375"/>
      <c r="AM193" s="447"/>
      <c r="AN193" s="447"/>
      <c r="AO193" s="173"/>
      <c r="AP193" s="82" t="s">
        <v>743</v>
      </c>
    </row>
    <row r="194" spans="1:42" s="82" customFormat="1" ht="25.5" customHeight="1" thickTop="1" x14ac:dyDescent="0.2">
      <c r="A194" s="383"/>
      <c r="B194" s="277">
        <v>190</v>
      </c>
      <c r="C194" s="449" t="s">
        <v>676</v>
      </c>
      <c r="D194" s="450">
        <v>2012</v>
      </c>
      <c r="E194" s="451" t="s">
        <v>278</v>
      </c>
      <c r="F194" s="281"/>
      <c r="G194" s="452" t="s">
        <v>634</v>
      </c>
      <c r="H194" s="453" t="s">
        <v>745</v>
      </c>
      <c r="I194" s="282"/>
      <c r="J194" s="284"/>
      <c r="K194" s="454" t="s">
        <v>747</v>
      </c>
      <c r="L194" s="455">
        <v>40506</v>
      </c>
      <c r="M194" s="456">
        <v>40984</v>
      </c>
      <c r="N194" s="281" t="s">
        <v>613</v>
      </c>
      <c r="O194" s="457">
        <v>1</v>
      </c>
      <c r="P194" s="457">
        <v>6</v>
      </c>
      <c r="Q194" s="457">
        <v>1</v>
      </c>
      <c r="R194" s="457">
        <v>235</v>
      </c>
      <c r="S194" s="457">
        <v>235</v>
      </c>
      <c r="T194" s="289"/>
      <c r="U194" s="290"/>
      <c r="V194" s="474" t="s">
        <v>610</v>
      </c>
      <c r="W194" s="475" t="s">
        <v>587</v>
      </c>
      <c r="X194" s="292"/>
      <c r="Y194" s="293"/>
      <c r="Z194" s="517" t="s">
        <v>750</v>
      </c>
      <c r="AA194" s="294"/>
      <c r="AB194" s="471" t="s">
        <v>650</v>
      </c>
      <c r="AC194" s="296"/>
      <c r="AD194" s="297"/>
      <c r="AE194" s="298"/>
      <c r="AF194" s="398"/>
      <c r="AG194" s="399"/>
      <c r="AH194" s="399"/>
      <c r="AI194" s="399"/>
      <c r="AJ194" s="472">
        <v>1</v>
      </c>
      <c r="AK194" s="401"/>
      <c r="AL194" s="294"/>
      <c r="AM194" s="458"/>
      <c r="AN194" s="458"/>
      <c r="AO194" s="173"/>
    </row>
    <row r="195" spans="1:42" s="82" customFormat="1" ht="27" customHeight="1" x14ac:dyDescent="0.2">
      <c r="A195" s="402"/>
      <c r="B195" s="171">
        <v>191</v>
      </c>
      <c r="C195" s="419" t="s">
        <v>676</v>
      </c>
      <c r="D195" s="420">
        <v>2012</v>
      </c>
      <c r="E195" s="421" t="s">
        <v>278</v>
      </c>
      <c r="F195" s="95"/>
      <c r="G195" s="422" t="s">
        <v>634</v>
      </c>
      <c r="H195" s="423" t="s">
        <v>745</v>
      </c>
      <c r="I195" s="105"/>
      <c r="J195" s="107"/>
      <c r="K195" s="424" t="s">
        <v>747</v>
      </c>
      <c r="L195" s="425">
        <v>41019</v>
      </c>
      <c r="M195" s="426">
        <v>41344</v>
      </c>
      <c r="N195" s="95" t="s">
        <v>613</v>
      </c>
      <c r="O195" s="428">
        <v>2</v>
      </c>
      <c r="P195" s="427">
        <v>6</v>
      </c>
      <c r="Q195" s="428">
        <v>236</v>
      </c>
      <c r="R195" s="428">
        <v>422</v>
      </c>
      <c r="S195" s="428">
        <v>186</v>
      </c>
      <c r="T195" s="122"/>
      <c r="U195" s="160"/>
      <c r="V195" s="476" t="s">
        <v>610</v>
      </c>
      <c r="W195" s="477" t="s">
        <v>587</v>
      </c>
      <c r="X195" s="133"/>
      <c r="Y195" s="134"/>
      <c r="Z195" s="515" t="s">
        <v>750</v>
      </c>
      <c r="AA195" s="138"/>
      <c r="AB195" s="139" t="s">
        <v>650</v>
      </c>
      <c r="AC195" s="140"/>
      <c r="AD195" s="148"/>
      <c r="AE195" s="149"/>
      <c r="AF195" s="150"/>
      <c r="AG195" s="151"/>
      <c r="AH195" s="151"/>
      <c r="AI195" s="151"/>
      <c r="AJ195" s="470">
        <v>1</v>
      </c>
      <c r="AK195" s="152"/>
      <c r="AL195" s="135"/>
      <c r="AM195" s="172"/>
      <c r="AN195" s="172"/>
      <c r="AO195" s="173"/>
    </row>
    <row r="196" spans="1:42" s="82" customFormat="1" ht="18" customHeight="1" x14ac:dyDescent="0.2">
      <c r="A196" s="402"/>
      <c r="B196" s="171">
        <v>192</v>
      </c>
      <c r="C196" s="419" t="s">
        <v>676</v>
      </c>
      <c r="D196" s="420">
        <v>2012</v>
      </c>
      <c r="E196" s="421" t="s">
        <v>278</v>
      </c>
      <c r="F196" s="95"/>
      <c r="G196" s="422" t="s">
        <v>634</v>
      </c>
      <c r="H196" s="423" t="s">
        <v>745</v>
      </c>
      <c r="I196" s="105"/>
      <c r="J196" s="107"/>
      <c r="K196" s="424" t="s">
        <v>747</v>
      </c>
      <c r="L196" s="425">
        <v>41347</v>
      </c>
      <c r="M196" s="426">
        <v>41509</v>
      </c>
      <c r="N196" s="95" t="s">
        <v>613</v>
      </c>
      <c r="O196" s="428">
        <v>3</v>
      </c>
      <c r="P196" s="427">
        <v>6</v>
      </c>
      <c r="Q196" s="428">
        <v>423</v>
      </c>
      <c r="R196" s="428">
        <v>674</v>
      </c>
      <c r="S196" s="428">
        <v>251</v>
      </c>
      <c r="T196" s="122"/>
      <c r="U196" s="160"/>
      <c r="V196" s="168" t="s">
        <v>610</v>
      </c>
      <c r="W196" s="133" t="s">
        <v>587</v>
      </c>
      <c r="X196" s="133"/>
      <c r="Y196" s="134"/>
      <c r="Z196" s="515" t="s">
        <v>750</v>
      </c>
      <c r="AA196" s="138"/>
      <c r="AB196" s="139" t="s">
        <v>650</v>
      </c>
      <c r="AC196" s="140"/>
      <c r="AD196" s="148"/>
      <c r="AE196" s="149"/>
      <c r="AF196" s="150"/>
      <c r="AG196" s="151"/>
      <c r="AH196" s="151"/>
      <c r="AI196" s="151"/>
      <c r="AJ196" s="470">
        <v>1</v>
      </c>
      <c r="AK196" s="152"/>
      <c r="AL196" s="135"/>
      <c r="AM196" s="172"/>
      <c r="AN196" s="172"/>
      <c r="AO196" s="173"/>
    </row>
    <row r="197" spans="1:42" s="82" customFormat="1" ht="12" customHeight="1" x14ac:dyDescent="0.2">
      <c r="A197" s="402"/>
      <c r="B197" s="171">
        <v>193</v>
      </c>
      <c r="C197" s="419" t="s">
        <v>676</v>
      </c>
      <c r="D197" s="420">
        <v>2012</v>
      </c>
      <c r="E197" s="421" t="s">
        <v>278</v>
      </c>
      <c r="F197" s="95"/>
      <c r="G197" s="422" t="s">
        <v>634</v>
      </c>
      <c r="H197" s="423" t="s">
        <v>745</v>
      </c>
      <c r="I197" s="105"/>
      <c r="J197" s="107"/>
      <c r="K197" s="424" t="s">
        <v>747</v>
      </c>
      <c r="L197" s="425">
        <v>41511</v>
      </c>
      <c r="M197" s="426">
        <v>41617</v>
      </c>
      <c r="N197" s="95" t="s">
        <v>613</v>
      </c>
      <c r="O197" s="428">
        <v>4</v>
      </c>
      <c r="P197" s="427">
        <v>6</v>
      </c>
      <c r="Q197" s="428">
        <v>675</v>
      </c>
      <c r="R197" s="428">
        <v>885</v>
      </c>
      <c r="S197" s="428">
        <v>210</v>
      </c>
      <c r="T197" s="122"/>
      <c r="U197" s="160"/>
      <c r="V197" s="168" t="s">
        <v>610</v>
      </c>
      <c r="W197" s="133" t="s">
        <v>587</v>
      </c>
      <c r="X197" s="133"/>
      <c r="Y197" s="134"/>
      <c r="Z197" s="515" t="s">
        <v>750</v>
      </c>
      <c r="AA197" s="138"/>
      <c r="AB197" s="139" t="s">
        <v>650</v>
      </c>
      <c r="AC197" s="140"/>
      <c r="AD197" s="148"/>
      <c r="AE197" s="149"/>
      <c r="AF197" s="150"/>
      <c r="AG197" s="151"/>
      <c r="AH197" s="151"/>
      <c r="AI197" s="151"/>
      <c r="AJ197" s="470">
        <v>1</v>
      </c>
      <c r="AK197" s="152"/>
      <c r="AL197" s="135"/>
      <c r="AM197" s="172"/>
      <c r="AN197" s="172"/>
      <c r="AO197" s="173"/>
    </row>
    <row r="198" spans="1:42" s="82" customFormat="1" ht="16.5" customHeight="1" x14ac:dyDescent="0.2">
      <c r="A198" s="402"/>
      <c r="B198" s="171">
        <v>194</v>
      </c>
      <c r="C198" s="419" t="s">
        <v>676</v>
      </c>
      <c r="D198" s="420">
        <v>2012</v>
      </c>
      <c r="E198" s="421" t="s">
        <v>278</v>
      </c>
      <c r="F198" s="95"/>
      <c r="G198" s="422" t="s">
        <v>634</v>
      </c>
      <c r="H198" s="423" t="s">
        <v>745</v>
      </c>
      <c r="I198" s="105"/>
      <c r="J198" s="107"/>
      <c r="K198" s="424" t="s">
        <v>747</v>
      </c>
      <c r="L198" s="425">
        <v>41620</v>
      </c>
      <c r="M198" s="426">
        <v>42068</v>
      </c>
      <c r="N198" s="95" t="s">
        <v>613</v>
      </c>
      <c r="O198" s="428">
        <v>5</v>
      </c>
      <c r="P198" s="427">
        <v>6</v>
      </c>
      <c r="Q198" s="428">
        <v>886</v>
      </c>
      <c r="R198" s="428">
        <v>1106</v>
      </c>
      <c r="S198" s="428">
        <v>220</v>
      </c>
      <c r="T198" s="122"/>
      <c r="U198" s="160"/>
      <c r="V198" s="168" t="s">
        <v>610</v>
      </c>
      <c r="W198" s="133" t="s">
        <v>587</v>
      </c>
      <c r="X198" s="133"/>
      <c r="Y198" s="134"/>
      <c r="Z198" s="515" t="s">
        <v>750</v>
      </c>
      <c r="AA198" s="138"/>
      <c r="AB198" s="139" t="s">
        <v>650</v>
      </c>
      <c r="AC198" s="140"/>
      <c r="AD198" s="148"/>
      <c r="AE198" s="149"/>
      <c r="AF198" s="150"/>
      <c r="AG198" s="151"/>
      <c r="AH198" s="151"/>
      <c r="AI198" s="151"/>
      <c r="AJ198" s="470">
        <v>1</v>
      </c>
      <c r="AK198" s="152"/>
      <c r="AL198" s="135"/>
      <c r="AM198" s="172"/>
      <c r="AN198" s="172"/>
      <c r="AO198" s="173"/>
    </row>
    <row r="199" spans="1:42" s="82" customFormat="1" ht="12" customHeight="1" x14ac:dyDescent="0.2">
      <c r="A199" s="402"/>
      <c r="B199" s="171">
        <v>195</v>
      </c>
      <c r="C199" s="419" t="s">
        <v>676</v>
      </c>
      <c r="D199" s="420">
        <v>2012</v>
      </c>
      <c r="E199" s="421" t="s">
        <v>278</v>
      </c>
      <c r="F199" s="95"/>
      <c r="G199" s="422" t="s">
        <v>634</v>
      </c>
      <c r="H199" s="423" t="s">
        <v>745</v>
      </c>
      <c r="I199" s="105"/>
      <c r="J199" s="107"/>
      <c r="K199" s="424" t="s">
        <v>747</v>
      </c>
      <c r="L199" s="425">
        <v>42068</v>
      </c>
      <c r="M199" s="426">
        <v>42422</v>
      </c>
      <c r="N199" s="95" t="s">
        <v>613</v>
      </c>
      <c r="O199" s="428">
        <v>6</v>
      </c>
      <c r="P199" s="427">
        <v>6</v>
      </c>
      <c r="Q199" s="428">
        <v>1107</v>
      </c>
      <c r="R199" s="428">
        <v>1229</v>
      </c>
      <c r="S199" s="428">
        <v>122</v>
      </c>
      <c r="T199" s="122"/>
      <c r="U199" s="160"/>
      <c r="V199" s="168" t="s">
        <v>610</v>
      </c>
      <c r="W199" s="133" t="s">
        <v>587</v>
      </c>
      <c r="X199" s="133"/>
      <c r="Y199" s="134"/>
      <c r="Z199" s="515" t="s">
        <v>750</v>
      </c>
      <c r="AA199" s="138"/>
      <c r="AB199" s="139" t="s">
        <v>650</v>
      </c>
      <c r="AC199" s="140"/>
      <c r="AD199" s="148"/>
      <c r="AE199" s="149"/>
      <c r="AF199" s="150"/>
      <c r="AG199" s="151"/>
      <c r="AH199" s="151"/>
      <c r="AI199" s="151"/>
      <c r="AJ199" s="470">
        <v>1</v>
      </c>
      <c r="AK199" s="152"/>
      <c r="AL199" s="135"/>
      <c r="AM199" s="172"/>
      <c r="AN199" s="172"/>
      <c r="AO199" s="173"/>
    </row>
    <row r="200" spans="1:42" s="82" customFormat="1" ht="18.75" customHeight="1" x14ac:dyDescent="0.2">
      <c r="A200" s="402"/>
      <c r="B200" s="171">
        <v>196</v>
      </c>
      <c r="C200" s="419" t="s">
        <v>676</v>
      </c>
      <c r="D200" s="420">
        <v>2012</v>
      </c>
      <c r="E200" s="421" t="s">
        <v>278</v>
      </c>
      <c r="F200" s="95"/>
      <c r="G200" s="422" t="s">
        <v>634</v>
      </c>
      <c r="H200" s="423" t="s">
        <v>745</v>
      </c>
      <c r="I200" s="105"/>
      <c r="J200" s="107"/>
      <c r="K200" s="424" t="s">
        <v>748</v>
      </c>
      <c r="L200" s="425">
        <v>40694</v>
      </c>
      <c r="M200" s="426">
        <v>42423</v>
      </c>
      <c r="N200" s="95" t="s">
        <v>613</v>
      </c>
      <c r="O200" s="428">
        <v>1</v>
      </c>
      <c r="P200" s="428">
        <v>1</v>
      </c>
      <c r="Q200" s="428">
        <v>1</v>
      </c>
      <c r="R200" s="428">
        <v>230</v>
      </c>
      <c r="S200" s="429">
        <v>230</v>
      </c>
      <c r="T200" s="122"/>
      <c r="U200" s="160"/>
      <c r="V200" s="168" t="s">
        <v>610</v>
      </c>
      <c r="W200" s="133" t="s">
        <v>587</v>
      </c>
      <c r="X200" s="133"/>
      <c r="Y200" s="134"/>
      <c r="Z200" s="515" t="s">
        <v>750</v>
      </c>
      <c r="AA200" s="138"/>
      <c r="AB200" s="139" t="s">
        <v>650</v>
      </c>
      <c r="AC200" s="140"/>
      <c r="AD200" s="148"/>
      <c r="AE200" s="149"/>
      <c r="AF200" s="150"/>
      <c r="AG200" s="151"/>
      <c r="AH200" s="151"/>
      <c r="AI200" s="151"/>
      <c r="AJ200" s="470">
        <v>1</v>
      </c>
      <c r="AK200" s="152"/>
      <c r="AL200" s="135"/>
      <c r="AM200" s="172"/>
      <c r="AN200" s="172"/>
      <c r="AO200" s="173"/>
    </row>
    <row r="201" spans="1:42" s="82" customFormat="1" ht="19.5" customHeight="1" x14ac:dyDescent="0.2">
      <c r="A201" s="402"/>
      <c r="B201" s="171">
        <v>197</v>
      </c>
      <c r="C201" s="419" t="s">
        <v>676</v>
      </c>
      <c r="D201" s="420">
        <v>2012</v>
      </c>
      <c r="E201" s="421" t="s">
        <v>25</v>
      </c>
      <c r="F201" s="95"/>
      <c r="G201" s="422" t="s">
        <v>744</v>
      </c>
      <c r="H201" s="423" t="s">
        <v>746</v>
      </c>
      <c r="I201" s="105"/>
      <c r="J201" s="107"/>
      <c r="K201" s="424" t="s">
        <v>749</v>
      </c>
      <c r="L201" s="425">
        <v>42045</v>
      </c>
      <c r="M201" s="426">
        <v>42353</v>
      </c>
      <c r="N201" s="95" t="s">
        <v>613</v>
      </c>
      <c r="O201" s="428">
        <v>1</v>
      </c>
      <c r="P201" s="428">
        <v>1</v>
      </c>
      <c r="Q201" s="428">
        <v>1</v>
      </c>
      <c r="R201" s="428">
        <v>229</v>
      </c>
      <c r="S201" s="429">
        <v>229</v>
      </c>
      <c r="T201" s="122"/>
      <c r="U201" s="160"/>
      <c r="V201" s="168" t="s">
        <v>610</v>
      </c>
      <c r="W201" s="133" t="s">
        <v>587</v>
      </c>
      <c r="X201" s="133"/>
      <c r="Y201" s="134"/>
      <c r="Z201" s="515" t="s">
        <v>750</v>
      </c>
      <c r="AA201" s="138"/>
      <c r="AB201" s="139" t="s">
        <v>650</v>
      </c>
      <c r="AC201" s="140"/>
      <c r="AD201" s="148"/>
      <c r="AE201" s="149"/>
      <c r="AF201" s="150"/>
      <c r="AG201" s="151"/>
      <c r="AH201" s="151"/>
      <c r="AI201" s="151"/>
      <c r="AJ201" s="470">
        <v>2</v>
      </c>
      <c r="AK201" s="152"/>
      <c r="AL201" s="135"/>
      <c r="AM201" s="172"/>
      <c r="AN201" s="172"/>
      <c r="AO201" s="173"/>
    </row>
    <row r="202" spans="1:42" s="82" customFormat="1" ht="21.75" customHeight="1" x14ac:dyDescent="0.2">
      <c r="A202" s="402"/>
      <c r="B202" s="171">
        <v>198</v>
      </c>
      <c r="C202" s="419" t="s">
        <v>676</v>
      </c>
      <c r="D202" s="420">
        <v>2015</v>
      </c>
      <c r="E202" s="421" t="s">
        <v>25</v>
      </c>
      <c r="F202" s="95"/>
      <c r="G202" s="422" t="s">
        <v>744</v>
      </c>
      <c r="H202" s="423" t="s">
        <v>746</v>
      </c>
      <c r="I202" s="105"/>
      <c r="J202" s="107"/>
      <c r="K202" s="424" t="s">
        <v>749</v>
      </c>
      <c r="L202" s="425">
        <v>42032</v>
      </c>
      <c r="M202" s="426">
        <v>42082</v>
      </c>
      <c r="N202" s="95" t="s">
        <v>613</v>
      </c>
      <c r="O202" s="428">
        <v>1</v>
      </c>
      <c r="P202" s="428">
        <v>1</v>
      </c>
      <c r="Q202" s="428">
        <v>1</v>
      </c>
      <c r="R202" s="428">
        <v>105</v>
      </c>
      <c r="S202" s="429">
        <v>105</v>
      </c>
      <c r="T202" s="122"/>
      <c r="U202" s="160"/>
      <c r="V202" s="168" t="s">
        <v>610</v>
      </c>
      <c r="W202" s="133" t="s">
        <v>587</v>
      </c>
      <c r="X202" s="133"/>
      <c r="Y202" s="134"/>
      <c r="Z202" s="516" t="s">
        <v>750</v>
      </c>
      <c r="AA202" s="138"/>
      <c r="AB202" s="139" t="s">
        <v>650</v>
      </c>
      <c r="AC202" s="140"/>
      <c r="AD202" s="148"/>
      <c r="AE202" s="149"/>
      <c r="AF202" s="150"/>
      <c r="AG202" s="151"/>
      <c r="AH202" s="151"/>
      <c r="AI202" s="151"/>
      <c r="AJ202" s="470">
        <v>2</v>
      </c>
      <c r="AK202" s="152"/>
      <c r="AL202" s="135"/>
      <c r="AM202" s="172"/>
      <c r="AN202" s="172"/>
      <c r="AO202" s="173"/>
    </row>
    <row r="203" spans="1:42" s="82" customFormat="1" ht="40.5" customHeight="1" thickBot="1" x14ac:dyDescent="0.25">
      <c r="A203" s="403"/>
      <c r="B203" s="236">
        <v>199</v>
      </c>
      <c r="C203" s="459" t="s">
        <v>676</v>
      </c>
      <c r="D203" s="460">
        <v>2015</v>
      </c>
      <c r="E203" s="461" t="s">
        <v>25</v>
      </c>
      <c r="F203" s="240"/>
      <c r="G203" s="462" t="s">
        <v>744</v>
      </c>
      <c r="H203" s="463" t="s">
        <v>746</v>
      </c>
      <c r="I203" s="241"/>
      <c r="J203" s="243"/>
      <c r="K203" s="464" t="s">
        <v>749</v>
      </c>
      <c r="L203" s="465">
        <v>42094</v>
      </c>
      <c r="M203" s="466">
        <v>42094</v>
      </c>
      <c r="N203" s="240" t="s">
        <v>613</v>
      </c>
      <c r="O203" s="467">
        <v>1</v>
      </c>
      <c r="P203" s="467">
        <v>1</v>
      </c>
      <c r="Q203" s="467">
        <v>1</v>
      </c>
      <c r="R203" s="467">
        <v>187</v>
      </c>
      <c r="S203" s="468">
        <v>187</v>
      </c>
      <c r="T203" s="246"/>
      <c r="U203" s="247"/>
      <c r="V203" s="248" t="s">
        <v>610</v>
      </c>
      <c r="W203" s="249" t="s">
        <v>587</v>
      </c>
      <c r="X203" s="249"/>
      <c r="Y203" s="250"/>
      <c r="Z203" s="525" t="s">
        <v>750</v>
      </c>
      <c r="AA203" s="251"/>
      <c r="AB203" s="252" t="s">
        <v>650</v>
      </c>
      <c r="AC203" s="253"/>
      <c r="AD203" s="254"/>
      <c r="AE203" s="255"/>
      <c r="AF203" s="313"/>
      <c r="AG203" s="314"/>
      <c r="AH203" s="314"/>
      <c r="AI203" s="314"/>
      <c r="AJ203" s="473">
        <v>2</v>
      </c>
      <c r="AK203" s="315"/>
      <c r="AL203" s="333"/>
      <c r="AM203" s="469"/>
      <c r="AN203" s="469"/>
      <c r="AO203" s="173"/>
    </row>
    <row r="204" spans="1:42" s="82" customFormat="1" ht="35.25" customHeight="1" thickTop="1" thickBot="1" x14ac:dyDescent="0.25">
      <c r="B204" s="171">
        <v>200</v>
      </c>
      <c r="C204" s="419" t="s">
        <v>751</v>
      </c>
      <c r="D204" s="420">
        <v>2011</v>
      </c>
      <c r="E204" s="421" t="s">
        <v>10</v>
      </c>
      <c r="F204" s="95"/>
      <c r="G204" s="422" t="s">
        <v>634</v>
      </c>
      <c r="H204" s="423" t="s">
        <v>670</v>
      </c>
      <c r="I204" s="422" t="s">
        <v>758</v>
      </c>
      <c r="J204" s="478" t="s">
        <v>762</v>
      </c>
      <c r="K204" s="543" t="s">
        <v>767</v>
      </c>
      <c r="L204" s="570">
        <v>40561</v>
      </c>
      <c r="M204" s="571">
        <v>40765</v>
      </c>
      <c r="N204" s="572" t="s">
        <v>613</v>
      </c>
      <c r="O204" s="573">
        <v>1</v>
      </c>
      <c r="P204" s="573">
        <v>1</v>
      </c>
      <c r="Q204" s="573">
        <v>1</v>
      </c>
      <c r="R204" s="573">
        <v>177</v>
      </c>
      <c r="S204" s="574">
        <v>177</v>
      </c>
      <c r="T204" s="557">
        <v>5</v>
      </c>
      <c r="U204" s="160"/>
      <c r="V204" s="474" t="s">
        <v>610</v>
      </c>
      <c r="W204" s="475" t="s">
        <v>587</v>
      </c>
      <c r="X204" s="133"/>
      <c r="Y204" s="134"/>
      <c r="Z204" s="482" t="s">
        <v>801</v>
      </c>
      <c r="AA204" s="430">
        <v>43242</v>
      </c>
      <c r="AB204" s="139" t="s">
        <v>650</v>
      </c>
      <c r="AC204" s="140"/>
      <c r="AD204" s="148"/>
      <c r="AE204" s="149"/>
      <c r="AF204" s="150"/>
      <c r="AG204" s="151"/>
      <c r="AH204" s="151"/>
      <c r="AI204" s="151"/>
      <c r="AJ204" s="470">
        <v>1</v>
      </c>
      <c r="AK204" s="152"/>
      <c r="AL204" s="138"/>
      <c r="AM204" s="448"/>
      <c r="AN204" s="448"/>
      <c r="AO204" s="173"/>
    </row>
    <row r="205" spans="1:42" s="82" customFormat="1" ht="35.25" customHeight="1" thickTop="1" thickBot="1" x14ac:dyDescent="0.25">
      <c r="B205" s="171">
        <v>201</v>
      </c>
      <c r="C205" s="419" t="s">
        <v>751</v>
      </c>
      <c r="D205" s="420">
        <v>2011</v>
      </c>
      <c r="E205" s="421" t="s">
        <v>10</v>
      </c>
      <c r="F205" s="95"/>
      <c r="G205" s="422" t="s">
        <v>634</v>
      </c>
      <c r="H205" s="423" t="s">
        <v>670</v>
      </c>
      <c r="I205" s="422" t="s">
        <v>758</v>
      </c>
      <c r="J205" s="478" t="s">
        <v>762</v>
      </c>
      <c r="K205" s="543" t="s">
        <v>767</v>
      </c>
      <c r="L205" s="570">
        <v>40805</v>
      </c>
      <c r="M205" s="571">
        <v>40926</v>
      </c>
      <c r="N205" s="572" t="s">
        <v>613</v>
      </c>
      <c r="O205" s="573">
        <v>1</v>
      </c>
      <c r="P205" s="573">
        <v>1</v>
      </c>
      <c r="Q205" s="573">
        <v>1</v>
      </c>
      <c r="R205" s="573">
        <v>173</v>
      </c>
      <c r="S205" s="574">
        <v>173</v>
      </c>
      <c r="T205" s="557">
        <v>5</v>
      </c>
      <c r="U205" s="160"/>
      <c r="V205" s="168" t="s">
        <v>610</v>
      </c>
      <c r="W205" s="133" t="s">
        <v>587</v>
      </c>
      <c r="X205" s="133"/>
      <c r="Y205" s="134"/>
      <c r="Z205" s="482" t="s">
        <v>801</v>
      </c>
      <c r="AA205" s="430">
        <v>43242</v>
      </c>
      <c r="AB205" s="139" t="s">
        <v>650</v>
      </c>
      <c r="AC205" s="140"/>
      <c r="AD205" s="148"/>
      <c r="AE205" s="149"/>
      <c r="AF205" s="150"/>
      <c r="AG205" s="151"/>
      <c r="AH205" s="151"/>
      <c r="AI205" s="151"/>
      <c r="AJ205" s="470">
        <v>1</v>
      </c>
      <c r="AK205" s="152"/>
      <c r="AL205" s="135"/>
      <c r="AM205" s="172"/>
      <c r="AN205" s="172"/>
      <c r="AO205" s="173"/>
    </row>
    <row r="206" spans="1:42" s="82" customFormat="1" ht="35.25" customHeight="1" thickTop="1" thickBot="1" x14ac:dyDescent="0.25">
      <c r="B206" s="171">
        <v>202</v>
      </c>
      <c r="C206" s="419" t="s">
        <v>751</v>
      </c>
      <c r="D206" s="420">
        <v>2012</v>
      </c>
      <c r="E206" s="421" t="s">
        <v>10</v>
      </c>
      <c r="F206" s="95"/>
      <c r="G206" s="422" t="s">
        <v>634</v>
      </c>
      <c r="H206" s="423" t="s">
        <v>670</v>
      </c>
      <c r="I206" s="422" t="s">
        <v>758</v>
      </c>
      <c r="J206" s="478" t="s">
        <v>762</v>
      </c>
      <c r="K206" s="543" t="s">
        <v>767</v>
      </c>
      <c r="L206" s="570">
        <v>40954</v>
      </c>
      <c r="M206" s="571">
        <v>41099</v>
      </c>
      <c r="N206" s="572" t="s">
        <v>613</v>
      </c>
      <c r="O206" s="573">
        <v>1</v>
      </c>
      <c r="P206" s="573">
        <v>1</v>
      </c>
      <c r="Q206" s="573">
        <v>1</v>
      </c>
      <c r="R206" s="573">
        <v>167</v>
      </c>
      <c r="S206" s="574">
        <v>167</v>
      </c>
      <c r="T206" s="557">
        <v>5</v>
      </c>
      <c r="U206" s="160"/>
      <c r="V206" s="168" t="s">
        <v>610</v>
      </c>
      <c r="W206" s="133" t="s">
        <v>587</v>
      </c>
      <c r="X206" s="133"/>
      <c r="Y206" s="134"/>
      <c r="Z206" s="482" t="s">
        <v>801</v>
      </c>
      <c r="AA206" s="430">
        <v>43242</v>
      </c>
      <c r="AB206" s="139" t="s">
        <v>650</v>
      </c>
      <c r="AC206" s="140"/>
      <c r="AD206" s="148"/>
      <c r="AE206" s="149"/>
      <c r="AF206" s="150"/>
      <c r="AG206" s="151"/>
      <c r="AH206" s="151"/>
      <c r="AI206" s="151"/>
      <c r="AJ206" s="470">
        <v>1</v>
      </c>
      <c r="AK206" s="152"/>
      <c r="AL206" s="135"/>
      <c r="AM206" s="172"/>
      <c r="AN206" s="172"/>
      <c r="AO206" s="173"/>
    </row>
    <row r="207" spans="1:42" s="82" customFormat="1" ht="35.25" customHeight="1" thickTop="1" thickBot="1" x14ac:dyDescent="0.25">
      <c r="B207" s="171">
        <v>203</v>
      </c>
      <c r="C207" s="419" t="s">
        <v>751</v>
      </c>
      <c r="D207" s="420">
        <v>2012</v>
      </c>
      <c r="E207" s="421" t="s">
        <v>10</v>
      </c>
      <c r="F207" s="95"/>
      <c r="G207" s="422" t="s">
        <v>634</v>
      </c>
      <c r="H207" s="423" t="s">
        <v>670</v>
      </c>
      <c r="I207" s="422" t="s">
        <v>758</v>
      </c>
      <c r="J207" s="478" t="s">
        <v>762</v>
      </c>
      <c r="K207" s="543" t="s">
        <v>767</v>
      </c>
      <c r="L207" s="570">
        <v>41134</v>
      </c>
      <c r="M207" s="571">
        <v>41239</v>
      </c>
      <c r="N207" s="572" t="s">
        <v>613</v>
      </c>
      <c r="O207" s="573">
        <v>1</v>
      </c>
      <c r="P207" s="573">
        <v>1</v>
      </c>
      <c r="Q207" s="573">
        <v>1</v>
      </c>
      <c r="R207" s="573">
        <v>180</v>
      </c>
      <c r="S207" s="574">
        <v>180</v>
      </c>
      <c r="T207" s="557">
        <v>5</v>
      </c>
      <c r="U207" s="160"/>
      <c r="V207" s="168" t="s">
        <v>610</v>
      </c>
      <c r="W207" s="133" t="s">
        <v>587</v>
      </c>
      <c r="X207" s="133"/>
      <c r="Y207" s="134"/>
      <c r="Z207" s="482" t="s">
        <v>801</v>
      </c>
      <c r="AA207" s="430">
        <v>43242</v>
      </c>
      <c r="AB207" s="139" t="s">
        <v>650</v>
      </c>
      <c r="AC207" s="140"/>
      <c r="AD207" s="148"/>
      <c r="AE207" s="149"/>
      <c r="AF207" s="150"/>
      <c r="AG207" s="151"/>
      <c r="AH207" s="151"/>
      <c r="AI207" s="151"/>
      <c r="AJ207" s="470">
        <v>1</v>
      </c>
      <c r="AK207" s="152"/>
      <c r="AL207" s="135"/>
      <c r="AM207" s="172"/>
      <c r="AN207" s="172"/>
      <c r="AO207" s="173"/>
    </row>
    <row r="208" spans="1:42" s="82" customFormat="1" ht="35.25" customHeight="1" thickTop="1" thickBot="1" x14ac:dyDescent="0.25">
      <c r="B208" s="171">
        <v>204</v>
      </c>
      <c r="C208" s="419" t="s">
        <v>751</v>
      </c>
      <c r="D208" s="420">
        <v>2013</v>
      </c>
      <c r="E208" s="421" t="s">
        <v>10</v>
      </c>
      <c r="F208" s="95"/>
      <c r="G208" s="422" t="s">
        <v>634</v>
      </c>
      <c r="H208" s="423" t="s">
        <v>670</v>
      </c>
      <c r="I208" s="422" t="s">
        <v>758</v>
      </c>
      <c r="J208" s="478" t="s">
        <v>762</v>
      </c>
      <c r="K208" s="543" t="s">
        <v>767</v>
      </c>
      <c r="L208" s="570">
        <v>41295</v>
      </c>
      <c r="M208" s="571">
        <v>41351</v>
      </c>
      <c r="N208" s="572" t="s">
        <v>613</v>
      </c>
      <c r="O208" s="573">
        <v>1</v>
      </c>
      <c r="P208" s="573">
        <v>1</v>
      </c>
      <c r="Q208" s="573">
        <v>1</v>
      </c>
      <c r="R208" s="573">
        <v>188</v>
      </c>
      <c r="S208" s="574">
        <v>188</v>
      </c>
      <c r="T208" s="557">
        <v>5</v>
      </c>
      <c r="U208" s="160"/>
      <c r="V208" s="168" t="s">
        <v>610</v>
      </c>
      <c r="W208" s="133" t="s">
        <v>587</v>
      </c>
      <c r="X208" s="133"/>
      <c r="Y208" s="134"/>
      <c r="Z208" s="482" t="s">
        <v>801</v>
      </c>
      <c r="AA208" s="430">
        <v>43242</v>
      </c>
      <c r="AB208" s="139" t="s">
        <v>650</v>
      </c>
      <c r="AC208" s="140"/>
      <c r="AD208" s="148"/>
      <c r="AE208" s="149"/>
      <c r="AF208" s="150"/>
      <c r="AG208" s="151"/>
      <c r="AH208" s="151"/>
      <c r="AI208" s="151"/>
      <c r="AJ208" s="470">
        <v>1</v>
      </c>
      <c r="AK208" s="152"/>
      <c r="AL208" s="135"/>
      <c r="AM208" s="172"/>
      <c r="AN208" s="172"/>
      <c r="AO208" s="173"/>
    </row>
    <row r="209" spans="2:41" s="82" customFormat="1" ht="35.25" customHeight="1" thickTop="1" thickBot="1" x14ac:dyDescent="0.25">
      <c r="B209" s="171">
        <v>205</v>
      </c>
      <c r="C209" s="419" t="s">
        <v>751</v>
      </c>
      <c r="D209" s="420">
        <v>2013</v>
      </c>
      <c r="E209" s="421" t="s">
        <v>10</v>
      </c>
      <c r="F209" s="95"/>
      <c r="G209" s="422" t="s">
        <v>634</v>
      </c>
      <c r="H209" s="423" t="s">
        <v>670</v>
      </c>
      <c r="I209" s="422" t="s">
        <v>758</v>
      </c>
      <c r="J209" s="478" t="s">
        <v>762</v>
      </c>
      <c r="K209" s="543" t="s">
        <v>767</v>
      </c>
      <c r="L209" s="570">
        <v>41386</v>
      </c>
      <c r="M209" s="571">
        <v>41478</v>
      </c>
      <c r="N209" s="572" t="s">
        <v>613</v>
      </c>
      <c r="O209" s="573">
        <v>1</v>
      </c>
      <c r="P209" s="573">
        <v>1</v>
      </c>
      <c r="Q209" s="573">
        <v>1</v>
      </c>
      <c r="R209" s="573">
        <v>202</v>
      </c>
      <c r="S209" s="574">
        <v>202</v>
      </c>
      <c r="T209" s="557">
        <v>5</v>
      </c>
      <c r="U209" s="160"/>
      <c r="V209" s="168" t="s">
        <v>610</v>
      </c>
      <c r="W209" s="133" t="s">
        <v>587</v>
      </c>
      <c r="X209" s="133"/>
      <c r="Y209" s="134"/>
      <c r="Z209" s="482" t="s">
        <v>801</v>
      </c>
      <c r="AA209" s="430">
        <v>43242</v>
      </c>
      <c r="AB209" s="139" t="s">
        <v>650</v>
      </c>
      <c r="AC209" s="140"/>
      <c r="AD209" s="148"/>
      <c r="AE209" s="149"/>
      <c r="AF209" s="150"/>
      <c r="AG209" s="151"/>
      <c r="AH209" s="151"/>
      <c r="AI209" s="151"/>
      <c r="AJ209" s="470">
        <v>1</v>
      </c>
      <c r="AK209" s="152"/>
      <c r="AL209" s="135"/>
      <c r="AM209" s="172"/>
      <c r="AN209" s="172"/>
      <c r="AO209" s="173"/>
    </row>
    <row r="210" spans="2:41" s="82" customFormat="1" ht="35.25" customHeight="1" thickTop="1" thickBot="1" x14ac:dyDescent="0.25">
      <c r="B210" s="171">
        <v>206</v>
      </c>
      <c r="C210" s="419" t="s">
        <v>751</v>
      </c>
      <c r="D210" s="420">
        <v>2013</v>
      </c>
      <c r="E210" s="421" t="s">
        <v>10</v>
      </c>
      <c r="F210" s="95"/>
      <c r="G210" s="422" t="s">
        <v>634</v>
      </c>
      <c r="H210" s="423" t="s">
        <v>670</v>
      </c>
      <c r="I210" s="422" t="s">
        <v>758</v>
      </c>
      <c r="J210" s="478" t="s">
        <v>762</v>
      </c>
      <c r="K210" s="543" t="s">
        <v>767</v>
      </c>
      <c r="L210" s="570">
        <v>41513</v>
      </c>
      <c r="M210" s="571">
        <v>41626</v>
      </c>
      <c r="N210" s="572" t="s">
        <v>613</v>
      </c>
      <c r="O210" s="573">
        <v>1</v>
      </c>
      <c r="P210" s="573">
        <v>1</v>
      </c>
      <c r="Q210" s="573">
        <v>1</v>
      </c>
      <c r="R210" s="573">
        <v>214</v>
      </c>
      <c r="S210" s="574">
        <v>214</v>
      </c>
      <c r="T210" s="557">
        <v>8</v>
      </c>
      <c r="U210" s="160"/>
      <c r="V210" s="168" t="s">
        <v>610</v>
      </c>
      <c r="W210" s="133" t="s">
        <v>587</v>
      </c>
      <c r="X210" s="133"/>
      <c r="Y210" s="134"/>
      <c r="Z210" s="482" t="s">
        <v>801</v>
      </c>
      <c r="AA210" s="430">
        <v>43242</v>
      </c>
      <c r="AB210" s="139" t="s">
        <v>650</v>
      </c>
      <c r="AC210" s="140"/>
      <c r="AD210" s="148"/>
      <c r="AE210" s="149"/>
      <c r="AF210" s="150"/>
      <c r="AG210" s="151"/>
      <c r="AH210" s="151"/>
      <c r="AI210" s="151"/>
      <c r="AJ210" s="470">
        <v>2</v>
      </c>
      <c r="AK210" s="152"/>
      <c r="AL210" s="135"/>
      <c r="AM210" s="172"/>
      <c r="AN210" s="172"/>
      <c r="AO210" s="173"/>
    </row>
    <row r="211" spans="2:41" s="82" customFormat="1" ht="35.25" customHeight="1" thickTop="1" thickBot="1" x14ac:dyDescent="0.25">
      <c r="B211" s="171">
        <v>207</v>
      </c>
      <c r="C211" s="419" t="s">
        <v>751</v>
      </c>
      <c r="D211" s="420">
        <v>2011</v>
      </c>
      <c r="E211" s="421" t="s">
        <v>10</v>
      </c>
      <c r="F211" s="95"/>
      <c r="G211" s="422" t="s">
        <v>634</v>
      </c>
      <c r="H211" s="423" t="s">
        <v>670</v>
      </c>
      <c r="I211" s="422" t="s">
        <v>758</v>
      </c>
      <c r="J211" s="478" t="s">
        <v>762</v>
      </c>
      <c r="K211" s="543" t="s">
        <v>768</v>
      </c>
      <c r="L211" s="570">
        <v>40627</v>
      </c>
      <c r="M211" s="571">
        <v>41232</v>
      </c>
      <c r="N211" s="572" t="s">
        <v>613</v>
      </c>
      <c r="O211" s="573">
        <v>1</v>
      </c>
      <c r="P211" s="573">
        <v>1</v>
      </c>
      <c r="Q211" s="573">
        <v>1</v>
      </c>
      <c r="R211" s="573">
        <v>198</v>
      </c>
      <c r="S211" s="574">
        <v>198</v>
      </c>
      <c r="T211" s="557">
        <v>8</v>
      </c>
      <c r="U211" s="160"/>
      <c r="V211" s="168" t="s">
        <v>610</v>
      </c>
      <c r="W211" s="133" t="s">
        <v>587</v>
      </c>
      <c r="X211" s="133"/>
      <c r="Y211" s="134"/>
      <c r="Z211" s="482" t="s">
        <v>801</v>
      </c>
      <c r="AA211" s="430">
        <v>43242</v>
      </c>
      <c r="AB211" s="139" t="s">
        <v>650</v>
      </c>
      <c r="AC211" s="140"/>
      <c r="AD211" s="148"/>
      <c r="AE211" s="149"/>
      <c r="AF211" s="150"/>
      <c r="AG211" s="151"/>
      <c r="AH211" s="151"/>
      <c r="AI211" s="151"/>
      <c r="AJ211" s="470">
        <v>2</v>
      </c>
      <c r="AK211" s="152"/>
      <c r="AL211" s="135"/>
      <c r="AM211" s="172"/>
      <c r="AN211" s="172"/>
      <c r="AO211" s="173"/>
    </row>
    <row r="212" spans="2:41" s="82" customFormat="1" ht="35.25" customHeight="1" thickTop="1" thickBot="1" x14ac:dyDescent="0.25">
      <c r="B212" s="171">
        <v>208</v>
      </c>
      <c r="C212" s="419" t="s">
        <v>751</v>
      </c>
      <c r="D212" s="420">
        <v>2013</v>
      </c>
      <c r="E212" s="421" t="s">
        <v>10</v>
      </c>
      <c r="F212" s="95"/>
      <c r="G212" s="422" t="s">
        <v>634</v>
      </c>
      <c r="H212" s="423" t="s">
        <v>670</v>
      </c>
      <c r="I212" s="422" t="s">
        <v>758</v>
      </c>
      <c r="J212" s="478" t="s">
        <v>762</v>
      </c>
      <c r="K212" s="543" t="s">
        <v>768</v>
      </c>
      <c r="L212" s="570">
        <v>41290</v>
      </c>
      <c r="M212" s="571">
        <v>41619</v>
      </c>
      <c r="N212" s="572" t="s">
        <v>613</v>
      </c>
      <c r="O212" s="573">
        <v>1</v>
      </c>
      <c r="P212" s="573">
        <v>1</v>
      </c>
      <c r="Q212" s="573">
        <v>1</v>
      </c>
      <c r="R212" s="573">
        <v>142</v>
      </c>
      <c r="S212" s="574">
        <v>142</v>
      </c>
      <c r="T212" s="557">
        <v>8</v>
      </c>
      <c r="U212" s="160"/>
      <c r="V212" s="168" t="s">
        <v>610</v>
      </c>
      <c r="W212" s="133" t="s">
        <v>587</v>
      </c>
      <c r="X212" s="133"/>
      <c r="Y212" s="134"/>
      <c r="Z212" s="482" t="s">
        <v>801</v>
      </c>
      <c r="AA212" s="430">
        <v>43242</v>
      </c>
      <c r="AB212" s="139" t="s">
        <v>650</v>
      </c>
      <c r="AC212" s="140"/>
      <c r="AD212" s="148"/>
      <c r="AE212" s="149"/>
      <c r="AF212" s="150"/>
      <c r="AG212" s="151"/>
      <c r="AH212" s="151"/>
      <c r="AI212" s="151"/>
      <c r="AJ212" s="470">
        <v>2</v>
      </c>
      <c r="AK212" s="152"/>
      <c r="AL212" s="135"/>
      <c r="AM212" s="172"/>
      <c r="AN212" s="172"/>
      <c r="AO212" s="173"/>
    </row>
    <row r="213" spans="2:41" s="82" customFormat="1" ht="35.25" customHeight="1" thickTop="1" thickBot="1" x14ac:dyDescent="0.25">
      <c r="B213" s="171">
        <v>209</v>
      </c>
      <c r="C213" s="419" t="s">
        <v>751</v>
      </c>
      <c r="D213" s="420">
        <v>2014</v>
      </c>
      <c r="E213" s="421" t="s">
        <v>10</v>
      </c>
      <c r="F213" s="95"/>
      <c r="G213" s="422" t="s">
        <v>755</v>
      </c>
      <c r="H213" s="423" t="s">
        <v>757</v>
      </c>
      <c r="I213" s="422" t="s">
        <v>759</v>
      </c>
      <c r="J213" s="478" t="s">
        <v>763</v>
      </c>
      <c r="K213" s="543" t="s">
        <v>767</v>
      </c>
      <c r="L213" s="570">
        <v>41661</v>
      </c>
      <c r="M213" s="571">
        <v>41717</v>
      </c>
      <c r="N213" s="572" t="s">
        <v>613</v>
      </c>
      <c r="O213" s="573">
        <v>1</v>
      </c>
      <c r="P213" s="573">
        <v>1</v>
      </c>
      <c r="Q213" s="573">
        <v>1</v>
      </c>
      <c r="R213" s="573">
        <v>117</v>
      </c>
      <c r="S213" s="574">
        <v>117</v>
      </c>
      <c r="T213" s="557">
        <v>8</v>
      </c>
      <c r="U213" s="160"/>
      <c r="V213" s="168" t="s">
        <v>610</v>
      </c>
      <c r="W213" s="133" t="s">
        <v>587</v>
      </c>
      <c r="X213" s="133"/>
      <c r="Y213" s="134"/>
      <c r="Z213" s="482" t="s">
        <v>801</v>
      </c>
      <c r="AA213" s="430">
        <v>43242</v>
      </c>
      <c r="AB213" s="139" t="s">
        <v>650</v>
      </c>
      <c r="AC213" s="140"/>
      <c r="AD213" s="148"/>
      <c r="AE213" s="149"/>
      <c r="AF213" s="150"/>
      <c r="AG213" s="151"/>
      <c r="AH213" s="151"/>
      <c r="AI213" s="151"/>
      <c r="AJ213" s="470">
        <v>2</v>
      </c>
      <c r="AK213" s="152"/>
      <c r="AL213" s="135"/>
      <c r="AM213" s="172"/>
      <c r="AN213" s="172"/>
      <c r="AO213" s="173"/>
    </row>
    <row r="214" spans="2:41" s="82" customFormat="1" ht="35.25" customHeight="1" thickTop="1" thickBot="1" x14ac:dyDescent="0.25">
      <c r="B214" s="171">
        <v>210</v>
      </c>
      <c r="C214" s="419" t="s">
        <v>751</v>
      </c>
      <c r="D214" s="420">
        <v>2014</v>
      </c>
      <c r="E214" s="421" t="s">
        <v>10</v>
      </c>
      <c r="F214" s="95"/>
      <c r="G214" s="422" t="s">
        <v>755</v>
      </c>
      <c r="H214" s="423" t="s">
        <v>757</v>
      </c>
      <c r="I214" s="422" t="s">
        <v>759</v>
      </c>
      <c r="J214" s="478" t="s">
        <v>763</v>
      </c>
      <c r="K214" s="543" t="s">
        <v>767</v>
      </c>
      <c r="L214" s="570">
        <v>41780</v>
      </c>
      <c r="M214" s="571">
        <v>41843</v>
      </c>
      <c r="N214" s="572" t="s">
        <v>613</v>
      </c>
      <c r="O214" s="573">
        <v>1</v>
      </c>
      <c r="P214" s="573">
        <v>1</v>
      </c>
      <c r="Q214" s="573">
        <v>1</v>
      </c>
      <c r="R214" s="573">
        <v>176</v>
      </c>
      <c r="S214" s="574">
        <v>176</v>
      </c>
      <c r="T214" s="557">
        <v>8</v>
      </c>
      <c r="U214" s="160"/>
      <c r="V214" s="168" t="s">
        <v>610</v>
      </c>
      <c r="W214" s="133" t="s">
        <v>587</v>
      </c>
      <c r="X214" s="133"/>
      <c r="Y214" s="134"/>
      <c r="Z214" s="482" t="s">
        <v>801</v>
      </c>
      <c r="AA214" s="430">
        <v>43242</v>
      </c>
      <c r="AB214" s="139" t="s">
        <v>650</v>
      </c>
      <c r="AC214" s="140"/>
      <c r="AD214" s="148"/>
      <c r="AE214" s="149"/>
      <c r="AF214" s="150"/>
      <c r="AG214" s="151"/>
      <c r="AH214" s="151"/>
      <c r="AI214" s="151"/>
      <c r="AJ214" s="470">
        <v>2</v>
      </c>
      <c r="AK214" s="152"/>
      <c r="AL214" s="135"/>
      <c r="AM214" s="172"/>
      <c r="AN214" s="172"/>
      <c r="AO214" s="173"/>
    </row>
    <row r="215" spans="2:41" s="82" customFormat="1" ht="35.25" customHeight="1" thickTop="1" thickBot="1" x14ac:dyDescent="0.25">
      <c r="B215" s="171">
        <v>211</v>
      </c>
      <c r="C215" s="419" t="s">
        <v>752</v>
      </c>
      <c r="D215" s="420">
        <v>2014</v>
      </c>
      <c r="E215" s="421" t="s">
        <v>10</v>
      </c>
      <c r="F215" s="95"/>
      <c r="G215" s="422" t="s">
        <v>755</v>
      </c>
      <c r="H215" s="423" t="s">
        <v>757</v>
      </c>
      <c r="I215" s="422" t="s">
        <v>759</v>
      </c>
      <c r="J215" s="478" t="s">
        <v>763</v>
      </c>
      <c r="K215" s="543" t="s">
        <v>767</v>
      </c>
      <c r="L215" s="570">
        <v>41899</v>
      </c>
      <c r="M215" s="571">
        <v>41984</v>
      </c>
      <c r="N215" s="572" t="s">
        <v>613</v>
      </c>
      <c r="O215" s="573">
        <v>1</v>
      </c>
      <c r="P215" s="573">
        <v>1</v>
      </c>
      <c r="Q215" s="573">
        <v>1</v>
      </c>
      <c r="R215" s="573">
        <v>132</v>
      </c>
      <c r="S215" s="574">
        <v>132</v>
      </c>
      <c r="T215" s="557">
        <v>8</v>
      </c>
      <c r="U215" s="160"/>
      <c r="V215" s="168" t="s">
        <v>610</v>
      </c>
      <c r="W215" s="133" t="s">
        <v>587</v>
      </c>
      <c r="X215" s="133"/>
      <c r="Y215" s="134"/>
      <c r="Z215" s="482" t="s">
        <v>801</v>
      </c>
      <c r="AA215" s="430">
        <v>43242</v>
      </c>
      <c r="AB215" s="139" t="s">
        <v>650</v>
      </c>
      <c r="AC215" s="140"/>
      <c r="AD215" s="148"/>
      <c r="AE215" s="149"/>
      <c r="AF215" s="150"/>
      <c r="AG215" s="151"/>
      <c r="AH215" s="151"/>
      <c r="AI215" s="151"/>
      <c r="AJ215" s="470">
        <v>2</v>
      </c>
      <c r="AK215" s="152"/>
      <c r="AL215" s="135"/>
      <c r="AM215" s="172"/>
      <c r="AN215" s="172"/>
      <c r="AO215" s="173"/>
    </row>
    <row r="216" spans="2:41" s="82" customFormat="1" ht="35.25" customHeight="1" thickTop="1" thickBot="1" x14ac:dyDescent="0.25">
      <c r="B216" s="171">
        <v>212</v>
      </c>
      <c r="C216" s="419" t="s">
        <v>752</v>
      </c>
      <c r="D216" s="420">
        <v>2014</v>
      </c>
      <c r="E216" s="421" t="s">
        <v>10</v>
      </c>
      <c r="F216" s="95"/>
      <c r="G216" s="422" t="s">
        <v>755</v>
      </c>
      <c r="H216" s="423" t="s">
        <v>757</v>
      </c>
      <c r="I216" s="422" t="s">
        <v>759</v>
      </c>
      <c r="J216" s="478" t="s">
        <v>763</v>
      </c>
      <c r="K216" s="543" t="s">
        <v>767</v>
      </c>
      <c r="L216" s="570">
        <v>42032</v>
      </c>
      <c r="M216" s="571">
        <v>42060</v>
      </c>
      <c r="N216" s="572" t="s">
        <v>613</v>
      </c>
      <c r="O216" s="573">
        <v>1</v>
      </c>
      <c r="P216" s="573">
        <v>1</v>
      </c>
      <c r="Q216" s="573">
        <v>1</v>
      </c>
      <c r="R216" s="573">
        <v>64</v>
      </c>
      <c r="S216" s="574">
        <v>64</v>
      </c>
      <c r="T216" s="557">
        <v>8</v>
      </c>
      <c r="U216" s="160"/>
      <c r="V216" s="168" t="s">
        <v>610</v>
      </c>
      <c r="W216" s="133" t="s">
        <v>587</v>
      </c>
      <c r="X216" s="133"/>
      <c r="Y216" s="134"/>
      <c r="Z216" s="482" t="s">
        <v>801</v>
      </c>
      <c r="AA216" s="430">
        <v>43242</v>
      </c>
      <c r="AB216" s="139" t="s">
        <v>650</v>
      </c>
      <c r="AC216" s="140"/>
      <c r="AD216" s="148"/>
      <c r="AE216" s="149"/>
      <c r="AF216" s="150"/>
      <c r="AG216" s="151"/>
      <c r="AH216" s="151"/>
      <c r="AI216" s="151"/>
      <c r="AJ216" s="470">
        <v>2</v>
      </c>
      <c r="AK216" s="152"/>
      <c r="AL216" s="135"/>
      <c r="AM216" s="172"/>
      <c r="AN216" s="172"/>
      <c r="AO216" s="173"/>
    </row>
    <row r="217" spans="2:41" s="82" customFormat="1" ht="35.25" customHeight="1" thickTop="1" thickBot="1" x14ac:dyDescent="0.25">
      <c r="B217" s="171">
        <v>213</v>
      </c>
      <c r="C217" s="419" t="s">
        <v>752</v>
      </c>
      <c r="D217" s="420">
        <v>2014</v>
      </c>
      <c r="E217" s="421" t="s">
        <v>10</v>
      </c>
      <c r="F217" s="95"/>
      <c r="G217" s="422" t="s">
        <v>755</v>
      </c>
      <c r="H217" s="423" t="s">
        <v>757</v>
      </c>
      <c r="I217" s="422" t="s">
        <v>759</v>
      </c>
      <c r="J217" s="478" t="s">
        <v>763</v>
      </c>
      <c r="K217" s="543" t="s">
        <v>767</v>
      </c>
      <c r="L217" s="570">
        <v>42089</v>
      </c>
      <c r="M217" s="571">
        <v>42242</v>
      </c>
      <c r="N217" s="572" t="s">
        <v>613</v>
      </c>
      <c r="O217" s="573">
        <v>1</v>
      </c>
      <c r="P217" s="573">
        <v>1</v>
      </c>
      <c r="Q217" s="573">
        <v>1</v>
      </c>
      <c r="R217" s="573">
        <v>110</v>
      </c>
      <c r="S217" s="574">
        <v>110</v>
      </c>
      <c r="T217" s="557">
        <v>8</v>
      </c>
      <c r="U217" s="160"/>
      <c r="V217" s="168" t="s">
        <v>610</v>
      </c>
      <c r="W217" s="133" t="s">
        <v>587</v>
      </c>
      <c r="X217" s="133"/>
      <c r="Y217" s="134"/>
      <c r="Z217" s="482" t="s">
        <v>801</v>
      </c>
      <c r="AA217" s="430">
        <v>43242</v>
      </c>
      <c r="AB217" s="139" t="s">
        <v>650</v>
      </c>
      <c r="AC217" s="140"/>
      <c r="AD217" s="148"/>
      <c r="AE217" s="149"/>
      <c r="AF217" s="150"/>
      <c r="AG217" s="151"/>
      <c r="AH217" s="151"/>
      <c r="AI217" s="151"/>
      <c r="AJ217" s="470">
        <v>2</v>
      </c>
      <c r="AK217" s="152"/>
      <c r="AL217" s="135"/>
      <c r="AM217" s="172"/>
      <c r="AN217" s="172"/>
      <c r="AO217" s="173"/>
    </row>
    <row r="218" spans="2:41" s="82" customFormat="1" ht="35.25" customHeight="1" thickTop="1" thickBot="1" x14ac:dyDescent="0.25">
      <c r="B218" s="171">
        <v>214</v>
      </c>
      <c r="C218" s="419" t="s">
        <v>752</v>
      </c>
      <c r="D218" s="420">
        <v>2014</v>
      </c>
      <c r="E218" s="421" t="s">
        <v>10</v>
      </c>
      <c r="F218" s="95"/>
      <c r="G218" s="422" t="s">
        <v>755</v>
      </c>
      <c r="H218" s="423" t="s">
        <v>757</v>
      </c>
      <c r="I218" s="422" t="s">
        <v>759</v>
      </c>
      <c r="J218" s="478" t="s">
        <v>763</v>
      </c>
      <c r="K218" s="543" t="s">
        <v>767</v>
      </c>
      <c r="L218" s="570">
        <v>42277</v>
      </c>
      <c r="M218" s="571">
        <v>42354</v>
      </c>
      <c r="N218" s="572" t="s">
        <v>613</v>
      </c>
      <c r="O218" s="573">
        <v>1</v>
      </c>
      <c r="P218" s="573">
        <v>1</v>
      </c>
      <c r="Q218" s="573">
        <v>1</v>
      </c>
      <c r="R218" s="573">
        <v>121</v>
      </c>
      <c r="S218" s="574">
        <v>121</v>
      </c>
      <c r="T218" s="557">
        <v>9</v>
      </c>
      <c r="U218" s="160"/>
      <c r="V218" s="168" t="s">
        <v>610</v>
      </c>
      <c r="W218" s="133" t="s">
        <v>587</v>
      </c>
      <c r="X218" s="133"/>
      <c r="Y218" s="134"/>
      <c r="Z218" s="482" t="s">
        <v>801</v>
      </c>
      <c r="AA218" s="430">
        <v>43242</v>
      </c>
      <c r="AB218" s="139" t="s">
        <v>650</v>
      </c>
      <c r="AC218" s="140"/>
      <c r="AD218" s="148"/>
      <c r="AE218" s="149"/>
      <c r="AF218" s="150"/>
      <c r="AG218" s="151"/>
      <c r="AH218" s="151"/>
      <c r="AI218" s="151"/>
      <c r="AJ218" s="470">
        <v>3</v>
      </c>
      <c r="AK218" s="152"/>
      <c r="AL218" s="135"/>
      <c r="AM218" s="172"/>
      <c r="AN218" s="172"/>
      <c r="AO218" s="173"/>
    </row>
    <row r="219" spans="2:41" s="82" customFormat="1" ht="35.25" customHeight="1" thickTop="1" thickBot="1" x14ac:dyDescent="0.25">
      <c r="B219" s="171">
        <v>215</v>
      </c>
      <c r="C219" s="419" t="s">
        <v>751</v>
      </c>
      <c r="D219" s="420">
        <v>2014</v>
      </c>
      <c r="E219" s="421" t="s">
        <v>10</v>
      </c>
      <c r="F219" s="95"/>
      <c r="G219" s="422" t="s">
        <v>755</v>
      </c>
      <c r="H219" s="423" t="s">
        <v>757</v>
      </c>
      <c r="I219" s="422" t="s">
        <v>759</v>
      </c>
      <c r="J219" s="478" t="s">
        <v>763</v>
      </c>
      <c r="K219" s="543" t="s">
        <v>768</v>
      </c>
      <c r="L219" s="570">
        <v>41659</v>
      </c>
      <c r="M219" s="571">
        <v>41774</v>
      </c>
      <c r="N219" s="572" t="s">
        <v>613</v>
      </c>
      <c r="O219" s="573">
        <v>1</v>
      </c>
      <c r="P219" s="573">
        <v>1</v>
      </c>
      <c r="Q219" s="573">
        <v>1</v>
      </c>
      <c r="R219" s="573">
        <v>191</v>
      </c>
      <c r="S219" s="574">
        <v>191</v>
      </c>
      <c r="T219" s="557">
        <v>9</v>
      </c>
      <c r="U219" s="160"/>
      <c r="V219" s="168" t="s">
        <v>610</v>
      </c>
      <c r="W219" s="133" t="s">
        <v>587</v>
      </c>
      <c r="X219" s="133"/>
      <c r="Y219" s="134"/>
      <c r="Z219" s="482" t="s">
        <v>801</v>
      </c>
      <c r="AA219" s="430">
        <v>43242</v>
      </c>
      <c r="AB219" s="139" t="s">
        <v>650</v>
      </c>
      <c r="AC219" s="140"/>
      <c r="AD219" s="148"/>
      <c r="AE219" s="149"/>
      <c r="AF219" s="150"/>
      <c r="AG219" s="151"/>
      <c r="AH219" s="151"/>
      <c r="AI219" s="151"/>
      <c r="AJ219" s="470">
        <v>3</v>
      </c>
      <c r="AK219" s="152"/>
      <c r="AL219" s="135"/>
      <c r="AM219" s="172"/>
      <c r="AN219" s="172"/>
      <c r="AO219" s="173"/>
    </row>
    <row r="220" spans="2:41" s="82" customFormat="1" ht="35.25" customHeight="1" thickTop="1" thickBot="1" x14ac:dyDescent="0.25">
      <c r="B220" s="171">
        <v>216</v>
      </c>
      <c r="C220" s="419" t="s">
        <v>752</v>
      </c>
      <c r="D220" s="420">
        <v>2014</v>
      </c>
      <c r="E220" s="421" t="s">
        <v>10</v>
      </c>
      <c r="F220" s="95"/>
      <c r="G220" s="422" t="s">
        <v>755</v>
      </c>
      <c r="H220" s="423" t="s">
        <v>757</v>
      </c>
      <c r="I220" s="422" t="s">
        <v>759</v>
      </c>
      <c r="J220" s="478" t="s">
        <v>763</v>
      </c>
      <c r="K220" s="543" t="s">
        <v>768</v>
      </c>
      <c r="L220" s="570">
        <v>41814</v>
      </c>
      <c r="M220" s="571">
        <v>41974</v>
      </c>
      <c r="N220" s="572" t="s">
        <v>613</v>
      </c>
      <c r="O220" s="573">
        <v>1</v>
      </c>
      <c r="P220" s="573">
        <v>1</v>
      </c>
      <c r="Q220" s="573">
        <v>1</v>
      </c>
      <c r="R220" s="573">
        <v>185</v>
      </c>
      <c r="S220" s="574">
        <v>185</v>
      </c>
      <c r="T220" s="557">
        <v>9</v>
      </c>
      <c r="U220" s="160"/>
      <c r="V220" s="168" t="s">
        <v>610</v>
      </c>
      <c r="W220" s="133" t="s">
        <v>587</v>
      </c>
      <c r="X220" s="133"/>
      <c r="Y220" s="134"/>
      <c r="Z220" s="482" t="s">
        <v>801</v>
      </c>
      <c r="AA220" s="430">
        <v>43242</v>
      </c>
      <c r="AB220" s="139" t="s">
        <v>650</v>
      </c>
      <c r="AC220" s="140"/>
      <c r="AD220" s="148"/>
      <c r="AE220" s="149"/>
      <c r="AF220" s="150"/>
      <c r="AG220" s="151"/>
      <c r="AH220" s="151"/>
      <c r="AI220" s="151"/>
      <c r="AJ220" s="470">
        <v>3</v>
      </c>
      <c r="AK220" s="152"/>
      <c r="AL220" s="135"/>
      <c r="AM220" s="172"/>
      <c r="AN220" s="172"/>
      <c r="AO220" s="173"/>
    </row>
    <row r="221" spans="2:41" s="82" customFormat="1" ht="35.25" customHeight="1" thickTop="1" thickBot="1" x14ac:dyDescent="0.25">
      <c r="B221" s="171">
        <v>217</v>
      </c>
      <c r="C221" s="419" t="s">
        <v>752</v>
      </c>
      <c r="D221" s="420">
        <v>2014</v>
      </c>
      <c r="E221" s="421" t="s">
        <v>10</v>
      </c>
      <c r="F221" s="95"/>
      <c r="G221" s="422" t="s">
        <v>755</v>
      </c>
      <c r="H221" s="423" t="s">
        <v>757</v>
      </c>
      <c r="I221" s="422" t="s">
        <v>759</v>
      </c>
      <c r="J221" s="478" t="s">
        <v>763</v>
      </c>
      <c r="K221" s="543" t="s">
        <v>768</v>
      </c>
      <c r="L221" s="570">
        <v>42031</v>
      </c>
      <c r="M221" s="571">
        <v>42207</v>
      </c>
      <c r="N221" s="572" t="s">
        <v>613</v>
      </c>
      <c r="O221" s="573">
        <v>1</v>
      </c>
      <c r="P221" s="573">
        <v>1</v>
      </c>
      <c r="Q221" s="573">
        <v>1</v>
      </c>
      <c r="R221" s="573">
        <v>142</v>
      </c>
      <c r="S221" s="574">
        <v>142</v>
      </c>
      <c r="T221" s="557">
        <v>9</v>
      </c>
      <c r="U221" s="160"/>
      <c r="V221" s="168" t="s">
        <v>610</v>
      </c>
      <c r="W221" s="133" t="s">
        <v>587</v>
      </c>
      <c r="X221" s="133"/>
      <c r="Y221" s="134"/>
      <c r="Z221" s="482" t="s">
        <v>801</v>
      </c>
      <c r="AA221" s="430">
        <v>43242</v>
      </c>
      <c r="AB221" s="139" t="s">
        <v>650</v>
      </c>
      <c r="AC221" s="140"/>
      <c r="AD221" s="148"/>
      <c r="AE221" s="149"/>
      <c r="AF221" s="150"/>
      <c r="AG221" s="151"/>
      <c r="AH221" s="151"/>
      <c r="AI221" s="151"/>
      <c r="AJ221" s="470">
        <v>3</v>
      </c>
      <c r="AK221" s="152"/>
      <c r="AL221" s="135"/>
      <c r="AM221" s="172"/>
      <c r="AN221" s="172"/>
      <c r="AO221" s="173"/>
    </row>
    <row r="222" spans="2:41" s="82" customFormat="1" ht="35.25" customHeight="1" thickTop="1" thickBot="1" x14ac:dyDescent="0.25">
      <c r="B222" s="171">
        <v>218</v>
      </c>
      <c r="C222" s="419" t="s">
        <v>752</v>
      </c>
      <c r="D222" s="420">
        <v>2014</v>
      </c>
      <c r="E222" s="421" t="s">
        <v>10</v>
      </c>
      <c r="F222" s="95"/>
      <c r="G222" s="422" t="s">
        <v>755</v>
      </c>
      <c r="H222" s="423" t="s">
        <v>757</v>
      </c>
      <c r="I222" s="422" t="s">
        <v>759</v>
      </c>
      <c r="J222" s="478" t="s">
        <v>763</v>
      </c>
      <c r="K222" s="543" t="s">
        <v>768</v>
      </c>
      <c r="L222" s="570">
        <v>42240</v>
      </c>
      <c r="M222" s="571">
        <v>42352</v>
      </c>
      <c r="N222" s="572" t="s">
        <v>613</v>
      </c>
      <c r="O222" s="573">
        <v>1</v>
      </c>
      <c r="P222" s="573">
        <v>1</v>
      </c>
      <c r="Q222" s="573">
        <v>1</v>
      </c>
      <c r="R222" s="573">
        <v>124</v>
      </c>
      <c r="S222" s="574">
        <v>124</v>
      </c>
      <c r="T222" s="557">
        <v>9</v>
      </c>
      <c r="U222" s="160"/>
      <c r="V222" s="168" t="s">
        <v>610</v>
      </c>
      <c r="W222" s="133" t="s">
        <v>587</v>
      </c>
      <c r="X222" s="133"/>
      <c r="Y222" s="134"/>
      <c r="Z222" s="482" t="s">
        <v>801</v>
      </c>
      <c r="AA222" s="430">
        <v>43242</v>
      </c>
      <c r="AB222" s="139" t="s">
        <v>650</v>
      </c>
      <c r="AC222" s="140"/>
      <c r="AD222" s="148"/>
      <c r="AE222" s="149"/>
      <c r="AF222" s="150"/>
      <c r="AG222" s="151"/>
      <c r="AH222" s="151"/>
      <c r="AI222" s="151"/>
      <c r="AJ222" s="470">
        <v>3</v>
      </c>
      <c r="AK222" s="152"/>
      <c r="AL222" s="135"/>
      <c r="AM222" s="172"/>
      <c r="AN222" s="172"/>
      <c r="AO222" s="173"/>
    </row>
    <row r="223" spans="2:41" s="82" customFormat="1" ht="35.25" customHeight="1" thickTop="1" thickBot="1" x14ac:dyDescent="0.25">
      <c r="B223" s="171">
        <v>219</v>
      </c>
      <c r="C223" s="419" t="s">
        <v>751</v>
      </c>
      <c r="D223" s="420">
        <v>2011</v>
      </c>
      <c r="E223" s="421" t="s">
        <v>10</v>
      </c>
      <c r="F223" s="95"/>
      <c r="G223" s="422" t="s">
        <v>756</v>
      </c>
      <c r="H223" s="423" t="s">
        <v>757</v>
      </c>
      <c r="I223" s="422" t="s">
        <v>760</v>
      </c>
      <c r="J223" s="479" t="s">
        <v>764</v>
      </c>
      <c r="K223" s="424" t="s">
        <v>769</v>
      </c>
      <c r="L223" s="430">
        <v>40879</v>
      </c>
      <c r="M223" s="480">
        <v>41578</v>
      </c>
      <c r="N223" s="240" t="s">
        <v>613</v>
      </c>
      <c r="O223" s="427">
        <v>1</v>
      </c>
      <c r="P223" s="427">
        <v>2</v>
      </c>
      <c r="Q223" s="427">
        <v>1</v>
      </c>
      <c r="R223" s="427">
        <v>197</v>
      </c>
      <c r="S223" s="481">
        <v>197</v>
      </c>
      <c r="T223" s="122"/>
      <c r="U223" s="160"/>
      <c r="V223" s="168" t="s">
        <v>610</v>
      </c>
      <c r="W223" s="133" t="s">
        <v>587</v>
      </c>
      <c r="X223" s="133"/>
      <c r="Y223" s="134"/>
      <c r="Z223" s="482" t="s">
        <v>801</v>
      </c>
      <c r="AA223" s="430">
        <v>43242</v>
      </c>
      <c r="AB223" s="139" t="s">
        <v>650</v>
      </c>
      <c r="AC223" s="140"/>
      <c r="AD223" s="148"/>
      <c r="AE223" s="149"/>
      <c r="AF223" s="150"/>
      <c r="AG223" s="151"/>
      <c r="AH223" s="151"/>
      <c r="AI223" s="151"/>
      <c r="AJ223" s="470">
        <v>3</v>
      </c>
      <c r="AK223" s="152"/>
      <c r="AL223" s="135"/>
      <c r="AM223" s="172"/>
      <c r="AN223" s="172"/>
      <c r="AO223" s="173"/>
    </row>
    <row r="224" spans="2:41" s="82" customFormat="1" ht="35.25" customHeight="1" thickTop="1" thickBot="1" x14ac:dyDescent="0.25">
      <c r="B224" s="171">
        <v>220</v>
      </c>
      <c r="C224" s="419" t="s">
        <v>751</v>
      </c>
      <c r="D224" s="420">
        <v>2013</v>
      </c>
      <c r="E224" s="421" t="s">
        <v>10</v>
      </c>
      <c r="F224" s="95"/>
      <c r="G224" s="422" t="s">
        <v>756</v>
      </c>
      <c r="H224" s="423" t="s">
        <v>757</v>
      </c>
      <c r="I224" s="422" t="s">
        <v>760</v>
      </c>
      <c r="J224" s="479" t="s">
        <v>764</v>
      </c>
      <c r="K224" s="424" t="s">
        <v>769</v>
      </c>
      <c r="L224" s="430">
        <v>41607</v>
      </c>
      <c r="M224" s="480">
        <v>42326</v>
      </c>
      <c r="N224" s="240" t="s">
        <v>613</v>
      </c>
      <c r="O224" s="427">
        <v>2</v>
      </c>
      <c r="P224" s="427">
        <v>2</v>
      </c>
      <c r="Q224" s="427">
        <v>198</v>
      </c>
      <c r="R224" s="427">
        <v>334</v>
      </c>
      <c r="S224" s="481">
        <v>137</v>
      </c>
      <c r="T224" s="122"/>
      <c r="U224" s="160"/>
      <c r="V224" s="168" t="s">
        <v>610</v>
      </c>
      <c r="W224" s="133" t="s">
        <v>587</v>
      </c>
      <c r="X224" s="133"/>
      <c r="Y224" s="134"/>
      <c r="Z224" s="482" t="s">
        <v>801</v>
      </c>
      <c r="AA224" s="430">
        <v>43242</v>
      </c>
      <c r="AB224" s="139" t="s">
        <v>650</v>
      </c>
      <c r="AC224" s="140"/>
      <c r="AD224" s="148"/>
      <c r="AE224" s="149"/>
      <c r="AF224" s="150"/>
      <c r="AG224" s="151"/>
      <c r="AH224" s="151"/>
      <c r="AI224" s="151"/>
      <c r="AJ224" s="470">
        <v>3</v>
      </c>
      <c r="AK224" s="152"/>
      <c r="AL224" s="135"/>
      <c r="AM224" s="172"/>
      <c r="AN224" s="172"/>
      <c r="AO224" s="173"/>
    </row>
    <row r="225" spans="2:41" s="82" customFormat="1" ht="35.25" customHeight="1" thickTop="1" thickBot="1" x14ac:dyDescent="0.25">
      <c r="B225" s="171">
        <v>221</v>
      </c>
      <c r="C225" s="419" t="s">
        <v>751</v>
      </c>
      <c r="D225" s="420">
        <v>2012</v>
      </c>
      <c r="E225" s="421" t="s">
        <v>10</v>
      </c>
      <c r="F225" s="95"/>
      <c r="G225" s="422" t="s">
        <v>634</v>
      </c>
      <c r="H225" s="423" t="s">
        <v>670</v>
      </c>
      <c r="I225" s="422">
        <v>253</v>
      </c>
      <c r="J225" s="479" t="s">
        <v>637</v>
      </c>
      <c r="K225" s="424" t="s">
        <v>770</v>
      </c>
      <c r="L225" s="430">
        <v>40957</v>
      </c>
      <c r="M225" s="480">
        <v>42241</v>
      </c>
      <c r="N225" s="240" t="s">
        <v>613</v>
      </c>
      <c r="O225" s="427">
        <v>1</v>
      </c>
      <c r="P225" s="427">
        <v>1</v>
      </c>
      <c r="Q225" s="427">
        <v>1</v>
      </c>
      <c r="R225" s="427">
        <v>161</v>
      </c>
      <c r="S225" s="481">
        <v>161</v>
      </c>
      <c r="T225" s="122"/>
      <c r="U225" s="160"/>
      <c r="V225" s="168" t="s">
        <v>610</v>
      </c>
      <c r="W225" s="133" t="s">
        <v>587</v>
      </c>
      <c r="X225" s="133"/>
      <c r="Y225" s="134"/>
      <c r="Z225" s="482" t="s">
        <v>801</v>
      </c>
      <c r="AA225" s="430">
        <v>43242</v>
      </c>
      <c r="AB225" s="139" t="s">
        <v>650</v>
      </c>
      <c r="AC225" s="140"/>
      <c r="AD225" s="148"/>
      <c r="AE225" s="149"/>
      <c r="AF225" s="150"/>
      <c r="AG225" s="151"/>
      <c r="AH225" s="151"/>
      <c r="AI225" s="151"/>
      <c r="AJ225" s="470">
        <v>4</v>
      </c>
      <c r="AK225" s="152"/>
      <c r="AL225" s="135"/>
      <c r="AM225" s="172"/>
      <c r="AN225" s="172"/>
      <c r="AO225" s="173"/>
    </row>
    <row r="226" spans="2:41" s="82" customFormat="1" ht="35.25" customHeight="1" thickTop="1" thickBot="1" x14ac:dyDescent="0.25">
      <c r="B226" s="171">
        <v>222</v>
      </c>
      <c r="C226" s="419" t="s">
        <v>751</v>
      </c>
      <c r="D226" s="420">
        <v>2012</v>
      </c>
      <c r="E226" s="421" t="s">
        <v>10</v>
      </c>
      <c r="F226" s="95"/>
      <c r="G226" s="422" t="s">
        <v>634</v>
      </c>
      <c r="H226" s="423" t="s">
        <v>670</v>
      </c>
      <c r="I226" s="422">
        <v>253</v>
      </c>
      <c r="J226" s="479" t="s">
        <v>637</v>
      </c>
      <c r="K226" s="424" t="s">
        <v>771</v>
      </c>
      <c r="L226" s="430">
        <v>41121</v>
      </c>
      <c r="M226" s="480">
        <v>42198</v>
      </c>
      <c r="N226" s="240" t="s">
        <v>613</v>
      </c>
      <c r="O226" s="427">
        <v>1</v>
      </c>
      <c r="P226" s="427">
        <v>1</v>
      </c>
      <c r="Q226" s="427">
        <v>1</v>
      </c>
      <c r="R226" s="427">
        <v>182</v>
      </c>
      <c r="S226" s="481">
        <v>182</v>
      </c>
      <c r="T226" s="122"/>
      <c r="U226" s="160"/>
      <c r="V226" s="168" t="s">
        <v>610</v>
      </c>
      <c r="W226" s="133" t="s">
        <v>587</v>
      </c>
      <c r="X226" s="133"/>
      <c r="Y226" s="134"/>
      <c r="Z226" s="482" t="s">
        <v>801</v>
      </c>
      <c r="AA226" s="430">
        <v>43242</v>
      </c>
      <c r="AB226" s="139" t="s">
        <v>650</v>
      </c>
      <c r="AC226" s="140"/>
      <c r="AD226" s="148"/>
      <c r="AE226" s="149"/>
      <c r="AF226" s="150"/>
      <c r="AG226" s="151"/>
      <c r="AH226" s="151"/>
      <c r="AI226" s="151"/>
      <c r="AJ226" s="470">
        <v>4</v>
      </c>
      <c r="AK226" s="152"/>
      <c r="AL226" s="135"/>
      <c r="AM226" s="172"/>
      <c r="AN226" s="172"/>
      <c r="AO226" s="173"/>
    </row>
    <row r="227" spans="2:41" s="82" customFormat="1" ht="35.25" customHeight="1" thickTop="1" thickBot="1" x14ac:dyDescent="0.25">
      <c r="B227" s="171">
        <v>223</v>
      </c>
      <c r="C227" s="419" t="s">
        <v>753</v>
      </c>
      <c r="D227" s="420">
        <v>2009</v>
      </c>
      <c r="E227" s="421" t="s">
        <v>754</v>
      </c>
      <c r="F227" s="95"/>
      <c r="G227" s="422">
        <v>390</v>
      </c>
      <c r="H227" s="423" t="s">
        <v>670</v>
      </c>
      <c r="I227" s="422">
        <v>101</v>
      </c>
      <c r="J227" s="479" t="s">
        <v>765</v>
      </c>
      <c r="K227" s="424" t="s">
        <v>772</v>
      </c>
      <c r="L227" s="430">
        <v>40050</v>
      </c>
      <c r="M227" s="480">
        <v>40050</v>
      </c>
      <c r="N227" s="240" t="s">
        <v>613</v>
      </c>
      <c r="O227" s="427">
        <v>1</v>
      </c>
      <c r="P227" s="427">
        <v>3</v>
      </c>
      <c r="Q227" s="427">
        <v>1</v>
      </c>
      <c r="R227" s="427">
        <v>200</v>
      </c>
      <c r="S227" s="481">
        <v>214</v>
      </c>
      <c r="T227" s="122"/>
      <c r="U227" s="160"/>
      <c r="V227" s="168" t="s">
        <v>610</v>
      </c>
      <c r="W227" s="133" t="s">
        <v>587</v>
      </c>
      <c r="X227" s="133"/>
      <c r="Y227" s="134"/>
      <c r="Z227" s="482" t="s">
        <v>803</v>
      </c>
      <c r="AA227" s="430">
        <v>43242</v>
      </c>
      <c r="AB227" s="139" t="s">
        <v>650</v>
      </c>
      <c r="AC227" s="140"/>
      <c r="AD227" s="148"/>
      <c r="AE227" s="149"/>
      <c r="AF227" s="150"/>
      <c r="AG227" s="151"/>
      <c r="AH227" s="151"/>
      <c r="AI227" s="151"/>
      <c r="AJ227" s="470">
        <v>4</v>
      </c>
      <c r="AK227" s="152"/>
      <c r="AL227" s="135"/>
      <c r="AM227" s="172"/>
      <c r="AN227" s="172"/>
      <c r="AO227" s="173"/>
    </row>
    <row r="228" spans="2:41" s="82" customFormat="1" ht="35.25" customHeight="1" thickTop="1" thickBot="1" x14ac:dyDescent="0.25">
      <c r="B228" s="171">
        <v>224</v>
      </c>
      <c r="C228" s="419" t="s">
        <v>753</v>
      </c>
      <c r="D228" s="420">
        <v>2010</v>
      </c>
      <c r="E228" s="421" t="s">
        <v>754</v>
      </c>
      <c r="F228" s="95"/>
      <c r="G228" s="422">
        <v>390</v>
      </c>
      <c r="H228" s="423" t="s">
        <v>670</v>
      </c>
      <c r="I228" s="422">
        <v>101</v>
      </c>
      <c r="J228" s="479" t="s">
        <v>765</v>
      </c>
      <c r="K228" s="424" t="s">
        <v>772</v>
      </c>
      <c r="L228" s="430">
        <v>40248</v>
      </c>
      <c r="M228" s="480">
        <v>41155</v>
      </c>
      <c r="N228" s="240" t="s">
        <v>613</v>
      </c>
      <c r="O228" s="427">
        <v>2</v>
      </c>
      <c r="P228" s="427">
        <v>3</v>
      </c>
      <c r="Q228" s="427">
        <v>201</v>
      </c>
      <c r="R228" s="427">
        <v>310</v>
      </c>
      <c r="S228" s="481">
        <v>110</v>
      </c>
      <c r="T228" s="122"/>
      <c r="U228" s="160"/>
      <c r="V228" s="168" t="s">
        <v>610</v>
      </c>
      <c r="W228" s="133" t="s">
        <v>587</v>
      </c>
      <c r="X228" s="133"/>
      <c r="Y228" s="134"/>
      <c r="Z228" s="482" t="s">
        <v>801</v>
      </c>
      <c r="AA228" s="430">
        <v>43242</v>
      </c>
      <c r="AB228" s="139" t="s">
        <v>650</v>
      </c>
      <c r="AC228" s="140"/>
      <c r="AD228" s="148"/>
      <c r="AE228" s="149"/>
      <c r="AF228" s="150"/>
      <c r="AG228" s="151"/>
      <c r="AH228" s="151"/>
      <c r="AI228" s="151"/>
      <c r="AJ228" s="470">
        <v>4</v>
      </c>
      <c r="AK228" s="152"/>
      <c r="AL228" s="135"/>
      <c r="AM228" s="172"/>
      <c r="AN228" s="172"/>
      <c r="AO228" s="173"/>
    </row>
    <row r="229" spans="2:41" s="82" customFormat="1" ht="35.25" customHeight="1" thickTop="1" thickBot="1" x14ac:dyDescent="0.25">
      <c r="B229" s="171">
        <v>225</v>
      </c>
      <c r="C229" s="419" t="s">
        <v>751</v>
      </c>
      <c r="D229" s="420">
        <v>2012</v>
      </c>
      <c r="E229" s="421" t="s">
        <v>10</v>
      </c>
      <c r="F229" s="95"/>
      <c r="G229" s="422" t="s">
        <v>634</v>
      </c>
      <c r="H229" s="423" t="s">
        <v>670</v>
      </c>
      <c r="I229" s="422">
        <v>253</v>
      </c>
      <c r="J229" s="479" t="s">
        <v>637</v>
      </c>
      <c r="K229" s="424" t="s">
        <v>772</v>
      </c>
      <c r="L229" s="430">
        <v>41263</v>
      </c>
      <c r="M229" s="480">
        <v>41263</v>
      </c>
      <c r="N229" s="240" t="s">
        <v>613</v>
      </c>
      <c r="O229" s="427">
        <v>3</v>
      </c>
      <c r="P229" s="427">
        <v>3</v>
      </c>
      <c r="Q229" s="427">
        <v>311</v>
      </c>
      <c r="R229" s="427">
        <v>491</v>
      </c>
      <c r="S229" s="481">
        <v>181</v>
      </c>
      <c r="T229" s="122"/>
      <c r="U229" s="160"/>
      <c r="V229" s="168" t="s">
        <v>610</v>
      </c>
      <c r="W229" s="133" t="s">
        <v>587</v>
      </c>
      <c r="X229" s="133"/>
      <c r="Y229" s="134"/>
      <c r="Z229" s="482" t="s">
        <v>801</v>
      </c>
      <c r="AA229" s="430">
        <v>43242</v>
      </c>
      <c r="AB229" s="139" t="s">
        <v>650</v>
      </c>
      <c r="AC229" s="140"/>
      <c r="AD229" s="148"/>
      <c r="AE229" s="149"/>
      <c r="AF229" s="150"/>
      <c r="AG229" s="151"/>
      <c r="AH229" s="151"/>
      <c r="AI229" s="151"/>
      <c r="AJ229" s="470">
        <v>4</v>
      </c>
      <c r="AK229" s="152"/>
      <c r="AL229" s="135"/>
      <c r="AM229" s="172"/>
      <c r="AN229" s="172"/>
      <c r="AO229" s="173"/>
    </row>
    <row r="230" spans="2:41" s="82" customFormat="1" ht="35.25" customHeight="1" thickTop="1" thickBot="1" x14ac:dyDescent="0.25">
      <c r="B230" s="171">
        <v>226</v>
      </c>
      <c r="C230" s="419" t="s">
        <v>753</v>
      </c>
      <c r="D230" s="420">
        <v>2010</v>
      </c>
      <c r="E230" s="421" t="s">
        <v>754</v>
      </c>
      <c r="F230" s="95"/>
      <c r="G230" s="422">
        <v>390</v>
      </c>
      <c r="H230" s="423" t="s">
        <v>670</v>
      </c>
      <c r="I230" s="422">
        <v>101</v>
      </c>
      <c r="J230" s="479" t="s">
        <v>765</v>
      </c>
      <c r="K230" s="424" t="s">
        <v>773</v>
      </c>
      <c r="L230" s="430">
        <v>40345</v>
      </c>
      <c r="M230" s="480">
        <v>40345</v>
      </c>
      <c r="N230" s="240" t="s">
        <v>613</v>
      </c>
      <c r="O230" s="427">
        <v>1</v>
      </c>
      <c r="P230" s="427">
        <v>2</v>
      </c>
      <c r="Q230" s="427">
        <v>1</v>
      </c>
      <c r="R230" s="427">
        <v>205</v>
      </c>
      <c r="S230" s="481">
        <v>205</v>
      </c>
      <c r="T230" s="122"/>
      <c r="U230" s="160"/>
      <c r="V230" s="168" t="s">
        <v>610</v>
      </c>
      <c r="W230" s="133" t="s">
        <v>587</v>
      </c>
      <c r="X230" s="133"/>
      <c r="Y230" s="134"/>
      <c r="Z230" s="482" t="s">
        <v>801</v>
      </c>
      <c r="AA230" s="430">
        <v>43242</v>
      </c>
      <c r="AB230" s="139" t="s">
        <v>650</v>
      </c>
      <c r="AC230" s="140"/>
      <c r="AD230" s="148"/>
      <c r="AE230" s="149"/>
      <c r="AF230" s="150"/>
      <c r="AG230" s="151"/>
      <c r="AH230" s="151"/>
      <c r="AI230" s="151"/>
      <c r="AJ230" s="470">
        <v>4</v>
      </c>
      <c r="AK230" s="152"/>
      <c r="AL230" s="135"/>
      <c r="AM230" s="172"/>
      <c r="AN230" s="172"/>
      <c r="AO230" s="173"/>
    </row>
    <row r="231" spans="2:41" s="82" customFormat="1" ht="35.25" customHeight="1" thickTop="1" thickBot="1" x14ac:dyDescent="0.25">
      <c r="B231" s="171">
        <v>227</v>
      </c>
      <c r="C231" s="419" t="s">
        <v>753</v>
      </c>
      <c r="D231" s="420">
        <v>2010</v>
      </c>
      <c r="E231" s="421" t="s">
        <v>754</v>
      </c>
      <c r="F231" s="95"/>
      <c r="G231" s="422">
        <v>390</v>
      </c>
      <c r="H231" s="423" t="s">
        <v>670</v>
      </c>
      <c r="I231" s="422">
        <v>101</v>
      </c>
      <c r="J231" s="479" t="s">
        <v>765</v>
      </c>
      <c r="K231" s="424" t="s">
        <v>773</v>
      </c>
      <c r="L231" s="430">
        <v>40345</v>
      </c>
      <c r="M231" s="480">
        <v>41094</v>
      </c>
      <c r="N231" s="240" t="s">
        <v>613</v>
      </c>
      <c r="O231" s="427">
        <v>2</v>
      </c>
      <c r="P231" s="427">
        <v>2</v>
      </c>
      <c r="Q231" s="427">
        <v>206</v>
      </c>
      <c r="R231" s="427">
        <v>420</v>
      </c>
      <c r="S231" s="481">
        <v>215</v>
      </c>
      <c r="T231" s="122"/>
      <c r="U231" s="160"/>
      <c r="V231" s="168" t="s">
        <v>610</v>
      </c>
      <c r="W231" s="133" t="s">
        <v>587</v>
      </c>
      <c r="X231" s="133"/>
      <c r="Y231" s="134"/>
      <c r="Z231" s="482" t="s">
        <v>803</v>
      </c>
      <c r="AA231" s="430">
        <v>43242</v>
      </c>
      <c r="AB231" s="139" t="s">
        <v>650</v>
      </c>
      <c r="AC231" s="140"/>
      <c r="AD231" s="148"/>
      <c r="AE231" s="149"/>
      <c r="AF231" s="150"/>
      <c r="AG231" s="151"/>
      <c r="AH231" s="151"/>
      <c r="AI231" s="151"/>
      <c r="AJ231" s="470">
        <v>4</v>
      </c>
      <c r="AK231" s="152"/>
      <c r="AL231" s="135"/>
      <c r="AM231" s="172"/>
      <c r="AN231" s="172"/>
      <c r="AO231" s="173"/>
    </row>
    <row r="232" spans="2:41" s="82" customFormat="1" ht="35.25" customHeight="1" thickTop="1" thickBot="1" x14ac:dyDescent="0.25">
      <c r="B232" s="171">
        <v>228</v>
      </c>
      <c r="C232" s="419" t="s">
        <v>753</v>
      </c>
      <c r="D232" s="420">
        <v>2008</v>
      </c>
      <c r="E232" s="421" t="s">
        <v>754</v>
      </c>
      <c r="F232" s="95"/>
      <c r="G232" s="422">
        <v>390</v>
      </c>
      <c r="H232" s="423" t="s">
        <v>670</v>
      </c>
      <c r="I232" s="422">
        <v>101</v>
      </c>
      <c r="J232" s="479" t="s">
        <v>765</v>
      </c>
      <c r="K232" s="424" t="s">
        <v>774</v>
      </c>
      <c r="L232" s="430">
        <v>39532</v>
      </c>
      <c r="M232" s="480">
        <v>39574</v>
      </c>
      <c r="N232" s="240" t="s">
        <v>613</v>
      </c>
      <c r="O232" s="427">
        <v>1</v>
      </c>
      <c r="P232" s="427">
        <v>4</v>
      </c>
      <c r="Q232" s="427">
        <v>1</v>
      </c>
      <c r="R232" s="427">
        <v>200</v>
      </c>
      <c r="S232" s="481">
        <v>200</v>
      </c>
      <c r="T232" s="122"/>
      <c r="U232" s="160"/>
      <c r="V232" s="168" t="s">
        <v>610</v>
      </c>
      <c r="W232" s="133" t="s">
        <v>587</v>
      </c>
      <c r="X232" s="133"/>
      <c r="Y232" s="134"/>
      <c r="Z232" s="482" t="s">
        <v>803</v>
      </c>
      <c r="AA232" s="430">
        <v>43242</v>
      </c>
      <c r="AB232" s="139" t="s">
        <v>650</v>
      </c>
      <c r="AC232" s="140"/>
      <c r="AD232" s="148"/>
      <c r="AE232" s="149"/>
      <c r="AF232" s="150"/>
      <c r="AG232" s="151"/>
      <c r="AH232" s="151"/>
      <c r="AI232" s="151"/>
      <c r="AJ232" s="470">
        <v>5</v>
      </c>
      <c r="AK232" s="152"/>
      <c r="AL232" s="135"/>
      <c r="AM232" s="172"/>
      <c r="AN232" s="172"/>
      <c r="AO232" s="173"/>
    </row>
    <row r="233" spans="2:41" s="82" customFormat="1" ht="35.25" customHeight="1" thickTop="1" thickBot="1" x14ac:dyDescent="0.25">
      <c r="B233" s="171">
        <v>229</v>
      </c>
      <c r="C233" s="419" t="s">
        <v>753</v>
      </c>
      <c r="D233" s="420">
        <v>2008</v>
      </c>
      <c r="E233" s="421" t="s">
        <v>754</v>
      </c>
      <c r="F233" s="95"/>
      <c r="G233" s="422">
        <v>390</v>
      </c>
      <c r="H233" s="423" t="s">
        <v>670</v>
      </c>
      <c r="I233" s="422">
        <v>101</v>
      </c>
      <c r="J233" s="479" t="s">
        <v>765</v>
      </c>
      <c r="K233" s="424" t="s">
        <v>774</v>
      </c>
      <c r="L233" s="430">
        <v>39574</v>
      </c>
      <c r="M233" s="480">
        <v>39574</v>
      </c>
      <c r="N233" s="240" t="s">
        <v>613</v>
      </c>
      <c r="O233" s="427">
        <v>2</v>
      </c>
      <c r="P233" s="427">
        <v>4</v>
      </c>
      <c r="Q233" s="427">
        <v>201</v>
      </c>
      <c r="R233" s="427">
        <v>405</v>
      </c>
      <c r="S233" s="481">
        <v>205</v>
      </c>
      <c r="T233" s="122"/>
      <c r="U233" s="160"/>
      <c r="V233" s="168" t="s">
        <v>610</v>
      </c>
      <c r="W233" s="133" t="s">
        <v>587</v>
      </c>
      <c r="X233" s="133"/>
      <c r="Y233" s="134"/>
      <c r="Z233" s="482" t="s">
        <v>801</v>
      </c>
      <c r="AA233" s="430">
        <v>43242</v>
      </c>
      <c r="AB233" s="139" t="s">
        <v>650</v>
      </c>
      <c r="AC233" s="140"/>
      <c r="AD233" s="148"/>
      <c r="AE233" s="149"/>
      <c r="AF233" s="150"/>
      <c r="AG233" s="151"/>
      <c r="AH233" s="151"/>
      <c r="AI233" s="151"/>
      <c r="AJ233" s="470">
        <v>5</v>
      </c>
      <c r="AK233" s="152"/>
      <c r="AL233" s="135"/>
      <c r="AM233" s="172"/>
      <c r="AN233" s="172"/>
      <c r="AO233" s="173"/>
    </row>
    <row r="234" spans="2:41" s="82" customFormat="1" ht="35.25" customHeight="1" thickTop="1" thickBot="1" x14ac:dyDescent="0.25">
      <c r="B234" s="171">
        <v>230</v>
      </c>
      <c r="C234" s="419" t="s">
        <v>753</v>
      </c>
      <c r="D234" s="420">
        <v>2008</v>
      </c>
      <c r="E234" s="421" t="s">
        <v>754</v>
      </c>
      <c r="F234" s="95"/>
      <c r="G234" s="422">
        <v>390</v>
      </c>
      <c r="H234" s="423" t="s">
        <v>670</v>
      </c>
      <c r="I234" s="422">
        <v>101</v>
      </c>
      <c r="J234" s="479" t="s">
        <v>765</v>
      </c>
      <c r="K234" s="424" t="s">
        <v>774</v>
      </c>
      <c r="L234" s="430">
        <v>39590</v>
      </c>
      <c r="M234" s="480">
        <v>40310</v>
      </c>
      <c r="N234" s="240" t="s">
        <v>613</v>
      </c>
      <c r="O234" s="427">
        <v>3</v>
      </c>
      <c r="P234" s="427">
        <v>4</v>
      </c>
      <c r="Q234" s="427">
        <v>406</v>
      </c>
      <c r="R234" s="427">
        <v>605</v>
      </c>
      <c r="S234" s="481">
        <v>200</v>
      </c>
      <c r="T234" s="122"/>
      <c r="U234" s="160"/>
      <c r="V234" s="168" t="s">
        <v>610</v>
      </c>
      <c r="W234" s="133" t="s">
        <v>587</v>
      </c>
      <c r="X234" s="133"/>
      <c r="Y234" s="134"/>
      <c r="Z234" s="482" t="s">
        <v>801</v>
      </c>
      <c r="AA234" s="430">
        <v>43242</v>
      </c>
      <c r="AB234" s="139" t="s">
        <v>650</v>
      </c>
      <c r="AC234" s="140"/>
      <c r="AD234" s="148"/>
      <c r="AE234" s="149"/>
      <c r="AF234" s="150"/>
      <c r="AG234" s="151"/>
      <c r="AH234" s="151"/>
      <c r="AI234" s="151"/>
      <c r="AJ234" s="470">
        <v>5</v>
      </c>
      <c r="AK234" s="152"/>
      <c r="AL234" s="135"/>
      <c r="AM234" s="172"/>
      <c r="AN234" s="172"/>
      <c r="AO234" s="173"/>
    </row>
    <row r="235" spans="2:41" s="82" customFormat="1" ht="35.25" customHeight="1" thickTop="1" thickBot="1" x14ac:dyDescent="0.25">
      <c r="B235" s="171">
        <v>231</v>
      </c>
      <c r="C235" s="419" t="s">
        <v>753</v>
      </c>
      <c r="D235" s="420">
        <v>2010</v>
      </c>
      <c r="E235" s="421" t="s">
        <v>754</v>
      </c>
      <c r="F235" s="95"/>
      <c r="G235" s="422">
        <v>390</v>
      </c>
      <c r="H235" s="423" t="s">
        <v>670</v>
      </c>
      <c r="I235" s="422">
        <v>101</v>
      </c>
      <c r="J235" s="479" t="s">
        <v>765</v>
      </c>
      <c r="K235" s="424" t="s">
        <v>774</v>
      </c>
      <c r="L235" s="430">
        <v>40310</v>
      </c>
      <c r="M235" s="480">
        <v>41542</v>
      </c>
      <c r="N235" s="240" t="s">
        <v>613</v>
      </c>
      <c r="O235" s="427">
        <v>4</v>
      </c>
      <c r="P235" s="427">
        <v>4</v>
      </c>
      <c r="Q235" s="427">
        <v>584</v>
      </c>
      <c r="R235" s="427">
        <v>810</v>
      </c>
      <c r="S235" s="481">
        <v>227</v>
      </c>
      <c r="T235" s="122"/>
      <c r="U235" s="160"/>
      <c r="V235" s="168" t="s">
        <v>610</v>
      </c>
      <c r="W235" s="133" t="s">
        <v>587</v>
      </c>
      <c r="X235" s="133"/>
      <c r="Y235" s="134"/>
      <c r="Z235" s="482" t="s">
        <v>801</v>
      </c>
      <c r="AA235" s="430">
        <v>43242</v>
      </c>
      <c r="AB235" s="139" t="s">
        <v>650</v>
      </c>
      <c r="AC235" s="140"/>
      <c r="AD235" s="148"/>
      <c r="AE235" s="149"/>
      <c r="AF235" s="150"/>
      <c r="AG235" s="151"/>
      <c r="AH235" s="151"/>
      <c r="AI235" s="151"/>
      <c r="AJ235" s="470">
        <v>5</v>
      </c>
      <c r="AK235" s="152"/>
      <c r="AL235" s="135"/>
      <c r="AM235" s="172"/>
      <c r="AN235" s="172"/>
      <c r="AO235" s="173"/>
    </row>
    <row r="236" spans="2:41" s="82" customFormat="1" ht="35.25" customHeight="1" thickTop="1" thickBot="1" x14ac:dyDescent="0.25">
      <c r="B236" s="171">
        <v>232</v>
      </c>
      <c r="C236" s="419" t="s">
        <v>753</v>
      </c>
      <c r="D236" s="420">
        <v>2007</v>
      </c>
      <c r="E236" s="421" t="s">
        <v>754</v>
      </c>
      <c r="F236" s="95"/>
      <c r="G236" s="422">
        <v>390</v>
      </c>
      <c r="H236" s="423" t="s">
        <v>670</v>
      </c>
      <c r="I236" s="422">
        <v>101</v>
      </c>
      <c r="J236" s="479" t="s">
        <v>766</v>
      </c>
      <c r="K236" s="424" t="s">
        <v>775</v>
      </c>
      <c r="L236" s="430">
        <v>39099</v>
      </c>
      <c r="M236" s="480">
        <v>39672</v>
      </c>
      <c r="N236" s="240" t="s">
        <v>613</v>
      </c>
      <c r="O236" s="427">
        <v>1</v>
      </c>
      <c r="P236" s="427">
        <v>4</v>
      </c>
      <c r="Q236" s="427">
        <v>1</v>
      </c>
      <c r="R236" s="427">
        <v>200</v>
      </c>
      <c r="S236" s="481">
        <v>200</v>
      </c>
      <c r="T236" s="122"/>
      <c r="U236" s="160"/>
      <c r="V236" s="168" t="s">
        <v>610</v>
      </c>
      <c r="W236" s="133" t="s">
        <v>587</v>
      </c>
      <c r="X236" s="133"/>
      <c r="Y236" s="134"/>
      <c r="Z236" s="482" t="s">
        <v>801</v>
      </c>
      <c r="AA236" s="430">
        <v>43242</v>
      </c>
      <c r="AB236" s="139" t="s">
        <v>650</v>
      </c>
      <c r="AC236" s="140"/>
      <c r="AD236" s="148"/>
      <c r="AE236" s="149"/>
      <c r="AF236" s="150"/>
      <c r="AG236" s="151"/>
      <c r="AH236" s="151"/>
      <c r="AI236" s="151"/>
      <c r="AJ236" s="470">
        <v>5</v>
      </c>
      <c r="AK236" s="152"/>
      <c r="AL236" s="135"/>
      <c r="AM236" s="172"/>
      <c r="AN236" s="172"/>
      <c r="AO236" s="173"/>
    </row>
    <row r="237" spans="2:41" s="82" customFormat="1" ht="35.25" customHeight="1" thickTop="1" thickBot="1" x14ac:dyDescent="0.25">
      <c r="B237" s="171">
        <v>233</v>
      </c>
      <c r="C237" s="419" t="s">
        <v>753</v>
      </c>
      <c r="D237" s="420">
        <v>2008</v>
      </c>
      <c r="E237" s="421" t="s">
        <v>754</v>
      </c>
      <c r="F237" s="95"/>
      <c r="G237" s="422">
        <v>390</v>
      </c>
      <c r="H237" s="423" t="s">
        <v>670</v>
      </c>
      <c r="I237" s="422">
        <v>101</v>
      </c>
      <c r="J237" s="479" t="s">
        <v>765</v>
      </c>
      <c r="K237" s="424" t="s">
        <v>775</v>
      </c>
      <c r="L237" s="430">
        <v>39672</v>
      </c>
      <c r="M237" s="480">
        <v>39687</v>
      </c>
      <c r="N237" s="240" t="s">
        <v>613</v>
      </c>
      <c r="O237" s="427">
        <v>2</v>
      </c>
      <c r="P237" s="427">
        <v>4</v>
      </c>
      <c r="Q237" s="427">
        <v>201</v>
      </c>
      <c r="R237" s="427">
        <v>401</v>
      </c>
      <c r="S237" s="481">
        <v>201</v>
      </c>
      <c r="T237" s="122"/>
      <c r="U237" s="160"/>
      <c r="V237" s="168" t="s">
        <v>610</v>
      </c>
      <c r="W237" s="133" t="s">
        <v>587</v>
      </c>
      <c r="X237" s="133"/>
      <c r="Y237" s="134"/>
      <c r="Z237" s="482" t="s">
        <v>801</v>
      </c>
      <c r="AA237" s="430">
        <v>43242</v>
      </c>
      <c r="AB237" s="139" t="s">
        <v>650</v>
      </c>
      <c r="AC237" s="140"/>
      <c r="AD237" s="148"/>
      <c r="AE237" s="149"/>
      <c r="AF237" s="150"/>
      <c r="AG237" s="151"/>
      <c r="AH237" s="151"/>
      <c r="AI237" s="151"/>
      <c r="AJ237" s="470">
        <v>5</v>
      </c>
      <c r="AK237" s="152"/>
      <c r="AL237" s="135"/>
      <c r="AM237" s="172"/>
      <c r="AN237" s="172"/>
      <c r="AO237" s="173"/>
    </row>
    <row r="238" spans="2:41" s="82" customFormat="1" ht="35.25" customHeight="1" thickTop="1" thickBot="1" x14ac:dyDescent="0.25">
      <c r="B238" s="171">
        <v>234</v>
      </c>
      <c r="C238" s="419" t="s">
        <v>753</v>
      </c>
      <c r="D238" s="420">
        <v>2009</v>
      </c>
      <c r="E238" s="421" t="s">
        <v>754</v>
      </c>
      <c r="F238" s="95"/>
      <c r="G238" s="422">
        <v>390</v>
      </c>
      <c r="H238" s="423" t="s">
        <v>670</v>
      </c>
      <c r="I238" s="422">
        <v>101</v>
      </c>
      <c r="J238" s="479" t="s">
        <v>765</v>
      </c>
      <c r="K238" s="424" t="s">
        <v>775</v>
      </c>
      <c r="L238" s="430">
        <v>39871</v>
      </c>
      <c r="M238" s="480">
        <v>40388</v>
      </c>
      <c r="N238" s="240" t="s">
        <v>613</v>
      </c>
      <c r="O238" s="427">
        <v>3</v>
      </c>
      <c r="P238" s="427">
        <v>4</v>
      </c>
      <c r="Q238" s="427">
        <v>402</v>
      </c>
      <c r="R238" s="427">
        <v>579</v>
      </c>
      <c r="S238" s="481">
        <v>178</v>
      </c>
      <c r="T238" s="122"/>
      <c r="U238" s="160"/>
      <c r="V238" s="168" t="s">
        <v>610</v>
      </c>
      <c r="W238" s="133" t="s">
        <v>587</v>
      </c>
      <c r="X238" s="133"/>
      <c r="Y238" s="134"/>
      <c r="Z238" s="482" t="s">
        <v>801</v>
      </c>
      <c r="AA238" s="430">
        <v>43242</v>
      </c>
      <c r="AB238" s="139" t="s">
        <v>650</v>
      </c>
      <c r="AC238" s="140"/>
      <c r="AD238" s="148"/>
      <c r="AE238" s="149"/>
      <c r="AF238" s="150"/>
      <c r="AG238" s="151"/>
      <c r="AH238" s="151"/>
      <c r="AI238" s="151"/>
      <c r="AJ238" s="470">
        <v>5</v>
      </c>
      <c r="AK238" s="152"/>
      <c r="AL238" s="135"/>
      <c r="AM238" s="172"/>
      <c r="AN238" s="172"/>
      <c r="AO238" s="173"/>
    </row>
    <row r="239" spans="2:41" s="82" customFormat="1" ht="35.25" customHeight="1" thickTop="1" thickBot="1" x14ac:dyDescent="0.25">
      <c r="B239" s="171">
        <v>235</v>
      </c>
      <c r="C239" s="419" t="s">
        <v>753</v>
      </c>
      <c r="D239" s="420">
        <v>2010</v>
      </c>
      <c r="E239" s="421" t="s">
        <v>754</v>
      </c>
      <c r="F239" s="95"/>
      <c r="G239" s="422">
        <v>390</v>
      </c>
      <c r="H239" s="423" t="s">
        <v>670</v>
      </c>
      <c r="I239" s="422">
        <v>101</v>
      </c>
      <c r="J239" s="479" t="s">
        <v>765</v>
      </c>
      <c r="K239" s="424" t="s">
        <v>775</v>
      </c>
      <c r="L239" s="430">
        <v>40388</v>
      </c>
      <c r="M239" s="480">
        <v>41480</v>
      </c>
      <c r="N239" s="240" t="s">
        <v>613</v>
      </c>
      <c r="O239" s="427">
        <v>4</v>
      </c>
      <c r="P239" s="427">
        <v>4</v>
      </c>
      <c r="Q239" s="427">
        <v>580</v>
      </c>
      <c r="R239" s="427">
        <v>731</v>
      </c>
      <c r="S239" s="481">
        <v>152</v>
      </c>
      <c r="T239" s="122"/>
      <c r="U239" s="160"/>
      <c r="V239" s="168" t="s">
        <v>610</v>
      </c>
      <c r="W239" s="133" t="s">
        <v>587</v>
      </c>
      <c r="X239" s="133"/>
      <c r="Y239" s="134"/>
      <c r="Z239" s="482" t="s">
        <v>801</v>
      </c>
      <c r="AA239" s="430">
        <v>43242</v>
      </c>
      <c r="AB239" s="139" t="s">
        <v>650</v>
      </c>
      <c r="AC239" s="140"/>
      <c r="AD239" s="148"/>
      <c r="AE239" s="149"/>
      <c r="AF239" s="150"/>
      <c r="AG239" s="151"/>
      <c r="AH239" s="151"/>
      <c r="AI239" s="151"/>
      <c r="AJ239" s="470">
        <v>5</v>
      </c>
      <c r="AK239" s="152"/>
      <c r="AL239" s="135"/>
      <c r="AM239" s="172"/>
      <c r="AN239" s="172"/>
      <c r="AO239" s="173"/>
    </row>
    <row r="240" spans="2:41" s="82" customFormat="1" ht="35.25" customHeight="1" thickTop="1" thickBot="1" x14ac:dyDescent="0.25">
      <c r="B240" s="171">
        <v>236</v>
      </c>
      <c r="C240" s="419" t="s">
        <v>753</v>
      </c>
      <c r="D240" s="420">
        <v>2007</v>
      </c>
      <c r="E240" s="421" t="s">
        <v>754</v>
      </c>
      <c r="F240" s="95"/>
      <c r="G240" s="422">
        <v>390</v>
      </c>
      <c r="H240" s="423" t="s">
        <v>670</v>
      </c>
      <c r="I240" s="422">
        <v>101</v>
      </c>
      <c r="J240" s="479" t="s">
        <v>766</v>
      </c>
      <c r="K240" s="424" t="s">
        <v>776</v>
      </c>
      <c r="L240" s="430">
        <v>39239</v>
      </c>
      <c r="M240" s="480">
        <v>39239</v>
      </c>
      <c r="N240" s="240" t="s">
        <v>613</v>
      </c>
      <c r="O240" s="427">
        <v>1</v>
      </c>
      <c r="P240" s="427">
        <v>3</v>
      </c>
      <c r="Q240" s="427">
        <v>1</v>
      </c>
      <c r="R240" s="427">
        <v>200</v>
      </c>
      <c r="S240" s="481">
        <v>200</v>
      </c>
      <c r="T240" s="122"/>
      <c r="U240" s="160"/>
      <c r="V240" s="168" t="s">
        <v>610</v>
      </c>
      <c r="W240" s="133" t="s">
        <v>587</v>
      </c>
      <c r="X240" s="133"/>
      <c r="Y240" s="134"/>
      <c r="Z240" s="482" t="s">
        <v>801</v>
      </c>
      <c r="AA240" s="430">
        <v>43242</v>
      </c>
      <c r="AB240" s="139" t="s">
        <v>650</v>
      </c>
      <c r="AC240" s="140"/>
      <c r="AD240" s="148"/>
      <c r="AE240" s="149"/>
      <c r="AF240" s="150"/>
      <c r="AG240" s="151"/>
      <c r="AH240" s="151"/>
      <c r="AI240" s="151"/>
      <c r="AJ240" s="470">
        <v>6</v>
      </c>
      <c r="AK240" s="152"/>
      <c r="AL240" s="135"/>
      <c r="AM240" s="172"/>
      <c r="AN240" s="172"/>
      <c r="AO240" s="173"/>
    </row>
    <row r="241" spans="2:41" s="82" customFormat="1" ht="35.25" customHeight="1" thickTop="1" thickBot="1" x14ac:dyDescent="0.25">
      <c r="B241" s="171">
        <v>237</v>
      </c>
      <c r="C241" s="419" t="s">
        <v>753</v>
      </c>
      <c r="D241" s="420">
        <v>2007</v>
      </c>
      <c r="E241" s="421" t="s">
        <v>754</v>
      </c>
      <c r="F241" s="95"/>
      <c r="G241" s="422">
        <v>390</v>
      </c>
      <c r="H241" s="423" t="s">
        <v>670</v>
      </c>
      <c r="I241" s="422">
        <v>101</v>
      </c>
      <c r="J241" s="479" t="s">
        <v>766</v>
      </c>
      <c r="K241" s="424" t="s">
        <v>776</v>
      </c>
      <c r="L241" s="430">
        <v>39239</v>
      </c>
      <c r="M241" s="480">
        <v>39695</v>
      </c>
      <c r="N241" s="240" t="s">
        <v>613</v>
      </c>
      <c r="O241" s="427">
        <v>2</v>
      </c>
      <c r="P241" s="427">
        <v>3</v>
      </c>
      <c r="Q241" s="427">
        <v>201</v>
      </c>
      <c r="R241" s="427">
        <v>374</v>
      </c>
      <c r="S241" s="481">
        <v>174</v>
      </c>
      <c r="T241" s="122"/>
      <c r="U241" s="160"/>
      <c r="V241" s="168" t="s">
        <v>610</v>
      </c>
      <c r="W241" s="133" t="s">
        <v>587</v>
      </c>
      <c r="X241" s="133"/>
      <c r="Y241" s="134"/>
      <c r="Z241" s="482" t="s">
        <v>801</v>
      </c>
      <c r="AA241" s="430">
        <v>43242</v>
      </c>
      <c r="AB241" s="139" t="s">
        <v>650</v>
      </c>
      <c r="AC241" s="140"/>
      <c r="AD241" s="148"/>
      <c r="AE241" s="149"/>
      <c r="AF241" s="150"/>
      <c r="AG241" s="151"/>
      <c r="AH241" s="151"/>
      <c r="AI241" s="151"/>
      <c r="AJ241" s="470">
        <v>6</v>
      </c>
      <c r="AK241" s="152"/>
      <c r="AL241" s="135"/>
      <c r="AM241" s="172"/>
      <c r="AN241" s="172"/>
      <c r="AO241" s="173"/>
    </row>
    <row r="242" spans="2:41" s="82" customFormat="1" ht="35.25" customHeight="1" thickTop="1" thickBot="1" x14ac:dyDescent="0.25">
      <c r="B242" s="171">
        <v>238</v>
      </c>
      <c r="C242" s="419" t="s">
        <v>753</v>
      </c>
      <c r="D242" s="420">
        <v>2008</v>
      </c>
      <c r="E242" s="421" t="s">
        <v>754</v>
      </c>
      <c r="F242" s="95"/>
      <c r="G242" s="422">
        <v>390</v>
      </c>
      <c r="H242" s="423" t="s">
        <v>670</v>
      </c>
      <c r="I242" s="422">
        <v>101</v>
      </c>
      <c r="J242" s="479" t="s">
        <v>765</v>
      </c>
      <c r="K242" s="424" t="s">
        <v>776</v>
      </c>
      <c r="L242" s="430">
        <v>39780</v>
      </c>
      <c r="M242" s="480">
        <v>40850</v>
      </c>
      <c r="N242" s="240" t="s">
        <v>613</v>
      </c>
      <c r="O242" s="427">
        <v>3</v>
      </c>
      <c r="P242" s="427">
        <v>3</v>
      </c>
      <c r="Q242" s="427">
        <v>375</v>
      </c>
      <c r="R242" s="427">
        <v>572</v>
      </c>
      <c r="S242" s="481">
        <v>198</v>
      </c>
      <c r="T242" s="122"/>
      <c r="U242" s="160"/>
      <c r="V242" s="168" t="s">
        <v>610</v>
      </c>
      <c r="W242" s="133" t="s">
        <v>587</v>
      </c>
      <c r="X242" s="133"/>
      <c r="Y242" s="134"/>
      <c r="Z242" s="482" t="s">
        <v>801</v>
      </c>
      <c r="AA242" s="430">
        <v>43242</v>
      </c>
      <c r="AB242" s="139" t="s">
        <v>650</v>
      </c>
      <c r="AC242" s="140"/>
      <c r="AD242" s="148"/>
      <c r="AE242" s="149"/>
      <c r="AF242" s="150"/>
      <c r="AG242" s="151"/>
      <c r="AH242" s="151"/>
      <c r="AI242" s="151"/>
      <c r="AJ242" s="470">
        <v>6</v>
      </c>
      <c r="AK242" s="152"/>
      <c r="AL242" s="135"/>
      <c r="AM242" s="172"/>
      <c r="AN242" s="172"/>
      <c r="AO242" s="173"/>
    </row>
    <row r="243" spans="2:41" s="82" customFormat="1" ht="35.25" customHeight="1" thickTop="1" thickBot="1" x14ac:dyDescent="0.25">
      <c r="B243" s="171">
        <v>239</v>
      </c>
      <c r="C243" s="419" t="s">
        <v>753</v>
      </c>
      <c r="D243" s="420">
        <v>2008</v>
      </c>
      <c r="E243" s="421" t="s">
        <v>754</v>
      </c>
      <c r="F243" s="95"/>
      <c r="G243" s="422">
        <v>390</v>
      </c>
      <c r="H243" s="423" t="s">
        <v>670</v>
      </c>
      <c r="I243" s="422">
        <v>101</v>
      </c>
      <c r="J243" s="479" t="s">
        <v>765</v>
      </c>
      <c r="K243" s="424" t="s">
        <v>777</v>
      </c>
      <c r="L243" s="430">
        <v>39664</v>
      </c>
      <c r="M243" s="480">
        <v>39854</v>
      </c>
      <c r="N243" s="240" t="s">
        <v>613</v>
      </c>
      <c r="O243" s="427">
        <v>1</v>
      </c>
      <c r="P243" s="427">
        <v>3</v>
      </c>
      <c r="Q243" s="427">
        <v>1</v>
      </c>
      <c r="R243" s="427">
        <v>215</v>
      </c>
      <c r="S243" s="481">
        <v>215</v>
      </c>
      <c r="T243" s="122"/>
      <c r="U243" s="160"/>
      <c r="V243" s="168" t="s">
        <v>610</v>
      </c>
      <c r="W243" s="133" t="s">
        <v>587</v>
      </c>
      <c r="X243" s="133"/>
      <c r="Y243" s="134"/>
      <c r="Z243" s="482" t="s">
        <v>801</v>
      </c>
      <c r="AA243" s="430">
        <v>43242</v>
      </c>
      <c r="AB243" s="139" t="s">
        <v>650</v>
      </c>
      <c r="AC243" s="140"/>
      <c r="AD243" s="148"/>
      <c r="AE243" s="149"/>
      <c r="AF243" s="150"/>
      <c r="AG243" s="151"/>
      <c r="AH243" s="151"/>
      <c r="AI243" s="151"/>
      <c r="AJ243" s="470">
        <v>6</v>
      </c>
      <c r="AK243" s="152"/>
      <c r="AL243" s="135"/>
      <c r="AM243" s="172"/>
      <c r="AN243" s="172"/>
      <c r="AO243" s="173"/>
    </row>
    <row r="244" spans="2:41" s="82" customFormat="1" ht="35.25" customHeight="1" thickTop="1" thickBot="1" x14ac:dyDescent="0.25">
      <c r="B244" s="171">
        <v>240</v>
      </c>
      <c r="C244" s="419" t="s">
        <v>753</v>
      </c>
      <c r="D244" s="420">
        <v>2009</v>
      </c>
      <c r="E244" s="421" t="s">
        <v>754</v>
      </c>
      <c r="F244" s="95"/>
      <c r="G244" s="422">
        <v>390</v>
      </c>
      <c r="H244" s="423" t="s">
        <v>670</v>
      </c>
      <c r="I244" s="422">
        <v>101</v>
      </c>
      <c r="J244" s="479" t="s">
        <v>765</v>
      </c>
      <c r="K244" s="424" t="s">
        <v>777</v>
      </c>
      <c r="L244" s="430">
        <v>39854</v>
      </c>
      <c r="M244" s="480">
        <v>39854</v>
      </c>
      <c r="N244" s="240" t="s">
        <v>613</v>
      </c>
      <c r="O244" s="427">
        <v>2</v>
      </c>
      <c r="P244" s="427">
        <v>3</v>
      </c>
      <c r="Q244" s="427">
        <v>216</v>
      </c>
      <c r="R244" s="427">
        <v>429</v>
      </c>
      <c r="S244" s="481">
        <v>214</v>
      </c>
      <c r="T244" s="122"/>
      <c r="U244" s="160"/>
      <c r="V244" s="168" t="s">
        <v>610</v>
      </c>
      <c r="W244" s="133" t="s">
        <v>587</v>
      </c>
      <c r="X244" s="133"/>
      <c r="Y244" s="134"/>
      <c r="Z244" s="482" t="s">
        <v>801</v>
      </c>
      <c r="AA244" s="430">
        <v>43242</v>
      </c>
      <c r="AB244" s="139" t="s">
        <v>650</v>
      </c>
      <c r="AC244" s="140"/>
      <c r="AD244" s="148"/>
      <c r="AE244" s="149"/>
      <c r="AF244" s="150"/>
      <c r="AG244" s="151"/>
      <c r="AH244" s="151"/>
      <c r="AI244" s="151"/>
      <c r="AJ244" s="470">
        <v>6</v>
      </c>
      <c r="AK244" s="152"/>
      <c r="AL244" s="135"/>
      <c r="AM244" s="172"/>
      <c r="AN244" s="172"/>
      <c r="AO244" s="173"/>
    </row>
    <row r="245" spans="2:41" s="82" customFormat="1" ht="35.25" customHeight="1" thickTop="1" thickBot="1" x14ac:dyDescent="0.25">
      <c r="B245" s="171">
        <v>241</v>
      </c>
      <c r="C245" s="419" t="s">
        <v>753</v>
      </c>
      <c r="D245" s="420">
        <v>2009</v>
      </c>
      <c r="E245" s="421" t="s">
        <v>754</v>
      </c>
      <c r="F245" s="95"/>
      <c r="G245" s="422">
        <v>390</v>
      </c>
      <c r="H245" s="423" t="s">
        <v>670</v>
      </c>
      <c r="I245" s="422">
        <v>101</v>
      </c>
      <c r="J245" s="479" t="s">
        <v>765</v>
      </c>
      <c r="K245" s="424" t="s">
        <v>777</v>
      </c>
      <c r="L245" s="430">
        <v>39966</v>
      </c>
      <c r="M245" s="480">
        <v>41051</v>
      </c>
      <c r="N245" s="240" t="s">
        <v>613</v>
      </c>
      <c r="O245" s="427">
        <v>3</v>
      </c>
      <c r="P245" s="427">
        <v>3</v>
      </c>
      <c r="Q245" s="427">
        <v>430</v>
      </c>
      <c r="R245" s="427">
        <v>623</v>
      </c>
      <c r="S245" s="481">
        <v>194</v>
      </c>
      <c r="T245" s="122"/>
      <c r="U245" s="160"/>
      <c r="V245" s="168" t="s">
        <v>610</v>
      </c>
      <c r="W245" s="133" t="s">
        <v>587</v>
      </c>
      <c r="X245" s="133"/>
      <c r="Y245" s="134"/>
      <c r="Z245" s="482" t="s">
        <v>801</v>
      </c>
      <c r="AA245" s="430">
        <v>43242</v>
      </c>
      <c r="AB245" s="139" t="s">
        <v>650</v>
      </c>
      <c r="AC245" s="140"/>
      <c r="AD245" s="148"/>
      <c r="AE245" s="149"/>
      <c r="AF245" s="150"/>
      <c r="AG245" s="151"/>
      <c r="AH245" s="151"/>
      <c r="AI245" s="151"/>
      <c r="AJ245" s="470">
        <v>6</v>
      </c>
      <c r="AK245" s="152"/>
      <c r="AL245" s="135"/>
      <c r="AM245" s="172"/>
      <c r="AN245" s="172"/>
      <c r="AO245" s="173"/>
    </row>
    <row r="246" spans="2:41" s="82" customFormat="1" ht="35.25" customHeight="1" thickTop="1" thickBot="1" x14ac:dyDescent="0.25">
      <c r="B246" s="171">
        <v>242</v>
      </c>
      <c r="C246" s="419" t="s">
        <v>753</v>
      </c>
      <c r="D246" s="420">
        <v>2009</v>
      </c>
      <c r="E246" s="421" t="s">
        <v>754</v>
      </c>
      <c r="F246" s="95"/>
      <c r="G246" s="422">
        <v>390</v>
      </c>
      <c r="H246" s="423" t="s">
        <v>670</v>
      </c>
      <c r="I246" s="422">
        <v>101</v>
      </c>
      <c r="J246" s="479" t="s">
        <v>765</v>
      </c>
      <c r="K246" s="424" t="s">
        <v>778</v>
      </c>
      <c r="L246" s="430">
        <v>40038</v>
      </c>
      <c r="M246" s="480">
        <v>40071</v>
      </c>
      <c r="N246" s="240" t="s">
        <v>613</v>
      </c>
      <c r="O246" s="427">
        <v>1</v>
      </c>
      <c r="P246" s="427">
        <v>4</v>
      </c>
      <c r="Q246" s="427">
        <v>1</v>
      </c>
      <c r="R246" s="427">
        <v>200</v>
      </c>
      <c r="S246" s="481">
        <v>200</v>
      </c>
      <c r="T246" s="122"/>
      <c r="U246" s="160"/>
      <c r="V246" s="168" t="s">
        <v>610</v>
      </c>
      <c r="W246" s="133" t="s">
        <v>587</v>
      </c>
      <c r="X246" s="133"/>
      <c r="Y246" s="134"/>
      <c r="Z246" s="482" t="s">
        <v>801</v>
      </c>
      <c r="AA246" s="430">
        <v>43242</v>
      </c>
      <c r="AB246" s="139" t="s">
        <v>650</v>
      </c>
      <c r="AC246" s="140"/>
      <c r="AD246" s="148"/>
      <c r="AE246" s="149"/>
      <c r="AF246" s="150"/>
      <c r="AG246" s="151"/>
      <c r="AH246" s="151"/>
      <c r="AI246" s="151"/>
      <c r="AJ246" s="470">
        <v>7</v>
      </c>
      <c r="AK246" s="152"/>
      <c r="AL246" s="135"/>
      <c r="AM246" s="172"/>
      <c r="AN246" s="172"/>
      <c r="AO246" s="173"/>
    </row>
    <row r="247" spans="2:41" s="82" customFormat="1" ht="35.25" customHeight="1" thickTop="1" thickBot="1" x14ac:dyDescent="0.25">
      <c r="B247" s="171">
        <v>243</v>
      </c>
      <c r="C247" s="419" t="s">
        <v>753</v>
      </c>
      <c r="D247" s="420">
        <v>2009</v>
      </c>
      <c r="E247" s="421" t="s">
        <v>754</v>
      </c>
      <c r="F247" s="95"/>
      <c r="G247" s="422">
        <v>390</v>
      </c>
      <c r="H247" s="423" t="s">
        <v>670</v>
      </c>
      <c r="I247" s="422">
        <v>101</v>
      </c>
      <c r="J247" s="479" t="s">
        <v>765</v>
      </c>
      <c r="K247" s="424" t="s">
        <v>778</v>
      </c>
      <c r="L247" s="430">
        <v>40071</v>
      </c>
      <c r="M247" s="480">
        <v>40639</v>
      </c>
      <c r="N247" s="240" t="s">
        <v>613</v>
      </c>
      <c r="O247" s="427">
        <v>2</v>
      </c>
      <c r="P247" s="427">
        <v>4</v>
      </c>
      <c r="Q247" s="427">
        <v>201</v>
      </c>
      <c r="R247" s="427">
        <v>390</v>
      </c>
      <c r="S247" s="481">
        <v>190</v>
      </c>
      <c r="T247" s="122"/>
      <c r="U247" s="160"/>
      <c r="V247" s="168" t="s">
        <v>610</v>
      </c>
      <c r="W247" s="133" t="s">
        <v>587</v>
      </c>
      <c r="X247" s="133"/>
      <c r="Y247" s="134"/>
      <c r="Z247" s="482" t="s">
        <v>803</v>
      </c>
      <c r="AA247" s="430">
        <v>43242</v>
      </c>
      <c r="AB247" s="139" t="s">
        <v>650</v>
      </c>
      <c r="AC247" s="140"/>
      <c r="AD247" s="148"/>
      <c r="AE247" s="149"/>
      <c r="AF247" s="150"/>
      <c r="AG247" s="151"/>
      <c r="AH247" s="151"/>
      <c r="AI247" s="151"/>
      <c r="AJ247" s="470">
        <v>7</v>
      </c>
      <c r="AK247" s="152"/>
      <c r="AL247" s="135"/>
      <c r="AM247" s="172"/>
      <c r="AN247" s="172"/>
      <c r="AO247" s="173"/>
    </row>
    <row r="248" spans="2:41" s="82" customFormat="1" ht="35.25" customHeight="1" thickTop="1" thickBot="1" x14ac:dyDescent="0.25">
      <c r="B248" s="171">
        <v>244</v>
      </c>
      <c r="C248" s="419" t="s">
        <v>751</v>
      </c>
      <c r="D248" s="420">
        <v>2011</v>
      </c>
      <c r="E248" s="421" t="s">
        <v>10</v>
      </c>
      <c r="F248" s="95"/>
      <c r="G248" s="422" t="s">
        <v>634</v>
      </c>
      <c r="H248" s="423" t="s">
        <v>670</v>
      </c>
      <c r="I248" s="422" t="s">
        <v>761</v>
      </c>
      <c r="J248" s="479" t="s">
        <v>637</v>
      </c>
      <c r="K248" s="424" t="s">
        <v>778</v>
      </c>
      <c r="L248" s="430">
        <v>40644</v>
      </c>
      <c r="M248" s="480">
        <v>40826</v>
      </c>
      <c r="N248" s="240" t="s">
        <v>613</v>
      </c>
      <c r="O248" s="427">
        <v>3</v>
      </c>
      <c r="P248" s="427">
        <v>4</v>
      </c>
      <c r="Q248" s="427">
        <v>391</v>
      </c>
      <c r="R248" s="427">
        <v>559</v>
      </c>
      <c r="S248" s="481">
        <v>169</v>
      </c>
      <c r="T248" s="122"/>
      <c r="U248" s="160"/>
      <c r="V248" s="168" t="s">
        <v>610</v>
      </c>
      <c r="W248" s="133" t="s">
        <v>587</v>
      </c>
      <c r="X248" s="133"/>
      <c r="Y248" s="134"/>
      <c r="Z248" s="482" t="s">
        <v>801</v>
      </c>
      <c r="AA248" s="430">
        <v>43242</v>
      </c>
      <c r="AB248" s="139" t="s">
        <v>650</v>
      </c>
      <c r="AC248" s="140"/>
      <c r="AD248" s="148"/>
      <c r="AE248" s="149"/>
      <c r="AF248" s="150"/>
      <c r="AG248" s="151"/>
      <c r="AH248" s="151"/>
      <c r="AI248" s="151"/>
      <c r="AJ248" s="470">
        <v>7</v>
      </c>
      <c r="AK248" s="152"/>
      <c r="AL248" s="135"/>
      <c r="AM248" s="172"/>
      <c r="AN248" s="172"/>
      <c r="AO248" s="173"/>
    </row>
    <row r="249" spans="2:41" s="82" customFormat="1" ht="35.25" customHeight="1" thickTop="1" thickBot="1" x14ac:dyDescent="0.25">
      <c r="B249" s="171">
        <v>245</v>
      </c>
      <c r="C249" s="419" t="s">
        <v>751</v>
      </c>
      <c r="D249" s="420">
        <v>2011</v>
      </c>
      <c r="E249" s="421" t="s">
        <v>10</v>
      </c>
      <c r="F249" s="95"/>
      <c r="G249" s="422" t="s">
        <v>634</v>
      </c>
      <c r="H249" s="423" t="s">
        <v>670</v>
      </c>
      <c r="I249" s="422" t="s">
        <v>761</v>
      </c>
      <c r="J249" s="479" t="s">
        <v>637</v>
      </c>
      <c r="K249" s="424" t="s">
        <v>778</v>
      </c>
      <c r="L249" s="430">
        <v>40851</v>
      </c>
      <c r="M249" s="480">
        <v>43230</v>
      </c>
      <c r="N249" s="240" t="s">
        <v>613</v>
      </c>
      <c r="O249" s="427">
        <v>4</v>
      </c>
      <c r="P249" s="427">
        <v>4</v>
      </c>
      <c r="Q249" s="427">
        <v>560</v>
      </c>
      <c r="R249" s="427">
        <v>690</v>
      </c>
      <c r="S249" s="481">
        <v>131</v>
      </c>
      <c r="T249" s="122"/>
      <c r="U249" s="160"/>
      <c r="V249" s="168" t="s">
        <v>610</v>
      </c>
      <c r="W249" s="133" t="s">
        <v>587</v>
      </c>
      <c r="X249" s="133"/>
      <c r="Y249" s="134"/>
      <c r="Z249" s="482" t="s">
        <v>801</v>
      </c>
      <c r="AA249" s="430">
        <v>43242</v>
      </c>
      <c r="AB249" s="139" t="s">
        <v>650</v>
      </c>
      <c r="AC249" s="140"/>
      <c r="AD249" s="148"/>
      <c r="AE249" s="149"/>
      <c r="AF249" s="150"/>
      <c r="AG249" s="151"/>
      <c r="AH249" s="151"/>
      <c r="AI249" s="151"/>
      <c r="AJ249" s="470">
        <v>7</v>
      </c>
      <c r="AK249" s="152"/>
      <c r="AL249" s="135"/>
      <c r="AM249" s="172"/>
      <c r="AN249" s="172"/>
      <c r="AO249" s="173"/>
    </row>
    <row r="250" spans="2:41" s="82" customFormat="1" ht="35.25" customHeight="1" thickTop="1" thickBot="1" x14ac:dyDescent="0.25">
      <c r="B250" s="171">
        <v>246</v>
      </c>
      <c r="C250" s="419" t="s">
        <v>753</v>
      </c>
      <c r="D250" s="420">
        <v>2010</v>
      </c>
      <c r="E250" s="421" t="s">
        <v>754</v>
      </c>
      <c r="F250" s="95"/>
      <c r="G250" s="422">
        <v>390</v>
      </c>
      <c r="H250" s="423" t="s">
        <v>670</v>
      </c>
      <c r="I250" s="422">
        <v>101</v>
      </c>
      <c r="J250" s="479" t="s">
        <v>765</v>
      </c>
      <c r="K250" s="424" t="s">
        <v>779</v>
      </c>
      <c r="L250" s="430">
        <v>40346</v>
      </c>
      <c r="M250" s="480">
        <v>40346</v>
      </c>
      <c r="N250" s="240" t="s">
        <v>613</v>
      </c>
      <c r="O250" s="427">
        <v>1</v>
      </c>
      <c r="P250" s="427">
        <v>4</v>
      </c>
      <c r="Q250" s="427">
        <v>1</v>
      </c>
      <c r="R250" s="427">
        <v>163</v>
      </c>
      <c r="S250" s="481">
        <v>163</v>
      </c>
      <c r="T250" s="122"/>
      <c r="U250" s="160"/>
      <c r="V250" s="168" t="s">
        <v>610</v>
      </c>
      <c r="W250" s="133" t="s">
        <v>587</v>
      </c>
      <c r="X250" s="133"/>
      <c r="Y250" s="134"/>
      <c r="Z250" s="482" t="s">
        <v>740</v>
      </c>
      <c r="AA250" s="430">
        <v>43242</v>
      </c>
      <c r="AB250" s="139" t="s">
        <v>650</v>
      </c>
      <c r="AC250" s="140"/>
      <c r="AD250" s="148"/>
      <c r="AE250" s="149"/>
      <c r="AF250" s="150"/>
      <c r="AG250" s="151"/>
      <c r="AH250" s="151"/>
      <c r="AI250" s="151"/>
      <c r="AJ250" s="470">
        <v>7</v>
      </c>
      <c r="AK250" s="152"/>
      <c r="AL250" s="135"/>
      <c r="AM250" s="172"/>
      <c r="AN250" s="172"/>
      <c r="AO250" s="173"/>
    </row>
    <row r="251" spans="2:41" s="82" customFormat="1" ht="35.25" customHeight="1" thickTop="1" thickBot="1" x14ac:dyDescent="0.25">
      <c r="B251" s="171">
        <v>247</v>
      </c>
      <c r="C251" s="419" t="s">
        <v>753</v>
      </c>
      <c r="D251" s="420">
        <v>2010</v>
      </c>
      <c r="E251" s="421" t="s">
        <v>754</v>
      </c>
      <c r="F251" s="95"/>
      <c r="G251" s="422">
        <v>390</v>
      </c>
      <c r="H251" s="423" t="s">
        <v>670</v>
      </c>
      <c r="I251" s="422">
        <v>101</v>
      </c>
      <c r="J251" s="479" t="s">
        <v>765</v>
      </c>
      <c r="K251" s="424" t="s">
        <v>779</v>
      </c>
      <c r="L251" s="430">
        <v>40387</v>
      </c>
      <c r="M251" s="480">
        <v>40387</v>
      </c>
      <c r="N251" s="240" t="s">
        <v>613</v>
      </c>
      <c r="O251" s="427">
        <v>2</v>
      </c>
      <c r="P251" s="427">
        <v>4</v>
      </c>
      <c r="Q251" s="427">
        <v>164</v>
      </c>
      <c r="R251" s="427">
        <v>363</v>
      </c>
      <c r="S251" s="481">
        <v>200</v>
      </c>
      <c r="T251" s="122"/>
      <c r="U251" s="160"/>
      <c r="V251" s="168" t="s">
        <v>610</v>
      </c>
      <c r="W251" s="133" t="s">
        <v>587</v>
      </c>
      <c r="X251" s="133"/>
      <c r="Y251" s="134"/>
      <c r="Z251" s="482" t="s">
        <v>801</v>
      </c>
      <c r="AA251" s="430">
        <v>43242</v>
      </c>
      <c r="AB251" s="139" t="s">
        <v>650</v>
      </c>
      <c r="AC251" s="140"/>
      <c r="AD251" s="148"/>
      <c r="AE251" s="149"/>
      <c r="AF251" s="150"/>
      <c r="AG251" s="151"/>
      <c r="AH251" s="151"/>
      <c r="AI251" s="151"/>
      <c r="AJ251" s="470">
        <v>7</v>
      </c>
      <c r="AK251" s="152"/>
      <c r="AL251" s="135"/>
      <c r="AM251" s="172"/>
      <c r="AN251" s="172"/>
      <c r="AO251" s="173"/>
    </row>
    <row r="252" spans="2:41" s="82" customFormat="1" ht="35.25" customHeight="1" thickTop="1" thickBot="1" x14ac:dyDescent="0.25">
      <c r="B252" s="171">
        <v>248</v>
      </c>
      <c r="C252" s="419" t="s">
        <v>753</v>
      </c>
      <c r="D252" s="420">
        <v>2010</v>
      </c>
      <c r="E252" s="421" t="s">
        <v>754</v>
      </c>
      <c r="F252" s="95"/>
      <c r="G252" s="422">
        <v>390</v>
      </c>
      <c r="H252" s="423" t="s">
        <v>670</v>
      </c>
      <c r="I252" s="422">
        <v>101</v>
      </c>
      <c r="J252" s="479" t="s">
        <v>765</v>
      </c>
      <c r="K252" s="424" t="s">
        <v>779</v>
      </c>
      <c r="L252" s="430">
        <v>40387</v>
      </c>
      <c r="M252" s="480">
        <v>40449</v>
      </c>
      <c r="N252" s="240" t="s">
        <v>613</v>
      </c>
      <c r="O252" s="427">
        <v>3</v>
      </c>
      <c r="P252" s="427">
        <v>4</v>
      </c>
      <c r="Q252" s="427">
        <v>364</v>
      </c>
      <c r="R252" s="427">
        <v>559</v>
      </c>
      <c r="S252" s="481">
        <v>196</v>
      </c>
      <c r="T252" s="122"/>
      <c r="U252" s="160"/>
      <c r="V252" s="168" t="s">
        <v>610</v>
      </c>
      <c r="W252" s="133" t="s">
        <v>587</v>
      </c>
      <c r="X252" s="133"/>
      <c r="Y252" s="134"/>
      <c r="Z252" s="482" t="s">
        <v>801</v>
      </c>
      <c r="AA252" s="430">
        <v>43242</v>
      </c>
      <c r="AB252" s="139" t="s">
        <v>650</v>
      </c>
      <c r="AC252" s="140"/>
      <c r="AD252" s="148"/>
      <c r="AE252" s="149"/>
      <c r="AF252" s="150"/>
      <c r="AG252" s="151"/>
      <c r="AH252" s="151"/>
      <c r="AI252" s="151"/>
      <c r="AJ252" s="470">
        <v>7</v>
      </c>
      <c r="AK252" s="152"/>
      <c r="AL252" s="135"/>
      <c r="AM252" s="172"/>
      <c r="AN252" s="172"/>
      <c r="AO252" s="173"/>
    </row>
    <row r="253" spans="2:41" s="82" customFormat="1" ht="35.25" customHeight="1" thickTop="1" thickBot="1" x14ac:dyDescent="0.25">
      <c r="B253" s="171">
        <v>249</v>
      </c>
      <c r="C253" s="419" t="s">
        <v>753</v>
      </c>
      <c r="D253" s="420">
        <v>2010</v>
      </c>
      <c r="E253" s="421" t="s">
        <v>754</v>
      </c>
      <c r="F253" s="95"/>
      <c r="G253" s="422">
        <v>390</v>
      </c>
      <c r="H253" s="423" t="s">
        <v>670</v>
      </c>
      <c r="I253" s="422">
        <v>101</v>
      </c>
      <c r="J253" s="479" t="s">
        <v>765</v>
      </c>
      <c r="K253" s="424" t="s">
        <v>779</v>
      </c>
      <c r="L253" s="430">
        <v>40445</v>
      </c>
      <c r="M253" s="480">
        <v>43230</v>
      </c>
      <c r="N253" s="240" t="s">
        <v>613</v>
      </c>
      <c r="O253" s="427">
        <v>4</v>
      </c>
      <c r="P253" s="427">
        <v>4</v>
      </c>
      <c r="Q253" s="427">
        <v>560</v>
      </c>
      <c r="R253" s="427">
        <v>756</v>
      </c>
      <c r="S253" s="481">
        <v>197</v>
      </c>
      <c r="T253" s="122"/>
      <c r="U253" s="160"/>
      <c r="V253" s="168" t="s">
        <v>610</v>
      </c>
      <c r="W253" s="133" t="s">
        <v>587</v>
      </c>
      <c r="X253" s="133"/>
      <c r="Y253" s="134"/>
      <c r="Z253" s="482" t="s">
        <v>801</v>
      </c>
      <c r="AA253" s="430">
        <v>43242</v>
      </c>
      <c r="AB253" s="139" t="s">
        <v>650</v>
      </c>
      <c r="AC253" s="140"/>
      <c r="AD253" s="148"/>
      <c r="AE253" s="149"/>
      <c r="AF253" s="150"/>
      <c r="AG253" s="151"/>
      <c r="AH253" s="151"/>
      <c r="AI253" s="151"/>
      <c r="AJ253" s="470">
        <v>7</v>
      </c>
      <c r="AK253" s="152"/>
      <c r="AL253" s="135"/>
      <c r="AM253" s="172"/>
      <c r="AN253" s="172"/>
      <c r="AO253" s="173"/>
    </row>
    <row r="254" spans="2:41" s="82" customFormat="1" ht="35.25" customHeight="1" thickTop="1" thickBot="1" x14ac:dyDescent="0.25">
      <c r="B254" s="171">
        <v>250</v>
      </c>
      <c r="C254" s="419" t="s">
        <v>753</v>
      </c>
      <c r="D254" s="420">
        <v>2010</v>
      </c>
      <c r="E254" s="421" t="s">
        <v>754</v>
      </c>
      <c r="F254" s="95"/>
      <c r="G254" s="422">
        <v>390</v>
      </c>
      <c r="H254" s="423" t="s">
        <v>670</v>
      </c>
      <c r="I254" s="422">
        <v>101</v>
      </c>
      <c r="J254" s="479" t="s">
        <v>765</v>
      </c>
      <c r="K254" s="424" t="s">
        <v>780</v>
      </c>
      <c r="L254" s="430">
        <v>40371</v>
      </c>
      <c r="M254" s="480">
        <v>40371</v>
      </c>
      <c r="N254" s="240" t="s">
        <v>613</v>
      </c>
      <c r="O254" s="427">
        <v>1</v>
      </c>
      <c r="P254" s="427">
        <v>3</v>
      </c>
      <c r="Q254" s="427">
        <v>1</v>
      </c>
      <c r="R254" s="427">
        <v>210</v>
      </c>
      <c r="S254" s="481">
        <v>210</v>
      </c>
      <c r="T254" s="122"/>
      <c r="U254" s="160"/>
      <c r="V254" s="168" t="s">
        <v>610</v>
      </c>
      <c r="W254" s="133" t="s">
        <v>587</v>
      </c>
      <c r="X254" s="133"/>
      <c r="Y254" s="134"/>
      <c r="Z254" s="482" t="s">
        <v>801</v>
      </c>
      <c r="AA254" s="430">
        <v>43242</v>
      </c>
      <c r="AB254" s="139" t="s">
        <v>650</v>
      </c>
      <c r="AC254" s="140"/>
      <c r="AD254" s="148"/>
      <c r="AE254" s="149"/>
      <c r="AF254" s="150"/>
      <c r="AG254" s="151"/>
      <c r="AH254" s="151"/>
      <c r="AI254" s="151"/>
      <c r="AJ254" s="470">
        <v>8</v>
      </c>
      <c r="AK254" s="152"/>
      <c r="AL254" s="135"/>
      <c r="AM254" s="172"/>
      <c r="AN254" s="172"/>
      <c r="AO254" s="173"/>
    </row>
    <row r="255" spans="2:41" s="82" customFormat="1" ht="35.25" customHeight="1" thickTop="1" thickBot="1" x14ac:dyDescent="0.25">
      <c r="B255" s="171">
        <v>251</v>
      </c>
      <c r="C255" s="419" t="s">
        <v>753</v>
      </c>
      <c r="D255" s="420">
        <v>2010</v>
      </c>
      <c r="E255" s="421" t="s">
        <v>754</v>
      </c>
      <c r="F255" s="95"/>
      <c r="G255" s="422">
        <v>390</v>
      </c>
      <c r="H255" s="423" t="s">
        <v>670</v>
      </c>
      <c r="I255" s="422">
        <v>101</v>
      </c>
      <c r="J255" s="479" t="s">
        <v>765</v>
      </c>
      <c r="K255" s="424" t="s">
        <v>780</v>
      </c>
      <c r="L255" s="430">
        <v>40371</v>
      </c>
      <c r="M255" s="480">
        <v>41114</v>
      </c>
      <c r="N255" s="240" t="s">
        <v>613</v>
      </c>
      <c r="O255" s="427">
        <v>2</v>
      </c>
      <c r="P255" s="427">
        <v>3</v>
      </c>
      <c r="Q255" s="427">
        <v>211</v>
      </c>
      <c r="R255" s="427">
        <v>415</v>
      </c>
      <c r="S255" s="481">
        <v>205</v>
      </c>
      <c r="T255" s="122"/>
      <c r="U255" s="160"/>
      <c r="V255" s="168" t="s">
        <v>610</v>
      </c>
      <c r="W255" s="133" t="s">
        <v>587</v>
      </c>
      <c r="X255" s="133"/>
      <c r="Y255" s="134"/>
      <c r="Z255" s="482" t="s">
        <v>801</v>
      </c>
      <c r="AA255" s="430">
        <v>43242</v>
      </c>
      <c r="AB255" s="139" t="s">
        <v>650</v>
      </c>
      <c r="AC255" s="140"/>
      <c r="AD255" s="148"/>
      <c r="AE255" s="149"/>
      <c r="AF255" s="150"/>
      <c r="AG255" s="151"/>
      <c r="AH255" s="151"/>
      <c r="AI255" s="151"/>
      <c r="AJ255" s="470">
        <v>8</v>
      </c>
      <c r="AK255" s="152"/>
      <c r="AL255" s="135"/>
      <c r="AM255" s="172"/>
      <c r="AN255" s="172"/>
      <c r="AO255" s="173"/>
    </row>
    <row r="256" spans="2:41" s="82" customFormat="1" ht="35.25" customHeight="1" thickTop="1" thickBot="1" x14ac:dyDescent="0.25">
      <c r="B256" s="171">
        <v>252</v>
      </c>
      <c r="C256" s="419" t="s">
        <v>751</v>
      </c>
      <c r="D256" s="420">
        <v>2012</v>
      </c>
      <c r="E256" s="421" t="s">
        <v>10</v>
      </c>
      <c r="F256" s="95"/>
      <c r="G256" s="422" t="s">
        <v>634</v>
      </c>
      <c r="H256" s="423" t="s">
        <v>670</v>
      </c>
      <c r="I256" s="422" t="s">
        <v>761</v>
      </c>
      <c r="J256" s="479" t="s">
        <v>637</v>
      </c>
      <c r="K256" s="424" t="s">
        <v>780</v>
      </c>
      <c r="L256" s="430">
        <v>41114</v>
      </c>
      <c r="M256" s="480">
        <v>43230</v>
      </c>
      <c r="N256" s="240" t="s">
        <v>613</v>
      </c>
      <c r="O256" s="427">
        <v>3</v>
      </c>
      <c r="P256" s="427">
        <v>3</v>
      </c>
      <c r="Q256" s="427">
        <v>416</v>
      </c>
      <c r="R256" s="427">
        <v>615</v>
      </c>
      <c r="S256" s="481">
        <v>200</v>
      </c>
      <c r="T256" s="122"/>
      <c r="U256" s="160"/>
      <c r="V256" s="168" t="s">
        <v>610</v>
      </c>
      <c r="W256" s="133" t="s">
        <v>587</v>
      </c>
      <c r="X256" s="133"/>
      <c r="Y256" s="134"/>
      <c r="Z256" s="482" t="s">
        <v>801</v>
      </c>
      <c r="AA256" s="430">
        <v>43242</v>
      </c>
      <c r="AB256" s="139" t="s">
        <v>650</v>
      </c>
      <c r="AC256" s="140"/>
      <c r="AD256" s="148"/>
      <c r="AE256" s="149"/>
      <c r="AF256" s="150"/>
      <c r="AG256" s="151"/>
      <c r="AH256" s="151"/>
      <c r="AI256" s="151"/>
      <c r="AJ256" s="470">
        <v>8</v>
      </c>
      <c r="AK256" s="152"/>
      <c r="AL256" s="135"/>
      <c r="AM256" s="172"/>
      <c r="AN256" s="172"/>
      <c r="AO256" s="173"/>
    </row>
    <row r="257" spans="2:41" s="82" customFormat="1" ht="35.25" customHeight="1" thickTop="1" thickBot="1" x14ac:dyDescent="0.25">
      <c r="B257" s="171">
        <v>253</v>
      </c>
      <c r="C257" s="419" t="s">
        <v>753</v>
      </c>
      <c r="D257" s="420">
        <v>2008</v>
      </c>
      <c r="E257" s="421" t="s">
        <v>754</v>
      </c>
      <c r="F257" s="95"/>
      <c r="G257" s="422">
        <v>390</v>
      </c>
      <c r="H257" s="423" t="s">
        <v>670</v>
      </c>
      <c r="I257" s="422">
        <v>101</v>
      </c>
      <c r="J257" s="479" t="s">
        <v>765</v>
      </c>
      <c r="K257" s="424" t="s">
        <v>781</v>
      </c>
      <c r="L257" s="430">
        <v>39693</v>
      </c>
      <c r="M257" s="480">
        <v>40344</v>
      </c>
      <c r="N257" s="240" t="s">
        <v>613</v>
      </c>
      <c r="O257" s="427">
        <v>1</v>
      </c>
      <c r="P257" s="427">
        <v>3</v>
      </c>
      <c r="Q257" s="427">
        <v>1</v>
      </c>
      <c r="R257" s="427">
        <v>200</v>
      </c>
      <c r="S257" s="481">
        <v>200</v>
      </c>
      <c r="T257" s="122"/>
      <c r="U257" s="160"/>
      <c r="V257" s="168" t="s">
        <v>610</v>
      </c>
      <c r="W257" s="133" t="s">
        <v>587</v>
      </c>
      <c r="X257" s="133"/>
      <c r="Y257" s="134"/>
      <c r="Z257" s="482" t="s">
        <v>801</v>
      </c>
      <c r="AA257" s="430">
        <v>43242</v>
      </c>
      <c r="AB257" s="139" t="s">
        <v>650</v>
      </c>
      <c r="AC257" s="140"/>
      <c r="AD257" s="148"/>
      <c r="AE257" s="149"/>
      <c r="AF257" s="150"/>
      <c r="AG257" s="151"/>
      <c r="AH257" s="151"/>
      <c r="AI257" s="151"/>
      <c r="AJ257" s="470">
        <v>8</v>
      </c>
      <c r="AK257" s="152"/>
      <c r="AL257" s="135"/>
      <c r="AM257" s="172"/>
      <c r="AN257" s="172"/>
      <c r="AO257" s="173"/>
    </row>
    <row r="258" spans="2:41" s="82" customFormat="1" ht="35.25" customHeight="1" thickTop="1" thickBot="1" x14ac:dyDescent="0.25">
      <c r="B258" s="171">
        <v>254</v>
      </c>
      <c r="C258" s="419" t="s">
        <v>753</v>
      </c>
      <c r="D258" s="420">
        <v>2010</v>
      </c>
      <c r="E258" s="421" t="s">
        <v>754</v>
      </c>
      <c r="F258" s="95"/>
      <c r="G258" s="422">
        <v>390</v>
      </c>
      <c r="H258" s="423" t="s">
        <v>670</v>
      </c>
      <c r="I258" s="422">
        <v>101</v>
      </c>
      <c r="J258" s="479" t="s">
        <v>765</v>
      </c>
      <c r="K258" s="424" t="s">
        <v>781</v>
      </c>
      <c r="L258" s="430">
        <v>40344</v>
      </c>
      <c r="M258" s="480">
        <v>40890</v>
      </c>
      <c r="N258" s="240" t="s">
        <v>613</v>
      </c>
      <c r="O258" s="427">
        <v>2</v>
      </c>
      <c r="P258" s="427">
        <v>3</v>
      </c>
      <c r="Q258" s="427">
        <v>201</v>
      </c>
      <c r="R258" s="427">
        <v>377</v>
      </c>
      <c r="S258" s="481">
        <v>177</v>
      </c>
      <c r="T258" s="122"/>
      <c r="U258" s="160"/>
      <c r="V258" s="168" t="s">
        <v>610</v>
      </c>
      <c r="W258" s="133" t="s">
        <v>587</v>
      </c>
      <c r="X258" s="133"/>
      <c r="Y258" s="134"/>
      <c r="Z258" s="482" t="s">
        <v>801</v>
      </c>
      <c r="AA258" s="430">
        <v>43242</v>
      </c>
      <c r="AB258" s="139" t="s">
        <v>650</v>
      </c>
      <c r="AC258" s="140"/>
      <c r="AD258" s="148"/>
      <c r="AE258" s="149"/>
      <c r="AF258" s="150"/>
      <c r="AG258" s="151"/>
      <c r="AH258" s="151"/>
      <c r="AI258" s="151"/>
      <c r="AJ258" s="470">
        <v>8</v>
      </c>
      <c r="AK258" s="152"/>
      <c r="AL258" s="135"/>
      <c r="AM258" s="172"/>
      <c r="AN258" s="172"/>
      <c r="AO258" s="173"/>
    </row>
    <row r="259" spans="2:41" s="82" customFormat="1" ht="35.25" customHeight="1" thickTop="1" thickBot="1" x14ac:dyDescent="0.25">
      <c r="B259" s="171">
        <v>255</v>
      </c>
      <c r="C259" s="419" t="s">
        <v>751</v>
      </c>
      <c r="D259" s="420">
        <v>2012</v>
      </c>
      <c r="E259" s="421" t="s">
        <v>10</v>
      </c>
      <c r="F259" s="95"/>
      <c r="G259" s="422" t="s">
        <v>634</v>
      </c>
      <c r="H259" s="423" t="s">
        <v>670</v>
      </c>
      <c r="I259" s="422" t="s">
        <v>761</v>
      </c>
      <c r="J259" s="479" t="s">
        <v>637</v>
      </c>
      <c r="K259" s="424" t="s">
        <v>781</v>
      </c>
      <c r="L259" s="430">
        <v>41026</v>
      </c>
      <c r="M259" s="480">
        <v>43230</v>
      </c>
      <c r="N259" s="240" t="s">
        <v>613</v>
      </c>
      <c r="O259" s="427">
        <v>3</v>
      </c>
      <c r="P259" s="427">
        <v>3</v>
      </c>
      <c r="Q259" s="427">
        <v>378</v>
      </c>
      <c r="R259" s="427">
        <v>579</v>
      </c>
      <c r="S259" s="481">
        <v>202</v>
      </c>
      <c r="T259" s="122"/>
      <c r="U259" s="160"/>
      <c r="V259" s="168" t="s">
        <v>610</v>
      </c>
      <c r="W259" s="133" t="s">
        <v>587</v>
      </c>
      <c r="X259" s="133"/>
      <c r="Y259" s="134"/>
      <c r="Z259" s="482" t="s">
        <v>801</v>
      </c>
      <c r="AA259" s="430">
        <v>43242</v>
      </c>
      <c r="AB259" s="139" t="s">
        <v>650</v>
      </c>
      <c r="AC259" s="140"/>
      <c r="AD259" s="148"/>
      <c r="AE259" s="149"/>
      <c r="AF259" s="150"/>
      <c r="AG259" s="151"/>
      <c r="AH259" s="151"/>
      <c r="AI259" s="151"/>
      <c r="AJ259" s="470">
        <v>8</v>
      </c>
      <c r="AK259" s="152"/>
      <c r="AL259" s="135"/>
      <c r="AM259" s="172"/>
      <c r="AN259" s="172"/>
      <c r="AO259" s="173"/>
    </row>
    <row r="260" spans="2:41" s="82" customFormat="1" ht="35.25" customHeight="1" thickTop="1" thickBot="1" x14ac:dyDescent="0.25">
      <c r="B260" s="171">
        <v>256</v>
      </c>
      <c r="C260" s="419" t="s">
        <v>751</v>
      </c>
      <c r="D260" s="420">
        <v>2012</v>
      </c>
      <c r="E260" s="421" t="s">
        <v>10</v>
      </c>
      <c r="F260" s="95"/>
      <c r="G260" s="422" t="s">
        <v>634</v>
      </c>
      <c r="H260" s="423" t="s">
        <v>670</v>
      </c>
      <c r="I260" s="422">
        <v>253</v>
      </c>
      <c r="J260" s="479" t="s">
        <v>637</v>
      </c>
      <c r="K260" s="424" t="s">
        <v>782</v>
      </c>
      <c r="L260" s="430">
        <v>41023</v>
      </c>
      <c r="M260" s="480">
        <v>41096</v>
      </c>
      <c r="N260" s="240" t="s">
        <v>613</v>
      </c>
      <c r="O260" s="427">
        <v>1</v>
      </c>
      <c r="P260" s="427">
        <v>3</v>
      </c>
      <c r="Q260" s="427">
        <v>1</v>
      </c>
      <c r="R260" s="427">
        <v>200</v>
      </c>
      <c r="S260" s="481">
        <v>200</v>
      </c>
      <c r="T260" s="122"/>
      <c r="U260" s="160"/>
      <c r="V260" s="168" t="s">
        <v>610</v>
      </c>
      <c r="W260" s="133" t="s">
        <v>587</v>
      </c>
      <c r="X260" s="133"/>
      <c r="Y260" s="134"/>
      <c r="Z260" s="482" t="s">
        <v>801</v>
      </c>
      <c r="AA260" s="430">
        <v>43242</v>
      </c>
      <c r="AB260" s="139" t="s">
        <v>650</v>
      </c>
      <c r="AC260" s="140"/>
      <c r="AD260" s="148"/>
      <c r="AE260" s="149"/>
      <c r="AF260" s="150"/>
      <c r="AG260" s="151"/>
      <c r="AH260" s="151"/>
      <c r="AI260" s="151"/>
      <c r="AJ260" s="470">
        <v>9</v>
      </c>
      <c r="AK260" s="152"/>
      <c r="AL260" s="135"/>
      <c r="AM260" s="172"/>
      <c r="AN260" s="172"/>
      <c r="AO260" s="173"/>
    </row>
    <row r="261" spans="2:41" s="82" customFormat="1" ht="35.25" customHeight="1" thickTop="1" thickBot="1" x14ac:dyDescent="0.25">
      <c r="B261" s="171">
        <v>257</v>
      </c>
      <c r="C261" s="419" t="s">
        <v>751</v>
      </c>
      <c r="D261" s="420">
        <v>2012</v>
      </c>
      <c r="E261" s="421" t="s">
        <v>10</v>
      </c>
      <c r="F261" s="95"/>
      <c r="G261" s="422" t="s">
        <v>634</v>
      </c>
      <c r="H261" s="423" t="s">
        <v>670</v>
      </c>
      <c r="I261" s="422">
        <v>253</v>
      </c>
      <c r="J261" s="479" t="s">
        <v>637</v>
      </c>
      <c r="K261" s="424" t="s">
        <v>782</v>
      </c>
      <c r="L261" s="430">
        <v>41159</v>
      </c>
      <c r="M261" s="480">
        <v>41603</v>
      </c>
      <c r="N261" s="240" t="s">
        <v>613</v>
      </c>
      <c r="O261" s="427">
        <v>2</v>
      </c>
      <c r="P261" s="427">
        <v>3</v>
      </c>
      <c r="Q261" s="427">
        <v>201</v>
      </c>
      <c r="R261" s="427">
        <v>399</v>
      </c>
      <c r="S261" s="481">
        <v>199</v>
      </c>
      <c r="T261" s="122"/>
      <c r="U261" s="160"/>
      <c r="V261" s="168" t="s">
        <v>610</v>
      </c>
      <c r="W261" s="133" t="s">
        <v>587</v>
      </c>
      <c r="X261" s="133"/>
      <c r="Y261" s="134"/>
      <c r="Z261" s="482" t="s">
        <v>801</v>
      </c>
      <c r="AA261" s="430">
        <v>43242</v>
      </c>
      <c r="AB261" s="139" t="s">
        <v>650</v>
      </c>
      <c r="AC261" s="140"/>
      <c r="AD261" s="148"/>
      <c r="AE261" s="149"/>
      <c r="AF261" s="150"/>
      <c r="AG261" s="151"/>
      <c r="AH261" s="151"/>
      <c r="AI261" s="151"/>
      <c r="AJ261" s="470">
        <v>9</v>
      </c>
      <c r="AK261" s="152"/>
      <c r="AL261" s="135"/>
      <c r="AM261" s="172"/>
      <c r="AN261" s="172"/>
      <c r="AO261" s="173"/>
    </row>
    <row r="262" spans="2:41" s="82" customFormat="1" ht="35.25" customHeight="1" thickTop="1" thickBot="1" x14ac:dyDescent="0.25">
      <c r="B262" s="171">
        <v>258</v>
      </c>
      <c r="C262" s="419" t="s">
        <v>751</v>
      </c>
      <c r="D262" s="420">
        <v>2010</v>
      </c>
      <c r="E262" s="421" t="s">
        <v>10</v>
      </c>
      <c r="F262" s="95"/>
      <c r="G262" s="422" t="s">
        <v>634</v>
      </c>
      <c r="H262" s="423" t="s">
        <v>670</v>
      </c>
      <c r="I262" s="422">
        <v>253</v>
      </c>
      <c r="J262" s="479" t="s">
        <v>637</v>
      </c>
      <c r="K262" s="424" t="s">
        <v>782</v>
      </c>
      <c r="L262" s="430">
        <v>41598</v>
      </c>
      <c r="M262" s="480">
        <v>42620</v>
      </c>
      <c r="N262" s="240" t="s">
        <v>613</v>
      </c>
      <c r="O262" s="427">
        <v>3</v>
      </c>
      <c r="P262" s="427">
        <v>3</v>
      </c>
      <c r="Q262" s="427">
        <v>400</v>
      </c>
      <c r="R262" s="427">
        <v>569</v>
      </c>
      <c r="S262" s="481">
        <v>170</v>
      </c>
      <c r="T262" s="122"/>
      <c r="U262" s="160"/>
      <c r="V262" s="168" t="s">
        <v>610</v>
      </c>
      <c r="W262" s="133" t="s">
        <v>587</v>
      </c>
      <c r="X262" s="133"/>
      <c r="Y262" s="134"/>
      <c r="Z262" s="482" t="s">
        <v>801</v>
      </c>
      <c r="AA262" s="430">
        <v>43242</v>
      </c>
      <c r="AB262" s="139" t="s">
        <v>650</v>
      </c>
      <c r="AC262" s="140"/>
      <c r="AD262" s="148"/>
      <c r="AE262" s="149"/>
      <c r="AF262" s="150"/>
      <c r="AG262" s="151"/>
      <c r="AH262" s="151"/>
      <c r="AI262" s="151"/>
      <c r="AJ262" s="470">
        <v>9</v>
      </c>
      <c r="AK262" s="152"/>
      <c r="AL262" s="135"/>
      <c r="AM262" s="172"/>
      <c r="AN262" s="172"/>
      <c r="AO262" s="173"/>
    </row>
    <row r="263" spans="2:41" s="82" customFormat="1" ht="35.25" customHeight="1" thickTop="1" thickBot="1" x14ac:dyDescent="0.25">
      <c r="B263" s="171">
        <v>259</v>
      </c>
      <c r="C263" s="419" t="s">
        <v>753</v>
      </c>
      <c r="D263" s="420">
        <v>2010</v>
      </c>
      <c r="E263" s="421" t="s">
        <v>754</v>
      </c>
      <c r="F263" s="95"/>
      <c r="G263" s="422">
        <v>390</v>
      </c>
      <c r="H263" s="423" t="s">
        <v>670</v>
      </c>
      <c r="I263" s="422">
        <v>101</v>
      </c>
      <c r="J263" s="479" t="s">
        <v>765</v>
      </c>
      <c r="K263" s="424" t="s">
        <v>783</v>
      </c>
      <c r="L263" s="430">
        <v>40421</v>
      </c>
      <c r="M263" s="480">
        <v>40617</v>
      </c>
      <c r="N263" s="240" t="s">
        <v>613</v>
      </c>
      <c r="O263" s="427">
        <v>1</v>
      </c>
      <c r="P263" s="427">
        <v>3</v>
      </c>
      <c r="Q263" s="427">
        <v>1</v>
      </c>
      <c r="R263" s="427">
        <v>200</v>
      </c>
      <c r="S263" s="481">
        <v>200</v>
      </c>
      <c r="T263" s="122"/>
      <c r="U263" s="160"/>
      <c r="V263" s="168" t="s">
        <v>610</v>
      </c>
      <c r="W263" s="133" t="s">
        <v>587</v>
      </c>
      <c r="X263" s="133"/>
      <c r="Y263" s="134"/>
      <c r="Z263" s="482" t="s">
        <v>801</v>
      </c>
      <c r="AA263" s="430">
        <v>43242</v>
      </c>
      <c r="AB263" s="139" t="s">
        <v>650</v>
      </c>
      <c r="AC263" s="140"/>
      <c r="AD263" s="148"/>
      <c r="AE263" s="149"/>
      <c r="AF263" s="150"/>
      <c r="AG263" s="151"/>
      <c r="AH263" s="151"/>
      <c r="AI263" s="151"/>
      <c r="AJ263" s="470">
        <v>9</v>
      </c>
      <c r="AK263" s="152"/>
      <c r="AL263" s="135"/>
      <c r="AM263" s="172"/>
      <c r="AN263" s="172"/>
      <c r="AO263" s="173"/>
    </row>
    <row r="264" spans="2:41" s="82" customFormat="1" ht="35.25" customHeight="1" thickTop="1" thickBot="1" x14ac:dyDescent="0.25">
      <c r="B264" s="171">
        <v>260</v>
      </c>
      <c r="C264" s="419" t="s">
        <v>753</v>
      </c>
      <c r="D264" s="420">
        <v>2010</v>
      </c>
      <c r="E264" s="421" t="s">
        <v>278</v>
      </c>
      <c r="F264" s="95"/>
      <c r="G264" s="422" t="s">
        <v>634</v>
      </c>
      <c r="H264" s="423" t="s">
        <v>670</v>
      </c>
      <c r="I264" s="422">
        <v>253</v>
      </c>
      <c r="J264" s="479" t="s">
        <v>637</v>
      </c>
      <c r="K264" s="424" t="s">
        <v>783</v>
      </c>
      <c r="L264" s="430">
        <v>40617</v>
      </c>
      <c r="M264" s="480">
        <v>40952</v>
      </c>
      <c r="N264" s="240" t="s">
        <v>613</v>
      </c>
      <c r="O264" s="427">
        <v>2</v>
      </c>
      <c r="P264" s="427">
        <v>3</v>
      </c>
      <c r="Q264" s="427">
        <v>201</v>
      </c>
      <c r="R264" s="427">
        <v>388</v>
      </c>
      <c r="S264" s="481">
        <v>188</v>
      </c>
      <c r="T264" s="122"/>
      <c r="U264" s="160"/>
      <c r="V264" s="168" t="s">
        <v>610</v>
      </c>
      <c r="W264" s="133" t="s">
        <v>587</v>
      </c>
      <c r="X264" s="133"/>
      <c r="Y264" s="134"/>
      <c r="Z264" s="482" t="s">
        <v>801</v>
      </c>
      <c r="AA264" s="430">
        <v>43242</v>
      </c>
      <c r="AB264" s="139" t="s">
        <v>650</v>
      </c>
      <c r="AC264" s="140"/>
      <c r="AD264" s="148"/>
      <c r="AE264" s="149"/>
      <c r="AF264" s="150"/>
      <c r="AG264" s="151"/>
      <c r="AH264" s="151"/>
      <c r="AI264" s="151"/>
      <c r="AJ264" s="470">
        <v>9</v>
      </c>
      <c r="AK264" s="152"/>
      <c r="AL264" s="135"/>
      <c r="AM264" s="172"/>
      <c r="AN264" s="172"/>
      <c r="AO264" s="173"/>
    </row>
    <row r="265" spans="2:41" s="82" customFormat="1" ht="35.25" customHeight="1" thickTop="1" thickBot="1" x14ac:dyDescent="0.25">
      <c r="B265" s="171">
        <v>261</v>
      </c>
      <c r="C265" s="419" t="s">
        <v>751</v>
      </c>
      <c r="D265" s="420">
        <v>2012</v>
      </c>
      <c r="E265" s="421" t="s">
        <v>10</v>
      </c>
      <c r="F265" s="95"/>
      <c r="G265" s="422" t="s">
        <v>634</v>
      </c>
      <c r="H265" s="423" t="s">
        <v>670</v>
      </c>
      <c r="I265" s="422">
        <v>253</v>
      </c>
      <c r="J265" s="479" t="s">
        <v>637</v>
      </c>
      <c r="K265" s="424" t="s">
        <v>783</v>
      </c>
      <c r="L265" s="430">
        <v>40952</v>
      </c>
      <c r="M265" s="480">
        <v>42674</v>
      </c>
      <c r="N265" s="240" t="s">
        <v>613</v>
      </c>
      <c r="O265" s="427">
        <v>3</v>
      </c>
      <c r="P265" s="427">
        <v>3</v>
      </c>
      <c r="Q265" s="427">
        <v>389</v>
      </c>
      <c r="R265" s="427">
        <v>582</v>
      </c>
      <c r="S265" s="481">
        <v>194</v>
      </c>
      <c r="T265" s="122"/>
      <c r="U265" s="160"/>
      <c r="V265" s="168" t="s">
        <v>610</v>
      </c>
      <c r="W265" s="133" t="s">
        <v>587</v>
      </c>
      <c r="X265" s="133"/>
      <c r="Y265" s="134"/>
      <c r="Z265" s="482" t="s">
        <v>801</v>
      </c>
      <c r="AA265" s="430">
        <v>43242</v>
      </c>
      <c r="AB265" s="139" t="s">
        <v>650</v>
      </c>
      <c r="AC265" s="140"/>
      <c r="AD265" s="148"/>
      <c r="AE265" s="149"/>
      <c r="AF265" s="150"/>
      <c r="AG265" s="151"/>
      <c r="AH265" s="151"/>
      <c r="AI265" s="151"/>
      <c r="AJ265" s="470">
        <v>9</v>
      </c>
      <c r="AK265" s="152"/>
      <c r="AL265" s="135"/>
      <c r="AM265" s="172"/>
      <c r="AN265" s="172"/>
      <c r="AO265" s="173"/>
    </row>
    <row r="266" spans="2:41" s="82" customFormat="1" ht="35.25" customHeight="1" thickTop="1" thickBot="1" x14ac:dyDescent="0.25">
      <c r="B266" s="171">
        <v>262</v>
      </c>
      <c r="C266" s="419" t="s">
        <v>751</v>
      </c>
      <c r="D266" s="420">
        <v>2012</v>
      </c>
      <c r="E266" s="421" t="s">
        <v>10</v>
      </c>
      <c r="F266" s="95"/>
      <c r="G266" s="422" t="s">
        <v>634</v>
      </c>
      <c r="H266" s="423" t="s">
        <v>670</v>
      </c>
      <c r="I266" s="422">
        <v>253</v>
      </c>
      <c r="J266" s="479" t="s">
        <v>637</v>
      </c>
      <c r="K266" s="424" t="s">
        <v>784</v>
      </c>
      <c r="L266" s="430">
        <v>41025</v>
      </c>
      <c r="M266" s="480">
        <v>41191</v>
      </c>
      <c r="N266" s="240" t="s">
        <v>613</v>
      </c>
      <c r="O266" s="427">
        <v>1</v>
      </c>
      <c r="P266" s="427">
        <v>2</v>
      </c>
      <c r="Q266" s="427">
        <v>1</v>
      </c>
      <c r="R266" s="427">
        <v>201</v>
      </c>
      <c r="S266" s="481">
        <v>201</v>
      </c>
      <c r="T266" s="122"/>
      <c r="U266" s="160"/>
      <c r="V266" s="168" t="s">
        <v>610</v>
      </c>
      <c r="W266" s="133" t="s">
        <v>587</v>
      </c>
      <c r="X266" s="133"/>
      <c r="Y266" s="134"/>
      <c r="Z266" s="482" t="s">
        <v>801</v>
      </c>
      <c r="AA266" s="430">
        <v>43242</v>
      </c>
      <c r="AB266" s="139" t="s">
        <v>650</v>
      </c>
      <c r="AC266" s="140"/>
      <c r="AD266" s="148"/>
      <c r="AE266" s="149"/>
      <c r="AF266" s="150"/>
      <c r="AG266" s="151"/>
      <c r="AH266" s="151"/>
      <c r="AI266" s="151"/>
      <c r="AJ266" s="470">
        <v>10</v>
      </c>
      <c r="AK266" s="152"/>
      <c r="AL266" s="135"/>
      <c r="AM266" s="172"/>
      <c r="AN266" s="172"/>
      <c r="AO266" s="173"/>
    </row>
    <row r="267" spans="2:41" s="82" customFormat="1" ht="35.25" customHeight="1" thickTop="1" thickBot="1" x14ac:dyDescent="0.25">
      <c r="B267" s="171">
        <v>263</v>
      </c>
      <c r="C267" s="419" t="s">
        <v>751</v>
      </c>
      <c r="D267" s="420">
        <v>2012</v>
      </c>
      <c r="E267" s="421" t="s">
        <v>10</v>
      </c>
      <c r="F267" s="95"/>
      <c r="G267" s="422" t="s">
        <v>634</v>
      </c>
      <c r="H267" s="423" t="s">
        <v>670</v>
      </c>
      <c r="I267" s="422">
        <v>253</v>
      </c>
      <c r="J267" s="479" t="s">
        <v>637</v>
      </c>
      <c r="K267" s="424" t="s">
        <v>784</v>
      </c>
      <c r="L267" s="430">
        <v>41214</v>
      </c>
      <c r="M267" s="480">
        <v>42767</v>
      </c>
      <c r="N267" s="240" t="s">
        <v>613</v>
      </c>
      <c r="O267" s="427">
        <v>2</v>
      </c>
      <c r="P267" s="427">
        <v>2</v>
      </c>
      <c r="Q267" s="427">
        <v>202</v>
      </c>
      <c r="R267" s="427">
        <v>412</v>
      </c>
      <c r="S267" s="481">
        <v>211</v>
      </c>
      <c r="T267" s="122"/>
      <c r="U267" s="160"/>
      <c r="V267" s="168" t="s">
        <v>610</v>
      </c>
      <c r="W267" s="133" t="s">
        <v>587</v>
      </c>
      <c r="X267" s="133"/>
      <c r="Y267" s="134"/>
      <c r="Z267" s="482" t="s">
        <v>801</v>
      </c>
      <c r="AA267" s="430">
        <v>43242</v>
      </c>
      <c r="AB267" s="139" t="s">
        <v>650</v>
      </c>
      <c r="AC267" s="140"/>
      <c r="AD267" s="148"/>
      <c r="AE267" s="149"/>
      <c r="AF267" s="150"/>
      <c r="AG267" s="151"/>
      <c r="AH267" s="151"/>
      <c r="AI267" s="151"/>
      <c r="AJ267" s="470">
        <v>10</v>
      </c>
      <c r="AK267" s="152"/>
      <c r="AL267" s="135"/>
      <c r="AM267" s="172"/>
      <c r="AN267" s="172"/>
      <c r="AO267" s="173"/>
    </row>
    <row r="268" spans="2:41" s="82" customFormat="1" ht="35.25" customHeight="1" thickTop="1" thickBot="1" x14ac:dyDescent="0.25">
      <c r="B268" s="171">
        <v>264</v>
      </c>
      <c r="C268" s="419" t="s">
        <v>751</v>
      </c>
      <c r="D268" s="420">
        <v>2011</v>
      </c>
      <c r="E268" s="421" t="s">
        <v>10</v>
      </c>
      <c r="F268" s="95"/>
      <c r="G268" s="422" t="s">
        <v>634</v>
      </c>
      <c r="H268" s="423" t="s">
        <v>670</v>
      </c>
      <c r="I268" s="422">
        <v>253</v>
      </c>
      <c r="J268" s="479" t="s">
        <v>637</v>
      </c>
      <c r="K268" s="424" t="s">
        <v>785</v>
      </c>
      <c r="L268" s="430">
        <v>40760</v>
      </c>
      <c r="M268" s="480">
        <v>40982</v>
      </c>
      <c r="N268" s="240" t="s">
        <v>613</v>
      </c>
      <c r="O268" s="427">
        <v>1</v>
      </c>
      <c r="P268" s="427">
        <v>2</v>
      </c>
      <c r="Q268" s="427">
        <v>1</v>
      </c>
      <c r="R268" s="427">
        <v>184</v>
      </c>
      <c r="S268" s="481">
        <v>184</v>
      </c>
      <c r="T268" s="122"/>
      <c r="U268" s="160"/>
      <c r="V268" s="168" t="s">
        <v>610</v>
      </c>
      <c r="W268" s="133" t="s">
        <v>587</v>
      </c>
      <c r="X268" s="133"/>
      <c r="Y268" s="134"/>
      <c r="Z268" s="482" t="s">
        <v>801</v>
      </c>
      <c r="AA268" s="430">
        <v>43242</v>
      </c>
      <c r="AB268" s="139" t="s">
        <v>650</v>
      </c>
      <c r="AC268" s="140"/>
      <c r="AD268" s="148"/>
      <c r="AE268" s="149"/>
      <c r="AF268" s="150"/>
      <c r="AG268" s="151"/>
      <c r="AH268" s="151"/>
      <c r="AI268" s="151"/>
      <c r="AJ268" s="470">
        <v>10</v>
      </c>
      <c r="AK268" s="152"/>
      <c r="AL268" s="135"/>
      <c r="AM268" s="172"/>
      <c r="AN268" s="172"/>
      <c r="AO268" s="173"/>
    </row>
    <row r="269" spans="2:41" s="82" customFormat="1" ht="35.25" customHeight="1" thickTop="1" thickBot="1" x14ac:dyDescent="0.25">
      <c r="B269" s="171">
        <v>265</v>
      </c>
      <c r="C269" s="419" t="s">
        <v>751</v>
      </c>
      <c r="D269" s="420">
        <v>2012</v>
      </c>
      <c r="E269" s="421" t="s">
        <v>10</v>
      </c>
      <c r="F269" s="95"/>
      <c r="G269" s="422" t="s">
        <v>634</v>
      </c>
      <c r="H269" s="423" t="s">
        <v>670</v>
      </c>
      <c r="I269" s="422">
        <v>253</v>
      </c>
      <c r="J269" s="479" t="s">
        <v>637</v>
      </c>
      <c r="K269" s="424" t="s">
        <v>785</v>
      </c>
      <c r="L269" s="430">
        <v>40984</v>
      </c>
      <c r="M269" s="480">
        <v>42951</v>
      </c>
      <c r="N269" s="240" t="s">
        <v>613</v>
      </c>
      <c r="O269" s="427">
        <v>2</v>
      </c>
      <c r="P269" s="427">
        <v>2</v>
      </c>
      <c r="Q269" s="427">
        <v>185</v>
      </c>
      <c r="R269" s="427">
        <v>358</v>
      </c>
      <c r="S269" s="481">
        <v>174</v>
      </c>
      <c r="T269" s="122"/>
      <c r="U269" s="160"/>
      <c r="V269" s="168" t="s">
        <v>610</v>
      </c>
      <c r="W269" s="133" t="s">
        <v>587</v>
      </c>
      <c r="X269" s="133"/>
      <c r="Y269" s="134"/>
      <c r="Z269" s="482" t="s">
        <v>803</v>
      </c>
      <c r="AA269" s="430">
        <v>43242</v>
      </c>
      <c r="AB269" s="139" t="s">
        <v>650</v>
      </c>
      <c r="AC269" s="140"/>
      <c r="AD269" s="148"/>
      <c r="AE269" s="149"/>
      <c r="AF269" s="150"/>
      <c r="AG269" s="151"/>
      <c r="AH269" s="151"/>
      <c r="AI269" s="151"/>
      <c r="AJ269" s="470">
        <v>10</v>
      </c>
      <c r="AK269" s="152"/>
      <c r="AL269" s="135"/>
      <c r="AM269" s="172"/>
      <c r="AN269" s="172"/>
      <c r="AO269" s="173"/>
    </row>
    <row r="270" spans="2:41" s="82" customFormat="1" ht="35.25" customHeight="1" thickTop="1" thickBot="1" x14ac:dyDescent="0.25">
      <c r="B270" s="171">
        <v>266</v>
      </c>
      <c r="C270" s="419" t="s">
        <v>753</v>
      </c>
      <c r="D270" s="420">
        <v>2009</v>
      </c>
      <c r="E270" s="421" t="s">
        <v>754</v>
      </c>
      <c r="F270" s="95"/>
      <c r="G270" s="422">
        <v>390</v>
      </c>
      <c r="H270" s="423" t="s">
        <v>670</v>
      </c>
      <c r="I270" s="422">
        <v>101</v>
      </c>
      <c r="J270" s="479" t="s">
        <v>765</v>
      </c>
      <c r="K270" s="424" t="s">
        <v>786</v>
      </c>
      <c r="L270" s="430">
        <v>39892</v>
      </c>
      <c r="M270" s="480">
        <v>39892</v>
      </c>
      <c r="N270" s="240" t="s">
        <v>613</v>
      </c>
      <c r="O270" s="427">
        <v>1</v>
      </c>
      <c r="P270" s="427">
        <v>4</v>
      </c>
      <c r="Q270" s="427">
        <v>1</v>
      </c>
      <c r="R270" s="427">
        <v>200</v>
      </c>
      <c r="S270" s="481">
        <v>200</v>
      </c>
      <c r="T270" s="122"/>
      <c r="U270" s="160"/>
      <c r="V270" s="168" t="s">
        <v>610</v>
      </c>
      <c r="W270" s="133" t="s">
        <v>587</v>
      </c>
      <c r="X270" s="133"/>
      <c r="Y270" s="134"/>
      <c r="Z270" s="482" t="s">
        <v>801</v>
      </c>
      <c r="AA270" s="430">
        <v>43242</v>
      </c>
      <c r="AB270" s="139" t="s">
        <v>650</v>
      </c>
      <c r="AC270" s="140"/>
      <c r="AD270" s="148"/>
      <c r="AE270" s="149"/>
      <c r="AF270" s="150"/>
      <c r="AG270" s="151"/>
      <c r="AH270" s="151"/>
      <c r="AI270" s="151"/>
      <c r="AJ270" s="470">
        <v>10</v>
      </c>
      <c r="AK270" s="152"/>
      <c r="AL270" s="135"/>
      <c r="AM270" s="172"/>
      <c r="AN270" s="172"/>
      <c r="AO270" s="173"/>
    </row>
    <row r="271" spans="2:41" s="82" customFormat="1" ht="35.25" customHeight="1" thickTop="1" thickBot="1" x14ac:dyDescent="0.25">
      <c r="B271" s="171">
        <v>267</v>
      </c>
      <c r="C271" s="419" t="s">
        <v>753</v>
      </c>
      <c r="D271" s="420">
        <v>2009</v>
      </c>
      <c r="E271" s="421" t="s">
        <v>754</v>
      </c>
      <c r="F271" s="95"/>
      <c r="G271" s="422">
        <v>390</v>
      </c>
      <c r="H271" s="423" t="s">
        <v>670</v>
      </c>
      <c r="I271" s="422">
        <v>101</v>
      </c>
      <c r="J271" s="479" t="s">
        <v>765</v>
      </c>
      <c r="K271" s="424" t="s">
        <v>786</v>
      </c>
      <c r="L271" s="430">
        <v>39892</v>
      </c>
      <c r="M271" s="480">
        <v>40360</v>
      </c>
      <c r="N271" s="240" t="s">
        <v>613</v>
      </c>
      <c r="O271" s="427">
        <v>2</v>
      </c>
      <c r="P271" s="427">
        <v>4</v>
      </c>
      <c r="Q271" s="427">
        <v>201</v>
      </c>
      <c r="R271" s="427">
        <v>400</v>
      </c>
      <c r="S271" s="481">
        <v>200</v>
      </c>
      <c r="T271" s="122"/>
      <c r="U271" s="160"/>
      <c r="V271" s="168" t="s">
        <v>610</v>
      </c>
      <c r="W271" s="133" t="s">
        <v>587</v>
      </c>
      <c r="X271" s="133"/>
      <c r="Y271" s="134"/>
      <c r="Z271" s="482" t="s">
        <v>801</v>
      </c>
      <c r="AA271" s="430">
        <v>43242</v>
      </c>
      <c r="AB271" s="139" t="s">
        <v>650</v>
      </c>
      <c r="AC271" s="140"/>
      <c r="AD271" s="148"/>
      <c r="AE271" s="149"/>
      <c r="AF271" s="150"/>
      <c r="AG271" s="151"/>
      <c r="AH271" s="151"/>
      <c r="AI271" s="151"/>
      <c r="AJ271" s="470">
        <v>10</v>
      </c>
      <c r="AK271" s="152"/>
      <c r="AL271" s="135"/>
      <c r="AM271" s="172"/>
      <c r="AN271" s="172"/>
      <c r="AO271" s="173"/>
    </row>
    <row r="272" spans="2:41" s="82" customFormat="1" ht="35.25" customHeight="1" thickTop="1" thickBot="1" x14ac:dyDescent="0.25">
      <c r="B272" s="171">
        <v>268</v>
      </c>
      <c r="C272" s="419" t="s">
        <v>753</v>
      </c>
      <c r="D272" s="420">
        <v>2010</v>
      </c>
      <c r="E272" s="421" t="s">
        <v>754</v>
      </c>
      <c r="F272" s="95"/>
      <c r="G272" s="422">
        <v>390</v>
      </c>
      <c r="H272" s="423" t="s">
        <v>670</v>
      </c>
      <c r="I272" s="422">
        <v>101</v>
      </c>
      <c r="J272" s="479" t="s">
        <v>765</v>
      </c>
      <c r="K272" s="424" t="s">
        <v>786</v>
      </c>
      <c r="L272" s="430">
        <v>40380</v>
      </c>
      <c r="M272" s="480">
        <v>40960</v>
      </c>
      <c r="N272" s="240" t="s">
        <v>613</v>
      </c>
      <c r="O272" s="427">
        <v>3</v>
      </c>
      <c r="P272" s="427">
        <v>4</v>
      </c>
      <c r="Q272" s="427">
        <v>401</v>
      </c>
      <c r="R272" s="427">
        <v>581</v>
      </c>
      <c r="S272" s="481">
        <v>181</v>
      </c>
      <c r="T272" s="122"/>
      <c r="U272" s="160"/>
      <c r="V272" s="168" t="s">
        <v>610</v>
      </c>
      <c r="W272" s="133" t="s">
        <v>587</v>
      </c>
      <c r="X272" s="133"/>
      <c r="Y272" s="134"/>
      <c r="Z272" s="482" t="s">
        <v>801</v>
      </c>
      <c r="AA272" s="430">
        <v>43242</v>
      </c>
      <c r="AB272" s="139" t="s">
        <v>650</v>
      </c>
      <c r="AC272" s="140"/>
      <c r="AD272" s="148"/>
      <c r="AE272" s="149"/>
      <c r="AF272" s="150"/>
      <c r="AG272" s="151"/>
      <c r="AH272" s="151"/>
      <c r="AI272" s="151"/>
      <c r="AJ272" s="470">
        <v>11</v>
      </c>
      <c r="AK272" s="152"/>
      <c r="AL272" s="135"/>
      <c r="AM272" s="172"/>
      <c r="AN272" s="172"/>
      <c r="AO272" s="173"/>
    </row>
    <row r="273" spans="1:41" s="82" customFormat="1" ht="35.25" customHeight="1" thickTop="1" thickBot="1" x14ac:dyDescent="0.25">
      <c r="B273" s="171">
        <v>269</v>
      </c>
      <c r="C273" s="419" t="s">
        <v>751</v>
      </c>
      <c r="D273" s="420">
        <v>2012</v>
      </c>
      <c r="E273" s="421" t="s">
        <v>10</v>
      </c>
      <c r="F273" s="95"/>
      <c r="G273" s="422" t="s">
        <v>634</v>
      </c>
      <c r="H273" s="423" t="s">
        <v>670</v>
      </c>
      <c r="I273" s="422">
        <v>253</v>
      </c>
      <c r="J273" s="479" t="s">
        <v>637</v>
      </c>
      <c r="K273" s="424" t="s">
        <v>786</v>
      </c>
      <c r="L273" s="430">
        <v>41058</v>
      </c>
      <c r="M273" s="480">
        <v>42674</v>
      </c>
      <c r="N273" s="240" t="s">
        <v>613</v>
      </c>
      <c r="O273" s="427">
        <v>4</v>
      </c>
      <c r="P273" s="427">
        <v>4</v>
      </c>
      <c r="Q273" s="427">
        <v>582</v>
      </c>
      <c r="R273" s="427">
        <v>751</v>
      </c>
      <c r="S273" s="481">
        <v>170</v>
      </c>
      <c r="T273" s="122"/>
      <c r="U273" s="160"/>
      <c r="V273" s="168" t="s">
        <v>610</v>
      </c>
      <c r="W273" s="133" t="s">
        <v>587</v>
      </c>
      <c r="X273" s="133"/>
      <c r="Y273" s="134"/>
      <c r="Z273" s="482" t="s">
        <v>801</v>
      </c>
      <c r="AA273" s="430">
        <v>43242</v>
      </c>
      <c r="AB273" s="139" t="s">
        <v>650</v>
      </c>
      <c r="AC273" s="140"/>
      <c r="AD273" s="148"/>
      <c r="AE273" s="149"/>
      <c r="AF273" s="150"/>
      <c r="AG273" s="151"/>
      <c r="AH273" s="151"/>
      <c r="AI273" s="151"/>
      <c r="AJ273" s="470">
        <v>11</v>
      </c>
      <c r="AK273" s="152"/>
      <c r="AL273" s="135"/>
      <c r="AM273" s="172"/>
      <c r="AN273" s="172"/>
      <c r="AO273" s="173"/>
    </row>
    <row r="274" spans="1:41" s="82" customFormat="1" ht="35.25" customHeight="1" thickTop="1" thickBot="1" x14ac:dyDescent="0.25">
      <c r="B274" s="171">
        <v>270</v>
      </c>
      <c r="C274" s="419" t="s">
        <v>753</v>
      </c>
      <c r="D274" s="420">
        <v>2011</v>
      </c>
      <c r="E274" s="421" t="s">
        <v>10</v>
      </c>
      <c r="F274" s="95"/>
      <c r="G274" s="422" t="s">
        <v>634</v>
      </c>
      <c r="H274" s="423" t="s">
        <v>670</v>
      </c>
      <c r="I274" s="422">
        <v>253</v>
      </c>
      <c r="J274" s="479" t="s">
        <v>637</v>
      </c>
      <c r="K274" s="424" t="s">
        <v>787</v>
      </c>
      <c r="L274" s="430">
        <v>40575</v>
      </c>
      <c r="M274" s="480">
        <v>40903</v>
      </c>
      <c r="N274" s="240" t="s">
        <v>613</v>
      </c>
      <c r="O274" s="427">
        <v>1</v>
      </c>
      <c r="P274" s="427">
        <v>5</v>
      </c>
      <c r="Q274" s="427">
        <v>1</v>
      </c>
      <c r="R274" s="427">
        <v>201</v>
      </c>
      <c r="S274" s="481">
        <v>201</v>
      </c>
      <c r="T274" s="122"/>
      <c r="U274" s="160"/>
      <c r="V274" s="168" t="s">
        <v>610</v>
      </c>
      <c r="W274" s="133" t="s">
        <v>587</v>
      </c>
      <c r="X274" s="133"/>
      <c r="Y274" s="134"/>
      <c r="Z274" s="482" t="s">
        <v>804</v>
      </c>
      <c r="AA274" s="430">
        <v>43242</v>
      </c>
      <c r="AB274" s="139" t="s">
        <v>650</v>
      </c>
      <c r="AC274" s="140"/>
      <c r="AD274" s="148"/>
      <c r="AE274" s="149"/>
      <c r="AF274" s="150"/>
      <c r="AG274" s="151"/>
      <c r="AH274" s="151"/>
      <c r="AI274" s="151"/>
      <c r="AJ274" s="470">
        <v>11</v>
      </c>
      <c r="AK274" s="152"/>
      <c r="AL274" s="135"/>
      <c r="AM274" s="172"/>
      <c r="AN274" s="172"/>
      <c r="AO274" s="173"/>
    </row>
    <row r="275" spans="1:41" s="82" customFormat="1" ht="35.25" customHeight="1" thickTop="1" thickBot="1" x14ac:dyDescent="0.25">
      <c r="B275" s="171">
        <v>271</v>
      </c>
      <c r="C275" s="419" t="s">
        <v>751</v>
      </c>
      <c r="D275" s="420">
        <v>2011</v>
      </c>
      <c r="E275" s="421" t="s">
        <v>10</v>
      </c>
      <c r="F275" s="95"/>
      <c r="G275" s="422" t="s">
        <v>634</v>
      </c>
      <c r="H275" s="423" t="s">
        <v>670</v>
      </c>
      <c r="I275" s="422">
        <v>253</v>
      </c>
      <c r="J275" s="479" t="s">
        <v>637</v>
      </c>
      <c r="K275" s="424" t="s">
        <v>787</v>
      </c>
      <c r="L275" s="430">
        <v>40903</v>
      </c>
      <c r="M275" s="480">
        <v>41101</v>
      </c>
      <c r="N275" s="240" t="s">
        <v>613</v>
      </c>
      <c r="O275" s="427">
        <v>2</v>
      </c>
      <c r="P275" s="427">
        <v>5</v>
      </c>
      <c r="Q275" s="427">
        <v>202</v>
      </c>
      <c r="R275" s="427">
        <v>393</v>
      </c>
      <c r="S275" s="481">
        <v>192</v>
      </c>
      <c r="T275" s="122"/>
      <c r="U275" s="160"/>
      <c r="V275" s="168" t="s">
        <v>610</v>
      </c>
      <c r="W275" s="133" t="s">
        <v>587</v>
      </c>
      <c r="X275" s="133"/>
      <c r="Y275" s="134"/>
      <c r="Z275" s="482" t="s">
        <v>803</v>
      </c>
      <c r="AA275" s="430">
        <v>43242</v>
      </c>
      <c r="AB275" s="139" t="s">
        <v>650</v>
      </c>
      <c r="AC275" s="140"/>
      <c r="AD275" s="148"/>
      <c r="AE275" s="149"/>
      <c r="AF275" s="150"/>
      <c r="AG275" s="151"/>
      <c r="AH275" s="151"/>
      <c r="AI275" s="151"/>
      <c r="AJ275" s="470">
        <v>11</v>
      </c>
      <c r="AK275" s="152"/>
      <c r="AL275" s="135"/>
      <c r="AM275" s="172"/>
      <c r="AN275" s="172"/>
      <c r="AO275" s="173"/>
    </row>
    <row r="276" spans="1:41" s="82" customFormat="1" ht="35.25" customHeight="1" thickTop="1" thickBot="1" x14ac:dyDescent="0.25">
      <c r="B276" s="171">
        <v>272</v>
      </c>
      <c r="C276" s="419" t="s">
        <v>751</v>
      </c>
      <c r="D276" s="420">
        <v>2012</v>
      </c>
      <c r="E276" s="421" t="s">
        <v>10</v>
      </c>
      <c r="F276" s="95"/>
      <c r="G276" s="422" t="s">
        <v>634</v>
      </c>
      <c r="H276" s="423" t="s">
        <v>670</v>
      </c>
      <c r="I276" s="422">
        <v>253</v>
      </c>
      <c r="J276" s="479" t="s">
        <v>637</v>
      </c>
      <c r="K276" s="424" t="s">
        <v>787</v>
      </c>
      <c r="L276" s="430">
        <v>41115</v>
      </c>
      <c r="M276" s="480">
        <v>41344</v>
      </c>
      <c r="N276" s="240" t="s">
        <v>613</v>
      </c>
      <c r="O276" s="427">
        <v>3</v>
      </c>
      <c r="P276" s="427">
        <v>5</v>
      </c>
      <c r="Q276" s="427">
        <v>394</v>
      </c>
      <c r="R276" s="427">
        <v>595</v>
      </c>
      <c r="S276" s="481">
        <v>202</v>
      </c>
      <c r="T276" s="122"/>
      <c r="U276" s="160"/>
      <c r="V276" s="168" t="s">
        <v>610</v>
      </c>
      <c r="W276" s="133" t="s">
        <v>587</v>
      </c>
      <c r="X276" s="133"/>
      <c r="Y276" s="134"/>
      <c r="Z276" s="482" t="s">
        <v>803</v>
      </c>
      <c r="AA276" s="430">
        <v>43242</v>
      </c>
      <c r="AB276" s="139" t="s">
        <v>650</v>
      </c>
      <c r="AC276" s="140"/>
      <c r="AD276" s="148"/>
      <c r="AE276" s="149"/>
      <c r="AF276" s="150"/>
      <c r="AG276" s="151"/>
      <c r="AH276" s="151"/>
      <c r="AI276" s="151"/>
      <c r="AJ276" s="470">
        <v>11</v>
      </c>
      <c r="AK276" s="152"/>
      <c r="AL276" s="135"/>
      <c r="AM276" s="172"/>
      <c r="AN276" s="172"/>
      <c r="AO276" s="173"/>
    </row>
    <row r="277" spans="1:41" s="82" customFormat="1" ht="35.25" customHeight="1" thickTop="1" thickBot="1" x14ac:dyDescent="0.25">
      <c r="B277" s="171">
        <v>273</v>
      </c>
      <c r="C277" s="419" t="s">
        <v>751</v>
      </c>
      <c r="D277" s="420">
        <v>2013</v>
      </c>
      <c r="E277" s="421" t="s">
        <v>10</v>
      </c>
      <c r="F277" s="95"/>
      <c r="G277" s="422" t="s">
        <v>634</v>
      </c>
      <c r="H277" s="423" t="s">
        <v>670</v>
      </c>
      <c r="I277" s="422">
        <v>253</v>
      </c>
      <c r="J277" s="479" t="s">
        <v>637</v>
      </c>
      <c r="K277" s="424" t="s">
        <v>787</v>
      </c>
      <c r="L277" s="430">
        <v>41359</v>
      </c>
      <c r="M277" s="480">
        <v>41708</v>
      </c>
      <c r="N277" s="240" t="s">
        <v>613</v>
      </c>
      <c r="O277" s="427">
        <v>4</v>
      </c>
      <c r="P277" s="427">
        <v>5</v>
      </c>
      <c r="Q277" s="427">
        <v>596</v>
      </c>
      <c r="R277" s="427">
        <v>797</v>
      </c>
      <c r="S277" s="481">
        <v>202</v>
      </c>
      <c r="T277" s="122"/>
      <c r="U277" s="160"/>
      <c r="V277" s="168" t="s">
        <v>610</v>
      </c>
      <c r="W277" s="133" t="s">
        <v>587</v>
      </c>
      <c r="X277" s="133"/>
      <c r="Y277" s="134"/>
      <c r="Z277" s="482" t="s">
        <v>803</v>
      </c>
      <c r="AA277" s="430">
        <v>43242</v>
      </c>
      <c r="AB277" s="139" t="s">
        <v>650</v>
      </c>
      <c r="AC277" s="140"/>
      <c r="AD277" s="148"/>
      <c r="AE277" s="149"/>
      <c r="AF277" s="150"/>
      <c r="AG277" s="151"/>
      <c r="AH277" s="151"/>
      <c r="AI277" s="151"/>
      <c r="AJ277" s="470">
        <v>11</v>
      </c>
      <c r="AK277" s="152"/>
      <c r="AL277" s="135"/>
      <c r="AM277" s="172"/>
      <c r="AN277" s="172"/>
      <c r="AO277" s="173"/>
    </row>
    <row r="278" spans="1:41" s="82" customFormat="1" ht="35.25" customHeight="1" thickTop="1" thickBot="1" x14ac:dyDescent="0.25">
      <c r="B278" s="171">
        <v>274</v>
      </c>
      <c r="C278" s="419" t="s">
        <v>751</v>
      </c>
      <c r="D278" s="420">
        <v>2014</v>
      </c>
      <c r="E278" s="421" t="s">
        <v>10</v>
      </c>
      <c r="F278" s="95"/>
      <c r="G278" s="422" t="s">
        <v>634</v>
      </c>
      <c r="H278" s="423" t="s">
        <v>670</v>
      </c>
      <c r="I278" s="422">
        <v>253</v>
      </c>
      <c r="J278" s="479" t="s">
        <v>637</v>
      </c>
      <c r="K278" s="424" t="s">
        <v>787</v>
      </c>
      <c r="L278" s="430">
        <v>41719</v>
      </c>
      <c r="M278" s="480">
        <v>42724</v>
      </c>
      <c r="N278" s="240" t="s">
        <v>613</v>
      </c>
      <c r="O278" s="427">
        <v>5</v>
      </c>
      <c r="P278" s="427">
        <v>5</v>
      </c>
      <c r="Q278" s="427">
        <v>798</v>
      </c>
      <c r="R278" s="427">
        <v>935</v>
      </c>
      <c r="S278" s="481">
        <v>138</v>
      </c>
      <c r="T278" s="122"/>
      <c r="U278" s="160"/>
      <c r="V278" s="168" t="s">
        <v>610</v>
      </c>
      <c r="W278" s="133" t="s">
        <v>587</v>
      </c>
      <c r="X278" s="133"/>
      <c r="Y278" s="134"/>
      <c r="Z278" s="482" t="s">
        <v>803</v>
      </c>
      <c r="AA278" s="430">
        <v>43242</v>
      </c>
      <c r="AB278" s="139" t="s">
        <v>650</v>
      </c>
      <c r="AC278" s="140"/>
      <c r="AD278" s="148"/>
      <c r="AE278" s="149"/>
      <c r="AF278" s="150"/>
      <c r="AG278" s="151"/>
      <c r="AH278" s="151"/>
      <c r="AI278" s="151"/>
      <c r="AJ278" s="470">
        <v>12</v>
      </c>
      <c r="AK278" s="152"/>
      <c r="AL278" s="135"/>
      <c r="AM278" s="172"/>
      <c r="AN278" s="172"/>
      <c r="AO278" s="173"/>
    </row>
    <row r="279" spans="1:41" s="82" customFormat="1" ht="35.25" customHeight="1" thickTop="1" thickBot="1" x14ac:dyDescent="0.25">
      <c r="A279" s="402"/>
      <c r="B279" s="171">
        <v>275</v>
      </c>
      <c r="C279" s="419" t="s">
        <v>753</v>
      </c>
      <c r="D279" s="420">
        <v>2007</v>
      </c>
      <c r="E279" s="421" t="s">
        <v>754</v>
      </c>
      <c r="F279" s="95"/>
      <c r="G279" s="422">
        <v>390</v>
      </c>
      <c r="H279" s="423" t="s">
        <v>670</v>
      </c>
      <c r="I279" s="422">
        <v>101</v>
      </c>
      <c r="J279" s="479" t="s">
        <v>766</v>
      </c>
      <c r="K279" s="424" t="s">
        <v>788</v>
      </c>
      <c r="L279" s="430">
        <v>39099</v>
      </c>
      <c r="M279" s="480">
        <v>40366</v>
      </c>
      <c r="N279" s="240" t="s">
        <v>613</v>
      </c>
      <c r="O279" s="427">
        <v>1</v>
      </c>
      <c r="P279" s="427">
        <v>1</v>
      </c>
      <c r="Q279" s="427">
        <v>1</v>
      </c>
      <c r="R279" s="427">
        <v>248</v>
      </c>
      <c r="S279" s="481">
        <v>248</v>
      </c>
      <c r="T279" s="122"/>
      <c r="U279" s="160"/>
      <c r="V279" s="168" t="s">
        <v>610</v>
      </c>
      <c r="W279" s="133" t="s">
        <v>587</v>
      </c>
      <c r="X279" s="133"/>
      <c r="Y279" s="134"/>
      <c r="Z279" s="482" t="s">
        <v>803</v>
      </c>
      <c r="AA279" s="430">
        <v>43242</v>
      </c>
      <c r="AB279" s="139" t="s">
        <v>650</v>
      </c>
      <c r="AC279" s="140"/>
      <c r="AD279" s="148"/>
      <c r="AE279" s="149"/>
      <c r="AF279" s="150"/>
      <c r="AG279" s="151"/>
      <c r="AH279" s="151"/>
      <c r="AI279" s="151"/>
      <c r="AJ279" s="470">
        <v>12</v>
      </c>
      <c r="AK279" s="152"/>
      <c r="AL279" s="135"/>
      <c r="AM279" s="172"/>
      <c r="AN279" s="172"/>
      <c r="AO279" s="173"/>
    </row>
    <row r="280" spans="1:41" s="82" customFormat="1" ht="35.25" customHeight="1" thickTop="1" thickBot="1" x14ac:dyDescent="0.25">
      <c r="A280" s="402"/>
      <c r="B280" s="171">
        <v>276</v>
      </c>
      <c r="C280" s="419" t="s">
        <v>751</v>
      </c>
      <c r="D280" s="420">
        <v>2013</v>
      </c>
      <c r="E280" s="421" t="s">
        <v>10</v>
      </c>
      <c r="F280" s="95"/>
      <c r="G280" s="422" t="s">
        <v>634</v>
      </c>
      <c r="H280" s="423" t="s">
        <v>670</v>
      </c>
      <c r="I280" s="422">
        <v>253</v>
      </c>
      <c r="J280" s="479" t="s">
        <v>637</v>
      </c>
      <c r="K280" s="424" t="s">
        <v>789</v>
      </c>
      <c r="L280" s="430">
        <v>41491</v>
      </c>
      <c r="M280" s="480">
        <v>42516</v>
      </c>
      <c r="N280" s="240" t="s">
        <v>613</v>
      </c>
      <c r="O280" s="427">
        <v>1</v>
      </c>
      <c r="P280" s="427">
        <v>1</v>
      </c>
      <c r="Q280" s="427">
        <v>1</v>
      </c>
      <c r="R280" s="427">
        <v>46</v>
      </c>
      <c r="S280" s="481">
        <v>46</v>
      </c>
      <c r="T280" s="122"/>
      <c r="U280" s="160"/>
      <c r="V280" s="168" t="s">
        <v>610</v>
      </c>
      <c r="W280" s="133" t="s">
        <v>587</v>
      </c>
      <c r="X280" s="133"/>
      <c r="Y280" s="134"/>
      <c r="Z280" s="482" t="s">
        <v>803</v>
      </c>
      <c r="AA280" s="430">
        <v>43242</v>
      </c>
      <c r="AB280" s="139" t="s">
        <v>650</v>
      </c>
      <c r="AC280" s="140"/>
      <c r="AD280" s="148"/>
      <c r="AE280" s="149"/>
      <c r="AF280" s="150"/>
      <c r="AG280" s="151"/>
      <c r="AH280" s="151"/>
      <c r="AI280" s="151"/>
      <c r="AJ280" s="470">
        <v>12</v>
      </c>
      <c r="AK280" s="152"/>
      <c r="AL280" s="135"/>
      <c r="AM280" s="172"/>
      <c r="AN280" s="172"/>
      <c r="AO280" s="173"/>
    </row>
    <row r="281" spans="1:41" s="82" customFormat="1" ht="35.25" customHeight="1" thickTop="1" thickBot="1" x14ac:dyDescent="0.25">
      <c r="A281" s="402"/>
      <c r="B281" s="171">
        <v>277</v>
      </c>
      <c r="C281" s="419" t="s">
        <v>752</v>
      </c>
      <c r="D281" s="420">
        <v>2015</v>
      </c>
      <c r="E281" s="421" t="s">
        <v>10</v>
      </c>
      <c r="F281" s="95"/>
      <c r="G281" s="422" t="s">
        <v>634</v>
      </c>
      <c r="H281" s="423" t="s">
        <v>670</v>
      </c>
      <c r="I281" s="422">
        <v>253</v>
      </c>
      <c r="J281" s="479" t="s">
        <v>637</v>
      </c>
      <c r="K281" s="424" t="s">
        <v>790</v>
      </c>
      <c r="L281" s="430">
        <v>42102</v>
      </c>
      <c r="M281" s="480">
        <v>42277</v>
      </c>
      <c r="N281" s="240" t="s">
        <v>613</v>
      </c>
      <c r="O281" s="427">
        <v>1</v>
      </c>
      <c r="P281" s="427">
        <v>1</v>
      </c>
      <c r="Q281" s="427">
        <v>1</v>
      </c>
      <c r="R281" s="427">
        <v>65</v>
      </c>
      <c r="S281" s="481">
        <v>65</v>
      </c>
      <c r="T281" s="122"/>
      <c r="U281" s="160"/>
      <c r="V281" s="168" t="s">
        <v>610</v>
      </c>
      <c r="W281" s="133" t="s">
        <v>587</v>
      </c>
      <c r="X281" s="133"/>
      <c r="Y281" s="134"/>
      <c r="Z281" s="482" t="s">
        <v>801</v>
      </c>
      <c r="AA281" s="430">
        <v>43242</v>
      </c>
      <c r="AB281" s="139" t="s">
        <v>650</v>
      </c>
      <c r="AC281" s="140"/>
      <c r="AD281" s="148"/>
      <c r="AE281" s="149"/>
      <c r="AF281" s="150"/>
      <c r="AG281" s="151"/>
      <c r="AH281" s="151"/>
      <c r="AI281" s="151"/>
      <c r="AJ281" s="470">
        <v>12</v>
      </c>
      <c r="AK281" s="152"/>
      <c r="AL281" s="135"/>
      <c r="AM281" s="172"/>
      <c r="AN281" s="172"/>
      <c r="AO281" s="173"/>
    </row>
    <row r="282" spans="1:41" s="82" customFormat="1" ht="35.25" customHeight="1" thickTop="1" thickBot="1" x14ac:dyDescent="0.25">
      <c r="A282" s="402"/>
      <c r="B282" s="171">
        <v>278</v>
      </c>
      <c r="C282" s="419" t="s">
        <v>752</v>
      </c>
      <c r="D282" s="420">
        <v>2015</v>
      </c>
      <c r="E282" s="421" t="s">
        <v>10</v>
      </c>
      <c r="F282" s="95"/>
      <c r="G282" s="422" t="s">
        <v>634</v>
      </c>
      <c r="H282" s="423" t="s">
        <v>670</v>
      </c>
      <c r="I282" s="422">
        <v>253</v>
      </c>
      <c r="J282" s="479" t="s">
        <v>637</v>
      </c>
      <c r="K282" s="424" t="s">
        <v>791</v>
      </c>
      <c r="L282" s="430">
        <v>42121</v>
      </c>
      <c r="M282" s="480">
        <v>42480</v>
      </c>
      <c r="N282" s="240" t="s">
        <v>613</v>
      </c>
      <c r="O282" s="427">
        <v>1</v>
      </c>
      <c r="P282" s="427">
        <v>1</v>
      </c>
      <c r="Q282" s="427">
        <v>1</v>
      </c>
      <c r="R282" s="427">
        <v>138</v>
      </c>
      <c r="S282" s="481">
        <v>138</v>
      </c>
      <c r="T282" s="122"/>
      <c r="U282" s="160"/>
      <c r="V282" s="168" t="s">
        <v>610</v>
      </c>
      <c r="W282" s="133" t="s">
        <v>587</v>
      </c>
      <c r="X282" s="133"/>
      <c r="Y282" s="134"/>
      <c r="Z282" s="482" t="s">
        <v>801</v>
      </c>
      <c r="AA282" s="430">
        <v>43242</v>
      </c>
      <c r="AB282" s="139" t="s">
        <v>650</v>
      </c>
      <c r="AC282" s="140"/>
      <c r="AD282" s="148"/>
      <c r="AE282" s="149"/>
      <c r="AF282" s="150"/>
      <c r="AG282" s="151"/>
      <c r="AH282" s="151"/>
      <c r="AI282" s="151"/>
      <c r="AJ282" s="470">
        <v>12</v>
      </c>
      <c r="AK282" s="152"/>
      <c r="AL282" s="135"/>
      <c r="AM282" s="172"/>
      <c r="AN282" s="172"/>
      <c r="AO282" s="173"/>
    </row>
    <row r="283" spans="1:41" s="82" customFormat="1" ht="35.25" customHeight="1" thickTop="1" thickBot="1" x14ac:dyDescent="0.25">
      <c r="A283" s="402"/>
      <c r="B283" s="171">
        <v>279</v>
      </c>
      <c r="C283" s="419" t="s">
        <v>752</v>
      </c>
      <c r="D283" s="420">
        <v>2015</v>
      </c>
      <c r="E283" s="421" t="s">
        <v>10</v>
      </c>
      <c r="F283" s="95"/>
      <c r="G283" s="422" t="s">
        <v>634</v>
      </c>
      <c r="H283" s="423" t="s">
        <v>670</v>
      </c>
      <c r="I283" s="422">
        <v>253</v>
      </c>
      <c r="J283" s="479" t="s">
        <v>637</v>
      </c>
      <c r="K283" s="424" t="s">
        <v>792</v>
      </c>
      <c r="L283" s="430">
        <v>42255</v>
      </c>
      <c r="M283" s="480">
        <v>42286</v>
      </c>
      <c r="N283" s="240" t="s">
        <v>613</v>
      </c>
      <c r="O283" s="427">
        <v>1</v>
      </c>
      <c r="P283" s="427">
        <v>1</v>
      </c>
      <c r="Q283" s="427">
        <v>1</v>
      </c>
      <c r="R283" s="427">
        <v>69</v>
      </c>
      <c r="S283" s="481">
        <v>69</v>
      </c>
      <c r="T283" s="122"/>
      <c r="U283" s="160"/>
      <c r="V283" s="168" t="s">
        <v>610</v>
      </c>
      <c r="W283" s="133" t="s">
        <v>587</v>
      </c>
      <c r="X283" s="133"/>
      <c r="Y283" s="134"/>
      <c r="Z283" s="482" t="s">
        <v>801</v>
      </c>
      <c r="AA283" s="430">
        <v>43242</v>
      </c>
      <c r="AB283" s="139" t="s">
        <v>650</v>
      </c>
      <c r="AC283" s="140"/>
      <c r="AD283" s="148"/>
      <c r="AE283" s="149"/>
      <c r="AF283" s="150"/>
      <c r="AG283" s="151"/>
      <c r="AH283" s="151"/>
      <c r="AI283" s="151"/>
      <c r="AJ283" s="470">
        <v>12</v>
      </c>
      <c r="AK283" s="152"/>
      <c r="AL283" s="135"/>
      <c r="AM283" s="172"/>
      <c r="AN283" s="172"/>
      <c r="AO283" s="173"/>
    </row>
    <row r="284" spans="1:41" s="82" customFormat="1" ht="35.25" customHeight="1" thickTop="1" thickBot="1" x14ac:dyDescent="0.25">
      <c r="A284" s="402"/>
      <c r="B284" s="171">
        <v>280</v>
      </c>
      <c r="C284" s="419" t="s">
        <v>752</v>
      </c>
      <c r="D284" s="420">
        <v>2015</v>
      </c>
      <c r="E284" s="421" t="s">
        <v>10</v>
      </c>
      <c r="F284" s="95"/>
      <c r="G284" s="422" t="s">
        <v>634</v>
      </c>
      <c r="H284" s="423" t="s">
        <v>670</v>
      </c>
      <c r="I284" s="422">
        <v>253</v>
      </c>
      <c r="J284" s="479" t="s">
        <v>637</v>
      </c>
      <c r="K284" s="424" t="s">
        <v>793</v>
      </c>
      <c r="L284" s="430">
        <v>42080</v>
      </c>
      <c r="M284" s="480">
        <v>42480</v>
      </c>
      <c r="N284" s="240" t="s">
        <v>613</v>
      </c>
      <c r="O284" s="427">
        <v>1</v>
      </c>
      <c r="P284" s="427">
        <v>1</v>
      </c>
      <c r="Q284" s="427">
        <v>1</v>
      </c>
      <c r="R284" s="427">
        <v>214</v>
      </c>
      <c r="S284" s="481">
        <v>214</v>
      </c>
      <c r="T284" s="122"/>
      <c r="U284" s="160"/>
      <c r="V284" s="168" t="s">
        <v>610</v>
      </c>
      <c r="W284" s="133" t="s">
        <v>587</v>
      </c>
      <c r="X284" s="133"/>
      <c r="Y284" s="134"/>
      <c r="Z284" s="482" t="s">
        <v>801</v>
      </c>
      <c r="AA284" s="430">
        <v>43242</v>
      </c>
      <c r="AB284" s="139" t="s">
        <v>650</v>
      </c>
      <c r="AC284" s="140"/>
      <c r="AD284" s="148"/>
      <c r="AE284" s="149"/>
      <c r="AF284" s="150"/>
      <c r="AG284" s="151"/>
      <c r="AH284" s="151"/>
      <c r="AI284" s="151"/>
      <c r="AJ284" s="470">
        <v>12</v>
      </c>
      <c r="AK284" s="152"/>
      <c r="AL284" s="135"/>
      <c r="AM284" s="172"/>
      <c r="AN284" s="172"/>
      <c r="AO284" s="173"/>
    </row>
    <row r="285" spans="1:41" s="82" customFormat="1" ht="35.25" customHeight="1" thickTop="1" thickBot="1" x14ac:dyDescent="0.25">
      <c r="A285" s="402"/>
      <c r="B285" s="171">
        <v>281</v>
      </c>
      <c r="C285" s="419" t="s">
        <v>752</v>
      </c>
      <c r="D285" s="420">
        <v>2015</v>
      </c>
      <c r="E285" s="421" t="s">
        <v>10</v>
      </c>
      <c r="F285" s="95"/>
      <c r="G285" s="422" t="s">
        <v>634</v>
      </c>
      <c r="H285" s="423" t="s">
        <v>670</v>
      </c>
      <c r="I285" s="422">
        <v>253</v>
      </c>
      <c r="J285" s="479" t="s">
        <v>637</v>
      </c>
      <c r="K285" s="424" t="s">
        <v>794</v>
      </c>
      <c r="L285" s="430">
        <v>42121</v>
      </c>
      <c r="M285" s="480">
        <v>42640</v>
      </c>
      <c r="N285" s="240" t="s">
        <v>613</v>
      </c>
      <c r="O285" s="427">
        <v>1</v>
      </c>
      <c r="P285" s="427">
        <v>1</v>
      </c>
      <c r="Q285" s="427">
        <v>1</v>
      </c>
      <c r="R285" s="427">
        <v>120</v>
      </c>
      <c r="S285" s="481">
        <v>120</v>
      </c>
      <c r="T285" s="122"/>
      <c r="U285" s="160"/>
      <c r="V285" s="168" t="s">
        <v>610</v>
      </c>
      <c r="W285" s="133" t="s">
        <v>587</v>
      </c>
      <c r="X285" s="133"/>
      <c r="Y285" s="134"/>
      <c r="Z285" s="482" t="s">
        <v>801</v>
      </c>
      <c r="AA285" s="430">
        <v>43242</v>
      </c>
      <c r="AB285" s="139" t="s">
        <v>650</v>
      </c>
      <c r="AC285" s="140"/>
      <c r="AD285" s="148"/>
      <c r="AE285" s="149"/>
      <c r="AF285" s="150"/>
      <c r="AG285" s="151"/>
      <c r="AH285" s="151"/>
      <c r="AI285" s="151"/>
      <c r="AJ285" s="470">
        <v>13</v>
      </c>
      <c r="AK285" s="152"/>
      <c r="AL285" s="135"/>
      <c r="AM285" s="172"/>
      <c r="AN285" s="172"/>
      <c r="AO285" s="173"/>
    </row>
    <row r="286" spans="1:41" s="82" customFormat="1" ht="35.25" customHeight="1" thickTop="1" thickBot="1" x14ac:dyDescent="0.25">
      <c r="A286" s="402"/>
      <c r="B286" s="171">
        <v>282</v>
      </c>
      <c r="C286" s="419" t="s">
        <v>751</v>
      </c>
      <c r="D286" s="420">
        <v>2014</v>
      </c>
      <c r="E286" s="421" t="s">
        <v>10</v>
      </c>
      <c r="F286" s="95"/>
      <c r="G286" s="422" t="s">
        <v>634</v>
      </c>
      <c r="H286" s="423" t="s">
        <v>670</v>
      </c>
      <c r="I286" s="422">
        <v>253</v>
      </c>
      <c r="J286" s="479" t="s">
        <v>637</v>
      </c>
      <c r="K286" s="424" t="s">
        <v>795</v>
      </c>
      <c r="L286" s="430">
        <v>41997</v>
      </c>
      <c r="M286" s="480">
        <v>42368</v>
      </c>
      <c r="N286" s="240" t="s">
        <v>613</v>
      </c>
      <c r="O286" s="427">
        <v>1</v>
      </c>
      <c r="P286" s="427">
        <v>1</v>
      </c>
      <c r="Q286" s="427">
        <v>1</v>
      </c>
      <c r="R286" s="427">
        <v>26</v>
      </c>
      <c r="S286" s="481">
        <v>26</v>
      </c>
      <c r="T286" s="122"/>
      <c r="U286" s="160"/>
      <c r="V286" s="168" t="s">
        <v>610</v>
      </c>
      <c r="W286" s="133" t="s">
        <v>587</v>
      </c>
      <c r="X286" s="133"/>
      <c r="Y286" s="134"/>
      <c r="Z286" s="482" t="s">
        <v>801</v>
      </c>
      <c r="AA286" s="430">
        <v>43242</v>
      </c>
      <c r="AB286" s="139" t="s">
        <v>650</v>
      </c>
      <c r="AC286" s="140"/>
      <c r="AD286" s="148"/>
      <c r="AE286" s="149"/>
      <c r="AF286" s="150"/>
      <c r="AG286" s="151"/>
      <c r="AH286" s="151"/>
      <c r="AI286" s="151"/>
      <c r="AJ286" s="470">
        <v>13</v>
      </c>
      <c r="AK286" s="152"/>
      <c r="AL286" s="135"/>
      <c r="AM286" s="172"/>
      <c r="AN286" s="172"/>
      <c r="AO286" s="173"/>
    </row>
    <row r="287" spans="1:41" s="82" customFormat="1" ht="35.25" customHeight="1" thickTop="1" thickBot="1" x14ac:dyDescent="0.25">
      <c r="A287" s="402"/>
      <c r="B287" s="171">
        <v>283</v>
      </c>
      <c r="C287" s="419" t="s">
        <v>752</v>
      </c>
      <c r="D287" s="420">
        <v>2015</v>
      </c>
      <c r="E287" s="421" t="s">
        <v>10</v>
      </c>
      <c r="F287" s="95"/>
      <c r="G287" s="422" t="s">
        <v>634</v>
      </c>
      <c r="H287" s="423" t="s">
        <v>670</v>
      </c>
      <c r="I287" s="422">
        <v>253</v>
      </c>
      <c r="J287" s="479" t="s">
        <v>637</v>
      </c>
      <c r="K287" s="424" t="s">
        <v>796</v>
      </c>
      <c r="L287" s="430">
        <v>42216</v>
      </c>
      <c r="M287" s="480">
        <v>42737</v>
      </c>
      <c r="N287" s="240" t="s">
        <v>613</v>
      </c>
      <c r="O287" s="427">
        <v>1</v>
      </c>
      <c r="P287" s="427">
        <v>1</v>
      </c>
      <c r="Q287" s="427">
        <v>1</v>
      </c>
      <c r="R287" s="427">
        <v>17</v>
      </c>
      <c r="S287" s="481">
        <v>17</v>
      </c>
      <c r="T287" s="122"/>
      <c r="U287" s="160"/>
      <c r="V287" s="168" t="s">
        <v>610</v>
      </c>
      <c r="W287" s="133" t="s">
        <v>587</v>
      </c>
      <c r="X287" s="133"/>
      <c r="Y287" s="134"/>
      <c r="Z287" s="482" t="s">
        <v>802</v>
      </c>
      <c r="AA287" s="430">
        <v>43242</v>
      </c>
      <c r="AB287" s="139" t="s">
        <v>650</v>
      </c>
      <c r="AC287" s="140"/>
      <c r="AD287" s="148"/>
      <c r="AE287" s="149"/>
      <c r="AF287" s="150"/>
      <c r="AG287" s="151"/>
      <c r="AH287" s="151"/>
      <c r="AI287" s="151"/>
      <c r="AJ287" s="470">
        <v>13</v>
      </c>
      <c r="AK287" s="152"/>
      <c r="AL287" s="135"/>
      <c r="AM287" s="172"/>
      <c r="AN287" s="172"/>
      <c r="AO287" s="173"/>
    </row>
    <row r="288" spans="1:41" s="82" customFormat="1" ht="35.25" customHeight="1" thickTop="1" thickBot="1" x14ac:dyDescent="0.25">
      <c r="A288" s="402"/>
      <c r="B288" s="171">
        <v>284</v>
      </c>
      <c r="C288" s="419" t="s">
        <v>751</v>
      </c>
      <c r="D288" s="420">
        <v>2014</v>
      </c>
      <c r="E288" s="421" t="s">
        <v>10</v>
      </c>
      <c r="F288" s="95"/>
      <c r="G288" s="422" t="s">
        <v>634</v>
      </c>
      <c r="H288" s="423" t="s">
        <v>670</v>
      </c>
      <c r="I288" s="422">
        <v>253</v>
      </c>
      <c r="J288" s="479" t="s">
        <v>637</v>
      </c>
      <c r="K288" s="424" t="s">
        <v>797</v>
      </c>
      <c r="L288" s="430">
        <v>41649</v>
      </c>
      <c r="M288" s="480">
        <v>41712</v>
      </c>
      <c r="N288" s="240" t="s">
        <v>613</v>
      </c>
      <c r="O288" s="427">
        <v>1</v>
      </c>
      <c r="P288" s="427">
        <v>1</v>
      </c>
      <c r="Q288" s="427">
        <v>1</v>
      </c>
      <c r="R288" s="427">
        <v>123</v>
      </c>
      <c r="S288" s="481">
        <v>123</v>
      </c>
      <c r="T288" s="122"/>
      <c r="U288" s="160"/>
      <c r="V288" s="168" t="s">
        <v>610</v>
      </c>
      <c r="W288" s="133" t="s">
        <v>587</v>
      </c>
      <c r="X288" s="133"/>
      <c r="Y288" s="134"/>
      <c r="Z288" s="482" t="s">
        <v>801</v>
      </c>
      <c r="AA288" s="430">
        <v>43242</v>
      </c>
      <c r="AB288" s="139" t="s">
        <v>650</v>
      </c>
      <c r="AC288" s="140"/>
      <c r="AD288" s="148"/>
      <c r="AE288" s="149"/>
      <c r="AF288" s="150"/>
      <c r="AG288" s="151"/>
      <c r="AH288" s="151"/>
      <c r="AI288" s="151"/>
      <c r="AJ288" s="470">
        <v>13</v>
      </c>
      <c r="AK288" s="152"/>
      <c r="AL288" s="135"/>
      <c r="AM288" s="172"/>
      <c r="AN288" s="172"/>
      <c r="AO288" s="173"/>
    </row>
    <row r="289" spans="1:41" s="82" customFormat="1" ht="35.25" customHeight="1" thickTop="1" thickBot="1" x14ac:dyDescent="0.25">
      <c r="A289" s="402"/>
      <c r="B289" s="171">
        <v>285</v>
      </c>
      <c r="C289" s="419" t="s">
        <v>751</v>
      </c>
      <c r="D289" s="420">
        <v>2014</v>
      </c>
      <c r="E289" s="421" t="s">
        <v>10</v>
      </c>
      <c r="F289" s="95"/>
      <c r="G289" s="422" t="s">
        <v>634</v>
      </c>
      <c r="H289" s="423" t="s">
        <v>670</v>
      </c>
      <c r="I289" s="422">
        <v>253</v>
      </c>
      <c r="J289" s="479" t="s">
        <v>637</v>
      </c>
      <c r="K289" s="424" t="s">
        <v>798</v>
      </c>
      <c r="L289" s="430">
        <v>41757</v>
      </c>
      <c r="M289" s="480">
        <v>41974</v>
      </c>
      <c r="N289" s="240" t="s">
        <v>613</v>
      </c>
      <c r="O289" s="427">
        <v>1</v>
      </c>
      <c r="P289" s="427">
        <v>1</v>
      </c>
      <c r="Q289" s="427">
        <v>1</v>
      </c>
      <c r="R289" s="427">
        <v>110</v>
      </c>
      <c r="S289" s="481">
        <v>110</v>
      </c>
      <c r="T289" s="122"/>
      <c r="U289" s="160"/>
      <c r="V289" s="168" t="s">
        <v>610</v>
      </c>
      <c r="W289" s="133" t="s">
        <v>587</v>
      </c>
      <c r="X289" s="133"/>
      <c r="Y289" s="134"/>
      <c r="Z289" s="482" t="s">
        <v>801</v>
      </c>
      <c r="AA289" s="430">
        <v>43242</v>
      </c>
      <c r="AB289" s="139" t="s">
        <v>650</v>
      </c>
      <c r="AC289" s="140"/>
      <c r="AD289" s="148"/>
      <c r="AE289" s="149"/>
      <c r="AF289" s="150"/>
      <c r="AG289" s="151"/>
      <c r="AH289" s="151"/>
      <c r="AI289" s="151"/>
      <c r="AJ289" s="470">
        <v>13</v>
      </c>
      <c r="AK289" s="152"/>
      <c r="AL289" s="135"/>
      <c r="AM289" s="172"/>
      <c r="AN289" s="172"/>
      <c r="AO289" s="173"/>
    </row>
    <row r="290" spans="1:41" s="82" customFormat="1" ht="35.25" customHeight="1" thickTop="1" thickBot="1" x14ac:dyDescent="0.25">
      <c r="A290" s="402"/>
      <c r="B290" s="171">
        <v>286</v>
      </c>
      <c r="C290" s="419" t="s">
        <v>752</v>
      </c>
      <c r="D290" s="420">
        <v>2015</v>
      </c>
      <c r="E290" s="421" t="s">
        <v>10</v>
      </c>
      <c r="F290" s="95"/>
      <c r="G290" s="422" t="s">
        <v>634</v>
      </c>
      <c r="H290" s="423" t="s">
        <v>670</v>
      </c>
      <c r="I290" s="422">
        <v>253</v>
      </c>
      <c r="J290" s="479" t="s">
        <v>637</v>
      </c>
      <c r="K290" s="424" t="s">
        <v>799</v>
      </c>
      <c r="L290" s="430">
        <v>42033</v>
      </c>
      <c r="M290" s="480">
        <v>42373</v>
      </c>
      <c r="N290" s="240" t="s">
        <v>613</v>
      </c>
      <c r="O290" s="427">
        <v>1</v>
      </c>
      <c r="P290" s="427">
        <v>1</v>
      </c>
      <c r="Q290" s="427">
        <v>1</v>
      </c>
      <c r="R290" s="427">
        <v>116</v>
      </c>
      <c r="S290" s="481">
        <v>116</v>
      </c>
      <c r="T290" s="122"/>
      <c r="U290" s="160"/>
      <c r="V290" s="168" t="s">
        <v>610</v>
      </c>
      <c r="W290" s="133" t="s">
        <v>587</v>
      </c>
      <c r="X290" s="133"/>
      <c r="Y290" s="134"/>
      <c r="Z290" s="482" t="s">
        <v>801</v>
      </c>
      <c r="AA290" s="430">
        <v>43242</v>
      </c>
      <c r="AB290" s="139" t="s">
        <v>650</v>
      </c>
      <c r="AC290" s="140"/>
      <c r="AD290" s="148"/>
      <c r="AE290" s="149"/>
      <c r="AF290" s="150"/>
      <c r="AG290" s="151"/>
      <c r="AH290" s="151"/>
      <c r="AI290" s="151"/>
      <c r="AJ290" s="470">
        <v>13</v>
      </c>
      <c r="AK290" s="152"/>
      <c r="AL290" s="135"/>
      <c r="AM290" s="172"/>
      <c r="AN290" s="172"/>
      <c r="AO290" s="173"/>
    </row>
    <row r="291" spans="1:41" s="82" customFormat="1" ht="35.25" customHeight="1" thickTop="1" thickBot="1" x14ac:dyDescent="0.25">
      <c r="A291" s="402"/>
      <c r="B291" s="171">
        <v>287</v>
      </c>
      <c r="C291" s="419" t="s">
        <v>751</v>
      </c>
      <c r="D291" s="420">
        <v>2014</v>
      </c>
      <c r="E291" s="421" t="s">
        <v>10</v>
      </c>
      <c r="F291" s="95"/>
      <c r="G291" s="422" t="s">
        <v>634</v>
      </c>
      <c r="H291" s="423" t="s">
        <v>670</v>
      </c>
      <c r="I291" s="422">
        <v>253</v>
      </c>
      <c r="J291" s="479" t="s">
        <v>637</v>
      </c>
      <c r="K291" s="424" t="s">
        <v>800</v>
      </c>
      <c r="L291" s="430">
        <v>41911</v>
      </c>
      <c r="M291" s="480">
        <v>42051</v>
      </c>
      <c r="N291" s="240" t="s">
        <v>613</v>
      </c>
      <c r="O291" s="427">
        <v>1</v>
      </c>
      <c r="P291" s="427">
        <v>1</v>
      </c>
      <c r="Q291" s="427">
        <v>1</v>
      </c>
      <c r="R291" s="427">
        <v>198</v>
      </c>
      <c r="S291" s="481">
        <v>198</v>
      </c>
      <c r="T291" s="122"/>
      <c r="U291" s="160"/>
      <c r="V291" s="168" t="s">
        <v>610</v>
      </c>
      <c r="W291" s="133" t="s">
        <v>587</v>
      </c>
      <c r="X291" s="133"/>
      <c r="Y291" s="134"/>
      <c r="Z291" s="482" t="s">
        <v>801</v>
      </c>
      <c r="AA291" s="430">
        <v>43242</v>
      </c>
      <c r="AB291" s="139" t="s">
        <v>650</v>
      </c>
      <c r="AC291" s="140"/>
      <c r="AD291" s="148"/>
      <c r="AE291" s="149"/>
      <c r="AF291" s="150"/>
      <c r="AG291" s="151"/>
      <c r="AH291" s="151"/>
      <c r="AI291" s="151"/>
      <c r="AJ291" s="470">
        <v>13</v>
      </c>
      <c r="AK291" s="152"/>
      <c r="AL291" s="135"/>
      <c r="AM291" s="172"/>
      <c r="AN291" s="172"/>
      <c r="AO291" s="173"/>
    </row>
    <row r="292" spans="1:41" s="82" customFormat="1" ht="35.25" customHeight="1" thickTop="1" thickBot="1" x14ac:dyDescent="0.25">
      <c r="A292" s="403"/>
      <c r="B292" s="236">
        <v>288</v>
      </c>
      <c r="C292" s="459" t="s">
        <v>752</v>
      </c>
      <c r="D292" s="460">
        <v>2015</v>
      </c>
      <c r="E292" s="461" t="s">
        <v>10</v>
      </c>
      <c r="F292" s="240"/>
      <c r="G292" s="462" t="s">
        <v>634</v>
      </c>
      <c r="H292" s="463" t="s">
        <v>670</v>
      </c>
      <c r="I292" s="462">
        <v>253</v>
      </c>
      <c r="J292" s="483" t="s">
        <v>637</v>
      </c>
      <c r="K292" s="464" t="s">
        <v>800</v>
      </c>
      <c r="L292" s="484">
        <v>42051</v>
      </c>
      <c r="M292" s="485">
        <v>42314</v>
      </c>
      <c r="N292" s="240" t="s">
        <v>613</v>
      </c>
      <c r="O292" s="486">
        <v>1</v>
      </c>
      <c r="P292" s="486">
        <v>1</v>
      </c>
      <c r="Q292" s="486">
        <v>1</v>
      </c>
      <c r="R292" s="486">
        <v>195</v>
      </c>
      <c r="S292" s="487">
        <v>195</v>
      </c>
      <c r="T292" s="246"/>
      <c r="U292" s="247"/>
      <c r="V292" s="248" t="s">
        <v>610</v>
      </c>
      <c r="W292" s="249" t="s">
        <v>587</v>
      </c>
      <c r="X292" s="249"/>
      <c r="Y292" s="250"/>
      <c r="Z292" s="526" t="s">
        <v>801</v>
      </c>
      <c r="AA292" s="484">
        <v>43242</v>
      </c>
      <c r="AB292" s="252" t="s">
        <v>650</v>
      </c>
      <c r="AC292" s="253"/>
      <c r="AD292" s="254"/>
      <c r="AE292" s="255"/>
      <c r="AF292" s="313"/>
      <c r="AG292" s="314"/>
      <c r="AH292" s="314"/>
      <c r="AI292" s="314"/>
      <c r="AJ292" s="473">
        <v>13</v>
      </c>
      <c r="AK292" s="315"/>
      <c r="AL292" s="135"/>
      <c r="AM292" s="172"/>
      <c r="AN292" s="172"/>
      <c r="AO292" s="173"/>
    </row>
    <row r="293" spans="1:41" s="82" customFormat="1" ht="35.25" customHeight="1" thickTop="1" x14ac:dyDescent="0.2">
      <c r="B293" s="171">
        <v>289</v>
      </c>
      <c r="C293" s="170" t="s">
        <v>676</v>
      </c>
      <c r="D293" s="88">
        <v>2016</v>
      </c>
      <c r="E293" s="113" t="s">
        <v>805</v>
      </c>
      <c r="F293" s="95" t="s">
        <v>562</v>
      </c>
      <c r="G293" s="105" t="s">
        <v>755</v>
      </c>
      <c r="H293" s="106" t="s">
        <v>767</v>
      </c>
      <c r="I293" s="105" t="s">
        <v>759</v>
      </c>
      <c r="J293" s="107" t="s">
        <v>757</v>
      </c>
      <c r="K293" s="540" t="s">
        <v>767</v>
      </c>
      <c r="L293" s="117">
        <v>42403</v>
      </c>
      <c r="M293" s="118">
        <v>42704</v>
      </c>
      <c r="N293" s="95" t="s">
        <v>613</v>
      </c>
      <c r="O293" s="88">
        <v>1</v>
      </c>
      <c r="P293" s="96">
        <v>1</v>
      </c>
      <c r="Q293" s="95">
        <v>1</v>
      </c>
      <c r="R293" s="88">
        <v>189</v>
      </c>
      <c r="S293" s="96">
        <v>189</v>
      </c>
      <c r="T293" s="122"/>
      <c r="U293" s="160"/>
      <c r="V293" s="168" t="s">
        <v>610</v>
      </c>
      <c r="W293" s="133" t="s">
        <v>587</v>
      </c>
      <c r="X293" s="133" t="s">
        <v>67</v>
      </c>
      <c r="Y293" s="134"/>
      <c r="Z293" s="515" t="s">
        <v>816</v>
      </c>
      <c r="AA293" s="138">
        <v>43612</v>
      </c>
      <c r="AB293" s="139" t="s">
        <v>822</v>
      </c>
      <c r="AC293" s="140"/>
      <c r="AD293" s="148"/>
      <c r="AE293" s="149"/>
      <c r="AF293" s="150"/>
      <c r="AG293" s="151"/>
      <c r="AH293" s="151"/>
      <c r="AI293" s="151"/>
      <c r="AJ293" s="151">
        <v>1</v>
      </c>
      <c r="AK293" s="152"/>
      <c r="AL293" s="135"/>
      <c r="AM293" s="172"/>
      <c r="AN293" s="172"/>
      <c r="AO293" s="173"/>
    </row>
    <row r="294" spans="1:41" s="82" customFormat="1" ht="35.25" customHeight="1" x14ac:dyDescent="0.2">
      <c r="B294" s="171">
        <v>290</v>
      </c>
      <c r="C294" s="170" t="s">
        <v>676</v>
      </c>
      <c r="D294" s="88">
        <v>2017</v>
      </c>
      <c r="E294" s="113" t="s">
        <v>805</v>
      </c>
      <c r="F294" s="95" t="s">
        <v>562</v>
      </c>
      <c r="G294" s="105" t="s">
        <v>755</v>
      </c>
      <c r="H294" s="106" t="s">
        <v>767</v>
      </c>
      <c r="I294" s="105" t="s">
        <v>759</v>
      </c>
      <c r="J294" s="107" t="s">
        <v>757</v>
      </c>
      <c r="K294" s="558" t="s">
        <v>767</v>
      </c>
      <c r="L294" s="559">
        <v>42766</v>
      </c>
      <c r="M294" s="560">
        <v>43082</v>
      </c>
      <c r="N294" s="546" t="s">
        <v>613</v>
      </c>
      <c r="O294" s="547">
        <v>1</v>
      </c>
      <c r="P294" s="548">
        <v>1</v>
      </c>
      <c r="Q294" s="546">
        <v>1</v>
      </c>
      <c r="R294" s="547">
        <v>214</v>
      </c>
      <c r="S294" s="548">
        <v>214</v>
      </c>
      <c r="T294" s="557">
        <v>6</v>
      </c>
      <c r="U294" s="160"/>
      <c r="V294" s="168" t="s">
        <v>610</v>
      </c>
      <c r="W294" s="133" t="s">
        <v>587</v>
      </c>
      <c r="X294" s="133" t="s">
        <v>67</v>
      </c>
      <c r="Y294" s="134"/>
      <c r="Z294" s="515" t="s">
        <v>816</v>
      </c>
      <c r="AA294" s="138">
        <v>43612</v>
      </c>
      <c r="AB294" s="139" t="s">
        <v>822</v>
      </c>
      <c r="AC294" s="140"/>
      <c r="AD294" s="148"/>
      <c r="AE294" s="149"/>
      <c r="AF294" s="150"/>
      <c r="AG294" s="151"/>
      <c r="AH294" s="151"/>
      <c r="AI294" s="151"/>
      <c r="AJ294" s="151">
        <v>1</v>
      </c>
      <c r="AK294" s="152"/>
      <c r="AL294" s="135"/>
      <c r="AM294" s="172"/>
      <c r="AN294" s="172"/>
      <c r="AO294" s="173"/>
    </row>
    <row r="295" spans="1:41" s="82" customFormat="1" ht="35.25" customHeight="1" x14ac:dyDescent="0.2">
      <c r="B295" s="171">
        <v>291</v>
      </c>
      <c r="C295" s="170" t="s">
        <v>676</v>
      </c>
      <c r="D295" s="88">
        <v>2016</v>
      </c>
      <c r="E295" s="113" t="s">
        <v>805</v>
      </c>
      <c r="F295" s="95" t="s">
        <v>562</v>
      </c>
      <c r="G295" s="105" t="s">
        <v>755</v>
      </c>
      <c r="H295" s="106" t="s">
        <v>767</v>
      </c>
      <c r="I295" s="105" t="s">
        <v>759</v>
      </c>
      <c r="J295" s="107" t="s">
        <v>757</v>
      </c>
      <c r="K295" s="558" t="s">
        <v>768</v>
      </c>
      <c r="L295" s="559">
        <v>42396</v>
      </c>
      <c r="M295" s="560">
        <v>42697</v>
      </c>
      <c r="N295" s="546" t="s">
        <v>613</v>
      </c>
      <c r="O295" s="547">
        <v>1</v>
      </c>
      <c r="P295" s="548">
        <v>1</v>
      </c>
      <c r="Q295" s="546">
        <v>1</v>
      </c>
      <c r="R295" s="547">
        <v>210</v>
      </c>
      <c r="S295" s="548">
        <v>210</v>
      </c>
      <c r="T295" s="557">
        <v>6</v>
      </c>
      <c r="U295" s="160"/>
      <c r="V295" s="168" t="s">
        <v>610</v>
      </c>
      <c r="W295" s="133" t="s">
        <v>587</v>
      </c>
      <c r="X295" s="133" t="s">
        <v>67</v>
      </c>
      <c r="Y295" s="134"/>
      <c r="Z295" s="515" t="s">
        <v>816</v>
      </c>
      <c r="AA295" s="138">
        <v>43612</v>
      </c>
      <c r="AB295" s="139" t="s">
        <v>822</v>
      </c>
      <c r="AC295" s="140"/>
      <c r="AD295" s="148"/>
      <c r="AE295" s="149"/>
      <c r="AF295" s="150"/>
      <c r="AG295" s="151"/>
      <c r="AH295" s="151"/>
      <c r="AI295" s="151"/>
      <c r="AJ295" s="151">
        <v>1</v>
      </c>
      <c r="AK295" s="152"/>
      <c r="AL295" s="135"/>
      <c r="AM295" s="172"/>
      <c r="AN295" s="172"/>
      <c r="AO295" s="173"/>
    </row>
    <row r="296" spans="1:41" s="82" customFormat="1" ht="35.25" customHeight="1" x14ac:dyDescent="0.2">
      <c r="B296" s="171">
        <v>292</v>
      </c>
      <c r="C296" s="170" t="s">
        <v>676</v>
      </c>
      <c r="D296" s="88">
        <v>2017</v>
      </c>
      <c r="E296" s="113" t="s">
        <v>805</v>
      </c>
      <c r="F296" s="95" t="s">
        <v>562</v>
      </c>
      <c r="G296" s="105">
        <v>2</v>
      </c>
      <c r="H296" s="106" t="s">
        <v>767</v>
      </c>
      <c r="I296" s="105">
        <v>13</v>
      </c>
      <c r="J296" s="107" t="s">
        <v>757</v>
      </c>
      <c r="K296" s="558" t="s">
        <v>768</v>
      </c>
      <c r="L296" s="559">
        <v>42760</v>
      </c>
      <c r="M296" s="560">
        <v>43076</v>
      </c>
      <c r="N296" s="546" t="s">
        <v>613</v>
      </c>
      <c r="O296" s="547">
        <v>1</v>
      </c>
      <c r="P296" s="548">
        <v>1</v>
      </c>
      <c r="Q296" s="546">
        <v>1</v>
      </c>
      <c r="R296" s="547">
        <v>227</v>
      </c>
      <c r="S296" s="548">
        <v>227</v>
      </c>
      <c r="T296" s="557">
        <v>6</v>
      </c>
      <c r="U296" s="160"/>
      <c r="V296" s="168" t="s">
        <v>610</v>
      </c>
      <c r="W296" s="133" t="s">
        <v>587</v>
      </c>
      <c r="X296" s="133" t="s">
        <v>67</v>
      </c>
      <c r="Y296" s="134"/>
      <c r="Z296" s="515" t="s">
        <v>816</v>
      </c>
      <c r="AA296" s="138">
        <v>43612</v>
      </c>
      <c r="AB296" s="139" t="s">
        <v>822</v>
      </c>
      <c r="AC296" s="140"/>
      <c r="AD296" s="148"/>
      <c r="AE296" s="149"/>
      <c r="AF296" s="150"/>
      <c r="AG296" s="151"/>
      <c r="AH296" s="151"/>
      <c r="AI296" s="151"/>
      <c r="AJ296" s="151">
        <v>1</v>
      </c>
      <c r="AK296" s="152"/>
      <c r="AL296" s="135"/>
      <c r="AM296" s="172"/>
      <c r="AN296" s="172"/>
      <c r="AO296" s="173"/>
    </row>
    <row r="297" spans="1:41" s="82" customFormat="1" ht="35.25" customHeight="1" x14ac:dyDescent="0.2">
      <c r="B297" s="171">
        <v>293</v>
      </c>
      <c r="C297" s="170" t="s">
        <v>676</v>
      </c>
      <c r="D297" s="88">
        <v>2016</v>
      </c>
      <c r="E297" s="113" t="s">
        <v>805</v>
      </c>
      <c r="F297" s="95" t="s">
        <v>562</v>
      </c>
      <c r="G297" s="105" t="s">
        <v>806</v>
      </c>
      <c r="H297" s="106" t="s">
        <v>678</v>
      </c>
      <c r="I297" s="105"/>
      <c r="J297" s="107"/>
      <c r="K297" s="558" t="s">
        <v>808</v>
      </c>
      <c r="L297" s="559">
        <v>42403</v>
      </c>
      <c r="M297" s="560">
        <v>42524</v>
      </c>
      <c r="N297" s="546" t="s">
        <v>613</v>
      </c>
      <c r="O297" s="547">
        <v>1</v>
      </c>
      <c r="P297" s="548">
        <v>1</v>
      </c>
      <c r="Q297" s="546">
        <v>1</v>
      </c>
      <c r="R297" s="547">
        <v>189</v>
      </c>
      <c r="S297" s="548">
        <v>189</v>
      </c>
      <c r="T297" s="557">
        <v>6</v>
      </c>
      <c r="U297" s="160"/>
      <c r="V297" s="168" t="s">
        <v>610</v>
      </c>
      <c r="W297" s="133" t="s">
        <v>587</v>
      </c>
      <c r="X297" s="133" t="s">
        <v>67</v>
      </c>
      <c r="Y297" s="134"/>
      <c r="Z297" s="515" t="s">
        <v>817</v>
      </c>
      <c r="AA297" s="138">
        <v>43612</v>
      </c>
      <c r="AB297" s="139" t="s">
        <v>822</v>
      </c>
      <c r="AC297" s="140"/>
      <c r="AD297" s="148"/>
      <c r="AE297" s="149"/>
      <c r="AF297" s="150"/>
      <c r="AG297" s="151"/>
      <c r="AH297" s="151"/>
      <c r="AI297" s="151"/>
      <c r="AJ297" s="151">
        <v>1</v>
      </c>
      <c r="AK297" s="152"/>
      <c r="AL297" s="135"/>
      <c r="AM297" s="172"/>
      <c r="AN297" s="172"/>
      <c r="AO297" s="173"/>
    </row>
    <row r="298" spans="1:41" s="82" customFormat="1" ht="35.25" customHeight="1" x14ac:dyDescent="0.2">
      <c r="B298" s="171">
        <v>294</v>
      </c>
      <c r="C298" s="170" t="s">
        <v>676</v>
      </c>
      <c r="D298" s="88">
        <v>2016</v>
      </c>
      <c r="E298" s="113" t="s">
        <v>805</v>
      </c>
      <c r="F298" s="95" t="s">
        <v>562</v>
      </c>
      <c r="G298" s="105" t="s">
        <v>806</v>
      </c>
      <c r="H298" s="106" t="s">
        <v>678</v>
      </c>
      <c r="I298" s="105"/>
      <c r="J298" s="107"/>
      <c r="K298" s="99" t="s">
        <v>808</v>
      </c>
      <c r="L298" s="117">
        <v>42524</v>
      </c>
      <c r="M298" s="118">
        <v>42529</v>
      </c>
      <c r="N298" s="95" t="s">
        <v>613</v>
      </c>
      <c r="O298" s="88">
        <v>1</v>
      </c>
      <c r="P298" s="96">
        <v>1</v>
      </c>
      <c r="Q298" s="95">
        <v>1</v>
      </c>
      <c r="R298" s="88">
        <v>206</v>
      </c>
      <c r="S298" s="96">
        <v>206</v>
      </c>
      <c r="T298" s="122"/>
      <c r="U298" s="160"/>
      <c r="V298" s="168" t="s">
        <v>610</v>
      </c>
      <c r="W298" s="133" t="s">
        <v>587</v>
      </c>
      <c r="X298" s="133" t="s">
        <v>67</v>
      </c>
      <c r="Y298" s="134"/>
      <c r="Z298" s="515" t="s">
        <v>820</v>
      </c>
      <c r="AA298" s="138">
        <v>43612</v>
      </c>
      <c r="AB298" s="139" t="s">
        <v>822</v>
      </c>
      <c r="AC298" s="140"/>
      <c r="AD298" s="148"/>
      <c r="AE298" s="149"/>
      <c r="AF298" s="150"/>
      <c r="AG298" s="151"/>
      <c r="AH298" s="151"/>
      <c r="AI298" s="151"/>
      <c r="AJ298" s="151">
        <v>1</v>
      </c>
      <c r="AK298" s="152"/>
      <c r="AL298" s="135"/>
      <c r="AM298" s="172"/>
      <c r="AN298" s="172"/>
      <c r="AO298" s="173"/>
    </row>
    <row r="299" spans="1:41" s="82" customFormat="1" ht="35.25" customHeight="1" x14ac:dyDescent="0.2">
      <c r="B299" s="171">
        <v>295</v>
      </c>
      <c r="C299" s="170" t="s">
        <v>676</v>
      </c>
      <c r="D299" s="88">
        <v>2016</v>
      </c>
      <c r="E299" s="113" t="s">
        <v>805</v>
      </c>
      <c r="F299" s="95" t="s">
        <v>562</v>
      </c>
      <c r="G299" s="105" t="s">
        <v>806</v>
      </c>
      <c r="H299" s="106" t="s">
        <v>678</v>
      </c>
      <c r="I299" s="105"/>
      <c r="J299" s="107"/>
      <c r="K299" s="99" t="s">
        <v>808</v>
      </c>
      <c r="L299" s="117">
        <v>42529</v>
      </c>
      <c r="M299" s="118">
        <v>42698</v>
      </c>
      <c r="N299" s="95" t="s">
        <v>613</v>
      </c>
      <c r="O299" s="88">
        <v>1</v>
      </c>
      <c r="P299" s="96">
        <v>1</v>
      </c>
      <c r="Q299" s="95">
        <v>1</v>
      </c>
      <c r="R299" s="88">
        <v>174</v>
      </c>
      <c r="S299" s="96">
        <v>174</v>
      </c>
      <c r="T299" s="122"/>
      <c r="U299" s="160"/>
      <c r="V299" s="168" t="s">
        <v>610</v>
      </c>
      <c r="W299" s="133" t="s">
        <v>587</v>
      </c>
      <c r="X299" s="133" t="s">
        <v>67</v>
      </c>
      <c r="Y299" s="134"/>
      <c r="Z299" s="515" t="s">
        <v>821</v>
      </c>
      <c r="AA299" s="138">
        <v>43612</v>
      </c>
      <c r="AB299" s="139" t="s">
        <v>822</v>
      </c>
      <c r="AC299" s="140"/>
      <c r="AD299" s="148"/>
      <c r="AE299" s="149"/>
      <c r="AF299" s="150"/>
      <c r="AG299" s="151"/>
      <c r="AH299" s="151"/>
      <c r="AI299" s="151"/>
      <c r="AJ299" s="151">
        <v>2</v>
      </c>
      <c r="AK299" s="152"/>
      <c r="AL299" s="135"/>
      <c r="AM299" s="172"/>
      <c r="AN299" s="172"/>
      <c r="AO299" s="173"/>
    </row>
    <row r="300" spans="1:41" s="82" customFormat="1" ht="35.25" customHeight="1" x14ac:dyDescent="0.2">
      <c r="B300" s="171">
        <v>296</v>
      </c>
      <c r="C300" s="170" t="s">
        <v>676</v>
      </c>
      <c r="D300" s="88">
        <v>2016</v>
      </c>
      <c r="E300" s="113" t="s">
        <v>805</v>
      </c>
      <c r="F300" s="95" t="s">
        <v>562</v>
      </c>
      <c r="G300" s="105">
        <v>29</v>
      </c>
      <c r="H300" s="106" t="s">
        <v>678</v>
      </c>
      <c r="I300" s="105"/>
      <c r="J300" s="107"/>
      <c r="K300" s="99" t="s">
        <v>809</v>
      </c>
      <c r="L300" s="117">
        <v>42458</v>
      </c>
      <c r="M300" s="118">
        <v>42772</v>
      </c>
      <c r="N300" s="95" t="s">
        <v>613</v>
      </c>
      <c r="O300" s="88">
        <v>1</v>
      </c>
      <c r="P300" s="96">
        <v>3</v>
      </c>
      <c r="Q300" s="95">
        <v>1</v>
      </c>
      <c r="R300" s="88">
        <v>200</v>
      </c>
      <c r="S300" s="96">
        <v>200</v>
      </c>
      <c r="T300" s="122"/>
      <c r="U300" s="160"/>
      <c r="V300" s="168" t="s">
        <v>610</v>
      </c>
      <c r="W300" s="133" t="s">
        <v>587</v>
      </c>
      <c r="X300" s="133" t="s">
        <v>67</v>
      </c>
      <c r="Y300" s="134"/>
      <c r="Z300" s="515" t="s">
        <v>817</v>
      </c>
      <c r="AA300" s="138">
        <v>43612</v>
      </c>
      <c r="AB300" s="139" t="s">
        <v>822</v>
      </c>
      <c r="AC300" s="140"/>
      <c r="AD300" s="148"/>
      <c r="AE300" s="149"/>
      <c r="AF300" s="150"/>
      <c r="AG300" s="151"/>
      <c r="AH300" s="151"/>
      <c r="AI300" s="151"/>
      <c r="AJ300" s="151">
        <v>2</v>
      </c>
      <c r="AK300" s="152"/>
      <c r="AL300" s="135"/>
      <c r="AM300" s="172"/>
      <c r="AN300" s="172"/>
      <c r="AO300" s="173"/>
    </row>
    <row r="301" spans="1:41" s="82" customFormat="1" ht="35.25" customHeight="1" x14ac:dyDescent="0.2">
      <c r="B301" s="171">
        <v>297</v>
      </c>
      <c r="C301" s="170" t="s">
        <v>676</v>
      </c>
      <c r="D301" s="88">
        <v>2017</v>
      </c>
      <c r="E301" s="113" t="s">
        <v>805</v>
      </c>
      <c r="F301" s="95" t="s">
        <v>562</v>
      </c>
      <c r="G301" s="105">
        <v>29</v>
      </c>
      <c r="H301" s="106" t="s">
        <v>678</v>
      </c>
      <c r="I301" s="105"/>
      <c r="J301" s="107"/>
      <c r="K301" s="99" t="s">
        <v>809</v>
      </c>
      <c r="L301" s="117">
        <v>42774</v>
      </c>
      <c r="M301" s="118">
        <v>43130</v>
      </c>
      <c r="N301" s="95" t="s">
        <v>613</v>
      </c>
      <c r="O301" s="88">
        <v>2</v>
      </c>
      <c r="P301" s="96">
        <v>3</v>
      </c>
      <c r="Q301" s="95">
        <v>201</v>
      </c>
      <c r="R301" s="88">
        <v>404</v>
      </c>
      <c r="S301" s="96">
        <v>204</v>
      </c>
      <c r="T301" s="122"/>
      <c r="U301" s="160"/>
      <c r="V301" s="168" t="s">
        <v>610</v>
      </c>
      <c r="W301" s="133" t="s">
        <v>587</v>
      </c>
      <c r="X301" s="133" t="s">
        <v>67</v>
      </c>
      <c r="Y301" s="134"/>
      <c r="Z301" s="515" t="s">
        <v>819</v>
      </c>
      <c r="AA301" s="138">
        <v>43612</v>
      </c>
      <c r="AB301" s="139" t="s">
        <v>822</v>
      </c>
      <c r="AC301" s="140"/>
      <c r="AD301" s="148"/>
      <c r="AE301" s="149"/>
      <c r="AF301" s="150"/>
      <c r="AG301" s="151"/>
      <c r="AH301" s="151"/>
      <c r="AI301" s="151"/>
      <c r="AJ301" s="151">
        <v>2</v>
      </c>
      <c r="AK301" s="152"/>
      <c r="AL301" s="135"/>
      <c r="AM301" s="172"/>
      <c r="AN301" s="172"/>
      <c r="AO301" s="173"/>
    </row>
    <row r="302" spans="1:41" s="82" customFormat="1" ht="35.25" customHeight="1" x14ac:dyDescent="0.2">
      <c r="B302" s="171">
        <v>298</v>
      </c>
      <c r="C302" s="170" t="s">
        <v>676</v>
      </c>
      <c r="D302" s="88">
        <v>2018</v>
      </c>
      <c r="E302" s="113" t="s">
        <v>805</v>
      </c>
      <c r="F302" s="95" t="s">
        <v>562</v>
      </c>
      <c r="G302" s="105">
        <v>29</v>
      </c>
      <c r="H302" s="106" t="s">
        <v>678</v>
      </c>
      <c r="I302" s="105"/>
      <c r="J302" s="107"/>
      <c r="K302" s="99" t="s">
        <v>809</v>
      </c>
      <c r="L302" s="117">
        <v>43326</v>
      </c>
      <c r="M302" s="118">
        <v>43329</v>
      </c>
      <c r="N302" s="95" t="s">
        <v>613</v>
      </c>
      <c r="O302" s="88">
        <v>3</v>
      </c>
      <c r="P302" s="96">
        <v>3</v>
      </c>
      <c r="Q302" s="95">
        <v>405</v>
      </c>
      <c r="R302" s="88">
        <v>474</v>
      </c>
      <c r="S302" s="96">
        <v>70</v>
      </c>
      <c r="T302" s="122"/>
      <c r="U302" s="160"/>
      <c r="V302" s="168" t="s">
        <v>610</v>
      </c>
      <c r="W302" s="133" t="s">
        <v>587</v>
      </c>
      <c r="X302" s="133" t="s">
        <v>67</v>
      </c>
      <c r="Y302" s="134"/>
      <c r="Z302" s="515" t="s">
        <v>816</v>
      </c>
      <c r="AA302" s="138">
        <v>43612</v>
      </c>
      <c r="AB302" s="139" t="s">
        <v>822</v>
      </c>
      <c r="AC302" s="140"/>
      <c r="AD302" s="148"/>
      <c r="AE302" s="149"/>
      <c r="AF302" s="150"/>
      <c r="AG302" s="151"/>
      <c r="AH302" s="151"/>
      <c r="AI302" s="151"/>
      <c r="AJ302" s="151">
        <v>2</v>
      </c>
      <c r="AK302" s="152"/>
      <c r="AL302" s="135"/>
      <c r="AM302" s="172"/>
      <c r="AN302" s="172"/>
      <c r="AO302" s="173"/>
    </row>
    <row r="303" spans="1:41" s="82" customFormat="1" ht="35.25" customHeight="1" x14ac:dyDescent="0.2">
      <c r="B303" s="171">
        <v>299</v>
      </c>
      <c r="C303" s="170" t="s">
        <v>676</v>
      </c>
      <c r="D303" s="88">
        <v>2016</v>
      </c>
      <c r="E303" s="113" t="s">
        <v>805</v>
      </c>
      <c r="F303" s="95" t="s">
        <v>562</v>
      </c>
      <c r="G303" s="105" t="s">
        <v>806</v>
      </c>
      <c r="H303" s="106" t="s">
        <v>678</v>
      </c>
      <c r="I303" s="105"/>
      <c r="J303" s="107"/>
      <c r="K303" s="99" t="s">
        <v>810</v>
      </c>
      <c r="L303" s="117">
        <v>42408</v>
      </c>
      <c r="M303" s="118">
        <v>42708</v>
      </c>
      <c r="N303" s="95" t="s">
        <v>613</v>
      </c>
      <c r="O303" s="88">
        <v>1</v>
      </c>
      <c r="P303" s="96">
        <v>1</v>
      </c>
      <c r="Q303" s="95">
        <v>1</v>
      </c>
      <c r="R303" s="88">
        <v>94</v>
      </c>
      <c r="S303" s="96">
        <v>94</v>
      </c>
      <c r="T303" s="122"/>
      <c r="U303" s="160"/>
      <c r="V303" s="168" t="s">
        <v>610</v>
      </c>
      <c r="W303" s="133" t="s">
        <v>587</v>
      </c>
      <c r="X303" s="133" t="s">
        <v>67</v>
      </c>
      <c r="Y303" s="134"/>
      <c r="Z303" s="515" t="s">
        <v>816</v>
      </c>
      <c r="AA303" s="138">
        <v>43612</v>
      </c>
      <c r="AB303" s="139" t="s">
        <v>822</v>
      </c>
      <c r="AC303" s="140"/>
      <c r="AD303" s="148"/>
      <c r="AE303" s="149"/>
      <c r="AF303" s="150"/>
      <c r="AG303" s="151"/>
      <c r="AH303" s="151"/>
      <c r="AI303" s="151"/>
      <c r="AJ303" s="151">
        <v>2</v>
      </c>
      <c r="AK303" s="152"/>
      <c r="AL303" s="135"/>
      <c r="AM303" s="172"/>
      <c r="AN303" s="172"/>
      <c r="AO303" s="173"/>
    </row>
    <row r="304" spans="1:41" s="82" customFormat="1" ht="35.25" customHeight="1" x14ac:dyDescent="0.2">
      <c r="B304" s="171">
        <v>300</v>
      </c>
      <c r="C304" s="170" t="s">
        <v>676</v>
      </c>
      <c r="D304" s="88">
        <v>2017</v>
      </c>
      <c r="E304" s="113" t="s">
        <v>805</v>
      </c>
      <c r="F304" s="95" t="s">
        <v>562</v>
      </c>
      <c r="G304" s="105" t="s">
        <v>806</v>
      </c>
      <c r="H304" s="106" t="s">
        <v>678</v>
      </c>
      <c r="I304" s="105"/>
      <c r="J304" s="107"/>
      <c r="K304" s="99" t="s">
        <v>811</v>
      </c>
      <c r="L304" s="117">
        <v>42753</v>
      </c>
      <c r="M304" s="118">
        <v>43081</v>
      </c>
      <c r="N304" s="95" t="s">
        <v>613</v>
      </c>
      <c r="O304" s="88">
        <v>1</v>
      </c>
      <c r="P304" s="96">
        <v>1</v>
      </c>
      <c r="Q304" s="95">
        <v>1</v>
      </c>
      <c r="R304" s="88">
        <v>38</v>
      </c>
      <c r="S304" s="96">
        <v>38</v>
      </c>
      <c r="T304" s="122"/>
      <c r="U304" s="160"/>
      <c r="V304" s="168" t="s">
        <v>610</v>
      </c>
      <c r="W304" s="133" t="s">
        <v>587</v>
      </c>
      <c r="X304" s="133" t="s">
        <v>67</v>
      </c>
      <c r="Y304" s="134"/>
      <c r="Z304" s="515" t="s">
        <v>816</v>
      </c>
      <c r="AA304" s="138">
        <v>43612</v>
      </c>
      <c r="AB304" s="139" t="s">
        <v>822</v>
      </c>
      <c r="AC304" s="140"/>
      <c r="AD304" s="148"/>
      <c r="AE304" s="149"/>
      <c r="AF304" s="150"/>
      <c r="AG304" s="151"/>
      <c r="AH304" s="151"/>
      <c r="AI304" s="151"/>
      <c r="AJ304" s="151">
        <v>2</v>
      </c>
      <c r="AK304" s="152"/>
      <c r="AL304" s="135"/>
      <c r="AM304" s="172"/>
      <c r="AN304" s="172"/>
      <c r="AO304" s="173"/>
    </row>
    <row r="305" spans="2:41" s="82" customFormat="1" ht="35.25" customHeight="1" x14ac:dyDescent="0.2">
      <c r="B305" s="171">
        <v>301</v>
      </c>
      <c r="C305" s="170" t="s">
        <v>676</v>
      </c>
      <c r="D305" s="88">
        <v>2018</v>
      </c>
      <c r="E305" s="113" t="s">
        <v>805</v>
      </c>
      <c r="F305" s="95" t="s">
        <v>562</v>
      </c>
      <c r="G305" s="105" t="s">
        <v>806</v>
      </c>
      <c r="H305" s="106" t="s">
        <v>678</v>
      </c>
      <c r="I305" s="105"/>
      <c r="J305" s="107"/>
      <c r="K305" s="99" t="s">
        <v>812</v>
      </c>
      <c r="L305" s="117">
        <v>43147</v>
      </c>
      <c r="M305" s="118">
        <v>43229</v>
      </c>
      <c r="N305" s="95" t="s">
        <v>613</v>
      </c>
      <c r="O305" s="88">
        <v>1</v>
      </c>
      <c r="P305" s="96">
        <v>5</v>
      </c>
      <c r="Q305" s="95">
        <v>1</v>
      </c>
      <c r="R305" s="88">
        <v>200</v>
      </c>
      <c r="S305" s="96">
        <v>200</v>
      </c>
      <c r="T305" s="122"/>
      <c r="U305" s="160"/>
      <c r="V305" s="168" t="s">
        <v>610</v>
      </c>
      <c r="W305" s="133" t="s">
        <v>587</v>
      </c>
      <c r="X305" s="133" t="s">
        <v>67</v>
      </c>
      <c r="Y305" s="134"/>
      <c r="Z305" s="515" t="s">
        <v>816</v>
      </c>
      <c r="AA305" s="138">
        <v>43612</v>
      </c>
      <c r="AB305" s="139" t="s">
        <v>822</v>
      </c>
      <c r="AC305" s="140"/>
      <c r="AD305" s="148"/>
      <c r="AE305" s="149"/>
      <c r="AF305" s="150"/>
      <c r="AG305" s="151"/>
      <c r="AH305" s="151"/>
      <c r="AI305" s="151"/>
      <c r="AJ305" s="151">
        <v>2</v>
      </c>
      <c r="AK305" s="152"/>
      <c r="AL305" s="135"/>
      <c r="AM305" s="172"/>
      <c r="AN305" s="172"/>
      <c r="AO305" s="173"/>
    </row>
    <row r="306" spans="2:41" s="82" customFormat="1" ht="35.25" customHeight="1" x14ac:dyDescent="0.2">
      <c r="B306" s="171">
        <v>302</v>
      </c>
      <c r="C306" s="170" t="s">
        <v>676</v>
      </c>
      <c r="D306" s="88">
        <v>2018</v>
      </c>
      <c r="E306" s="113" t="s">
        <v>805</v>
      </c>
      <c r="F306" s="95" t="s">
        <v>562</v>
      </c>
      <c r="G306" s="105" t="s">
        <v>806</v>
      </c>
      <c r="H306" s="106" t="s">
        <v>678</v>
      </c>
      <c r="I306" s="105"/>
      <c r="J306" s="107"/>
      <c r="K306" s="99" t="s">
        <v>812</v>
      </c>
      <c r="L306" s="117">
        <v>43229</v>
      </c>
      <c r="M306" s="118">
        <v>43229</v>
      </c>
      <c r="N306" s="95" t="s">
        <v>613</v>
      </c>
      <c r="O306" s="88">
        <v>2</v>
      </c>
      <c r="P306" s="96">
        <v>5</v>
      </c>
      <c r="Q306" s="95">
        <v>201</v>
      </c>
      <c r="R306" s="88">
        <v>400</v>
      </c>
      <c r="S306" s="96">
        <v>200</v>
      </c>
      <c r="T306" s="122"/>
      <c r="U306" s="160"/>
      <c r="V306" s="168" t="s">
        <v>610</v>
      </c>
      <c r="W306" s="133" t="s">
        <v>587</v>
      </c>
      <c r="X306" s="133" t="s">
        <v>67</v>
      </c>
      <c r="Y306" s="134"/>
      <c r="Z306" s="515" t="s">
        <v>816</v>
      </c>
      <c r="AA306" s="138">
        <v>43612</v>
      </c>
      <c r="AB306" s="139" t="s">
        <v>822</v>
      </c>
      <c r="AC306" s="140"/>
      <c r="AD306" s="148"/>
      <c r="AE306" s="149"/>
      <c r="AF306" s="150"/>
      <c r="AG306" s="151"/>
      <c r="AH306" s="151"/>
      <c r="AI306" s="151"/>
      <c r="AJ306" s="151">
        <v>2</v>
      </c>
      <c r="AK306" s="152"/>
      <c r="AL306" s="135"/>
      <c r="AM306" s="172"/>
      <c r="AN306" s="172"/>
      <c r="AO306" s="173"/>
    </row>
    <row r="307" spans="2:41" s="82" customFormat="1" ht="35.25" customHeight="1" x14ac:dyDescent="0.2">
      <c r="B307" s="171">
        <v>303</v>
      </c>
      <c r="C307" s="170" t="s">
        <v>676</v>
      </c>
      <c r="D307" s="88">
        <v>2018</v>
      </c>
      <c r="E307" s="113" t="s">
        <v>805</v>
      </c>
      <c r="F307" s="95" t="s">
        <v>562</v>
      </c>
      <c r="G307" s="105" t="s">
        <v>806</v>
      </c>
      <c r="H307" s="106" t="s">
        <v>678</v>
      </c>
      <c r="I307" s="105"/>
      <c r="J307" s="107"/>
      <c r="K307" s="99" t="s">
        <v>812</v>
      </c>
      <c r="L307" s="117">
        <v>43229</v>
      </c>
      <c r="M307" s="118">
        <v>43229</v>
      </c>
      <c r="N307" s="95" t="s">
        <v>613</v>
      </c>
      <c r="O307" s="88">
        <v>3</v>
      </c>
      <c r="P307" s="96">
        <v>5</v>
      </c>
      <c r="Q307" s="95">
        <v>401</v>
      </c>
      <c r="R307" s="88">
        <v>600</v>
      </c>
      <c r="S307" s="96">
        <v>200</v>
      </c>
      <c r="T307" s="122"/>
      <c r="U307" s="160"/>
      <c r="V307" s="168" t="s">
        <v>610</v>
      </c>
      <c r="W307" s="133" t="s">
        <v>587</v>
      </c>
      <c r="X307" s="133" t="s">
        <v>67</v>
      </c>
      <c r="Y307" s="134"/>
      <c r="Z307" s="515" t="s">
        <v>816</v>
      </c>
      <c r="AA307" s="138">
        <v>43612</v>
      </c>
      <c r="AB307" s="139" t="s">
        <v>822</v>
      </c>
      <c r="AC307" s="140"/>
      <c r="AD307" s="148"/>
      <c r="AE307" s="149"/>
      <c r="AF307" s="150"/>
      <c r="AG307" s="151"/>
      <c r="AH307" s="151"/>
      <c r="AI307" s="151"/>
      <c r="AJ307" s="151">
        <v>3</v>
      </c>
      <c r="AK307" s="152"/>
      <c r="AL307" s="135"/>
      <c r="AM307" s="172"/>
      <c r="AN307" s="172"/>
      <c r="AO307" s="173"/>
    </row>
    <row r="308" spans="2:41" s="82" customFormat="1" ht="35.25" customHeight="1" x14ac:dyDescent="0.2">
      <c r="B308" s="171">
        <v>304</v>
      </c>
      <c r="C308" s="170" t="s">
        <v>676</v>
      </c>
      <c r="D308" s="88">
        <v>2018</v>
      </c>
      <c r="E308" s="113" t="s">
        <v>805</v>
      </c>
      <c r="F308" s="95" t="s">
        <v>562</v>
      </c>
      <c r="G308" s="105" t="s">
        <v>806</v>
      </c>
      <c r="H308" s="106" t="s">
        <v>678</v>
      </c>
      <c r="I308" s="105"/>
      <c r="J308" s="107"/>
      <c r="K308" s="99" t="s">
        <v>812</v>
      </c>
      <c r="L308" s="117">
        <v>43229</v>
      </c>
      <c r="M308" s="118">
        <v>43229</v>
      </c>
      <c r="N308" s="95" t="s">
        <v>613</v>
      </c>
      <c r="O308" s="88">
        <v>4</v>
      </c>
      <c r="P308" s="96">
        <v>5</v>
      </c>
      <c r="Q308" s="95">
        <v>601</v>
      </c>
      <c r="R308" s="88">
        <v>800</v>
      </c>
      <c r="S308" s="96">
        <v>200</v>
      </c>
      <c r="T308" s="122"/>
      <c r="U308" s="160"/>
      <c r="V308" s="168" t="s">
        <v>610</v>
      </c>
      <c r="W308" s="133" t="s">
        <v>587</v>
      </c>
      <c r="X308" s="133" t="s">
        <v>67</v>
      </c>
      <c r="Y308" s="134"/>
      <c r="Z308" s="515" t="s">
        <v>817</v>
      </c>
      <c r="AA308" s="138">
        <v>43612</v>
      </c>
      <c r="AB308" s="139" t="s">
        <v>822</v>
      </c>
      <c r="AC308" s="140"/>
      <c r="AD308" s="148"/>
      <c r="AE308" s="149"/>
      <c r="AF308" s="150"/>
      <c r="AG308" s="151"/>
      <c r="AH308" s="151"/>
      <c r="AI308" s="151"/>
      <c r="AJ308" s="151">
        <v>3</v>
      </c>
      <c r="AK308" s="152"/>
      <c r="AL308" s="135"/>
      <c r="AM308" s="172"/>
      <c r="AN308" s="172"/>
      <c r="AO308" s="173"/>
    </row>
    <row r="309" spans="2:41" s="82" customFormat="1" ht="35.25" customHeight="1" x14ac:dyDescent="0.2">
      <c r="B309" s="171">
        <v>305</v>
      </c>
      <c r="C309" s="170" t="s">
        <v>676</v>
      </c>
      <c r="D309" s="88">
        <v>2018</v>
      </c>
      <c r="E309" s="113" t="s">
        <v>805</v>
      </c>
      <c r="F309" s="95" t="s">
        <v>562</v>
      </c>
      <c r="G309" s="105" t="s">
        <v>806</v>
      </c>
      <c r="H309" s="106" t="s">
        <v>678</v>
      </c>
      <c r="I309" s="105"/>
      <c r="J309" s="107"/>
      <c r="K309" s="99" t="s">
        <v>812</v>
      </c>
      <c r="L309" s="117">
        <v>43229</v>
      </c>
      <c r="M309" s="118">
        <v>43229</v>
      </c>
      <c r="N309" s="95" t="s">
        <v>613</v>
      </c>
      <c r="O309" s="88">
        <v>5</v>
      </c>
      <c r="P309" s="96">
        <v>5</v>
      </c>
      <c r="Q309" s="95">
        <v>801</v>
      </c>
      <c r="R309" s="88">
        <v>916</v>
      </c>
      <c r="S309" s="96">
        <v>116</v>
      </c>
      <c r="T309" s="122"/>
      <c r="U309" s="160"/>
      <c r="V309" s="168" t="s">
        <v>610</v>
      </c>
      <c r="W309" s="133" t="s">
        <v>587</v>
      </c>
      <c r="X309" s="133" t="s">
        <v>67</v>
      </c>
      <c r="Y309" s="134"/>
      <c r="Z309" s="515" t="s">
        <v>818</v>
      </c>
      <c r="AA309" s="138">
        <v>43612</v>
      </c>
      <c r="AB309" s="139" t="s">
        <v>822</v>
      </c>
      <c r="AC309" s="140"/>
      <c r="AD309" s="148"/>
      <c r="AE309" s="149"/>
      <c r="AF309" s="150"/>
      <c r="AG309" s="151"/>
      <c r="AH309" s="151"/>
      <c r="AI309" s="151"/>
      <c r="AJ309" s="151">
        <v>3</v>
      </c>
      <c r="AK309" s="152"/>
      <c r="AL309" s="135"/>
      <c r="AM309" s="172"/>
      <c r="AN309" s="172"/>
      <c r="AO309" s="173"/>
    </row>
    <row r="310" spans="2:41" s="82" customFormat="1" ht="35.25" customHeight="1" x14ac:dyDescent="0.2">
      <c r="B310" s="171">
        <v>306</v>
      </c>
      <c r="C310" s="170" t="s">
        <v>676</v>
      </c>
      <c r="D310" s="88">
        <v>2018</v>
      </c>
      <c r="E310" s="113" t="s">
        <v>805</v>
      </c>
      <c r="F310" s="95" t="s">
        <v>562</v>
      </c>
      <c r="G310" s="105" t="s">
        <v>806</v>
      </c>
      <c r="H310" s="106" t="s">
        <v>678</v>
      </c>
      <c r="I310" s="105"/>
      <c r="J310" s="107"/>
      <c r="K310" s="99" t="s">
        <v>813</v>
      </c>
      <c r="L310" s="117">
        <v>43124</v>
      </c>
      <c r="M310" s="118">
        <v>43174</v>
      </c>
      <c r="N310" s="95" t="s">
        <v>613</v>
      </c>
      <c r="O310" s="88">
        <v>1</v>
      </c>
      <c r="P310" s="96">
        <v>1</v>
      </c>
      <c r="Q310" s="95">
        <v>1</v>
      </c>
      <c r="R310" s="88">
        <v>17</v>
      </c>
      <c r="S310" s="96">
        <v>17</v>
      </c>
      <c r="T310" s="122"/>
      <c r="U310" s="160"/>
      <c r="V310" s="168" t="s">
        <v>610</v>
      </c>
      <c r="W310" s="133" t="s">
        <v>587</v>
      </c>
      <c r="X310" s="133" t="s">
        <v>67</v>
      </c>
      <c r="Y310" s="134"/>
      <c r="Z310" s="515" t="s">
        <v>816</v>
      </c>
      <c r="AA310" s="138">
        <v>43612</v>
      </c>
      <c r="AB310" s="139" t="s">
        <v>822</v>
      </c>
      <c r="AC310" s="140"/>
      <c r="AD310" s="148"/>
      <c r="AE310" s="149"/>
      <c r="AF310" s="150"/>
      <c r="AG310" s="151"/>
      <c r="AH310" s="151"/>
      <c r="AI310" s="151"/>
      <c r="AJ310" s="151">
        <v>3</v>
      </c>
      <c r="AK310" s="152"/>
      <c r="AL310" s="135"/>
      <c r="AM310" s="172"/>
      <c r="AN310" s="172"/>
      <c r="AO310" s="173"/>
    </row>
    <row r="311" spans="2:41" s="82" customFormat="1" ht="35.25" customHeight="1" x14ac:dyDescent="0.2">
      <c r="B311" s="171">
        <v>307</v>
      </c>
      <c r="C311" s="170" t="s">
        <v>676</v>
      </c>
      <c r="D311" s="88">
        <v>2017</v>
      </c>
      <c r="E311" s="113" t="s">
        <v>805</v>
      </c>
      <c r="F311" s="95" t="s">
        <v>562</v>
      </c>
      <c r="G311" s="105" t="s">
        <v>744</v>
      </c>
      <c r="H311" s="106" t="s">
        <v>807</v>
      </c>
      <c r="I311" s="105"/>
      <c r="J311" s="107"/>
      <c r="K311" s="99" t="s">
        <v>814</v>
      </c>
      <c r="L311" s="117">
        <v>42738</v>
      </c>
      <c r="M311" s="118">
        <v>42941</v>
      </c>
      <c r="N311" s="95" t="s">
        <v>613</v>
      </c>
      <c r="O311" s="88">
        <v>1</v>
      </c>
      <c r="P311" s="96">
        <v>1</v>
      </c>
      <c r="Q311" s="95">
        <v>1</v>
      </c>
      <c r="R311" s="88">
        <v>206</v>
      </c>
      <c r="S311" s="96">
        <v>206</v>
      </c>
      <c r="T311" s="122"/>
      <c r="U311" s="160"/>
      <c r="V311" s="168" t="s">
        <v>610</v>
      </c>
      <c r="W311" s="133" t="s">
        <v>587</v>
      </c>
      <c r="X311" s="133" t="s">
        <v>67</v>
      </c>
      <c r="Y311" s="134"/>
      <c r="Z311" s="515" t="s">
        <v>816</v>
      </c>
      <c r="AA311" s="138">
        <v>43612</v>
      </c>
      <c r="AB311" s="139" t="s">
        <v>822</v>
      </c>
      <c r="AC311" s="140"/>
      <c r="AD311" s="148"/>
      <c r="AE311" s="149"/>
      <c r="AF311" s="150"/>
      <c r="AG311" s="151"/>
      <c r="AH311" s="151"/>
      <c r="AI311" s="151"/>
      <c r="AJ311" s="151">
        <v>4</v>
      </c>
      <c r="AK311" s="152"/>
      <c r="AL311" s="135"/>
      <c r="AM311" s="172"/>
      <c r="AN311" s="172"/>
      <c r="AO311" s="173"/>
    </row>
    <row r="312" spans="2:41" s="82" customFormat="1" ht="35.25" customHeight="1" x14ac:dyDescent="0.2">
      <c r="B312" s="171">
        <v>308</v>
      </c>
      <c r="C312" s="170" t="s">
        <v>676</v>
      </c>
      <c r="D312" s="88">
        <v>2017</v>
      </c>
      <c r="E312" s="113" t="s">
        <v>805</v>
      </c>
      <c r="F312" s="95" t="s">
        <v>562</v>
      </c>
      <c r="G312" s="105" t="s">
        <v>744</v>
      </c>
      <c r="H312" s="106" t="s">
        <v>807</v>
      </c>
      <c r="I312" s="105"/>
      <c r="J312" s="107"/>
      <c r="K312" s="99" t="s">
        <v>814</v>
      </c>
      <c r="L312" s="117">
        <v>42941</v>
      </c>
      <c r="M312" s="118">
        <v>42941</v>
      </c>
      <c r="N312" s="95" t="s">
        <v>613</v>
      </c>
      <c r="O312" s="88">
        <v>1</v>
      </c>
      <c r="P312" s="96">
        <v>1</v>
      </c>
      <c r="Q312" s="95">
        <v>1</v>
      </c>
      <c r="R312" s="88">
        <v>200</v>
      </c>
      <c r="S312" s="96">
        <v>200</v>
      </c>
      <c r="T312" s="122"/>
      <c r="U312" s="160"/>
      <c r="V312" s="168" t="s">
        <v>610</v>
      </c>
      <c r="W312" s="133" t="s">
        <v>587</v>
      </c>
      <c r="X312" s="133" t="s">
        <v>67</v>
      </c>
      <c r="Y312" s="134"/>
      <c r="Z312" s="515" t="s">
        <v>816</v>
      </c>
      <c r="AA312" s="138">
        <v>43612</v>
      </c>
      <c r="AB312" s="139" t="s">
        <v>822</v>
      </c>
      <c r="AC312" s="140"/>
      <c r="AD312" s="148"/>
      <c r="AE312" s="149"/>
      <c r="AF312" s="150"/>
      <c r="AG312" s="151"/>
      <c r="AH312" s="151"/>
      <c r="AI312" s="151"/>
      <c r="AJ312" s="151">
        <v>4</v>
      </c>
      <c r="AK312" s="152"/>
      <c r="AL312" s="135"/>
      <c r="AM312" s="172"/>
      <c r="AN312" s="172"/>
      <c r="AO312" s="173"/>
    </row>
    <row r="313" spans="2:41" s="82" customFormat="1" ht="35.25" customHeight="1" x14ac:dyDescent="0.2">
      <c r="B313" s="171">
        <v>309</v>
      </c>
      <c r="C313" s="170" t="s">
        <v>676</v>
      </c>
      <c r="D313" s="88">
        <v>2017</v>
      </c>
      <c r="E313" s="113" t="s">
        <v>805</v>
      </c>
      <c r="F313" s="95" t="s">
        <v>562</v>
      </c>
      <c r="G313" s="105" t="s">
        <v>744</v>
      </c>
      <c r="H313" s="106" t="s">
        <v>807</v>
      </c>
      <c r="I313" s="105"/>
      <c r="J313" s="107"/>
      <c r="K313" s="99" t="s">
        <v>814</v>
      </c>
      <c r="L313" s="117">
        <v>42941</v>
      </c>
      <c r="M313" s="118">
        <v>43098</v>
      </c>
      <c r="N313" s="95" t="s">
        <v>613</v>
      </c>
      <c r="O313" s="88">
        <v>1</v>
      </c>
      <c r="P313" s="96">
        <v>1</v>
      </c>
      <c r="Q313" s="95">
        <v>1</v>
      </c>
      <c r="R313" s="88">
        <v>163</v>
      </c>
      <c r="S313" s="96">
        <v>163</v>
      </c>
      <c r="T313" s="122"/>
      <c r="U313" s="160"/>
      <c r="V313" s="168" t="s">
        <v>610</v>
      </c>
      <c r="W313" s="133" t="s">
        <v>587</v>
      </c>
      <c r="X313" s="133" t="s">
        <v>67</v>
      </c>
      <c r="Y313" s="134"/>
      <c r="Z313" s="515" t="s">
        <v>816</v>
      </c>
      <c r="AA313" s="138">
        <v>43612</v>
      </c>
      <c r="AB313" s="139" t="s">
        <v>822</v>
      </c>
      <c r="AC313" s="140"/>
      <c r="AD313" s="148"/>
      <c r="AE313" s="149"/>
      <c r="AF313" s="150"/>
      <c r="AG313" s="151"/>
      <c r="AH313" s="151"/>
      <c r="AI313" s="151"/>
      <c r="AJ313" s="151">
        <v>4</v>
      </c>
      <c r="AK313" s="152"/>
      <c r="AL313" s="135"/>
      <c r="AM313" s="172"/>
      <c r="AN313" s="172"/>
      <c r="AO313" s="173"/>
    </row>
    <row r="314" spans="2:41" s="82" customFormat="1" ht="35.25" customHeight="1" thickBot="1" x14ac:dyDescent="0.25">
      <c r="B314" s="316">
        <v>310</v>
      </c>
      <c r="C314" s="317" t="s">
        <v>676</v>
      </c>
      <c r="D314" s="318">
        <v>2017</v>
      </c>
      <c r="E314" s="319" t="s">
        <v>805</v>
      </c>
      <c r="F314" s="320" t="s">
        <v>562</v>
      </c>
      <c r="G314" s="321" t="s">
        <v>744</v>
      </c>
      <c r="H314" s="322" t="s">
        <v>807</v>
      </c>
      <c r="I314" s="321"/>
      <c r="J314" s="323"/>
      <c r="K314" s="324" t="s">
        <v>815</v>
      </c>
      <c r="L314" s="325">
        <v>42738</v>
      </c>
      <c r="M314" s="326">
        <v>42983</v>
      </c>
      <c r="N314" s="320" t="s">
        <v>613</v>
      </c>
      <c r="O314" s="318">
        <v>1</v>
      </c>
      <c r="P314" s="327">
        <v>1</v>
      </c>
      <c r="Q314" s="320">
        <v>1</v>
      </c>
      <c r="R314" s="318">
        <v>127</v>
      </c>
      <c r="S314" s="327">
        <v>127</v>
      </c>
      <c r="T314" s="328"/>
      <c r="U314" s="329"/>
      <c r="V314" s="330" t="s">
        <v>610</v>
      </c>
      <c r="W314" s="331" t="s">
        <v>587</v>
      </c>
      <c r="X314" s="331" t="s">
        <v>67</v>
      </c>
      <c r="Y314" s="332"/>
      <c r="Z314" s="527" t="s">
        <v>816</v>
      </c>
      <c r="AA314" s="333">
        <v>43612</v>
      </c>
      <c r="AB314" s="334" t="s">
        <v>822</v>
      </c>
      <c r="AC314" s="335"/>
      <c r="AD314" s="336"/>
      <c r="AE314" s="337"/>
      <c r="AF314" s="338"/>
      <c r="AG314" s="339"/>
      <c r="AH314" s="339"/>
      <c r="AI314" s="339"/>
      <c r="AJ314" s="339">
        <v>4</v>
      </c>
      <c r="AK314" s="340"/>
      <c r="AL314" s="135"/>
      <c r="AM314" s="172"/>
      <c r="AN314" s="172"/>
      <c r="AO314" s="173"/>
    </row>
    <row r="315" spans="2:41" s="82" customFormat="1" ht="35.25" customHeight="1" thickTop="1" x14ac:dyDescent="0.2">
      <c r="B315" s="277">
        <v>311</v>
      </c>
      <c r="C315" s="449" t="s">
        <v>676</v>
      </c>
      <c r="D315" s="450">
        <v>2018</v>
      </c>
      <c r="E315" s="451" t="s">
        <v>823</v>
      </c>
      <c r="F315" s="281"/>
      <c r="G315" s="452" t="s">
        <v>824</v>
      </c>
      <c r="H315" s="453" t="s">
        <v>757</v>
      </c>
      <c r="I315" s="452" t="s">
        <v>831</v>
      </c>
      <c r="J315" s="501" t="s">
        <v>836</v>
      </c>
      <c r="K315" s="550" t="s">
        <v>840</v>
      </c>
      <c r="L315" s="551">
        <v>43132</v>
      </c>
      <c r="M315" s="552">
        <v>43306</v>
      </c>
      <c r="N315" s="553" t="s">
        <v>613</v>
      </c>
      <c r="O315" s="554">
        <v>1</v>
      </c>
      <c r="P315" s="554">
        <v>1</v>
      </c>
      <c r="Q315" s="554">
        <v>1</v>
      </c>
      <c r="R315" s="554">
        <v>179</v>
      </c>
      <c r="S315" s="555">
        <v>179</v>
      </c>
      <c r="T315" s="556">
        <v>1</v>
      </c>
      <c r="U315" s="290"/>
      <c r="V315" s="291" t="s">
        <v>610</v>
      </c>
      <c r="W315" s="292" t="s">
        <v>587</v>
      </c>
      <c r="X315" s="502" t="s">
        <v>67</v>
      </c>
      <c r="Y315" s="293"/>
      <c r="Z315" s="528" t="s">
        <v>848</v>
      </c>
      <c r="AA315" s="294">
        <v>44041</v>
      </c>
      <c r="AB315" s="295" t="s">
        <v>822</v>
      </c>
      <c r="AC315" s="296" t="s">
        <v>872</v>
      </c>
      <c r="AD315" s="297"/>
      <c r="AE315" s="298"/>
      <c r="AF315" s="398"/>
      <c r="AG315" s="399"/>
      <c r="AH315" s="399"/>
      <c r="AI315" s="399"/>
      <c r="AJ315" s="472">
        <v>1</v>
      </c>
      <c r="AK315" s="401"/>
      <c r="AL315" s="135"/>
      <c r="AM315" s="172"/>
      <c r="AN315" s="172"/>
      <c r="AO315" s="173"/>
    </row>
    <row r="316" spans="2:41" s="82" customFormat="1" ht="35.25" customHeight="1" x14ac:dyDescent="0.2">
      <c r="B316" s="171">
        <v>312</v>
      </c>
      <c r="C316" s="419" t="s">
        <v>676</v>
      </c>
      <c r="D316" s="420">
        <v>2018</v>
      </c>
      <c r="E316" s="421" t="s">
        <v>823</v>
      </c>
      <c r="F316" s="95"/>
      <c r="G316" s="422" t="s">
        <v>824</v>
      </c>
      <c r="H316" s="423" t="s">
        <v>757</v>
      </c>
      <c r="I316" s="422" t="s">
        <v>831</v>
      </c>
      <c r="J316" s="478" t="s">
        <v>836</v>
      </c>
      <c r="K316" s="549" t="s">
        <v>840</v>
      </c>
      <c r="L316" s="544">
        <v>43403</v>
      </c>
      <c r="M316" s="545">
        <v>43426</v>
      </c>
      <c r="N316" s="546" t="s">
        <v>613</v>
      </c>
      <c r="O316" s="547">
        <v>1</v>
      </c>
      <c r="P316" s="548">
        <v>1</v>
      </c>
      <c r="Q316" s="546">
        <v>1</v>
      </c>
      <c r="R316" s="547">
        <v>61</v>
      </c>
      <c r="S316" s="548">
        <v>61</v>
      </c>
      <c r="T316" s="557">
        <v>1</v>
      </c>
      <c r="U316" s="160"/>
      <c r="V316" s="168" t="s">
        <v>610</v>
      </c>
      <c r="W316" s="133" t="s">
        <v>587</v>
      </c>
      <c r="X316" s="133" t="s">
        <v>67</v>
      </c>
      <c r="Y316" s="134"/>
      <c r="Z316" s="515" t="s">
        <v>848</v>
      </c>
      <c r="AA316" s="138">
        <v>44041</v>
      </c>
      <c r="AB316" s="139" t="s">
        <v>822</v>
      </c>
      <c r="AC316" s="140" t="s">
        <v>872</v>
      </c>
      <c r="AD316" s="148"/>
      <c r="AE316" s="149"/>
      <c r="AF316" s="150"/>
      <c r="AG316" s="151"/>
      <c r="AH316" s="151"/>
      <c r="AI316" s="151"/>
      <c r="AJ316" s="470">
        <v>1</v>
      </c>
      <c r="AK316" s="152"/>
      <c r="AL316" s="135"/>
      <c r="AM316" s="172"/>
      <c r="AN316" s="172"/>
      <c r="AO316" s="173"/>
    </row>
    <row r="317" spans="2:41" s="82" customFormat="1" ht="35.25" customHeight="1" x14ac:dyDescent="0.2">
      <c r="B317" s="171">
        <v>313</v>
      </c>
      <c r="C317" s="419" t="s">
        <v>676</v>
      </c>
      <c r="D317" s="420">
        <v>2018</v>
      </c>
      <c r="E317" s="421" t="s">
        <v>823</v>
      </c>
      <c r="F317" s="95"/>
      <c r="G317" s="422" t="s">
        <v>824</v>
      </c>
      <c r="H317" s="423" t="s">
        <v>757</v>
      </c>
      <c r="I317" s="422" t="s">
        <v>832</v>
      </c>
      <c r="J317" s="478" t="s">
        <v>836</v>
      </c>
      <c r="K317" s="549" t="s">
        <v>841</v>
      </c>
      <c r="L317" s="544">
        <v>43124</v>
      </c>
      <c r="M317" s="545">
        <v>43445</v>
      </c>
      <c r="N317" s="546" t="s">
        <v>613</v>
      </c>
      <c r="O317" s="547">
        <v>1</v>
      </c>
      <c r="P317" s="548">
        <v>1</v>
      </c>
      <c r="Q317" s="546">
        <v>1</v>
      </c>
      <c r="R317" s="547">
        <v>222</v>
      </c>
      <c r="S317" s="548">
        <v>222</v>
      </c>
      <c r="T317" s="557">
        <v>1</v>
      </c>
      <c r="U317" s="160"/>
      <c r="V317" s="168" t="s">
        <v>610</v>
      </c>
      <c r="W317" s="133" t="s">
        <v>587</v>
      </c>
      <c r="X317" s="133" t="s">
        <v>67</v>
      </c>
      <c r="Y317" s="134"/>
      <c r="Z317" s="515" t="s">
        <v>848</v>
      </c>
      <c r="AA317" s="138">
        <v>44041</v>
      </c>
      <c r="AB317" s="139" t="s">
        <v>822</v>
      </c>
      <c r="AC317" s="140" t="s">
        <v>872</v>
      </c>
      <c r="AD317" s="148"/>
      <c r="AE317" s="149"/>
      <c r="AF317" s="150"/>
      <c r="AG317" s="151"/>
      <c r="AH317" s="151"/>
      <c r="AI317" s="151"/>
      <c r="AJ317" s="470">
        <v>1</v>
      </c>
      <c r="AK317" s="152"/>
      <c r="AL317" s="135"/>
      <c r="AM317" s="172"/>
      <c r="AN317" s="172"/>
      <c r="AO317" s="173"/>
    </row>
    <row r="318" spans="2:41" s="82" customFormat="1" ht="35.25" customHeight="1" x14ac:dyDescent="0.2">
      <c r="B318" s="171">
        <v>314</v>
      </c>
      <c r="C318" s="419" t="s">
        <v>676</v>
      </c>
      <c r="D318" s="420">
        <v>2018</v>
      </c>
      <c r="E318" s="421" t="s">
        <v>823</v>
      </c>
      <c r="F318" s="95"/>
      <c r="G318" s="422" t="s">
        <v>824</v>
      </c>
      <c r="H318" s="423" t="s">
        <v>757</v>
      </c>
      <c r="I318" s="422" t="s">
        <v>833</v>
      </c>
      <c r="J318" s="478" t="s">
        <v>837</v>
      </c>
      <c r="K318" s="549" t="s">
        <v>837</v>
      </c>
      <c r="L318" s="544">
        <v>43203</v>
      </c>
      <c r="M318" s="545">
        <v>43461</v>
      </c>
      <c r="N318" s="546" t="s">
        <v>613</v>
      </c>
      <c r="O318" s="547">
        <v>1</v>
      </c>
      <c r="P318" s="548">
        <v>1</v>
      </c>
      <c r="Q318" s="546">
        <v>1</v>
      </c>
      <c r="R318" s="547">
        <v>32</v>
      </c>
      <c r="S318" s="548">
        <v>32</v>
      </c>
      <c r="T318" s="557">
        <v>1</v>
      </c>
      <c r="U318" s="160"/>
      <c r="V318" s="168" t="s">
        <v>610</v>
      </c>
      <c r="W318" s="133" t="s">
        <v>587</v>
      </c>
      <c r="X318" s="133" t="s">
        <v>67</v>
      </c>
      <c r="Y318" s="134"/>
      <c r="Z318" s="515" t="s">
        <v>848</v>
      </c>
      <c r="AA318" s="138">
        <v>44041</v>
      </c>
      <c r="AB318" s="139" t="s">
        <v>822</v>
      </c>
      <c r="AC318" s="140" t="s">
        <v>872</v>
      </c>
      <c r="AD318" s="148"/>
      <c r="AE318" s="149"/>
      <c r="AF318" s="150"/>
      <c r="AG318" s="151"/>
      <c r="AH318" s="151"/>
      <c r="AI318" s="151"/>
      <c r="AJ318" s="470">
        <v>1</v>
      </c>
      <c r="AK318" s="152"/>
      <c r="AL318" s="135"/>
      <c r="AM318" s="172"/>
      <c r="AN318" s="172"/>
      <c r="AO318" s="173"/>
    </row>
    <row r="319" spans="2:41" s="82" customFormat="1" ht="35.25" customHeight="1" x14ac:dyDescent="0.2">
      <c r="B319" s="171">
        <v>315</v>
      </c>
      <c r="C319" s="419" t="s">
        <v>676</v>
      </c>
      <c r="D319" s="420">
        <v>2018</v>
      </c>
      <c r="E319" s="421" t="s">
        <v>823</v>
      </c>
      <c r="F319" s="95"/>
      <c r="G319" s="422" t="s">
        <v>825</v>
      </c>
      <c r="H319" s="423" t="s">
        <v>828</v>
      </c>
      <c r="I319" s="422"/>
      <c r="J319" s="478"/>
      <c r="K319" s="424" t="s">
        <v>842</v>
      </c>
      <c r="L319" s="492">
        <v>43105</v>
      </c>
      <c r="M319" s="493">
        <v>43294</v>
      </c>
      <c r="N319" s="95" t="s">
        <v>613</v>
      </c>
      <c r="O319" s="88">
        <v>1</v>
      </c>
      <c r="P319" s="96">
        <v>1</v>
      </c>
      <c r="Q319" s="95">
        <v>1</v>
      </c>
      <c r="R319" s="88">
        <v>146</v>
      </c>
      <c r="S319" s="96">
        <v>146</v>
      </c>
      <c r="T319" s="122"/>
      <c r="U319" s="160"/>
      <c r="V319" s="168" t="s">
        <v>610</v>
      </c>
      <c r="W319" s="133" t="s">
        <v>587</v>
      </c>
      <c r="X319" s="133" t="s">
        <v>67</v>
      </c>
      <c r="Y319" s="134"/>
      <c r="Z319" s="515" t="s">
        <v>848</v>
      </c>
      <c r="AA319" s="138">
        <v>44041</v>
      </c>
      <c r="AB319" s="139" t="s">
        <v>822</v>
      </c>
      <c r="AC319" s="140" t="s">
        <v>872</v>
      </c>
      <c r="AD319" s="148"/>
      <c r="AE319" s="149"/>
      <c r="AF319" s="150"/>
      <c r="AG319" s="151"/>
      <c r="AH319" s="151"/>
      <c r="AI319" s="151"/>
      <c r="AJ319" s="470">
        <v>1</v>
      </c>
      <c r="AK319" s="152"/>
      <c r="AL319" s="135"/>
      <c r="AM319" s="172"/>
      <c r="AN319" s="172"/>
      <c r="AO319" s="173"/>
    </row>
    <row r="320" spans="2:41" s="82" customFormat="1" ht="35.25" customHeight="1" x14ac:dyDescent="0.2">
      <c r="B320" s="171">
        <v>316</v>
      </c>
      <c r="C320" s="419" t="s">
        <v>676</v>
      </c>
      <c r="D320" s="420">
        <v>2018</v>
      </c>
      <c r="E320" s="421" t="s">
        <v>823</v>
      </c>
      <c r="F320" s="95"/>
      <c r="G320" s="422" t="s">
        <v>825</v>
      </c>
      <c r="H320" s="423" t="s">
        <v>828</v>
      </c>
      <c r="I320" s="422"/>
      <c r="J320" s="478"/>
      <c r="K320" s="424" t="s">
        <v>842</v>
      </c>
      <c r="L320" s="492">
        <v>43328</v>
      </c>
      <c r="M320" s="493">
        <v>43458</v>
      </c>
      <c r="N320" s="95" t="s">
        <v>613</v>
      </c>
      <c r="O320" s="88">
        <v>1</v>
      </c>
      <c r="P320" s="96">
        <v>1</v>
      </c>
      <c r="Q320" s="95">
        <v>1</v>
      </c>
      <c r="R320" s="88">
        <v>106</v>
      </c>
      <c r="S320" s="96">
        <v>106</v>
      </c>
      <c r="T320" s="122"/>
      <c r="U320" s="160"/>
      <c r="V320" s="168" t="s">
        <v>610</v>
      </c>
      <c r="W320" s="133" t="s">
        <v>587</v>
      </c>
      <c r="X320" s="133" t="s">
        <v>67</v>
      </c>
      <c r="Y320" s="134"/>
      <c r="Z320" s="515" t="s">
        <v>848</v>
      </c>
      <c r="AA320" s="138">
        <v>44041</v>
      </c>
      <c r="AB320" s="139" t="s">
        <v>822</v>
      </c>
      <c r="AC320" s="140" t="s">
        <v>872</v>
      </c>
      <c r="AD320" s="148"/>
      <c r="AE320" s="149"/>
      <c r="AF320" s="150"/>
      <c r="AG320" s="151"/>
      <c r="AH320" s="151"/>
      <c r="AI320" s="151"/>
      <c r="AJ320" s="470">
        <v>1</v>
      </c>
      <c r="AK320" s="152"/>
      <c r="AL320" s="135"/>
      <c r="AM320" s="172"/>
      <c r="AN320" s="172"/>
      <c r="AO320" s="173"/>
    </row>
    <row r="321" spans="1:41" s="82" customFormat="1" ht="35.25" customHeight="1" x14ac:dyDescent="0.2">
      <c r="B321" s="171">
        <v>317</v>
      </c>
      <c r="C321" s="419" t="s">
        <v>676</v>
      </c>
      <c r="D321" s="420">
        <v>2018</v>
      </c>
      <c r="E321" s="421" t="s">
        <v>823</v>
      </c>
      <c r="F321" s="95"/>
      <c r="G321" s="422" t="s">
        <v>825</v>
      </c>
      <c r="H321" s="423" t="s">
        <v>828</v>
      </c>
      <c r="I321" s="422"/>
      <c r="J321" s="478"/>
      <c r="K321" s="543" t="s">
        <v>842</v>
      </c>
      <c r="L321" s="544">
        <v>43355</v>
      </c>
      <c r="M321" s="545">
        <v>43391</v>
      </c>
      <c r="N321" s="546" t="s">
        <v>613</v>
      </c>
      <c r="O321" s="547">
        <v>1</v>
      </c>
      <c r="P321" s="548">
        <v>1</v>
      </c>
      <c r="Q321" s="546">
        <v>1</v>
      </c>
      <c r="R321" s="547">
        <v>89</v>
      </c>
      <c r="S321" s="548">
        <v>89</v>
      </c>
      <c r="T321" s="557">
        <v>1</v>
      </c>
      <c r="U321" s="160"/>
      <c r="V321" s="168" t="s">
        <v>610</v>
      </c>
      <c r="W321" s="133" t="s">
        <v>587</v>
      </c>
      <c r="X321" s="133" t="s">
        <v>67</v>
      </c>
      <c r="Y321" s="134"/>
      <c r="Z321" s="515" t="s">
        <v>848</v>
      </c>
      <c r="AA321" s="138">
        <v>44041</v>
      </c>
      <c r="AB321" s="139" t="s">
        <v>822</v>
      </c>
      <c r="AC321" s="140" t="s">
        <v>872</v>
      </c>
      <c r="AD321" s="148"/>
      <c r="AE321" s="149"/>
      <c r="AF321" s="150"/>
      <c r="AG321" s="151"/>
      <c r="AH321" s="151"/>
      <c r="AI321" s="151"/>
      <c r="AJ321" s="470">
        <v>1</v>
      </c>
      <c r="AK321" s="152"/>
      <c r="AL321" s="135"/>
      <c r="AM321" s="172"/>
      <c r="AN321" s="172"/>
      <c r="AO321" s="173"/>
    </row>
    <row r="322" spans="1:41" s="82" customFormat="1" ht="35.25" customHeight="1" x14ac:dyDescent="0.2">
      <c r="B322" s="171">
        <v>318</v>
      </c>
      <c r="C322" s="419" t="s">
        <v>676</v>
      </c>
      <c r="D322" s="420">
        <v>2013</v>
      </c>
      <c r="E322" s="421" t="s">
        <v>823</v>
      </c>
      <c r="F322" s="95"/>
      <c r="G322" s="422" t="s">
        <v>826</v>
      </c>
      <c r="H322" s="503" t="s">
        <v>829</v>
      </c>
      <c r="I322" s="422" t="s">
        <v>834</v>
      </c>
      <c r="J322" s="478" t="s">
        <v>838</v>
      </c>
      <c r="K322" s="543" t="s">
        <v>843</v>
      </c>
      <c r="L322" s="544">
        <v>41471</v>
      </c>
      <c r="M322" s="545">
        <v>41471</v>
      </c>
      <c r="N322" s="546" t="s">
        <v>613</v>
      </c>
      <c r="O322" s="547">
        <v>1</v>
      </c>
      <c r="P322" s="548">
        <v>1</v>
      </c>
      <c r="Q322" s="546">
        <v>1</v>
      </c>
      <c r="R322" s="547">
        <v>176</v>
      </c>
      <c r="S322" s="548">
        <v>176</v>
      </c>
      <c r="T322" s="557">
        <v>1</v>
      </c>
      <c r="U322" s="160"/>
      <c r="V322" s="168" t="s">
        <v>610</v>
      </c>
      <c r="W322" s="133" t="s">
        <v>587</v>
      </c>
      <c r="X322" s="133" t="s">
        <v>67</v>
      </c>
      <c r="Y322" s="134"/>
      <c r="Z322" s="515" t="s">
        <v>848</v>
      </c>
      <c r="AA322" s="138">
        <v>44041</v>
      </c>
      <c r="AB322" s="139" t="s">
        <v>822</v>
      </c>
      <c r="AC322" s="140" t="s">
        <v>872</v>
      </c>
      <c r="AD322" s="148"/>
      <c r="AE322" s="149"/>
      <c r="AF322" s="150"/>
      <c r="AG322" s="151"/>
      <c r="AH322" s="151"/>
      <c r="AI322" s="151"/>
      <c r="AJ322" s="470">
        <v>1</v>
      </c>
      <c r="AK322" s="152"/>
      <c r="AL322" s="135"/>
      <c r="AM322" s="172"/>
      <c r="AN322" s="172"/>
      <c r="AO322" s="173"/>
    </row>
    <row r="323" spans="1:41" s="82" customFormat="1" ht="35.25" customHeight="1" x14ac:dyDescent="0.2">
      <c r="B323" s="171">
        <v>319</v>
      </c>
      <c r="C323" s="419" t="s">
        <v>676</v>
      </c>
      <c r="D323" s="420">
        <v>2013</v>
      </c>
      <c r="E323" s="421" t="s">
        <v>823</v>
      </c>
      <c r="F323" s="95"/>
      <c r="G323" s="422" t="s">
        <v>826</v>
      </c>
      <c r="H323" s="503" t="s">
        <v>829</v>
      </c>
      <c r="I323" s="422" t="s">
        <v>834</v>
      </c>
      <c r="J323" s="478" t="s">
        <v>838</v>
      </c>
      <c r="K323" s="543" t="s">
        <v>843</v>
      </c>
      <c r="L323" s="544">
        <v>41592</v>
      </c>
      <c r="M323" s="545">
        <v>41842</v>
      </c>
      <c r="N323" s="546" t="s">
        <v>613</v>
      </c>
      <c r="O323" s="547">
        <v>1</v>
      </c>
      <c r="P323" s="548">
        <v>1</v>
      </c>
      <c r="Q323" s="546">
        <v>1</v>
      </c>
      <c r="R323" s="547">
        <v>205</v>
      </c>
      <c r="S323" s="548">
        <v>205</v>
      </c>
      <c r="T323" s="557">
        <v>1</v>
      </c>
      <c r="U323" s="160"/>
      <c r="V323" s="168" t="s">
        <v>610</v>
      </c>
      <c r="W323" s="133" t="s">
        <v>587</v>
      </c>
      <c r="X323" s="133" t="s">
        <v>67</v>
      </c>
      <c r="Y323" s="134"/>
      <c r="Z323" s="515" t="s">
        <v>849</v>
      </c>
      <c r="AA323" s="138">
        <v>44041</v>
      </c>
      <c r="AB323" s="139" t="s">
        <v>822</v>
      </c>
      <c r="AC323" s="140" t="s">
        <v>872</v>
      </c>
      <c r="AD323" s="148"/>
      <c r="AE323" s="149"/>
      <c r="AF323" s="150"/>
      <c r="AG323" s="151"/>
      <c r="AH323" s="151"/>
      <c r="AI323" s="151"/>
      <c r="AJ323" s="470">
        <v>1</v>
      </c>
      <c r="AK323" s="152"/>
      <c r="AL323" s="135"/>
      <c r="AM323" s="172"/>
      <c r="AN323" s="172"/>
      <c r="AO323" s="173"/>
    </row>
    <row r="324" spans="1:41" s="82" customFormat="1" ht="35.25" customHeight="1" x14ac:dyDescent="0.2">
      <c r="B324" s="171">
        <v>320</v>
      </c>
      <c r="C324" s="419" t="s">
        <v>676</v>
      </c>
      <c r="D324" s="420">
        <v>2013</v>
      </c>
      <c r="E324" s="421" t="s">
        <v>823</v>
      </c>
      <c r="F324" s="95"/>
      <c r="G324" s="422" t="s">
        <v>826</v>
      </c>
      <c r="H324" s="503" t="s">
        <v>829</v>
      </c>
      <c r="I324" s="422" t="s">
        <v>834</v>
      </c>
      <c r="J324" s="478" t="s">
        <v>838</v>
      </c>
      <c r="K324" s="543" t="s">
        <v>843</v>
      </c>
      <c r="L324" s="544">
        <v>42094</v>
      </c>
      <c r="M324" s="545">
        <v>42480</v>
      </c>
      <c r="N324" s="546" t="s">
        <v>613</v>
      </c>
      <c r="O324" s="547">
        <v>1</v>
      </c>
      <c r="P324" s="548">
        <v>1</v>
      </c>
      <c r="Q324" s="546">
        <v>1</v>
      </c>
      <c r="R324" s="547">
        <v>210</v>
      </c>
      <c r="S324" s="548">
        <v>210</v>
      </c>
      <c r="T324" s="557">
        <v>1</v>
      </c>
      <c r="U324" s="160"/>
      <c r="V324" s="168" t="s">
        <v>610</v>
      </c>
      <c r="W324" s="133" t="s">
        <v>587</v>
      </c>
      <c r="X324" s="133" t="s">
        <v>67</v>
      </c>
      <c r="Y324" s="134"/>
      <c r="Z324" s="515" t="s">
        <v>848</v>
      </c>
      <c r="AA324" s="138">
        <v>44041</v>
      </c>
      <c r="AB324" s="139" t="s">
        <v>822</v>
      </c>
      <c r="AC324" s="140" t="s">
        <v>872</v>
      </c>
      <c r="AD324" s="148"/>
      <c r="AE324" s="149"/>
      <c r="AF324" s="150"/>
      <c r="AG324" s="151"/>
      <c r="AH324" s="151"/>
      <c r="AI324" s="151"/>
      <c r="AJ324" s="470">
        <v>2</v>
      </c>
      <c r="AK324" s="152"/>
      <c r="AL324" s="135"/>
      <c r="AM324" s="172"/>
      <c r="AN324" s="172"/>
      <c r="AO324" s="173"/>
    </row>
    <row r="325" spans="1:41" s="82" customFormat="1" ht="35.25" customHeight="1" x14ac:dyDescent="0.2">
      <c r="B325" s="171">
        <v>321</v>
      </c>
      <c r="C325" s="419" t="s">
        <v>676</v>
      </c>
      <c r="D325" s="420">
        <v>2013</v>
      </c>
      <c r="E325" s="421" t="s">
        <v>823</v>
      </c>
      <c r="F325" s="95"/>
      <c r="G325" s="422" t="s">
        <v>826</v>
      </c>
      <c r="H325" s="503" t="s">
        <v>829</v>
      </c>
      <c r="I325" s="422" t="s">
        <v>834</v>
      </c>
      <c r="J325" s="478" t="s">
        <v>838</v>
      </c>
      <c r="K325" s="543" t="s">
        <v>843</v>
      </c>
      <c r="L325" s="544">
        <v>42747</v>
      </c>
      <c r="M325" s="545">
        <v>43158</v>
      </c>
      <c r="N325" s="546" t="s">
        <v>613</v>
      </c>
      <c r="O325" s="547">
        <v>1</v>
      </c>
      <c r="P325" s="548">
        <v>1</v>
      </c>
      <c r="Q325" s="546">
        <v>1</v>
      </c>
      <c r="R325" s="547">
        <v>127</v>
      </c>
      <c r="S325" s="548">
        <v>127</v>
      </c>
      <c r="T325" s="557">
        <v>1</v>
      </c>
      <c r="U325" s="160"/>
      <c r="V325" s="168" t="s">
        <v>610</v>
      </c>
      <c r="W325" s="133" t="s">
        <v>587</v>
      </c>
      <c r="X325" s="133" t="s">
        <v>67</v>
      </c>
      <c r="Y325" s="134"/>
      <c r="Z325" s="515" t="s">
        <v>848</v>
      </c>
      <c r="AA325" s="138">
        <v>44041</v>
      </c>
      <c r="AB325" s="139" t="s">
        <v>822</v>
      </c>
      <c r="AC325" s="140" t="s">
        <v>872</v>
      </c>
      <c r="AD325" s="148"/>
      <c r="AE325" s="149"/>
      <c r="AF325" s="150"/>
      <c r="AG325" s="151"/>
      <c r="AH325" s="151"/>
      <c r="AI325" s="151"/>
      <c r="AJ325" s="470">
        <v>2</v>
      </c>
      <c r="AK325" s="152"/>
      <c r="AL325" s="135"/>
      <c r="AM325" s="172"/>
      <c r="AN325" s="172"/>
      <c r="AO325" s="173"/>
    </row>
    <row r="326" spans="1:41" s="82" customFormat="1" ht="35.25" customHeight="1" x14ac:dyDescent="0.2">
      <c r="B326" s="171">
        <v>322</v>
      </c>
      <c r="C326" s="419" t="s">
        <v>676</v>
      </c>
      <c r="D326" s="420">
        <v>2018</v>
      </c>
      <c r="E326" s="421" t="s">
        <v>823</v>
      </c>
      <c r="F326" s="95"/>
      <c r="G326" s="422" t="s">
        <v>826</v>
      </c>
      <c r="H326" s="503" t="s">
        <v>829</v>
      </c>
      <c r="I326" s="422"/>
      <c r="J326" s="504"/>
      <c r="K326" s="478" t="s">
        <v>844</v>
      </c>
      <c r="L326" s="425">
        <v>43125</v>
      </c>
      <c r="M326" s="426">
        <v>43444</v>
      </c>
      <c r="N326" s="95" t="s">
        <v>613</v>
      </c>
      <c r="O326" s="88">
        <v>1</v>
      </c>
      <c r="P326" s="96">
        <v>1</v>
      </c>
      <c r="Q326" s="95">
        <v>1</v>
      </c>
      <c r="R326" s="88">
        <v>61</v>
      </c>
      <c r="S326" s="96">
        <v>61</v>
      </c>
      <c r="T326" s="122"/>
      <c r="U326" s="160"/>
      <c r="V326" s="168" t="s">
        <v>610</v>
      </c>
      <c r="W326" s="133" t="s">
        <v>587</v>
      </c>
      <c r="X326" s="133" t="s">
        <v>67</v>
      </c>
      <c r="Y326" s="134"/>
      <c r="Z326" s="515" t="s">
        <v>848</v>
      </c>
      <c r="AA326" s="138">
        <v>44041</v>
      </c>
      <c r="AB326" s="139" t="s">
        <v>822</v>
      </c>
      <c r="AC326" s="140" t="s">
        <v>872</v>
      </c>
      <c r="AD326" s="148"/>
      <c r="AE326" s="149"/>
      <c r="AF326" s="150"/>
      <c r="AG326" s="151"/>
      <c r="AH326" s="151"/>
      <c r="AI326" s="151"/>
      <c r="AJ326" s="470">
        <v>2</v>
      </c>
      <c r="AK326" s="152"/>
      <c r="AL326" s="135"/>
      <c r="AM326" s="172"/>
      <c r="AN326" s="172"/>
      <c r="AO326" s="173"/>
    </row>
    <row r="327" spans="1:41" s="82" customFormat="1" ht="35.25" customHeight="1" x14ac:dyDescent="0.2">
      <c r="B327" s="171">
        <v>323</v>
      </c>
      <c r="C327" s="488" t="s">
        <v>676</v>
      </c>
      <c r="D327" s="420">
        <v>2014</v>
      </c>
      <c r="E327" s="421" t="s">
        <v>823</v>
      </c>
      <c r="F327" s="95"/>
      <c r="G327" s="422" t="s">
        <v>827</v>
      </c>
      <c r="H327" s="423" t="s">
        <v>830</v>
      </c>
      <c r="I327" s="489" t="s">
        <v>835</v>
      </c>
      <c r="J327" s="490" t="s">
        <v>839</v>
      </c>
      <c r="K327" s="491" t="s">
        <v>845</v>
      </c>
      <c r="L327" s="425">
        <v>41655</v>
      </c>
      <c r="M327" s="426">
        <v>41997</v>
      </c>
      <c r="N327" s="95" t="s">
        <v>613</v>
      </c>
      <c r="O327" s="88">
        <v>1</v>
      </c>
      <c r="P327" s="96">
        <v>1</v>
      </c>
      <c r="Q327" s="95">
        <v>1</v>
      </c>
      <c r="R327" s="88">
        <v>95</v>
      </c>
      <c r="S327" s="96">
        <v>95</v>
      </c>
      <c r="T327" s="122"/>
      <c r="U327" s="160"/>
      <c r="V327" s="168" t="s">
        <v>610</v>
      </c>
      <c r="W327" s="133" t="s">
        <v>587</v>
      </c>
      <c r="X327" s="133" t="s">
        <v>67</v>
      </c>
      <c r="Y327" s="134"/>
      <c r="Z327" s="515" t="s">
        <v>848</v>
      </c>
      <c r="AA327" s="138">
        <v>44041</v>
      </c>
      <c r="AB327" s="139" t="s">
        <v>822</v>
      </c>
      <c r="AC327" s="140" t="s">
        <v>872</v>
      </c>
      <c r="AD327" s="148"/>
      <c r="AE327" s="149"/>
      <c r="AF327" s="150"/>
      <c r="AG327" s="151"/>
      <c r="AH327" s="151"/>
      <c r="AI327" s="151"/>
      <c r="AJ327" s="470">
        <v>2</v>
      </c>
      <c r="AK327" s="152"/>
      <c r="AL327" s="135"/>
      <c r="AM327" s="172"/>
      <c r="AN327" s="172"/>
      <c r="AO327" s="173"/>
    </row>
    <row r="328" spans="1:41" s="82" customFormat="1" ht="35.25" customHeight="1" x14ac:dyDescent="0.2">
      <c r="B328" s="171">
        <v>324</v>
      </c>
      <c r="C328" s="488" t="s">
        <v>676</v>
      </c>
      <c r="D328" s="420">
        <v>2014</v>
      </c>
      <c r="E328" s="421" t="s">
        <v>823</v>
      </c>
      <c r="F328" s="95"/>
      <c r="G328" s="422" t="s">
        <v>827</v>
      </c>
      <c r="H328" s="423" t="s">
        <v>830</v>
      </c>
      <c r="I328" s="489" t="s">
        <v>835</v>
      </c>
      <c r="J328" s="490" t="s">
        <v>839</v>
      </c>
      <c r="K328" s="491" t="s">
        <v>846</v>
      </c>
      <c r="L328" s="425">
        <v>42020</v>
      </c>
      <c r="M328" s="426">
        <v>42212</v>
      </c>
      <c r="N328" s="95" t="s">
        <v>613</v>
      </c>
      <c r="O328" s="88">
        <v>1</v>
      </c>
      <c r="P328" s="96">
        <v>1</v>
      </c>
      <c r="Q328" s="95">
        <v>1</v>
      </c>
      <c r="R328" s="88">
        <v>155</v>
      </c>
      <c r="S328" s="96">
        <v>155</v>
      </c>
      <c r="T328" s="122"/>
      <c r="U328" s="160"/>
      <c r="V328" s="168" t="s">
        <v>610</v>
      </c>
      <c r="W328" s="133" t="s">
        <v>587</v>
      </c>
      <c r="X328" s="133" t="s">
        <v>67</v>
      </c>
      <c r="Y328" s="134"/>
      <c r="Z328" s="515" t="s">
        <v>848</v>
      </c>
      <c r="AA328" s="138">
        <v>44041</v>
      </c>
      <c r="AB328" s="139" t="s">
        <v>822</v>
      </c>
      <c r="AC328" s="140" t="s">
        <v>872</v>
      </c>
      <c r="AD328" s="148"/>
      <c r="AE328" s="149"/>
      <c r="AF328" s="150"/>
      <c r="AG328" s="151"/>
      <c r="AH328" s="151"/>
      <c r="AI328" s="151"/>
      <c r="AJ328" s="470">
        <v>2</v>
      </c>
      <c r="AK328" s="152"/>
      <c r="AL328" s="135"/>
      <c r="AM328" s="172"/>
      <c r="AN328" s="172"/>
      <c r="AO328" s="173"/>
    </row>
    <row r="329" spans="1:41" s="82" customFormat="1" ht="35.25" customHeight="1" thickBot="1" x14ac:dyDescent="0.25">
      <c r="B329" s="236">
        <v>325</v>
      </c>
      <c r="C329" s="505" t="s">
        <v>676</v>
      </c>
      <c r="D329" s="460">
        <v>2014</v>
      </c>
      <c r="E329" s="461" t="s">
        <v>823</v>
      </c>
      <c r="F329" s="240"/>
      <c r="G329" s="462" t="s">
        <v>827</v>
      </c>
      <c r="H329" s="463" t="s">
        <v>830</v>
      </c>
      <c r="I329" s="506" t="s">
        <v>835</v>
      </c>
      <c r="J329" s="507" t="s">
        <v>839</v>
      </c>
      <c r="K329" s="508" t="s">
        <v>847</v>
      </c>
      <c r="L329" s="465">
        <v>43152</v>
      </c>
      <c r="M329" s="466">
        <v>43508</v>
      </c>
      <c r="N329" s="240" t="s">
        <v>613</v>
      </c>
      <c r="O329" s="238">
        <v>1</v>
      </c>
      <c r="P329" s="245">
        <v>1</v>
      </c>
      <c r="Q329" s="240">
        <v>1</v>
      </c>
      <c r="R329" s="238">
        <v>132</v>
      </c>
      <c r="S329" s="245">
        <v>132</v>
      </c>
      <c r="T329" s="246"/>
      <c r="U329" s="247"/>
      <c r="V329" s="248" t="s">
        <v>610</v>
      </c>
      <c r="W329" s="249" t="s">
        <v>587</v>
      </c>
      <c r="X329" s="249" t="s">
        <v>67</v>
      </c>
      <c r="Y329" s="250"/>
      <c r="Z329" s="518" t="s">
        <v>848</v>
      </c>
      <c r="AA329" s="251">
        <v>44041</v>
      </c>
      <c r="AB329" s="252" t="s">
        <v>822</v>
      </c>
      <c r="AC329" s="253" t="s">
        <v>872</v>
      </c>
      <c r="AD329" s="254"/>
      <c r="AE329" s="255"/>
      <c r="AF329" s="313"/>
      <c r="AG329" s="314"/>
      <c r="AH329" s="314"/>
      <c r="AI329" s="314"/>
      <c r="AJ329" s="473">
        <v>2</v>
      </c>
      <c r="AK329" s="315"/>
      <c r="AL329" s="135"/>
      <c r="AM329" s="172"/>
      <c r="AN329" s="172"/>
      <c r="AO329" s="173"/>
    </row>
    <row r="330" spans="1:41" s="82" customFormat="1" ht="35.25" customHeight="1" thickTop="1" x14ac:dyDescent="0.2">
      <c r="A330" s="402"/>
      <c r="B330" s="171">
        <v>326</v>
      </c>
      <c r="C330" s="494" t="s">
        <v>850</v>
      </c>
      <c r="D330" s="495">
        <v>2019</v>
      </c>
      <c r="E330" s="496" t="s">
        <v>851</v>
      </c>
      <c r="F330" s="95"/>
      <c r="G330" s="497" t="s">
        <v>755</v>
      </c>
      <c r="H330" s="496" t="s">
        <v>757</v>
      </c>
      <c r="I330" s="497" t="s">
        <v>855</v>
      </c>
      <c r="J330" s="498" t="s">
        <v>836</v>
      </c>
      <c r="K330" s="569" t="s">
        <v>836</v>
      </c>
      <c r="L330" s="544">
        <v>43488</v>
      </c>
      <c r="M330" s="544">
        <v>43817</v>
      </c>
      <c r="N330" s="546" t="s">
        <v>613</v>
      </c>
      <c r="O330" s="547">
        <v>1</v>
      </c>
      <c r="P330" s="548">
        <v>1</v>
      </c>
      <c r="Q330" s="546">
        <v>1</v>
      </c>
      <c r="R330" s="547">
        <v>165</v>
      </c>
      <c r="S330" s="548">
        <v>165</v>
      </c>
      <c r="T330" s="557">
        <v>3</v>
      </c>
      <c r="U330" s="160"/>
      <c r="V330" s="168" t="s">
        <v>610</v>
      </c>
      <c r="W330" s="133" t="s">
        <v>586</v>
      </c>
      <c r="X330" s="133" t="s">
        <v>67</v>
      </c>
      <c r="Y330" s="134"/>
      <c r="Z330" s="515" t="s">
        <v>871</v>
      </c>
      <c r="AA330" s="138">
        <v>44323</v>
      </c>
      <c r="AB330" s="139" t="s">
        <v>822</v>
      </c>
      <c r="AC330" s="140" t="s">
        <v>873</v>
      </c>
      <c r="AD330" s="148"/>
      <c r="AE330" s="149"/>
      <c r="AF330" s="150"/>
      <c r="AG330" s="151"/>
      <c r="AH330" s="151"/>
      <c r="AI330" s="151"/>
      <c r="AJ330" s="306">
        <v>1</v>
      </c>
      <c r="AK330" s="152"/>
      <c r="AL330" s="135"/>
      <c r="AM330" s="172"/>
      <c r="AN330" s="172"/>
      <c r="AO330" s="173"/>
    </row>
    <row r="331" spans="1:41" s="82" customFormat="1" ht="35.25" customHeight="1" x14ac:dyDescent="0.2">
      <c r="A331" s="402"/>
      <c r="B331" s="171">
        <v>327</v>
      </c>
      <c r="C331" s="494" t="s">
        <v>850</v>
      </c>
      <c r="D331" s="495">
        <v>2019</v>
      </c>
      <c r="E331" s="496" t="s">
        <v>851</v>
      </c>
      <c r="F331" s="95"/>
      <c r="G331" s="497" t="s">
        <v>755</v>
      </c>
      <c r="H331" s="496" t="s">
        <v>757</v>
      </c>
      <c r="I331" s="497" t="s">
        <v>856</v>
      </c>
      <c r="J331" s="498" t="s">
        <v>859</v>
      </c>
      <c r="K331" s="569" t="s">
        <v>861</v>
      </c>
      <c r="L331" s="544">
        <v>43546</v>
      </c>
      <c r="M331" s="544">
        <v>43776</v>
      </c>
      <c r="N331" s="546" t="s">
        <v>613</v>
      </c>
      <c r="O331" s="547">
        <v>1</v>
      </c>
      <c r="P331" s="548">
        <v>1</v>
      </c>
      <c r="Q331" s="546">
        <v>1</v>
      </c>
      <c r="R331" s="547">
        <v>135</v>
      </c>
      <c r="S331" s="548">
        <v>135</v>
      </c>
      <c r="T331" s="557">
        <v>3</v>
      </c>
      <c r="U331" s="160"/>
      <c r="V331" s="168" t="s">
        <v>610</v>
      </c>
      <c r="W331" s="133" t="s">
        <v>586</v>
      </c>
      <c r="X331" s="133" t="s">
        <v>67</v>
      </c>
      <c r="Y331" s="134"/>
      <c r="Z331" s="515" t="s">
        <v>871</v>
      </c>
      <c r="AA331" s="138">
        <v>44323</v>
      </c>
      <c r="AB331" s="139" t="s">
        <v>822</v>
      </c>
      <c r="AC331" s="140" t="s">
        <v>873</v>
      </c>
      <c r="AD331" s="148"/>
      <c r="AE331" s="149"/>
      <c r="AF331" s="150"/>
      <c r="AG331" s="151"/>
      <c r="AH331" s="151"/>
      <c r="AI331" s="151"/>
      <c r="AJ331" s="306">
        <v>1</v>
      </c>
      <c r="AK331" s="152"/>
      <c r="AL331" s="135"/>
      <c r="AM331" s="172"/>
      <c r="AN331" s="172"/>
      <c r="AO331" s="173"/>
    </row>
    <row r="332" spans="1:41" s="82" customFormat="1" ht="35.25" customHeight="1" x14ac:dyDescent="0.2">
      <c r="A332" s="402"/>
      <c r="B332" s="171">
        <v>328</v>
      </c>
      <c r="C332" s="494" t="s">
        <v>850</v>
      </c>
      <c r="D332" s="495">
        <v>2019</v>
      </c>
      <c r="E332" s="496" t="s">
        <v>851</v>
      </c>
      <c r="F332" s="95"/>
      <c r="G332" s="497" t="s">
        <v>755</v>
      </c>
      <c r="H332" s="496" t="s">
        <v>757</v>
      </c>
      <c r="I332" s="497" t="s">
        <v>856</v>
      </c>
      <c r="J332" s="498" t="s">
        <v>859</v>
      </c>
      <c r="K332" s="568" t="s">
        <v>862</v>
      </c>
      <c r="L332" s="544">
        <v>43720</v>
      </c>
      <c r="M332" s="544">
        <v>43768</v>
      </c>
      <c r="N332" s="546" t="s">
        <v>613</v>
      </c>
      <c r="O332" s="547">
        <v>1</v>
      </c>
      <c r="P332" s="548">
        <v>1</v>
      </c>
      <c r="Q332" s="546">
        <v>1</v>
      </c>
      <c r="R332" s="547">
        <v>40</v>
      </c>
      <c r="S332" s="548">
        <v>40</v>
      </c>
      <c r="T332" s="557">
        <v>3</v>
      </c>
      <c r="U332" s="160"/>
      <c r="V332" s="168" t="s">
        <v>610</v>
      </c>
      <c r="W332" s="133" t="s">
        <v>587</v>
      </c>
      <c r="X332" s="133" t="s">
        <v>67</v>
      </c>
      <c r="Y332" s="134"/>
      <c r="Z332" s="515" t="s">
        <v>871</v>
      </c>
      <c r="AA332" s="138">
        <v>44323</v>
      </c>
      <c r="AB332" s="139" t="s">
        <v>822</v>
      </c>
      <c r="AC332" s="140" t="s">
        <v>873</v>
      </c>
      <c r="AD332" s="148"/>
      <c r="AE332" s="149"/>
      <c r="AF332" s="150"/>
      <c r="AG332" s="151"/>
      <c r="AH332" s="151"/>
      <c r="AI332" s="151"/>
      <c r="AJ332" s="306">
        <v>1</v>
      </c>
      <c r="AK332" s="152"/>
      <c r="AL332" s="135"/>
      <c r="AM332" s="172"/>
      <c r="AN332" s="172"/>
      <c r="AO332" s="173"/>
    </row>
    <row r="333" spans="1:41" s="82" customFormat="1" ht="35.25" customHeight="1" x14ac:dyDescent="0.2">
      <c r="A333" s="402"/>
      <c r="B333" s="171">
        <v>329</v>
      </c>
      <c r="C333" s="494" t="s">
        <v>850</v>
      </c>
      <c r="D333" s="495">
        <v>2019</v>
      </c>
      <c r="E333" s="496" t="s">
        <v>851</v>
      </c>
      <c r="F333" s="95"/>
      <c r="G333" s="497" t="s">
        <v>755</v>
      </c>
      <c r="H333" s="496" t="s">
        <v>757</v>
      </c>
      <c r="I333" s="497" t="s">
        <v>856</v>
      </c>
      <c r="J333" s="498" t="s">
        <v>859</v>
      </c>
      <c r="K333" s="568" t="s">
        <v>863</v>
      </c>
      <c r="L333" s="544">
        <v>43720</v>
      </c>
      <c r="M333" s="544">
        <v>43790</v>
      </c>
      <c r="N333" s="546" t="s">
        <v>613</v>
      </c>
      <c r="O333" s="547">
        <v>1</v>
      </c>
      <c r="P333" s="548">
        <v>1</v>
      </c>
      <c r="Q333" s="546">
        <v>1</v>
      </c>
      <c r="R333" s="547">
        <v>14</v>
      </c>
      <c r="S333" s="548">
        <v>14</v>
      </c>
      <c r="T333" s="557">
        <v>3</v>
      </c>
      <c r="U333" s="160"/>
      <c r="V333" s="168" t="s">
        <v>610</v>
      </c>
      <c r="W333" s="133" t="s">
        <v>587</v>
      </c>
      <c r="X333" s="133" t="s">
        <v>67</v>
      </c>
      <c r="Y333" s="134"/>
      <c r="Z333" s="515" t="s">
        <v>871</v>
      </c>
      <c r="AA333" s="138">
        <v>44323</v>
      </c>
      <c r="AB333" s="139" t="s">
        <v>822</v>
      </c>
      <c r="AC333" s="140" t="s">
        <v>873</v>
      </c>
      <c r="AD333" s="148"/>
      <c r="AE333" s="149"/>
      <c r="AF333" s="150"/>
      <c r="AG333" s="151"/>
      <c r="AH333" s="151"/>
      <c r="AI333" s="151"/>
      <c r="AJ333" s="306">
        <v>1</v>
      </c>
      <c r="AK333" s="152"/>
      <c r="AL333" s="135"/>
      <c r="AM333" s="172"/>
      <c r="AN333" s="172"/>
      <c r="AO333" s="173"/>
    </row>
    <row r="334" spans="1:41" s="82" customFormat="1" ht="35.25" customHeight="1" x14ac:dyDescent="0.2">
      <c r="A334" s="402"/>
      <c r="B334" s="171">
        <v>330</v>
      </c>
      <c r="C334" s="494" t="s">
        <v>850</v>
      </c>
      <c r="D334" s="495">
        <v>2019</v>
      </c>
      <c r="E334" s="496" t="s">
        <v>851</v>
      </c>
      <c r="F334" s="95"/>
      <c r="G334" s="497" t="s">
        <v>755</v>
      </c>
      <c r="H334" s="496" t="s">
        <v>757</v>
      </c>
      <c r="I334" s="497" t="s">
        <v>856</v>
      </c>
      <c r="J334" s="498" t="s">
        <v>859</v>
      </c>
      <c r="K334" s="568" t="s">
        <v>864</v>
      </c>
      <c r="L334" s="544">
        <v>43714</v>
      </c>
      <c r="M334" s="544">
        <v>43774</v>
      </c>
      <c r="N334" s="546" t="s">
        <v>613</v>
      </c>
      <c r="O334" s="547">
        <v>1</v>
      </c>
      <c r="P334" s="548">
        <v>1</v>
      </c>
      <c r="Q334" s="546">
        <v>1</v>
      </c>
      <c r="R334" s="547">
        <v>36</v>
      </c>
      <c r="S334" s="548">
        <v>36</v>
      </c>
      <c r="T334" s="557">
        <v>3</v>
      </c>
      <c r="U334" s="160"/>
      <c r="V334" s="168" t="s">
        <v>610</v>
      </c>
      <c r="W334" s="133" t="s">
        <v>587</v>
      </c>
      <c r="X334" s="133" t="s">
        <v>67</v>
      </c>
      <c r="Y334" s="134"/>
      <c r="Z334" s="515" t="s">
        <v>871</v>
      </c>
      <c r="AA334" s="138">
        <v>44323</v>
      </c>
      <c r="AB334" s="139" t="s">
        <v>822</v>
      </c>
      <c r="AC334" s="140" t="s">
        <v>873</v>
      </c>
      <c r="AD334" s="148"/>
      <c r="AE334" s="149"/>
      <c r="AF334" s="150"/>
      <c r="AG334" s="151"/>
      <c r="AH334" s="151"/>
      <c r="AI334" s="151"/>
      <c r="AJ334" s="306">
        <v>1</v>
      </c>
      <c r="AK334" s="152"/>
      <c r="AL334" s="135"/>
      <c r="AM334" s="172"/>
      <c r="AN334" s="172"/>
      <c r="AO334" s="173"/>
    </row>
    <row r="335" spans="1:41" s="82" customFormat="1" ht="35.25" customHeight="1" x14ac:dyDescent="0.2">
      <c r="A335" s="402"/>
      <c r="B335" s="171">
        <v>331</v>
      </c>
      <c r="C335" s="494" t="s">
        <v>850</v>
      </c>
      <c r="D335" s="495">
        <v>2019</v>
      </c>
      <c r="E335" s="496" t="s">
        <v>851</v>
      </c>
      <c r="F335" s="95"/>
      <c r="G335" s="497" t="s">
        <v>755</v>
      </c>
      <c r="H335" s="496" t="s">
        <v>757</v>
      </c>
      <c r="I335" s="497" t="s">
        <v>856</v>
      </c>
      <c r="J335" s="498" t="s">
        <v>859</v>
      </c>
      <c r="K335" s="568" t="s">
        <v>865</v>
      </c>
      <c r="L335" s="544">
        <v>43678</v>
      </c>
      <c r="M335" s="544">
        <v>43804</v>
      </c>
      <c r="N335" s="546" t="s">
        <v>613</v>
      </c>
      <c r="O335" s="547">
        <v>1</v>
      </c>
      <c r="P335" s="548">
        <v>1</v>
      </c>
      <c r="Q335" s="546">
        <v>1</v>
      </c>
      <c r="R335" s="547">
        <v>44</v>
      </c>
      <c r="S335" s="548">
        <v>44</v>
      </c>
      <c r="T335" s="557">
        <v>3</v>
      </c>
      <c r="U335" s="160"/>
      <c r="V335" s="168" t="s">
        <v>610</v>
      </c>
      <c r="W335" s="133" t="s">
        <v>587</v>
      </c>
      <c r="X335" s="133" t="s">
        <v>67</v>
      </c>
      <c r="Y335" s="134"/>
      <c r="Z335" s="515" t="s">
        <v>871</v>
      </c>
      <c r="AA335" s="138">
        <v>44323</v>
      </c>
      <c r="AB335" s="139" t="s">
        <v>822</v>
      </c>
      <c r="AC335" s="140" t="s">
        <v>873</v>
      </c>
      <c r="AD335" s="148"/>
      <c r="AE335" s="149"/>
      <c r="AF335" s="150"/>
      <c r="AG335" s="151"/>
      <c r="AH335" s="151"/>
      <c r="AI335" s="151"/>
      <c r="AJ335" s="306">
        <v>1</v>
      </c>
      <c r="AK335" s="152"/>
      <c r="AL335" s="135"/>
      <c r="AM335" s="172"/>
      <c r="AN335" s="172"/>
      <c r="AO335" s="173"/>
    </row>
    <row r="336" spans="1:41" s="82" customFormat="1" ht="35.25" customHeight="1" x14ac:dyDescent="0.2">
      <c r="A336" s="402"/>
      <c r="B336" s="171">
        <v>332</v>
      </c>
      <c r="C336" s="494" t="s">
        <v>850</v>
      </c>
      <c r="D336" s="495">
        <v>2019</v>
      </c>
      <c r="E336" s="496" t="s">
        <v>851</v>
      </c>
      <c r="F336" s="95"/>
      <c r="G336" s="497" t="s">
        <v>755</v>
      </c>
      <c r="H336" s="496" t="s">
        <v>757</v>
      </c>
      <c r="I336" s="497" t="s">
        <v>856</v>
      </c>
      <c r="J336" s="498" t="s">
        <v>859</v>
      </c>
      <c r="K336" s="568" t="s">
        <v>866</v>
      </c>
      <c r="L336" s="544">
        <v>43791</v>
      </c>
      <c r="M336" s="544">
        <v>44540</v>
      </c>
      <c r="N336" s="546" t="s">
        <v>613</v>
      </c>
      <c r="O336" s="547">
        <v>1</v>
      </c>
      <c r="P336" s="548">
        <v>1</v>
      </c>
      <c r="Q336" s="546">
        <v>1</v>
      </c>
      <c r="R336" s="547">
        <v>18</v>
      </c>
      <c r="S336" s="548">
        <v>18</v>
      </c>
      <c r="T336" s="557">
        <v>3</v>
      </c>
      <c r="U336" s="160"/>
      <c r="V336" s="168" t="s">
        <v>610</v>
      </c>
      <c r="W336" s="133" t="s">
        <v>587</v>
      </c>
      <c r="X336" s="133" t="s">
        <v>67</v>
      </c>
      <c r="Y336" s="134"/>
      <c r="Z336" s="515" t="s">
        <v>871</v>
      </c>
      <c r="AA336" s="138">
        <v>44323</v>
      </c>
      <c r="AB336" s="139" t="s">
        <v>822</v>
      </c>
      <c r="AC336" s="140" t="s">
        <v>873</v>
      </c>
      <c r="AD336" s="148"/>
      <c r="AE336" s="149"/>
      <c r="AF336" s="150"/>
      <c r="AG336" s="151"/>
      <c r="AH336" s="151"/>
      <c r="AI336" s="151"/>
      <c r="AJ336" s="306">
        <v>1</v>
      </c>
      <c r="AK336" s="152"/>
      <c r="AL336" s="135"/>
      <c r="AM336" s="172"/>
      <c r="AN336" s="172"/>
      <c r="AO336" s="173"/>
    </row>
    <row r="337" spans="1:41" s="82" customFormat="1" ht="35.25" customHeight="1" x14ac:dyDescent="0.2">
      <c r="A337" s="402"/>
      <c r="B337" s="171">
        <v>333</v>
      </c>
      <c r="C337" s="494" t="s">
        <v>850</v>
      </c>
      <c r="D337" s="495">
        <v>2019</v>
      </c>
      <c r="E337" s="496" t="s">
        <v>851</v>
      </c>
      <c r="F337" s="95"/>
      <c r="G337" s="497" t="s">
        <v>755</v>
      </c>
      <c r="H337" s="496" t="s">
        <v>757</v>
      </c>
      <c r="I337" s="497" t="s">
        <v>857</v>
      </c>
      <c r="J337" s="498" t="s">
        <v>837</v>
      </c>
      <c r="K337" s="491" t="s">
        <v>837</v>
      </c>
      <c r="L337" s="500">
        <v>43623</v>
      </c>
      <c r="M337" s="500">
        <v>43829</v>
      </c>
      <c r="N337" s="95" t="s">
        <v>613</v>
      </c>
      <c r="O337" s="88">
        <v>1</v>
      </c>
      <c r="P337" s="96">
        <v>1</v>
      </c>
      <c r="Q337" s="95">
        <v>1</v>
      </c>
      <c r="R337" s="88">
        <v>6</v>
      </c>
      <c r="S337" s="96">
        <v>6</v>
      </c>
      <c r="T337" s="122"/>
      <c r="U337" s="160"/>
      <c r="V337" s="168" t="s">
        <v>610</v>
      </c>
      <c r="W337" s="133" t="s">
        <v>587</v>
      </c>
      <c r="X337" s="133" t="s">
        <v>67</v>
      </c>
      <c r="Y337" s="134"/>
      <c r="Z337" s="515" t="s">
        <v>871</v>
      </c>
      <c r="AA337" s="138">
        <v>44323</v>
      </c>
      <c r="AB337" s="139" t="s">
        <v>822</v>
      </c>
      <c r="AC337" s="140" t="s">
        <v>873</v>
      </c>
      <c r="AD337" s="148"/>
      <c r="AE337" s="149"/>
      <c r="AF337" s="150"/>
      <c r="AG337" s="151"/>
      <c r="AH337" s="151"/>
      <c r="AI337" s="151"/>
      <c r="AJ337" s="306">
        <v>1</v>
      </c>
      <c r="AK337" s="152"/>
      <c r="AL337" s="135"/>
      <c r="AM337" s="172"/>
      <c r="AN337" s="172"/>
      <c r="AO337" s="173"/>
    </row>
    <row r="338" spans="1:41" s="82" customFormat="1" ht="35.25" customHeight="1" x14ac:dyDescent="0.2">
      <c r="A338" s="402"/>
      <c r="B338" s="171">
        <v>334</v>
      </c>
      <c r="C338" s="494" t="s">
        <v>850</v>
      </c>
      <c r="D338" s="495">
        <v>2019</v>
      </c>
      <c r="E338" s="496" t="s">
        <v>851</v>
      </c>
      <c r="F338" s="95"/>
      <c r="G338" s="497" t="s">
        <v>852</v>
      </c>
      <c r="H338" s="498" t="s">
        <v>828</v>
      </c>
      <c r="I338" s="499"/>
      <c r="J338" s="490"/>
      <c r="K338" s="491" t="s">
        <v>842</v>
      </c>
      <c r="L338" s="500">
        <v>43467</v>
      </c>
      <c r="M338" s="500">
        <v>43523</v>
      </c>
      <c r="N338" s="95" t="s">
        <v>613</v>
      </c>
      <c r="O338" s="88">
        <v>1</v>
      </c>
      <c r="P338" s="96">
        <v>1</v>
      </c>
      <c r="Q338" s="95">
        <v>1</v>
      </c>
      <c r="R338" s="88">
        <v>198</v>
      </c>
      <c r="S338" s="96">
        <v>198</v>
      </c>
      <c r="T338" s="122"/>
      <c r="U338" s="160"/>
      <c r="V338" s="168" t="s">
        <v>610</v>
      </c>
      <c r="W338" s="133" t="s">
        <v>587</v>
      </c>
      <c r="X338" s="133" t="s">
        <v>67</v>
      </c>
      <c r="Y338" s="134"/>
      <c r="Z338" s="515" t="s">
        <v>871</v>
      </c>
      <c r="AA338" s="138">
        <v>44323</v>
      </c>
      <c r="AB338" s="139" t="s">
        <v>822</v>
      </c>
      <c r="AC338" s="140" t="s">
        <v>873</v>
      </c>
      <c r="AD338" s="148"/>
      <c r="AE338" s="149"/>
      <c r="AF338" s="150"/>
      <c r="AG338" s="151"/>
      <c r="AH338" s="151"/>
      <c r="AI338" s="151"/>
      <c r="AJ338" s="306">
        <v>1</v>
      </c>
      <c r="AK338" s="152"/>
      <c r="AL338" s="135"/>
      <c r="AM338" s="172"/>
      <c r="AN338" s="172"/>
      <c r="AO338" s="173"/>
    </row>
    <row r="339" spans="1:41" s="82" customFormat="1" ht="35.25" customHeight="1" x14ac:dyDescent="0.2">
      <c r="A339" s="402"/>
      <c r="B339" s="171">
        <v>335</v>
      </c>
      <c r="C339" s="494" t="s">
        <v>850</v>
      </c>
      <c r="D339" s="495">
        <v>2019</v>
      </c>
      <c r="E339" s="496" t="s">
        <v>851</v>
      </c>
      <c r="F339" s="95"/>
      <c r="G339" s="497" t="s">
        <v>852</v>
      </c>
      <c r="H339" s="498" t="s">
        <v>828</v>
      </c>
      <c r="I339" s="499"/>
      <c r="J339" s="490"/>
      <c r="K339" s="491" t="s">
        <v>842</v>
      </c>
      <c r="L339" s="500">
        <v>43525</v>
      </c>
      <c r="M339" s="500">
        <v>43569</v>
      </c>
      <c r="N339" s="95" t="s">
        <v>613</v>
      </c>
      <c r="O339" s="88">
        <v>1</v>
      </c>
      <c r="P339" s="96">
        <v>1</v>
      </c>
      <c r="Q339" s="95">
        <v>1</v>
      </c>
      <c r="R339" s="88">
        <v>205</v>
      </c>
      <c r="S339" s="96">
        <v>205</v>
      </c>
      <c r="T339" s="122"/>
      <c r="U339" s="160"/>
      <c r="V339" s="168" t="s">
        <v>610</v>
      </c>
      <c r="W339" s="133" t="s">
        <v>587</v>
      </c>
      <c r="X339" s="133" t="s">
        <v>67</v>
      </c>
      <c r="Y339" s="134"/>
      <c r="Z339" s="515" t="s">
        <v>871</v>
      </c>
      <c r="AA339" s="138">
        <v>44323</v>
      </c>
      <c r="AB339" s="139" t="s">
        <v>822</v>
      </c>
      <c r="AC339" s="140" t="s">
        <v>873</v>
      </c>
      <c r="AD339" s="148"/>
      <c r="AE339" s="149"/>
      <c r="AF339" s="150"/>
      <c r="AG339" s="151"/>
      <c r="AH339" s="151"/>
      <c r="AI339" s="151"/>
      <c r="AJ339" s="306">
        <v>1</v>
      </c>
      <c r="AK339" s="152"/>
      <c r="AL339" s="135"/>
      <c r="AM339" s="172"/>
      <c r="AN339" s="172"/>
      <c r="AO339" s="173"/>
    </row>
    <row r="340" spans="1:41" s="82" customFormat="1" ht="35.25" customHeight="1" x14ac:dyDescent="0.2">
      <c r="A340" s="402"/>
      <c r="B340" s="171">
        <v>336</v>
      </c>
      <c r="C340" s="494" t="s">
        <v>850</v>
      </c>
      <c r="D340" s="495">
        <v>2019</v>
      </c>
      <c r="E340" s="496" t="s">
        <v>851</v>
      </c>
      <c r="F340" s="95"/>
      <c r="G340" s="497" t="s">
        <v>852</v>
      </c>
      <c r="H340" s="498" t="s">
        <v>828</v>
      </c>
      <c r="I340" s="499"/>
      <c r="J340" s="490"/>
      <c r="K340" s="491" t="s">
        <v>842</v>
      </c>
      <c r="L340" s="500">
        <v>43577</v>
      </c>
      <c r="M340" s="500">
        <v>43621</v>
      </c>
      <c r="N340" s="95" t="s">
        <v>613</v>
      </c>
      <c r="O340" s="88">
        <v>1</v>
      </c>
      <c r="P340" s="96">
        <v>1</v>
      </c>
      <c r="Q340" s="95">
        <v>1</v>
      </c>
      <c r="R340" s="88">
        <v>208</v>
      </c>
      <c r="S340" s="96">
        <v>208</v>
      </c>
      <c r="T340" s="122"/>
      <c r="U340" s="160"/>
      <c r="V340" s="168" t="s">
        <v>610</v>
      </c>
      <c r="W340" s="133" t="s">
        <v>587</v>
      </c>
      <c r="X340" s="133" t="s">
        <v>67</v>
      </c>
      <c r="Y340" s="134"/>
      <c r="Z340" s="515" t="s">
        <v>871</v>
      </c>
      <c r="AA340" s="138">
        <v>44323</v>
      </c>
      <c r="AB340" s="139" t="s">
        <v>822</v>
      </c>
      <c r="AC340" s="140" t="s">
        <v>873</v>
      </c>
      <c r="AD340" s="148"/>
      <c r="AE340" s="149"/>
      <c r="AF340" s="150"/>
      <c r="AG340" s="151"/>
      <c r="AH340" s="151"/>
      <c r="AI340" s="151"/>
      <c r="AJ340" s="306">
        <v>1</v>
      </c>
      <c r="AK340" s="152"/>
      <c r="AL340" s="135"/>
      <c r="AM340" s="172"/>
      <c r="AN340" s="172"/>
      <c r="AO340" s="173"/>
    </row>
    <row r="341" spans="1:41" s="82" customFormat="1" ht="35.25" customHeight="1" x14ac:dyDescent="0.2">
      <c r="A341" s="402"/>
      <c r="B341" s="171">
        <v>337</v>
      </c>
      <c r="C341" s="494" t="s">
        <v>850</v>
      </c>
      <c r="D341" s="495">
        <v>2019</v>
      </c>
      <c r="E341" s="496" t="s">
        <v>851</v>
      </c>
      <c r="F341" s="95"/>
      <c r="G341" s="497" t="s">
        <v>852</v>
      </c>
      <c r="H341" s="498" t="s">
        <v>828</v>
      </c>
      <c r="I341" s="499"/>
      <c r="J341" s="490"/>
      <c r="K341" s="491" t="s">
        <v>842</v>
      </c>
      <c r="L341" s="500">
        <v>43621</v>
      </c>
      <c r="M341" s="500">
        <v>43763</v>
      </c>
      <c r="N341" s="95" t="s">
        <v>613</v>
      </c>
      <c r="O341" s="88">
        <v>1</v>
      </c>
      <c r="P341" s="96">
        <v>1</v>
      </c>
      <c r="Q341" s="95">
        <v>1</v>
      </c>
      <c r="R341" s="88">
        <v>199</v>
      </c>
      <c r="S341" s="96">
        <v>199</v>
      </c>
      <c r="T341" s="122"/>
      <c r="U341" s="160"/>
      <c r="V341" s="168" t="s">
        <v>610</v>
      </c>
      <c r="W341" s="133" t="s">
        <v>587</v>
      </c>
      <c r="X341" s="133" t="s">
        <v>67</v>
      </c>
      <c r="Y341" s="134"/>
      <c r="Z341" s="515" t="s">
        <v>871</v>
      </c>
      <c r="AA341" s="138">
        <v>44323</v>
      </c>
      <c r="AB341" s="139" t="s">
        <v>822</v>
      </c>
      <c r="AC341" s="140" t="s">
        <v>873</v>
      </c>
      <c r="AD341" s="148"/>
      <c r="AE341" s="149"/>
      <c r="AF341" s="150"/>
      <c r="AG341" s="151"/>
      <c r="AH341" s="151"/>
      <c r="AI341" s="151"/>
      <c r="AJ341" s="306">
        <v>2</v>
      </c>
      <c r="AK341" s="152"/>
      <c r="AL341" s="135"/>
      <c r="AM341" s="172"/>
      <c r="AN341" s="172"/>
      <c r="AO341" s="173"/>
    </row>
    <row r="342" spans="1:41" s="82" customFormat="1" ht="35.25" customHeight="1" x14ac:dyDescent="0.2">
      <c r="A342" s="402"/>
      <c r="B342" s="171">
        <v>338</v>
      </c>
      <c r="C342" s="494" t="s">
        <v>850</v>
      </c>
      <c r="D342" s="495">
        <v>2019</v>
      </c>
      <c r="E342" s="496" t="s">
        <v>851</v>
      </c>
      <c r="F342" s="95"/>
      <c r="G342" s="497" t="s">
        <v>852</v>
      </c>
      <c r="H342" s="498" t="s">
        <v>828</v>
      </c>
      <c r="I342" s="499"/>
      <c r="J342" s="490"/>
      <c r="K342" s="491" t="s">
        <v>842</v>
      </c>
      <c r="L342" s="500" t="s">
        <v>869</v>
      </c>
      <c r="M342" s="500">
        <v>43678</v>
      </c>
      <c r="N342" s="95" t="s">
        <v>613</v>
      </c>
      <c r="O342" s="88">
        <v>1</v>
      </c>
      <c r="P342" s="96">
        <v>1</v>
      </c>
      <c r="Q342" s="95">
        <v>1</v>
      </c>
      <c r="R342" s="88">
        <v>206</v>
      </c>
      <c r="S342" s="96">
        <v>206</v>
      </c>
      <c r="T342" s="122"/>
      <c r="U342" s="160"/>
      <c r="V342" s="168" t="s">
        <v>610</v>
      </c>
      <c r="W342" s="133" t="s">
        <v>587</v>
      </c>
      <c r="X342" s="133" t="s">
        <v>67</v>
      </c>
      <c r="Y342" s="134"/>
      <c r="Z342" s="515" t="s">
        <v>871</v>
      </c>
      <c r="AA342" s="138">
        <v>44323</v>
      </c>
      <c r="AB342" s="139" t="s">
        <v>822</v>
      </c>
      <c r="AC342" s="140" t="s">
        <v>873</v>
      </c>
      <c r="AD342" s="148"/>
      <c r="AE342" s="149"/>
      <c r="AF342" s="150"/>
      <c r="AG342" s="151"/>
      <c r="AH342" s="151"/>
      <c r="AI342" s="151"/>
      <c r="AJ342" s="306">
        <v>2</v>
      </c>
      <c r="AK342" s="152"/>
      <c r="AL342" s="135"/>
      <c r="AM342" s="172"/>
      <c r="AN342" s="172"/>
      <c r="AO342" s="173"/>
    </row>
    <row r="343" spans="1:41" s="82" customFormat="1" ht="35.25" customHeight="1" x14ac:dyDescent="0.2">
      <c r="A343" s="402"/>
      <c r="B343" s="171">
        <v>339</v>
      </c>
      <c r="C343" s="494" t="s">
        <v>850</v>
      </c>
      <c r="D343" s="495">
        <v>2019</v>
      </c>
      <c r="E343" s="496" t="s">
        <v>851</v>
      </c>
      <c r="F343" s="95"/>
      <c r="G343" s="497" t="s">
        <v>852</v>
      </c>
      <c r="H343" s="498" t="s">
        <v>828</v>
      </c>
      <c r="I343" s="499"/>
      <c r="J343" s="490"/>
      <c r="K343" s="491" t="s">
        <v>842</v>
      </c>
      <c r="L343" s="500">
        <v>43627</v>
      </c>
      <c r="M343" s="500">
        <v>43801</v>
      </c>
      <c r="N343" s="95" t="s">
        <v>613</v>
      </c>
      <c r="O343" s="88">
        <v>1</v>
      </c>
      <c r="P343" s="96">
        <v>1</v>
      </c>
      <c r="Q343" s="95">
        <v>1</v>
      </c>
      <c r="R343" s="88">
        <v>119</v>
      </c>
      <c r="S343" s="96">
        <v>119</v>
      </c>
      <c r="T343" s="122"/>
      <c r="U343" s="160"/>
      <c r="V343" s="168" t="s">
        <v>610</v>
      </c>
      <c r="W343" s="133" t="s">
        <v>587</v>
      </c>
      <c r="X343" s="133" t="s">
        <v>67</v>
      </c>
      <c r="Y343" s="134"/>
      <c r="Z343" s="515" t="s">
        <v>871</v>
      </c>
      <c r="AA343" s="138">
        <v>44323</v>
      </c>
      <c r="AB343" s="139" t="s">
        <v>822</v>
      </c>
      <c r="AC343" s="140" t="s">
        <v>873</v>
      </c>
      <c r="AD343" s="148"/>
      <c r="AE343" s="149"/>
      <c r="AF343" s="150"/>
      <c r="AG343" s="151"/>
      <c r="AH343" s="151"/>
      <c r="AI343" s="151"/>
      <c r="AJ343" s="306">
        <v>2</v>
      </c>
      <c r="AK343" s="152"/>
      <c r="AL343" s="135"/>
      <c r="AM343" s="172"/>
      <c r="AN343" s="172"/>
      <c r="AO343" s="173"/>
    </row>
    <row r="344" spans="1:41" s="82" customFormat="1" ht="35.25" customHeight="1" x14ac:dyDescent="0.2">
      <c r="A344" s="402"/>
      <c r="B344" s="171">
        <v>340</v>
      </c>
      <c r="C344" s="494" t="s">
        <v>850</v>
      </c>
      <c r="D344" s="495">
        <v>2019</v>
      </c>
      <c r="E344" s="496" t="s">
        <v>851</v>
      </c>
      <c r="F344" s="95"/>
      <c r="G344" s="497" t="s">
        <v>852</v>
      </c>
      <c r="H344" s="498" t="s">
        <v>828</v>
      </c>
      <c r="I344" s="499"/>
      <c r="J344" s="490"/>
      <c r="K344" s="491" t="s">
        <v>842</v>
      </c>
      <c r="L344" s="500">
        <v>43678</v>
      </c>
      <c r="M344" s="500">
        <v>43778</v>
      </c>
      <c r="N344" s="95" t="s">
        <v>613</v>
      </c>
      <c r="O344" s="88">
        <v>1</v>
      </c>
      <c r="P344" s="96">
        <v>1</v>
      </c>
      <c r="Q344" s="95">
        <v>1</v>
      </c>
      <c r="R344" s="88">
        <v>202</v>
      </c>
      <c r="S344" s="96">
        <v>202</v>
      </c>
      <c r="T344" s="122"/>
      <c r="U344" s="160"/>
      <c r="V344" s="168" t="s">
        <v>610</v>
      </c>
      <c r="W344" s="133" t="s">
        <v>587</v>
      </c>
      <c r="X344" s="133" t="s">
        <v>67</v>
      </c>
      <c r="Y344" s="134"/>
      <c r="Z344" s="515" t="s">
        <v>871</v>
      </c>
      <c r="AA344" s="138">
        <v>44323</v>
      </c>
      <c r="AB344" s="139" t="s">
        <v>822</v>
      </c>
      <c r="AC344" s="140" t="s">
        <v>873</v>
      </c>
      <c r="AD344" s="148"/>
      <c r="AE344" s="149"/>
      <c r="AF344" s="150"/>
      <c r="AG344" s="151"/>
      <c r="AH344" s="151"/>
      <c r="AI344" s="151"/>
      <c r="AJ344" s="306">
        <v>2</v>
      </c>
      <c r="AK344" s="152"/>
      <c r="AL344" s="135"/>
      <c r="AM344" s="172"/>
      <c r="AN344" s="172"/>
      <c r="AO344" s="173"/>
    </row>
    <row r="345" spans="1:41" s="82" customFormat="1" ht="35.25" customHeight="1" x14ac:dyDescent="0.2">
      <c r="A345" s="402"/>
      <c r="B345" s="171">
        <v>341</v>
      </c>
      <c r="C345" s="494" t="s">
        <v>850</v>
      </c>
      <c r="D345" s="495">
        <v>2019</v>
      </c>
      <c r="E345" s="496" t="s">
        <v>851</v>
      </c>
      <c r="F345" s="95"/>
      <c r="G345" s="497" t="s">
        <v>852</v>
      </c>
      <c r="H345" s="498" t="s">
        <v>828</v>
      </c>
      <c r="I345" s="499"/>
      <c r="J345" s="490"/>
      <c r="K345" s="491" t="s">
        <v>842</v>
      </c>
      <c r="L345" s="500">
        <v>43763</v>
      </c>
      <c r="M345" s="500">
        <v>43826</v>
      </c>
      <c r="N345" s="95" t="s">
        <v>613</v>
      </c>
      <c r="O345" s="88">
        <v>1</v>
      </c>
      <c r="P345" s="96">
        <v>1</v>
      </c>
      <c r="Q345" s="95">
        <v>1</v>
      </c>
      <c r="R345" s="88">
        <v>205</v>
      </c>
      <c r="S345" s="96">
        <v>205</v>
      </c>
      <c r="T345" s="122"/>
      <c r="U345" s="160"/>
      <c r="V345" s="168" t="s">
        <v>610</v>
      </c>
      <c r="W345" s="133" t="s">
        <v>587</v>
      </c>
      <c r="X345" s="133" t="s">
        <v>67</v>
      </c>
      <c r="Y345" s="134"/>
      <c r="Z345" s="515" t="s">
        <v>871</v>
      </c>
      <c r="AA345" s="138">
        <v>44323</v>
      </c>
      <c r="AB345" s="139" t="s">
        <v>822</v>
      </c>
      <c r="AC345" s="140" t="s">
        <v>873</v>
      </c>
      <c r="AD345" s="148"/>
      <c r="AE345" s="149"/>
      <c r="AF345" s="150"/>
      <c r="AG345" s="151"/>
      <c r="AH345" s="151"/>
      <c r="AI345" s="151"/>
      <c r="AJ345" s="306">
        <v>2</v>
      </c>
      <c r="AK345" s="152"/>
      <c r="AL345" s="135"/>
      <c r="AM345" s="172"/>
      <c r="AN345" s="172"/>
      <c r="AO345" s="173"/>
    </row>
    <row r="346" spans="1:41" s="82" customFormat="1" ht="35.25" customHeight="1" x14ac:dyDescent="0.2">
      <c r="A346" s="402"/>
      <c r="B346" s="171">
        <v>342</v>
      </c>
      <c r="C346" s="494" t="s">
        <v>850</v>
      </c>
      <c r="D346" s="495">
        <v>2019</v>
      </c>
      <c r="E346" s="496" t="s">
        <v>851</v>
      </c>
      <c r="F346" s="95"/>
      <c r="G346" s="489" t="s">
        <v>853</v>
      </c>
      <c r="H346" s="491" t="s">
        <v>854</v>
      </c>
      <c r="I346" s="489" t="s">
        <v>858</v>
      </c>
      <c r="J346" s="490" t="s">
        <v>860</v>
      </c>
      <c r="K346" s="568" t="s">
        <v>867</v>
      </c>
      <c r="L346" s="544">
        <v>43636</v>
      </c>
      <c r="M346" s="544">
        <v>43636</v>
      </c>
      <c r="N346" s="546" t="s">
        <v>613</v>
      </c>
      <c r="O346" s="547">
        <v>1</v>
      </c>
      <c r="P346" s="548">
        <v>1</v>
      </c>
      <c r="Q346" s="546">
        <v>1</v>
      </c>
      <c r="R346" s="547">
        <v>39</v>
      </c>
      <c r="S346" s="548">
        <v>39</v>
      </c>
      <c r="T346" s="557">
        <v>3</v>
      </c>
      <c r="U346" s="160"/>
      <c r="V346" s="168" t="s">
        <v>610</v>
      </c>
      <c r="W346" s="133" t="s">
        <v>587</v>
      </c>
      <c r="X346" s="133" t="s">
        <v>67</v>
      </c>
      <c r="Y346" s="134"/>
      <c r="Z346" s="515" t="s">
        <v>871</v>
      </c>
      <c r="AA346" s="138">
        <v>44323</v>
      </c>
      <c r="AB346" s="139" t="s">
        <v>822</v>
      </c>
      <c r="AC346" s="140" t="s">
        <v>873</v>
      </c>
      <c r="AD346" s="148"/>
      <c r="AE346" s="149"/>
      <c r="AF346" s="150"/>
      <c r="AG346" s="151"/>
      <c r="AH346" s="151"/>
      <c r="AI346" s="151"/>
      <c r="AJ346" s="306">
        <v>2</v>
      </c>
      <c r="AK346" s="152"/>
      <c r="AL346" s="135"/>
      <c r="AM346" s="172"/>
      <c r="AN346" s="172"/>
      <c r="AO346" s="173"/>
    </row>
    <row r="347" spans="1:41" s="82" customFormat="1" ht="35.25" customHeight="1" thickBot="1" x14ac:dyDescent="0.25">
      <c r="A347" s="403"/>
      <c r="B347" s="236">
        <v>343</v>
      </c>
      <c r="C347" s="509" t="s">
        <v>850</v>
      </c>
      <c r="D347" s="510">
        <v>2019</v>
      </c>
      <c r="E347" s="511" t="s">
        <v>851</v>
      </c>
      <c r="F347" s="240"/>
      <c r="G347" s="506" t="s">
        <v>853</v>
      </c>
      <c r="H347" s="508" t="s">
        <v>854</v>
      </c>
      <c r="I347" s="512"/>
      <c r="J347" s="507"/>
      <c r="K347" s="508" t="s">
        <v>868</v>
      </c>
      <c r="L347" s="513">
        <v>43514</v>
      </c>
      <c r="M347" s="513">
        <v>43812</v>
      </c>
      <c r="N347" s="240" t="s">
        <v>613</v>
      </c>
      <c r="O347" s="238">
        <v>1</v>
      </c>
      <c r="P347" s="245">
        <v>1</v>
      </c>
      <c r="Q347" s="240">
        <v>1</v>
      </c>
      <c r="R347" s="238">
        <v>33</v>
      </c>
      <c r="S347" s="245">
        <v>33</v>
      </c>
      <c r="T347" s="246"/>
      <c r="U347" s="247"/>
      <c r="V347" s="248" t="s">
        <v>610</v>
      </c>
      <c r="W347" s="249" t="s">
        <v>587</v>
      </c>
      <c r="X347" s="249" t="s">
        <v>67</v>
      </c>
      <c r="Y347" s="250"/>
      <c r="Z347" s="518" t="s">
        <v>871</v>
      </c>
      <c r="AA347" s="251">
        <v>44323</v>
      </c>
      <c r="AB347" s="252" t="s">
        <v>822</v>
      </c>
      <c r="AC347" s="253" t="s">
        <v>873</v>
      </c>
      <c r="AD347" s="254"/>
      <c r="AE347" s="255"/>
      <c r="AF347" s="313"/>
      <c r="AG347" s="314"/>
      <c r="AH347" s="314"/>
      <c r="AI347" s="314"/>
      <c r="AJ347" s="514">
        <v>2</v>
      </c>
      <c r="AK347" s="315"/>
      <c r="AL347" s="135"/>
      <c r="AM347" s="172"/>
      <c r="AN347" s="172"/>
      <c r="AO347" s="173"/>
    </row>
    <row r="348" spans="1:41" s="82" customFormat="1" ht="35.25" customHeight="1" thickTop="1" x14ac:dyDescent="0.2">
      <c r="B348" s="277">
        <v>344</v>
      </c>
      <c r="C348" s="278" t="s">
        <v>850</v>
      </c>
      <c r="D348" s="279">
        <v>2020</v>
      </c>
      <c r="E348" s="280" t="s">
        <v>407</v>
      </c>
      <c r="F348" s="281" t="s">
        <v>564</v>
      </c>
      <c r="G348" s="282" t="s">
        <v>874</v>
      </c>
      <c r="H348" s="283" t="s">
        <v>757</v>
      </c>
      <c r="I348" s="282" t="s">
        <v>880</v>
      </c>
      <c r="J348" s="284" t="s">
        <v>836</v>
      </c>
      <c r="K348" s="561" t="s">
        <v>888</v>
      </c>
      <c r="L348" s="562">
        <v>43886</v>
      </c>
      <c r="M348" s="563">
        <v>44043</v>
      </c>
      <c r="N348" s="553" t="s">
        <v>613</v>
      </c>
      <c r="O348" s="564">
        <v>1</v>
      </c>
      <c r="P348" s="565">
        <v>1</v>
      </c>
      <c r="Q348" s="553">
        <v>1</v>
      </c>
      <c r="R348" s="564">
        <v>187</v>
      </c>
      <c r="S348" s="565">
        <v>187</v>
      </c>
      <c r="T348" s="566">
        <v>2</v>
      </c>
      <c r="U348" s="290"/>
      <c r="V348" s="291" t="s">
        <v>610</v>
      </c>
      <c r="W348" s="292" t="s">
        <v>587</v>
      </c>
      <c r="X348" s="292" t="s">
        <v>67</v>
      </c>
      <c r="Y348" s="293"/>
      <c r="Z348" s="517" t="s">
        <v>1000</v>
      </c>
      <c r="AA348" s="294">
        <v>44823</v>
      </c>
      <c r="AB348" s="295"/>
      <c r="AC348" s="296" t="s">
        <v>898</v>
      </c>
      <c r="AD348" s="297"/>
      <c r="AE348" s="298"/>
      <c r="AF348" s="398"/>
      <c r="AG348" s="399"/>
      <c r="AH348" s="399"/>
      <c r="AI348" s="399"/>
      <c r="AJ348" s="399">
        <v>1</v>
      </c>
      <c r="AK348" s="401"/>
      <c r="AL348" s="135"/>
      <c r="AM348" s="172"/>
      <c r="AN348" s="172"/>
      <c r="AO348" s="173"/>
    </row>
    <row r="349" spans="1:41" s="82" customFormat="1" ht="35.25" customHeight="1" x14ac:dyDescent="0.2">
      <c r="B349" s="171">
        <v>345</v>
      </c>
      <c r="C349" s="170" t="s">
        <v>850</v>
      </c>
      <c r="D349" s="88">
        <v>2020</v>
      </c>
      <c r="E349" s="113" t="s">
        <v>407</v>
      </c>
      <c r="F349" s="95" t="s">
        <v>564</v>
      </c>
      <c r="G349" s="105" t="s">
        <v>874</v>
      </c>
      <c r="H349" s="106" t="s">
        <v>757</v>
      </c>
      <c r="I349" s="105" t="s">
        <v>880</v>
      </c>
      <c r="J349" s="107" t="s">
        <v>836</v>
      </c>
      <c r="K349" s="558" t="s">
        <v>888</v>
      </c>
      <c r="L349" s="559">
        <v>44063</v>
      </c>
      <c r="M349" s="560">
        <v>44180</v>
      </c>
      <c r="N349" s="546" t="s">
        <v>613</v>
      </c>
      <c r="O349" s="547">
        <v>1</v>
      </c>
      <c r="P349" s="548">
        <v>1</v>
      </c>
      <c r="Q349" s="546">
        <v>1</v>
      </c>
      <c r="R349" s="547">
        <v>152</v>
      </c>
      <c r="S349" s="548">
        <v>152</v>
      </c>
      <c r="T349" s="567">
        <v>2</v>
      </c>
      <c r="U349" s="160"/>
      <c r="V349" s="168" t="s">
        <v>610</v>
      </c>
      <c r="W349" s="133" t="s">
        <v>587</v>
      </c>
      <c r="X349" s="133" t="s">
        <v>67</v>
      </c>
      <c r="Y349" s="134"/>
      <c r="Z349" s="515" t="s">
        <v>1000</v>
      </c>
      <c r="AA349" s="138">
        <v>44823</v>
      </c>
      <c r="AB349" s="139"/>
      <c r="AC349" s="140" t="s">
        <v>898</v>
      </c>
      <c r="AD349" s="148"/>
      <c r="AE349" s="149"/>
      <c r="AF349" s="150"/>
      <c r="AG349" s="151"/>
      <c r="AH349" s="151"/>
      <c r="AI349" s="151"/>
      <c r="AJ349" s="151">
        <v>1</v>
      </c>
      <c r="AK349" s="152"/>
      <c r="AL349" s="135"/>
      <c r="AM349" s="172"/>
      <c r="AN349" s="172"/>
      <c r="AO349" s="173"/>
    </row>
    <row r="350" spans="1:41" s="82" customFormat="1" ht="35.25" customHeight="1" x14ac:dyDescent="0.2">
      <c r="B350" s="171">
        <v>346</v>
      </c>
      <c r="C350" s="170" t="s">
        <v>850</v>
      </c>
      <c r="D350" s="88">
        <v>2020</v>
      </c>
      <c r="E350" s="113" t="s">
        <v>407</v>
      </c>
      <c r="F350" s="95" t="s">
        <v>564</v>
      </c>
      <c r="G350" s="105" t="s">
        <v>874</v>
      </c>
      <c r="H350" s="106" t="s">
        <v>757</v>
      </c>
      <c r="I350" s="105" t="s">
        <v>881</v>
      </c>
      <c r="J350" s="107" t="s">
        <v>859</v>
      </c>
      <c r="K350" s="558" t="s">
        <v>859</v>
      </c>
      <c r="L350" s="559">
        <v>43872</v>
      </c>
      <c r="M350" s="560">
        <v>43963</v>
      </c>
      <c r="N350" s="546" t="s">
        <v>613</v>
      </c>
      <c r="O350" s="547">
        <v>1</v>
      </c>
      <c r="P350" s="548">
        <v>1</v>
      </c>
      <c r="Q350" s="546">
        <v>1</v>
      </c>
      <c r="R350" s="547">
        <v>176</v>
      </c>
      <c r="S350" s="548">
        <v>176</v>
      </c>
      <c r="T350" s="567">
        <v>2</v>
      </c>
      <c r="U350" s="160"/>
      <c r="V350" s="168" t="s">
        <v>610</v>
      </c>
      <c r="W350" s="133" t="s">
        <v>587</v>
      </c>
      <c r="X350" s="133" t="s">
        <v>67</v>
      </c>
      <c r="Y350" s="134"/>
      <c r="Z350" s="515" t="s">
        <v>1000</v>
      </c>
      <c r="AA350" s="138">
        <v>44823</v>
      </c>
      <c r="AB350" s="139"/>
      <c r="AC350" s="140" t="s">
        <v>898</v>
      </c>
      <c r="AD350" s="148"/>
      <c r="AE350" s="149"/>
      <c r="AF350" s="150"/>
      <c r="AG350" s="151"/>
      <c r="AH350" s="151"/>
      <c r="AI350" s="151"/>
      <c r="AJ350" s="151">
        <v>1</v>
      </c>
      <c r="AK350" s="152"/>
      <c r="AL350" s="135"/>
      <c r="AM350" s="172"/>
      <c r="AN350" s="172"/>
      <c r="AO350" s="173"/>
    </row>
    <row r="351" spans="1:41" s="82" customFormat="1" ht="35.25" customHeight="1" x14ac:dyDescent="0.2">
      <c r="B351" s="171">
        <v>347</v>
      </c>
      <c r="C351" s="170" t="s">
        <v>850</v>
      </c>
      <c r="D351" s="88">
        <v>2020</v>
      </c>
      <c r="E351" s="113" t="s">
        <v>407</v>
      </c>
      <c r="F351" s="95" t="s">
        <v>564</v>
      </c>
      <c r="G351" s="105" t="s">
        <v>874</v>
      </c>
      <c r="H351" s="106" t="s">
        <v>757</v>
      </c>
      <c r="I351" s="105" t="s">
        <v>881</v>
      </c>
      <c r="J351" s="107" t="s">
        <v>859</v>
      </c>
      <c r="K351" s="558" t="s">
        <v>859</v>
      </c>
      <c r="L351" s="559">
        <v>43991</v>
      </c>
      <c r="M351" s="560">
        <v>44082</v>
      </c>
      <c r="N351" s="546" t="s">
        <v>613</v>
      </c>
      <c r="O351" s="547">
        <v>1</v>
      </c>
      <c r="P351" s="548">
        <v>1</v>
      </c>
      <c r="Q351" s="546">
        <v>1</v>
      </c>
      <c r="R351" s="547">
        <v>193</v>
      </c>
      <c r="S351" s="548">
        <v>193</v>
      </c>
      <c r="T351" s="567">
        <v>2</v>
      </c>
      <c r="U351" s="160"/>
      <c r="V351" s="168" t="s">
        <v>610</v>
      </c>
      <c r="W351" s="133" t="s">
        <v>587</v>
      </c>
      <c r="X351" s="133" t="s">
        <v>67</v>
      </c>
      <c r="Y351" s="134"/>
      <c r="Z351" s="515" t="s">
        <v>1000</v>
      </c>
      <c r="AA351" s="138">
        <v>44823</v>
      </c>
      <c r="AB351" s="139"/>
      <c r="AC351" s="140" t="s">
        <v>898</v>
      </c>
      <c r="AD351" s="148"/>
      <c r="AE351" s="149"/>
      <c r="AF351" s="150"/>
      <c r="AG351" s="151"/>
      <c r="AH351" s="151"/>
      <c r="AI351" s="151"/>
      <c r="AJ351" s="151">
        <v>1</v>
      </c>
      <c r="AK351" s="152"/>
      <c r="AL351" s="135"/>
      <c r="AM351" s="172"/>
      <c r="AN351" s="172"/>
      <c r="AO351" s="173"/>
    </row>
    <row r="352" spans="1:41" s="82" customFormat="1" ht="35.25" customHeight="1" x14ac:dyDescent="0.2">
      <c r="B352" s="171">
        <v>348</v>
      </c>
      <c r="C352" s="170" t="s">
        <v>850</v>
      </c>
      <c r="D352" s="88">
        <v>2020</v>
      </c>
      <c r="E352" s="113" t="s">
        <v>407</v>
      </c>
      <c r="F352" s="95" t="s">
        <v>564</v>
      </c>
      <c r="G352" s="105" t="s">
        <v>874</v>
      </c>
      <c r="H352" s="106" t="s">
        <v>757</v>
      </c>
      <c r="I352" s="105" t="s">
        <v>881</v>
      </c>
      <c r="J352" s="107" t="s">
        <v>859</v>
      </c>
      <c r="K352" s="558" t="s">
        <v>859</v>
      </c>
      <c r="L352" s="559">
        <v>44110</v>
      </c>
      <c r="M352" s="560">
        <v>44168</v>
      </c>
      <c r="N352" s="546" t="s">
        <v>613</v>
      </c>
      <c r="O352" s="547">
        <v>1</v>
      </c>
      <c r="P352" s="548">
        <v>1</v>
      </c>
      <c r="Q352" s="546">
        <v>1</v>
      </c>
      <c r="R352" s="547">
        <v>105</v>
      </c>
      <c r="S352" s="548">
        <v>105</v>
      </c>
      <c r="T352" s="567">
        <v>2</v>
      </c>
      <c r="U352" s="160"/>
      <c r="V352" s="168" t="s">
        <v>610</v>
      </c>
      <c r="W352" s="133" t="s">
        <v>587</v>
      </c>
      <c r="X352" s="133" t="s">
        <v>67</v>
      </c>
      <c r="Y352" s="134"/>
      <c r="Z352" s="515" t="s">
        <v>1000</v>
      </c>
      <c r="AA352" s="138">
        <v>44823</v>
      </c>
      <c r="AB352" s="139"/>
      <c r="AC352" s="140" t="s">
        <v>898</v>
      </c>
      <c r="AD352" s="148"/>
      <c r="AE352" s="149"/>
      <c r="AF352" s="150"/>
      <c r="AG352" s="151"/>
      <c r="AH352" s="151"/>
      <c r="AI352" s="151"/>
      <c r="AJ352" s="151">
        <v>1</v>
      </c>
      <c r="AK352" s="152"/>
      <c r="AL352" s="135"/>
      <c r="AM352" s="172"/>
      <c r="AN352" s="172"/>
      <c r="AO352" s="173"/>
    </row>
    <row r="353" spans="2:41" s="82" customFormat="1" ht="35.25" customHeight="1" x14ac:dyDescent="0.2">
      <c r="B353" s="171">
        <v>349</v>
      </c>
      <c r="C353" s="170" t="s">
        <v>850</v>
      </c>
      <c r="D353" s="88">
        <v>2020</v>
      </c>
      <c r="E353" s="113" t="s">
        <v>407</v>
      </c>
      <c r="F353" s="95" t="s">
        <v>564</v>
      </c>
      <c r="G353" s="105" t="s">
        <v>874</v>
      </c>
      <c r="H353" s="106" t="s">
        <v>757</v>
      </c>
      <c r="I353" s="105" t="s">
        <v>882</v>
      </c>
      <c r="J353" s="107" t="s">
        <v>885</v>
      </c>
      <c r="K353" s="99" t="s">
        <v>885</v>
      </c>
      <c r="L353" s="117">
        <v>43994</v>
      </c>
      <c r="M353" s="118">
        <v>44176</v>
      </c>
      <c r="N353" s="95" t="s">
        <v>613</v>
      </c>
      <c r="O353" s="88">
        <v>1</v>
      </c>
      <c r="P353" s="96">
        <v>1</v>
      </c>
      <c r="Q353" s="95">
        <v>1</v>
      </c>
      <c r="R353" s="88">
        <v>20</v>
      </c>
      <c r="S353" s="96">
        <v>20</v>
      </c>
      <c r="T353" s="122"/>
      <c r="U353" s="160"/>
      <c r="V353" s="168" t="s">
        <v>610</v>
      </c>
      <c r="W353" s="133" t="s">
        <v>587</v>
      </c>
      <c r="X353" s="133" t="s">
        <v>67</v>
      </c>
      <c r="Y353" s="134"/>
      <c r="Z353" s="515" t="s">
        <v>1000</v>
      </c>
      <c r="AA353" s="138">
        <v>44823</v>
      </c>
      <c r="AB353" s="139"/>
      <c r="AC353" s="140" t="s">
        <v>898</v>
      </c>
      <c r="AD353" s="148"/>
      <c r="AE353" s="149"/>
      <c r="AF353" s="150"/>
      <c r="AG353" s="151"/>
      <c r="AH353" s="151"/>
      <c r="AI353" s="151"/>
      <c r="AJ353" s="151">
        <v>1</v>
      </c>
      <c r="AK353" s="152"/>
      <c r="AL353" s="135"/>
      <c r="AM353" s="172"/>
      <c r="AN353" s="172"/>
      <c r="AO353" s="173"/>
    </row>
    <row r="354" spans="2:41" s="82" customFormat="1" ht="35.25" customHeight="1" x14ac:dyDescent="0.2">
      <c r="B354" s="171">
        <v>350</v>
      </c>
      <c r="C354" s="170" t="s">
        <v>850</v>
      </c>
      <c r="D354" s="88">
        <v>2020</v>
      </c>
      <c r="E354" s="113" t="s">
        <v>407</v>
      </c>
      <c r="F354" s="95" t="s">
        <v>564</v>
      </c>
      <c r="G354" s="105" t="s">
        <v>875</v>
      </c>
      <c r="H354" s="106" t="s">
        <v>828</v>
      </c>
      <c r="I354" s="105"/>
      <c r="J354" s="107"/>
      <c r="K354" s="99" t="s">
        <v>842</v>
      </c>
      <c r="L354" s="117">
        <v>43839</v>
      </c>
      <c r="M354" s="118">
        <v>43880</v>
      </c>
      <c r="N354" s="95" t="s">
        <v>613</v>
      </c>
      <c r="O354" s="88">
        <v>1</v>
      </c>
      <c r="P354" s="96">
        <v>1</v>
      </c>
      <c r="Q354" s="95">
        <v>1</v>
      </c>
      <c r="R354" s="88">
        <v>202</v>
      </c>
      <c r="S354" s="96">
        <v>202</v>
      </c>
      <c r="T354" s="122"/>
      <c r="U354" s="160"/>
      <c r="V354" s="168" t="s">
        <v>610</v>
      </c>
      <c r="W354" s="133" t="s">
        <v>587</v>
      </c>
      <c r="X354" s="133" t="s">
        <v>67</v>
      </c>
      <c r="Y354" s="134"/>
      <c r="Z354" s="515" t="s">
        <v>1000</v>
      </c>
      <c r="AA354" s="138">
        <v>44823</v>
      </c>
      <c r="AB354" s="139"/>
      <c r="AC354" s="140" t="s">
        <v>898</v>
      </c>
      <c r="AD354" s="148"/>
      <c r="AE354" s="149"/>
      <c r="AF354" s="150"/>
      <c r="AG354" s="151"/>
      <c r="AH354" s="151"/>
      <c r="AI354" s="151"/>
      <c r="AJ354" s="151">
        <v>1</v>
      </c>
      <c r="AK354" s="152"/>
      <c r="AL354" s="135"/>
      <c r="AM354" s="172"/>
      <c r="AN354" s="172"/>
      <c r="AO354" s="173"/>
    </row>
    <row r="355" spans="2:41" s="82" customFormat="1" ht="35.25" customHeight="1" x14ac:dyDescent="0.2">
      <c r="B355" s="171">
        <v>351</v>
      </c>
      <c r="C355" s="170" t="s">
        <v>850</v>
      </c>
      <c r="D355" s="88">
        <v>2020</v>
      </c>
      <c r="E355" s="113" t="s">
        <v>407</v>
      </c>
      <c r="F355" s="95" t="s">
        <v>564</v>
      </c>
      <c r="G355" s="105" t="s">
        <v>875</v>
      </c>
      <c r="H355" s="106" t="s">
        <v>828</v>
      </c>
      <c r="I355" s="105"/>
      <c r="J355" s="107"/>
      <c r="K355" s="99" t="s">
        <v>842</v>
      </c>
      <c r="L355" s="117">
        <v>43852</v>
      </c>
      <c r="M355" s="118">
        <v>43909</v>
      </c>
      <c r="N355" s="95" t="s">
        <v>613</v>
      </c>
      <c r="O355" s="88">
        <v>1</v>
      </c>
      <c r="P355" s="96">
        <v>1</v>
      </c>
      <c r="Q355" s="95">
        <v>1</v>
      </c>
      <c r="R355" s="88">
        <v>194</v>
      </c>
      <c r="S355" s="96">
        <v>194</v>
      </c>
      <c r="T355" s="122"/>
      <c r="U355" s="160"/>
      <c r="V355" s="168" t="s">
        <v>610</v>
      </c>
      <c r="W355" s="133" t="s">
        <v>587</v>
      </c>
      <c r="X355" s="133" t="s">
        <v>67</v>
      </c>
      <c r="Y355" s="134"/>
      <c r="Z355" s="515" t="s">
        <v>1000</v>
      </c>
      <c r="AA355" s="138">
        <v>44823</v>
      </c>
      <c r="AB355" s="139"/>
      <c r="AC355" s="140" t="s">
        <v>898</v>
      </c>
      <c r="AD355" s="148"/>
      <c r="AE355" s="149"/>
      <c r="AF355" s="150"/>
      <c r="AG355" s="151"/>
      <c r="AH355" s="151"/>
      <c r="AI355" s="151"/>
      <c r="AJ355" s="151">
        <v>1</v>
      </c>
      <c r="AK355" s="152"/>
      <c r="AL355" s="135"/>
      <c r="AM355" s="172"/>
      <c r="AN355" s="172"/>
      <c r="AO355" s="173"/>
    </row>
    <row r="356" spans="2:41" s="82" customFormat="1" ht="35.25" customHeight="1" x14ac:dyDescent="0.2">
      <c r="B356" s="171">
        <v>352</v>
      </c>
      <c r="C356" s="170" t="s">
        <v>850</v>
      </c>
      <c r="D356" s="88">
        <v>2020</v>
      </c>
      <c r="E356" s="113" t="s">
        <v>407</v>
      </c>
      <c r="F356" s="95" t="s">
        <v>564</v>
      </c>
      <c r="G356" s="105" t="s">
        <v>875</v>
      </c>
      <c r="H356" s="106" t="s">
        <v>828</v>
      </c>
      <c r="I356" s="105"/>
      <c r="J356" s="107"/>
      <c r="K356" s="99" t="s">
        <v>842</v>
      </c>
      <c r="L356" s="117">
        <v>43998</v>
      </c>
      <c r="M356" s="118">
        <v>44025</v>
      </c>
      <c r="N356" s="95" t="s">
        <v>613</v>
      </c>
      <c r="O356" s="88">
        <v>1</v>
      </c>
      <c r="P356" s="96">
        <v>1</v>
      </c>
      <c r="Q356" s="95">
        <v>1</v>
      </c>
      <c r="R356" s="88">
        <v>162</v>
      </c>
      <c r="S356" s="96">
        <v>162</v>
      </c>
      <c r="T356" s="122"/>
      <c r="U356" s="160"/>
      <c r="V356" s="168" t="s">
        <v>610</v>
      </c>
      <c r="W356" s="133" t="s">
        <v>587</v>
      </c>
      <c r="X356" s="133" t="s">
        <v>67</v>
      </c>
      <c r="Y356" s="134"/>
      <c r="Z356" s="515" t="s">
        <v>1000</v>
      </c>
      <c r="AA356" s="138">
        <v>44823</v>
      </c>
      <c r="AB356" s="139"/>
      <c r="AC356" s="140" t="s">
        <v>898</v>
      </c>
      <c r="AD356" s="148"/>
      <c r="AE356" s="149"/>
      <c r="AF356" s="150"/>
      <c r="AG356" s="151"/>
      <c r="AH356" s="151"/>
      <c r="AI356" s="151"/>
      <c r="AJ356" s="151">
        <v>2</v>
      </c>
      <c r="AK356" s="152"/>
      <c r="AL356" s="135"/>
      <c r="AM356" s="172"/>
      <c r="AN356" s="172"/>
      <c r="AO356" s="173"/>
    </row>
    <row r="357" spans="2:41" s="82" customFormat="1" ht="35.25" customHeight="1" x14ac:dyDescent="0.2">
      <c r="B357" s="171">
        <v>353</v>
      </c>
      <c r="C357" s="170" t="s">
        <v>850</v>
      </c>
      <c r="D357" s="88">
        <v>2020</v>
      </c>
      <c r="E357" s="113" t="s">
        <v>407</v>
      </c>
      <c r="F357" s="95" t="s">
        <v>564</v>
      </c>
      <c r="G357" s="105" t="s">
        <v>875</v>
      </c>
      <c r="H357" s="106" t="s">
        <v>828</v>
      </c>
      <c r="I357" s="105"/>
      <c r="J357" s="107"/>
      <c r="K357" s="99" t="s">
        <v>842</v>
      </c>
      <c r="L357" s="117">
        <v>44029</v>
      </c>
      <c r="M357" s="118">
        <v>44069</v>
      </c>
      <c r="N357" s="95" t="s">
        <v>613</v>
      </c>
      <c r="O357" s="88">
        <v>1</v>
      </c>
      <c r="P357" s="96">
        <v>1</v>
      </c>
      <c r="Q357" s="95">
        <v>1</v>
      </c>
      <c r="R357" s="88">
        <v>199</v>
      </c>
      <c r="S357" s="96">
        <v>199</v>
      </c>
      <c r="T357" s="122"/>
      <c r="U357" s="160"/>
      <c r="V357" s="168" t="s">
        <v>610</v>
      </c>
      <c r="W357" s="133" t="s">
        <v>587</v>
      </c>
      <c r="X357" s="133" t="s">
        <v>67</v>
      </c>
      <c r="Y357" s="134"/>
      <c r="Z357" s="515" t="s">
        <v>1000</v>
      </c>
      <c r="AA357" s="138">
        <v>44823</v>
      </c>
      <c r="AB357" s="139"/>
      <c r="AC357" s="140" t="s">
        <v>898</v>
      </c>
      <c r="AD357" s="148"/>
      <c r="AE357" s="149"/>
      <c r="AF357" s="150"/>
      <c r="AG357" s="151"/>
      <c r="AH357" s="151"/>
      <c r="AI357" s="151"/>
      <c r="AJ357" s="151">
        <v>2</v>
      </c>
      <c r="AK357" s="152"/>
      <c r="AL357" s="135"/>
      <c r="AM357" s="172"/>
      <c r="AN357" s="172"/>
      <c r="AO357" s="173"/>
    </row>
    <row r="358" spans="2:41" s="82" customFormat="1" ht="35.25" customHeight="1" x14ac:dyDescent="0.2">
      <c r="B358" s="171">
        <v>354</v>
      </c>
      <c r="C358" s="170" t="s">
        <v>850</v>
      </c>
      <c r="D358" s="88">
        <v>2020</v>
      </c>
      <c r="E358" s="113" t="s">
        <v>407</v>
      </c>
      <c r="F358" s="95" t="s">
        <v>564</v>
      </c>
      <c r="G358" s="105" t="s">
        <v>875</v>
      </c>
      <c r="H358" s="106" t="s">
        <v>828</v>
      </c>
      <c r="I358" s="105"/>
      <c r="J358" s="107"/>
      <c r="K358" s="99" t="s">
        <v>842</v>
      </c>
      <c r="L358" s="117">
        <v>44070</v>
      </c>
      <c r="M358" s="118">
        <v>44089</v>
      </c>
      <c r="N358" s="95" t="s">
        <v>613</v>
      </c>
      <c r="O358" s="88">
        <v>1</v>
      </c>
      <c r="P358" s="96">
        <v>1</v>
      </c>
      <c r="Q358" s="95">
        <v>1</v>
      </c>
      <c r="R358" s="88">
        <v>173</v>
      </c>
      <c r="S358" s="96">
        <v>173</v>
      </c>
      <c r="T358" s="122"/>
      <c r="U358" s="160"/>
      <c r="V358" s="168" t="s">
        <v>610</v>
      </c>
      <c r="W358" s="133" t="s">
        <v>587</v>
      </c>
      <c r="X358" s="133" t="s">
        <v>67</v>
      </c>
      <c r="Y358" s="134"/>
      <c r="Z358" s="515" t="s">
        <v>1000</v>
      </c>
      <c r="AA358" s="138">
        <v>44823</v>
      </c>
      <c r="AB358" s="139"/>
      <c r="AC358" s="140" t="s">
        <v>898</v>
      </c>
      <c r="AD358" s="148"/>
      <c r="AE358" s="149"/>
      <c r="AF358" s="150"/>
      <c r="AG358" s="151"/>
      <c r="AH358" s="151"/>
      <c r="AI358" s="151"/>
      <c r="AJ358" s="151">
        <v>2</v>
      </c>
      <c r="AK358" s="152"/>
      <c r="AL358" s="135"/>
      <c r="AM358" s="172"/>
      <c r="AN358" s="172"/>
      <c r="AO358" s="173"/>
    </row>
    <row r="359" spans="2:41" s="82" customFormat="1" ht="35.25" customHeight="1" x14ac:dyDescent="0.2">
      <c r="B359" s="171">
        <v>355</v>
      </c>
      <c r="C359" s="170" t="s">
        <v>850</v>
      </c>
      <c r="D359" s="88">
        <v>2020</v>
      </c>
      <c r="E359" s="113" t="s">
        <v>407</v>
      </c>
      <c r="F359" s="95" t="s">
        <v>564</v>
      </c>
      <c r="G359" s="105" t="s">
        <v>875</v>
      </c>
      <c r="H359" s="106" t="s">
        <v>828</v>
      </c>
      <c r="I359" s="105"/>
      <c r="J359" s="107"/>
      <c r="K359" s="99" t="s">
        <v>842</v>
      </c>
      <c r="L359" s="117">
        <v>44090</v>
      </c>
      <c r="M359" s="118">
        <v>44120</v>
      </c>
      <c r="N359" s="95" t="s">
        <v>613</v>
      </c>
      <c r="O359" s="88">
        <v>1</v>
      </c>
      <c r="P359" s="96">
        <v>1</v>
      </c>
      <c r="Q359" s="95">
        <v>1</v>
      </c>
      <c r="R359" s="88">
        <v>158</v>
      </c>
      <c r="S359" s="96">
        <v>158</v>
      </c>
      <c r="T359" s="122"/>
      <c r="U359" s="160"/>
      <c r="V359" s="168" t="s">
        <v>610</v>
      </c>
      <c r="W359" s="133" t="s">
        <v>587</v>
      </c>
      <c r="X359" s="133" t="s">
        <v>67</v>
      </c>
      <c r="Y359" s="134"/>
      <c r="Z359" s="515" t="s">
        <v>1000</v>
      </c>
      <c r="AA359" s="138">
        <v>44823</v>
      </c>
      <c r="AB359" s="139"/>
      <c r="AC359" s="140" t="s">
        <v>898</v>
      </c>
      <c r="AD359" s="148"/>
      <c r="AE359" s="149"/>
      <c r="AF359" s="150"/>
      <c r="AG359" s="151"/>
      <c r="AH359" s="151"/>
      <c r="AI359" s="151"/>
      <c r="AJ359" s="151">
        <v>2</v>
      </c>
      <c r="AK359" s="152"/>
      <c r="AL359" s="135"/>
      <c r="AM359" s="172"/>
      <c r="AN359" s="172"/>
      <c r="AO359" s="173"/>
    </row>
    <row r="360" spans="2:41" s="82" customFormat="1" ht="35.25" customHeight="1" x14ac:dyDescent="0.2">
      <c r="B360" s="171">
        <v>356</v>
      </c>
      <c r="C360" s="170" t="s">
        <v>850</v>
      </c>
      <c r="D360" s="88">
        <v>2020</v>
      </c>
      <c r="E360" s="113" t="s">
        <v>407</v>
      </c>
      <c r="F360" s="95" t="s">
        <v>564</v>
      </c>
      <c r="G360" s="105" t="s">
        <v>875</v>
      </c>
      <c r="H360" s="106" t="s">
        <v>828</v>
      </c>
      <c r="I360" s="105"/>
      <c r="J360" s="107"/>
      <c r="K360" s="99" t="s">
        <v>842</v>
      </c>
      <c r="L360" s="117">
        <v>44095</v>
      </c>
      <c r="M360" s="118">
        <v>44167</v>
      </c>
      <c r="N360" s="95" t="s">
        <v>613</v>
      </c>
      <c r="O360" s="88">
        <v>1</v>
      </c>
      <c r="P360" s="96">
        <v>1</v>
      </c>
      <c r="Q360" s="95">
        <v>1</v>
      </c>
      <c r="R360" s="88">
        <v>185</v>
      </c>
      <c r="S360" s="96">
        <v>185</v>
      </c>
      <c r="T360" s="122"/>
      <c r="U360" s="160"/>
      <c r="V360" s="168" t="s">
        <v>610</v>
      </c>
      <c r="W360" s="133" t="s">
        <v>587</v>
      </c>
      <c r="X360" s="133" t="s">
        <v>67</v>
      </c>
      <c r="Y360" s="134"/>
      <c r="Z360" s="515" t="s">
        <v>1000</v>
      </c>
      <c r="AA360" s="138">
        <v>44823</v>
      </c>
      <c r="AB360" s="139"/>
      <c r="AC360" s="140" t="s">
        <v>898</v>
      </c>
      <c r="AD360" s="148"/>
      <c r="AE360" s="149"/>
      <c r="AF360" s="150"/>
      <c r="AG360" s="151"/>
      <c r="AH360" s="151"/>
      <c r="AI360" s="151"/>
      <c r="AJ360" s="151">
        <v>2</v>
      </c>
      <c r="AK360" s="152"/>
      <c r="AL360" s="135"/>
      <c r="AM360" s="172"/>
      <c r="AN360" s="172"/>
      <c r="AO360" s="173"/>
    </row>
    <row r="361" spans="2:41" s="82" customFormat="1" ht="35.25" customHeight="1" x14ac:dyDescent="0.2">
      <c r="B361" s="171">
        <v>357</v>
      </c>
      <c r="C361" s="170" t="s">
        <v>850</v>
      </c>
      <c r="D361" s="88">
        <v>2020</v>
      </c>
      <c r="E361" s="113" t="s">
        <v>407</v>
      </c>
      <c r="F361" s="95" t="s">
        <v>564</v>
      </c>
      <c r="G361" s="105" t="s">
        <v>875</v>
      </c>
      <c r="H361" s="106" t="s">
        <v>828</v>
      </c>
      <c r="I361" s="105"/>
      <c r="J361" s="107"/>
      <c r="K361" s="99" t="s">
        <v>842</v>
      </c>
      <c r="L361" s="117">
        <v>44167</v>
      </c>
      <c r="M361" s="118">
        <v>44196</v>
      </c>
      <c r="N361" s="95" t="s">
        <v>613</v>
      </c>
      <c r="O361" s="88">
        <v>1</v>
      </c>
      <c r="P361" s="96">
        <v>1</v>
      </c>
      <c r="Q361" s="95">
        <v>1</v>
      </c>
      <c r="R361" s="88">
        <v>132</v>
      </c>
      <c r="S361" s="96">
        <v>132</v>
      </c>
      <c r="T361" s="122"/>
      <c r="U361" s="160"/>
      <c r="V361" s="168" t="s">
        <v>610</v>
      </c>
      <c r="W361" s="133" t="s">
        <v>587</v>
      </c>
      <c r="X361" s="133" t="s">
        <v>67</v>
      </c>
      <c r="Y361" s="134"/>
      <c r="Z361" s="515" t="s">
        <v>1000</v>
      </c>
      <c r="AA361" s="138">
        <v>44823</v>
      </c>
      <c r="AB361" s="139"/>
      <c r="AC361" s="140" t="s">
        <v>898</v>
      </c>
      <c r="AD361" s="148"/>
      <c r="AE361" s="149"/>
      <c r="AF361" s="150"/>
      <c r="AG361" s="151"/>
      <c r="AH361" s="151"/>
      <c r="AI361" s="151"/>
      <c r="AJ361" s="151">
        <v>2</v>
      </c>
      <c r="AK361" s="152"/>
      <c r="AL361" s="135"/>
      <c r="AM361" s="172"/>
      <c r="AN361" s="172"/>
      <c r="AO361" s="173"/>
    </row>
    <row r="362" spans="2:41" s="82" customFormat="1" ht="35.25" customHeight="1" x14ac:dyDescent="0.2">
      <c r="B362" s="171">
        <v>358</v>
      </c>
      <c r="C362" s="170" t="s">
        <v>850</v>
      </c>
      <c r="D362" s="88">
        <v>2020</v>
      </c>
      <c r="E362" s="113" t="s">
        <v>407</v>
      </c>
      <c r="F362" s="95" t="s">
        <v>564</v>
      </c>
      <c r="G362" s="105" t="s">
        <v>876</v>
      </c>
      <c r="H362" s="106" t="s">
        <v>829</v>
      </c>
      <c r="I362" s="105" t="s">
        <v>883</v>
      </c>
      <c r="J362" s="107" t="s">
        <v>886</v>
      </c>
      <c r="K362" s="558" t="s">
        <v>843</v>
      </c>
      <c r="L362" s="559">
        <v>43972</v>
      </c>
      <c r="M362" s="560">
        <v>43972</v>
      </c>
      <c r="N362" s="546" t="s">
        <v>613</v>
      </c>
      <c r="O362" s="547">
        <v>1</v>
      </c>
      <c r="P362" s="548">
        <v>1</v>
      </c>
      <c r="Q362" s="546">
        <v>1</v>
      </c>
      <c r="R362" s="547">
        <v>95</v>
      </c>
      <c r="S362" s="548">
        <v>95</v>
      </c>
      <c r="T362" s="557">
        <v>2</v>
      </c>
      <c r="U362" s="160"/>
      <c r="V362" s="168" t="s">
        <v>610</v>
      </c>
      <c r="W362" s="133" t="s">
        <v>587</v>
      </c>
      <c r="X362" s="133" t="s">
        <v>67</v>
      </c>
      <c r="Y362" s="134"/>
      <c r="Z362" s="515" t="s">
        <v>1000</v>
      </c>
      <c r="AA362" s="138">
        <v>44823</v>
      </c>
      <c r="AB362" s="139"/>
      <c r="AC362" s="140" t="s">
        <v>898</v>
      </c>
      <c r="AD362" s="148"/>
      <c r="AE362" s="149"/>
      <c r="AF362" s="150"/>
      <c r="AG362" s="151"/>
      <c r="AH362" s="151"/>
      <c r="AI362" s="151"/>
      <c r="AJ362" s="151">
        <v>2</v>
      </c>
      <c r="AK362" s="152"/>
      <c r="AL362" s="135"/>
      <c r="AM362" s="172"/>
      <c r="AN362" s="172"/>
      <c r="AO362" s="173"/>
    </row>
    <row r="363" spans="2:41" s="82" customFormat="1" ht="35.25" customHeight="1" x14ac:dyDescent="0.2">
      <c r="B363" s="171">
        <v>359</v>
      </c>
      <c r="C363" s="170" t="s">
        <v>850</v>
      </c>
      <c r="D363" s="88">
        <v>2019</v>
      </c>
      <c r="E363" s="113" t="s">
        <v>407</v>
      </c>
      <c r="F363" s="95" t="s">
        <v>564</v>
      </c>
      <c r="G363" s="105" t="s">
        <v>877</v>
      </c>
      <c r="H363" s="106" t="s">
        <v>878</v>
      </c>
      <c r="I363" s="105" t="s">
        <v>884</v>
      </c>
      <c r="J363" s="107" t="s">
        <v>887</v>
      </c>
      <c r="K363" s="558" t="s">
        <v>889</v>
      </c>
      <c r="L363" s="559">
        <v>43090</v>
      </c>
      <c r="M363" s="560">
        <v>43532</v>
      </c>
      <c r="N363" s="546" t="s">
        <v>613</v>
      </c>
      <c r="O363" s="547">
        <v>1</v>
      </c>
      <c r="P363" s="548">
        <v>1</v>
      </c>
      <c r="Q363" s="546">
        <v>1</v>
      </c>
      <c r="R363" s="547">
        <v>89</v>
      </c>
      <c r="S363" s="548">
        <v>89</v>
      </c>
      <c r="T363" s="557">
        <v>4</v>
      </c>
      <c r="U363" s="160"/>
      <c r="V363" s="168" t="s">
        <v>610</v>
      </c>
      <c r="W363" s="133" t="s">
        <v>587</v>
      </c>
      <c r="X363" s="133" t="s">
        <v>67</v>
      </c>
      <c r="Y363" s="134"/>
      <c r="Z363" s="515" t="s">
        <v>1000</v>
      </c>
      <c r="AA363" s="138">
        <v>44823</v>
      </c>
      <c r="AB363" s="139"/>
      <c r="AC363" s="140" t="s">
        <v>898</v>
      </c>
      <c r="AD363" s="148"/>
      <c r="AE363" s="149"/>
      <c r="AF363" s="150"/>
      <c r="AG363" s="151"/>
      <c r="AH363" s="151"/>
      <c r="AI363" s="151"/>
      <c r="AJ363" s="151">
        <v>3</v>
      </c>
      <c r="AK363" s="152"/>
      <c r="AL363" s="135"/>
      <c r="AM363" s="172"/>
      <c r="AN363" s="172"/>
      <c r="AO363" s="173"/>
    </row>
    <row r="364" spans="2:41" s="82" customFormat="1" ht="35.25" customHeight="1" x14ac:dyDescent="0.2">
      <c r="B364" s="171">
        <v>360</v>
      </c>
      <c r="C364" s="170" t="s">
        <v>850</v>
      </c>
      <c r="D364" s="88">
        <v>2018</v>
      </c>
      <c r="E364" s="113" t="s">
        <v>407</v>
      </c>
      <c r="F364" s="95" t="s">
        <v>564</v>
      </c>
      <c r="G364" s="105" t="s">
        <v>877</v>
      </c>
      <c r="H364" s="106" t="s">
        <v>879</v>
      </c>
      <c r="I364" s="105" t="s">
        <v>884</v>
      </c>
      <c r="J364" s="107" t="s">
        <v>887</v>
      </c>
      <c r="K364" s="558" t="s">
        <v>890</v>
      </c>
      <c r="L364" s="559">
        <v>43299</v>
      </c>
      <c r="M364" s="560">
        <v>43315</v>
      </c>
      <c r="N364" s="546" t="s">
        <v>613</v>
      </c>
      <c r="O364" s="547">
        <v>1</v>
      </c>
      <c r="P364" s="548">
        <v>1</v>
      </c>
      <c r="Q364" s="546">
        <v>1</v>
      </c>
      <c r="R364" s="547">
        <v>7</v>
      </c>
      <c r="S364" s="548">
        <v>7</v>
      </c>
      <c r="T364" s="557">
        <v>4</v>
      </c>
      <c r="U364" s="160"/>
      <c r="V364" s="168" t="s">
        <v>610</v>
      </c>
      <c r="W364" s="133" t="s">
        <v>587</v>
      </c>
      <c r="X364" s="133" t="s">
        <v>67</v>
      </c>
      <c r="Y364" s="134"/>
      <c r="Z364" s="515" t="s">
        <v>1000</v>
      </c>
      <c r="AA364" s="138">
        <v>44823</v>
      </c>
      <c r="AB364" s="139"/>
      <c r="AC364" s="140" t="s">
        <v>898</v>
      </c>
      <c r="AD364" s="148"/>
      <c r="AE364" s="149"/>
      <c r="AF364" s="150"/>
      <c r="AG364" s="151"/>
      <c r="AH364" s="151"/>
      <c r="AI364" s="151"/>
      <c r="AJ364" s="151">
        <v>3</v>
      </c>
      <c r="AK364" s="152"/>
      <c r="AL364" s="135"/>
      <c r="AM364" s="172"/>
      <c r="AN364" s="172"/>
      <c r="AO364" s="173"/>
    </row>
    <row r="365" spans="2:41" s="82" customFormat="1" ht="35.25" customHeight="1" x14ac:dyDescent="0.2">
      <c r="B365" s="171">
        <v>361</v>
      </c>
      <c r="C365" s="170" t="s">
        <v>850</v>
      </c>
      <c r="D365" s="88">
        <v>2019</v>
      </c>
      <c r="E365" s="113" t="s">
        <v>407</v>
      </c>
      <c r="F365" s="95" t="s">
        <v>564</v>
      </c>
      <c r="G365" s="105" t="s">
        <v>877</v>
      </c>
      <c r="H365" s="106" t="s">
        <v>879</v>
      </c>
      <c r="I365" s="105" t="s">
        <v>884</v>
      </c>
      <c r="J365" s="107" t="s">
        <v>887</v>
      </c>
      <c r="K365" s="558" t="s">
        <v>891</v>
      </c>
      <c r="L365" s="559">
        <v>43578</v>
      </c>
      <c r="M365" s="560">
        <v>43578</v>
      </c>
      <c r="N365" s="546" t="s">
        <v>613</v>
      </c>
      <c r="O365" s="547">
        <v>1</v>
      </c>
      <c r="P365" s="548">
        <v>1</v>
      </c>
      <c r="Q365" s="546">
        <v>1</v>
      </c>
      <c r="R365" s="547">
        <v>126</v>
      </c>
      <c r="S365" s="548">
        <v>126</v>
      </c>
      <c r="T365" s="557">
        <v>4</v>
      </c>
      <c r="U365" s="160"/>
      <c r="V365" s="168" t="s">
        <v>610</v>
      </c>
      <c r="W365" s="133" t="s">
        <v>587</v>
      </c>
      <c r="X365" s="133" t="s">
        <v>67</v>
      </c>
      <c r="Y365" s="134"/>
      <c r="Z365" s="515" t="s">
        <v>1000</v>
      </c>
      <c r="AA365" s="138">
        <v>44823</v>
      </c>
      <c r="AB365" s="139"/>
      <c r="AC365" s="140" t="s">
        <v>898</v>
      </c>
      <c r="AD365" s="148"/>
      <c r="AE365" s="149"/>
      <c r="AF365" s="150"/>
      <c r="AG365" s="151"/>
      <c r="AH365" s="151"/>
      <c r="AI365" s="151"/>
      <c r="AJ365" s="151">
        <v>3</v>
      </c>
      <c r="AK365" s="152"/>
      <c r="AL365" s="135"/>
      <c r="AM365" s="172"/>
      <c r="AN365" s="172"/>
      <c r="AO365" s="173"/>
    </row>
    <row r="366" spans="2:41" s="82" customFormat="1" ht="35.25" customHeight="1" x14ac:dyDescent="0.2">
      <c r="B366" s="171">
        <v>362</v>
      </c>
      <c r="C366" s="170" t="s">
        <v>850</v>
      </c>
      <c r="D366" s="88">
        <v>2019</v>
      </c>
      <c r="E366" s="113" t="s">
        <v>407</v>
      </c>
      <c r="F366" s="95" t="s">
        <v>564</v>
      </c>
      <c r="G366" s="105" t="s">
        <v>877</v>
      </c>
      <c r="H366" s="106" t="s">
        <v>879</v>
      </c>
      <c r="I366" s="105" t="s">
        <v>884</v>
      </c>
      <c r="J366" s="107" t="s">
        <v>887</v>
      </c>
      <c r="K366" s="558" t="s">
        <v>892</v>
      </c>
      <c r="L366" s="559">
        <v>43578</v>
      </c>
      <c r="M366" s="560">
        <v>43781</v>
      </c>
      <c r="N366" s="546" t="s">
        <v>613</v>
      </c>
      <c r="O366" s="547">
        <v>1</v>
      </c>
      <c r="P366" s="548">
        <v>1</v>
      </c>
      <c r="Q366" s="546">
        <v>1</v>
      </c>
      <c r="R366" s="547">
        <v>170</v>
      </c>
      <c r="S366" s="548">
        <v>170</v>
      </c>
      <c r="T366" s="557">
        <v>4</v>
      </c>
      <c r="U366" s="160"/>
      <c r="V366" s="168" t="s">
        <v>610</v>
      </c>
      <c r="W366" s="133" t="s">
        <v>587</v>
      </c>
      <c r="X366" s="133" t="s">
        <v>67</v>
      </c>
      <c r="Y366" s="134"/>
      <c r="Z366" s="515" t="s">
        <v>1000</v>
      </c>
      <c r="AA366" s="138">
        <v>44823</v>
      </c>
      <c r="AB366" s="139"/>
      <c r="AC366" s="140" t="s">
        <v>898</v>
      </c>
      <c r="AD366" s="148"/>
      <c r="AE366" s="149"/>
      <c r="AF366" s="150"/>
      <c r="AG366" s="151"/>
      <c r="AH366" s="151"/>
      <c r="AI366" s="151"/>
      <c r="AJ366" s="151">
        <v>3</v>
      </c>
      <c r="AK366" s="152"/>
      <c r="AL366" s="135"/>
      <c r="AM366" s="172"/>
      <c r="AN366" s="172"/>
      <c r="AO366" s="173"/>
    </row>
    <row r="367" spans="2:41" s="82" customFormat="1" ht="35.25" customHeight="1" x14ac:dyDescent="0.2">
      <c r="B367" s="171">
        <v>363</v>
      </c>
      <c r="C367" s="170" t="s">
        <v>850</v>
      </c>
      <c r="D367" s="88">
        <v>2019</v>
      </c>
      <c r="E367" s="113" t="s">
        <v>407</v>
      </c>
      <c r="F367" s="95" t="s">
        <v>564</v>
      </c>
      <c r="G367" s="105" t="s">
        <v>877</v>
      </c>
      <c r="H367" s="106" t="s">
        <v>879</v>
      </c>
      <c r="I367" s="105" t="s">
        <v>884</v>
      </c>
      <c r="J367" s="107" t="s">
        <v>887</v>
      </c>
      <c r="K367" s="558" t="s">
        <v>893</v>
      </c>
      <c r="L367" s="559">
        <v>43578</v>
      </c>
      <c r="M367" s="560">
        <v>43578</v>
      </c>
      <c r="N367" s="546" t="s">
        <v>613</v>
      </c>
      <c r="O367" s="547">
        <v>1</v>
      </c>
      <c r="P367" s="548">
        <v>1</v>
      </c>
      <c r="Q367" s="546">
        <v>1</v>
      </c>
      <c r="R367" s="547">
        <v>101</v>
      </c>
      <c r="S367" s="548">
        <v>101</v>
      </c>
      <c r="T367" s="557">
        <v>4</v>
      </c>
      <c r="U367" s="160"/>
      <c r="V367" s="168" t="s">
        <v>610</v>
      </c>
      <c r="W367" s="133" t="s">
        <v>587</v>
      </c>
      <c r="X367" s="133" t="s">
        <v>67</v>
      </c>
      <c r="Y367" s="134"/>
      <c r="Z367" s="515" t="s">
        <v>1000</v>
      </c>
      <c r="AA367" s="138">
        <v>44823</v>
      </c>
      <c r="AB367" s="139"/>
      <c r="AC367" s="140" t="s">
        <v>898</v>
      </c>
      <c r="AD367" s="148"/>
      <c r="AE367" s="149"/>
      <c r="AF367" s="150"/>
      <c r="AG367" s="151"/>
      <c r="AH367" s="151"/>
      <c r="AI367" s="151"/>
      <c r="AJ367" s="151">
        <v>3</v>
      </c>
      <c r="AK367" s="152"/>
      <c r="AL367" s="135"/>
      <c r="AM367" s="172"/>
      <c r="AN367" s="172"/>
      <c r="AO367" s="173"/>
    </row>
    <row r="368" spans="2:41" s="82" customFormat="1" ht="35.25" customHeight="1" x14ac:dyDescent="0.2">
      <c r="B368" s="171">
        <v>364</v>
      </c>
      <c r="C368" s="170" t="s">
        <v>850</v>
      </c>
      <c r="D368" s="88">
        <v>2019</v>
      </c>
      <c r="E368" s="113" t="s">
        <v>407</v>
      </c>
      <c r="F368" s="95" t="s">
        <v>564</v>
      </c>
      <c r="G368" s="105" t="s">
        <v>877</v>
      </c>
      <c r="H368" s="106" t="s">
        <v>879</v>
      </c>
      <c r="I368" s="105" t="s">
        <v>884</v>
      </c>
      <c r="J368" s="107" t="s">
        <v>887</v>
      </c>
      <c r="K368" s="558" t="s">
        <v>894</v>
      </c>
      <c r="L368" s="559">
        <v>43579</v>
      </c>
      <c r="M368" s="560">
        <v>43579</v>
      </c>
      <c r="N368" s="546" t="s">
        <v>613</v>
      </c>
      <c r="O368" s="547">
        <v>1</v>
      </c>
      <c r="P368" s="548">
        <v>3</v>
      </c>
      <c r="Q368" s="546">
        <v>1</v>
      </c>
      <c r="R368" s="547">
        <v>185</v>
      </c>
      <c r="S368" s="548">
        <v>185</v>
      </c>
      <c r="T368" s="557">
        <v>4</v>
      </c>
      <c r="U368" s="160"/>
      <c r="V368" s="168" t="s">
        <v>610</v>
      </c>
      <c r="W368" s="133" t="s">
        <v>587</v>
      </c>
      <c r="X368" s="133" t="s">
        <v>67</v>
      </c>
      <c r="Y368" s="134"/>
      <c r="Z368" s="515" t="s">
        <v>1000</v>
      </c>
      <c r="AA368" s="138">
        <v>44823</v>
      </c>
      <c r="AB368" s="139"/>
      <c r="AC368" s="140" t="s">
        <v>898</v>
      </c>
      <c r="AD368" s="148"/>
      <c r="AE368" s="149"/>
      <c r="AF368" s="150"/>
      <c r="AG368" s="151"/>
      <c r="AH368" s="151"/>
      <c r="AI368" s="151"/>
      <c r="AJ368" s="151">
        <v>3</v>
      </c>
      <c r="AK368" s="152"/>
      <c r="AL368" s="135"/>
      <c r="AM368" s="172"/>
      <c r="AN368" s="172"/>
      <c r="AO368" s="173"/>
    </row>
    <row r="369" spans="2:41" s="82" customFormat="1" ht="35.25" customHeight="1" x14ac:dyDescent="0.2">
      <c r="B369" s="171">
        <v>365</v>
      </c>
      <c r="C369" s="170" t="s">
        <v>850</v>
      </c>
      <c r="D369" s="88">
        <v>2019</v>
      </c>
      <c r="E369" s="113" t="s">
        <v>407</v>
      </c>
      <c r="F369" s="95" t="s">
        <v>564</v>
      </c>
      <c r="G369" s="105" t="s">
        <v>877</v>
      </c>
      <c r="H369" s="106" t="s">
        <v>879</v>
      </c>
      <c r="I369" s="105" t="s">
        <v>884</v>
      </c>
      <c r="J369" s="107" t="s">
        <v>887</v>
      </c>
      <c r="K369" s="558" t="s">
        <v>895</v>
      </c>
      <c r="L369" s="559">
        <v>43579</v>
      </c>
      <c r="M369" s="560">
        <v>43579</v>
      </c>
      <c r="N369" s="546" t="s">
        <v>613</v>
      </c>
      <c r="O369" s="547">
        <v>2</v>
      </c>
      <c r="P369" s="548">
        <v>3</v>
      </c>
      <c r="Q369" s="546">
        <v>186</v>
      </c>
      <c r="R369" s="547">
        <v>370</v>
      </c>
      <c r="S369" s="548">
        <v>185</v>
      </c>
      <c r="T369" s="557">
        <v>4</v>
      </c>
      <c r="U369" s="160"/>
      <c r="V369" s="168" t="s">
        <v>610</v>
      </c>
      <c r="W369" s="133" t="s">
        <v>587</v>
      </c>
      <c r="X369" s="133" t="s">
        <v>67</v>
      </c>
      <c r="Y369" s="134"/>
      <c r="Z369" s="515" t="s">
        <v>1000</v>
      </c>
      <c r="AA369" s="138">
        <v>44823</v>
      </c>
      <c r="AB369" s="139"/>
      <c r="AC369" s="140" t="s">
        <v>898</v>
      </c>
      <c r="AD369" s="148"/>
      <c r="AE369" s="149"/>
      <c r="AF369" s="150"/>
      <c r="AG369" s="151"/>
      <c r="AH369" s="151"/>
      <c r="AI369" s="151"/>
      <c r="AJ369" s="151">
        <v>3</v>
      </c>
      <c r="AK369" s="152"/>
      <c r="AL369" s="135"/>
      <c r="AM369" s="172"/>
      <c r="AN369" s="172"/>
      <c r="AO369" s="173"/>
    </row>
    <row r="370" spans="2:41" s="82" customFormat="1" ht="35.25" customHeight="1" x14ac:dyDescent="0.2">
      <c r="B370" s="171">
        <v>366</v>
      </c>
      <c r="C370" s="170" t="s">
        <v>850</v>
      </c>
      <c r="D370" s="88">
        <v>2019</v>
      </c>
      <c r="E370" s="113" t="s">
        <v>407</v>
      </c>
      <c r="F370" s="95" t="s">
        <v>564</v>
      </c>
      <c r="G370" s="105" t="s">
        <v>877</v>
      </c>
      <c r="H370" s="106" t="s">
        <v>879</v>
      </c>
      <c r="I370" s="105" t="s">
        <v>884</v>
      </c>
      <c r="J370" s="107" t="s">
        <v>887</v>
      </c>
      <c r="K370" s="558" t="s">
        <v>895</v>
      </c>
      <c r="L370" s="559">
        <v>43579</v>
      </c>
      <c r="M370" s="560">
        <v>43579</v>
      </c>
      <c r="N370" s="546" t="s">
        <v>613</v>
      </c>
      <c r="O370" s="547">
        <v>3</v>
      </c>
      <c r="P370" s="548">
        <v>3</v>
      </c>
      <c r="Q370" s="546">
        <v>371</v>
      </c>
      <c r="R370" s="547">
        <v>556</v>
      </c>
      <c r="S370" s="548">
        <v>186</v>
      </c>
      <c r="T370" s="557">
        <v>4</v>
      </c>
      <c r="U370" s="160"/>
      <c r="V370" s="168" t="s">
        <v>610</v>
      </c>
      <c r="W370" s="133" t="s">
        <v>587</v>
      </c>
      <c r="X370" s="133" t="s">
        <v>67</v>
      </c>
      <c r="Y370" s="134"/>
      <c r="Z370" s="515" t="s">
        <v>1000</v>
      </c>
      <c r="AA370" s="138">
        <v>44823</v>
      </c>
      <c r="AB370" s="139"/>
      <c r="AC370" s="140" t="s">
        <v>898</v>
      </c>
      <c r="AD370" s="148"/>
      <c r="AE370" s="149"/>
      <c r="AF370" s="150"/>
      <c r="AG370" s="151"/>
      <c r="AH370" s="151"/>
      <c r="AI370" s="151"/>
      <c r="AJ370" s="151">
        <v>3</v>
      </c>
      <c r="AK370" s="152"/>
      <c r="AL370" s="135"/>
      <c r="AM370" s="172"/>
      <c r="AN370" s="172"/>
      <c r="AO370" s="173"/>
    </row>
    <row r="371" spans="2:41" s="82" customFormat="1" ht="35.25" customHeight="1" x14ac:dyDescent="0.2">
      <c r="B371" s="171">
        <v>367</v>
      </c>
      <c r="C371" s="170" t="s">
        <v>850</v>
      </c>
      <c r="D371" s="88">
        <v>2019</v>
      </c>
      <c r="E371" s="113" t="s">
        <v>407</v>
      </c>
      <c r="F371" s="95" t="s">
        <v>564</v>
      </c>
      <c r="G371" s="105" t="s">
        <v>877</v>
      </c>
      <c r="H371" s="106" t="s">
        <v>879</v>
      </c>
      <c r="I371" s="105" t="s">
        <v>884</v>
      </c>
      <c r="J371" s="107" t="s">
        <v>887</v>
      </c>
      <c r="K371" s="558" t="s">
        <v>896</v>
      </c>
      <c r="L371" s="559">
        <v>43662</v>
      </c>
      <c r="M371" s="560">
        <v>43662</v>
      </c>
      <c r="N371" s="546" t="s">
        <v>613</v>
      </c>
      <c r="O371" s="547">
        <v>1</v>
      </c>
      <c r="P371" s="548">
        <v>1</v>
      </c>
      <c r="Q371" s="546">
        <v>1</v>
      </c>
      <c r="R371" s="547">
        <v>149</v>
      </c>
      <c r="S371" s="548">
        <v>149</v>
      </c>
      <c r="T371" s="557">
        <v>7</v>
      </c>
      <c r="U371" s="160"/>
      <c r="V371" s="168" t="s">
        <v>610</v>
      </c>
      <c r="W371" s="133" t="s">
        <v>587</v>
      </c>
      <c r="X371" s="133" t="s">
        <v>67</v>
      </c>
      <c r="Y371" s="134"/>
      <c r="Z371" s="515" t="s">
        <v>1000</v>
      </c>
      <c r="AA371" s="138">
        <v>44823</v>
      </c>
      <c r="AB371" s="139"/>
      <c r="AC371" s="140" t="s">
        <v>898</v>
      </c>
      <c r="AD371" s="148"/>
      <c r="AE371" s="149"/>
      <c r="AF371" s="150"/>
      <c r="AG371" s="151"/>
      <c r="AH371" s="151"/>
      <c r="AI371" s="151"/>
      <c r="AJ371" s="151">
        <v>4</v>
      </c>
      <c r="AK371" s="152"/>
      <c r="AL371" s="135"/>
      <c r="AM371" s="172"/>
      <c r="AN371" s="172"/>
      <c r="AO371" s="173"/>
    </row>
    <row r="372" spans="2:41" s="82" customFormat="1" ht="35.25" customHeight="1" x14ac:dyDescent="0.2">
      <c r="B372" s="171">
        <v>368</v>
      </c>
      <c r="C372" s="170" t="s">
        <v>850</v>
      </c>
      <c r="D372" s="88">
        <v>2019</v>
      </c>
      <c r="E372" s="113" t="s">
        <v>407</v>
      </c>
      <c r="F372" s="95" t="s">
        <v>564</v>
      </c>
      <c r="G372" s="105" t="s">
        <v>877</v>
      </c>
      <c r="H372" s="106" t="s">
        <v>879</v>
      </c>
      <c r="I372" s="105" t="s">
        <v>884</v>
      </c>
      <c r="J372" s="107" t="s">
        <v>887</v>
      </c>
      <c r="K372" s="558" t="s">
        <v>897</v>
      </c>
      <c r="L372" s="559">
        <v>43732</v>
      </c>
      <c r="M372" s="560">
        <v>43732</v>
      </c>
      <c r="N372" s="546" t="s">
        <v>613</v>
      </c>
      <c r="O372" s="547">
        <v>1</v>
      </c>
      <c r="P372" s="548">
        <v>1</v>
      </c>
      <c r="Q372" s="546">
        <v>1</v>
      </c>
      <c r="R372" s="547">
        <v>141</v>
      </c>
      <c r="S372" s="548">
        <v>141</v>
      </c>
      <c r="T372" s="557">
        <v>7</v>
      </c>
      <c r="U372" s="160"/>
      <c r="V372" s="168" t="s">
        <v>610</v>
      </c>
      <c r="W372" s="133" t="s">
        <v>587</v>
      </c>
      <c r="X372" s="133" t="s">
        <v>67</v>
      </c>
      <c r="Y372" s="134"/>
      <c r="Z372" s="515" t="s">
        <v>1000</v>
      </c>
      <c r="AA372" s="138">
        <v>44823</v>
      </c>
      <c r="AB372" s="139"/>
      <c r="AC372" s="140" t="s">
        <v>898</v>
      </c>
      <c r="AD372" s="148"/>
      <c r="AE372" s="149"/>
      <c r="AF372" s="150"/>
      <c r="AG372" s="151"/>
      <c r="AH372" s="151"/>
      <c r="AI372" s="151"/>
      <c r="AJ372" s="151">
        <v>4</v>
      </c>
      <c r="AK372" s="152"/>
      <c r="AL372" s="135"/>
      <c r="AM372" s="172"/>
      <c r="AN372" s="172"/>
      <c r="AO372" s="173"/>
    </row>
    <row r="373" spans="2:41" s="82" customFormat="1" ht="35.25" customHeight="1" x14ac:dyDescent="0.2">
      <c r="B373" s="171">
        <v>369</v>
      </c>
      <c r="C373" s="170" t="s">
        <v>850</v>
      </c>
      <c r="D373" s="88">
        <v>2019</v>
      </c>
      <c r="E373" s="113" t="s">
        <v>407</v>
      </c>
      <c r="F373" s="95" t="s">
        <v>564</v>
      </c>
      <c r="G373" s="105" t="s">
        <v>877</v>
      </c>
      <c r="H373" s="106" t="s">
        <v>879</v>
      </c>
      <c r="I373" s="105" t="s">
        <v>884</v>
      </c>
      <c r="J373" s="107" t="s">
        <v>887</v>
      </c>
      <c r="K373" s="558" t="s">
        <v>897</v>
      </c>
      <c r="L373" s="559">
        <v>43732</v>
      </c>
      <c r="M373" s="560">
        <v>43732</v>
      </c>
      <c r="N373" s="546" t="s">
        <v>613</v>
      </c>
      <c r="O373" s="547">
        <v>1</v>
      </c>
      <c r="P373" s="548">
        <v>1</v>
      </c>
      <c r="Q373" s="546">
        <v>142</v>
      </c>
      <c r="R373" s="547">
        <v>162</v>
      </c>
      <c r="S373" s="548">
        <v>162</v>
      </c>
      <c r="T373" s="557">
        <v>7</v>
      </c>
      <c r="U373" s="160"/>
      <c r="V373" s="168" t="s">
        <v>610</v>
      </c>
      <c r="W373" s="133" t="s">
        <v>587</v>
      </c>
      <c r="X373" s="133" t="s">
        <v>67</v>
      </c>
      <c r="Y373" s="134"/>
      <c r="Z373" s="515" t="s">
        <v>1000</v>
      </c>
      <c r="AA373" s="138">
        <v>44823</v>
      </c>
      <c r="AB373" s="139"/>
      <c r="AC373" s="140" t="s">
        <v>898</v>
      </c>
      <c r="AD373" s="148"/>
      <c r="AE373" s="149"/>
      <c r="AF373" s="150"/>
      <c r="AG373" s="151"/>
      <c r="AH373" s="151"/>
      <c r="AI373" s="151"/>
      <c r="AJ373" s="151">
        <v>4</v>
      </c>
      <c r="AK373" s="152"/>
      <c r="AL373" s="135"/>
      <c r="AM373" s="172"/>
      <c r="AN373" s="172"/>
      <c r="AO373" s="173"/>
    </row>
    <row r="374" spans="2:41" s="82" customFormat="1" ht="35.25" customHeight="1" thickBot="1" x14ac:dyDescent="0.25">
      <c r="B374" s="236">
        <v>370</v>
      </c>
      <c r="C374" s="237" t="s">
        <v>850</v>
      </c>
      <c r="D374" s="238">
        <v>2020</v>
      </c>
      <c r="E374" s="239" t="s">
        <v>407</v>
      </c>
      <c r="F374" s="240" t="s">
        <v>564</v>
      </c>
      <c r="G374" s="241" t="s">
        <v>877</v>
      </c>
      <c r="H374" s="242" t="s">
        <v>879</v>
      </c>
      <c r="I374" s="241" t="s">
        <v>884</v>
      </c>
      <c r="J374" s="243" t="s">
        <v>887</v>
      </c>
      <c r="K374" s="575" t="s">
        <v>897</v>
      </c>
      <c r="L374" s="576">
        <v>44099</v>
      </c>
      <c r="M374" s="577">
        <v>44099</v>
      </c>
      <c r="N374" s="572" t="s">
        <v>613</v>
      </c>
      <c r="O374" s="578">
        <v>1</v>
      </c>
      <c r="P374" s="579">
        <v>1</v>
      </c>
      <c r="Q374" s="572">
        <v>130</v>
      </c>
      <c r="R374" s="578">
        <v>130</v>
      </c>
      <c r="S374" s="579">
        <v>130</v>
      </c>
      <c r="T374" s="580">
        <v>7</v>
      </c>
      <c r="U374" s="247"/>
      <c r="V374" s="248" t="s">
        <v>610</v>
      </c>
      <c r="W374" s="249" t="s">
        <v>587</v>
      </c>
      <c r="X374" s="249" t="s">
        <v>67</v>
      </c>
      <c r="Y374" s="250"/>
      <c r="Z374" s="515" t="s">
        <v>1000</v>
      </c>
      <c r="AA374" s="251">
        <v>44823</v>
      </c>
      <c r="AB374" s="252"/>
      <c r="AC374" s="253" t="s">
        <v>898</v>
      </c>
      <c r="AD374" s="254"/>
      <c r="AE374" s="255"/>
      <c r="AF374" s="313"/>
      <c r="AG374" s="314"/>
      <c r="AH374" s="314"/>
      <c r="AI374" s="314"/>
      <c r="AJ374" s="314">
        <v>4</v>
      </c>
      <c r="AK374" s="315"/>
      <c r="AL374" s="135"/>
      <c r="AM374" s="172"/>
      <c r="AN374" s="172"/>
      <c r="AO374" s="173"/>
    </row>
    <row r="375" spans="2:41" s="82" customFormat="1" ht="35.25" customHeight="1" thickTop="1" x14ac:dyDescent="0.2">
      <c r="B375" s="171">
        <v>371</v>
      </c>
      <c r="C375" s="170" t="s">
        <v>850</v>
      </c>
      <c r="D375" s="88">
        <v>2021</v>
      </c>
      <c r="E375" s="113" t="s">
        <v>407</v>
      </c>
      <c r="F375" s="95" t="s">
        <v>565</v>
      </c>
      <c r="G375" s="105" t="s">
        <v>899</v>
      </c>
      <c r="H375" s="106" t="s">
        <v>757</v>
      </c>
      <c r="I375" s="105" t="s">
        <v>759</v>
      </c>
      <c r="J375" s="107" t="s">
        <v>900</v>
      </c>
      <c r="K375" s="99" t="s">
        <v>924</v>
      </c>
      <c r="L375" s="117">
        <v>44224</v>
      </c>
      <c r="M375" s="118">
        <v>44224</v>
      </c>
      <c r="N375" s="95" t="s">
        <v>614</v>
      </c>
      <c r="O375" s="88"/>
      <c r="P375" s="96"/>
      <c r="Q375" s="95"/>
      <c r="R375" s="88"/>
      <c r="S375" s="96"/>
      <c r="T375" s="122">
        <v>6.94</v>
      </c>
      <c r="U375" s="160" t="s">
        <v>980</v>
      </c>
      <c r="V375" s="168" t="s">
        <v>583</v>
      </c>
      <c r="W375" s="133" t="s">
        <v>870</v>
      </c>
      <c r="X375" s="133" t="s">
        <v>67</v>
      </c>
      <c r="Y375" s="134" t="s">
        <v>981</v>
      </c>
      <c r="Z375" s="515" t="s">
        <v>1001</v>
      </c>
      <c r="AA375" s="138">
        <v>45175</v>
      </c>
      <c r="AB375" s="139" t="s">
        <v>998</v>
      </c>
      <c r="AC375" s="140" t="s">
        <v>999</v>
      </c>
      <c r="AD375" s="148"/>
      <c r="AE375" s="149"/>
      <c r="AF375" s="150"/>
      <c r="AG375" s="151"/>
      <c r="AH375" s="151"/>
      <c r="AI375" s="151"/>
      <c r="AJ375" s="151"/>
      <c r="AK375" s="152"/>
      <c r="AL375" s="135"/>
      <c r="AM375" s="172"/>
      <c r="AN375" s="172"/>
      <c r="AO375" s="173"/>
    </row>
    <row r="376" spans="2:41" s="82" customFormat="1" ht="35.25" customHeight="1" x14ac:dyDescent="0.2">
      <c r="B376" s="171">
        <v>372</v>
      </c>
      <c r="C376" s="170" t="s">
        <v>850</v>
      </c>
      <c r="D376" s="88">
        <v>2021</v>
      </c>
      <c r="E376" s="113" t="s">
        <v>407</v>
      </c>
      <c r="F376" s="95" t="s">
        <v>565</v>
      </c>
      <c r="G376" s="105" t="s">
        <v>899</v>
      </c>
      <c r="H376" s="106" t="s">
        <v>757</v>
      </c>
      <c r="I376" s="105" t="s">
        <v>759</v>
      </c>
      <c r="J376" s="107" t="s">
        <v>900</v>
      </c>
      <c r="K376" s="99" t="s">
        <v>925</v>
      </c>
      <c r="L376" s="117">
        <v>44252</v>
      </c>
      <c r="M376" s="118">
        <v>44252</v>
      </c>
      <c r="N376" s="95" t="s">
        <v>614</v>
      </c>
      <c r="O376" s="88"/>
      <c r="P376" s="96"/>
      <c r="Q376" s="95"/>
      <c r="R376" s="88"/>
      <c r="S376" s="96"/>
      <c r="T376" s="122">
        <v>12</v>
      </c>
      <c r="U376" s="160" t="s">
        <v>980</v>
      </c>
      <c r="V376" s="168" t="s">
        <v>583</v>
      </c>
      <c r="W376" s="133" t="s">
        <v>870</v>
      </c>
      <c r="X376" s="133" t="s">
        <v>67</v>
      </c>
      <c r="Y376" s="134" t="s">
        <v>981</v>
      </c>
      <c r="Z376" s="515" t="s">
        <v>1001</v>
      </c>
      <c r="AA376" s="138">
        <v>45175</v>
      </c>
      <c r="AB376" s="139" t="s">
        <v>998</v>
      </c>
      <c r="AC376" s="140" t="s">
        <v>999</v>
      </c>
      <c r="AD376" s="148"/>
      <c r="AE376" s="149"/>
      <c r="AF376" s="150"/>
      <c r="AG376" s="151"/>
      <c r="AH376" s="151"/>
      <c r="AI376" s="151"/>
      <c r="AJ376" s="151"/>
      <c r="AK376" s="152"/>
      <c r="AL376" s="135"/>
      <c r="AM376" s="172"/>
      <c r="AN376" s="172"/>
      <c r="AO376" s="173"/>
    </row>
    <row r="377" spans="2:41" s="82" customFormat="1" ht="35.25" customHeight="1" x14ac:dyDescent="0.2">
      <c r="B377" s="171">
        <v>373</v>
      </c>
      <c r="C377" s="170" t="s">
        <v>850</v>
      </c>
      <c r="D377" s="88">
        <v>2021</v>
      </c>
      <c r="E377" s="113" t="s">
        <v>407</v>
      </c>
      <c r="F377" s="95" t="s">
        <v>565</v>
      </c>
      <c r="G377" s="105" t="s">
        <v>899</v>
      </c>
      <c r="H377" s="106" t="s">
        <v>757</v>
      </c>
      <c r="I377" s="105" t="s">
        <v>759</v>
      </c>
      <c r="J377" s="107" t="s">
        <v>900</v>
      </c>
      <c r="K377" s="99" t="s">
        <v>926</v>
      </c>
      <c r="L377" s="117">
        <v>44279</v>
      </c>
      <c r="M377" s="118">
        <v>44279</v>
      </c>
      <c r="N377" s="95" t="s">
        <v>614</v>
      </c>
      <c r="O377" s="88"/>
      <c r="P377" s="96"/>
      <c r="Q377" s="95"/>
      <c r="R377" s="88"/>
      <c r="S377" s="96"/>
      <c r="T377" s="122">
        <v>11.7</v>
      </c>
      <c r="U377" s="160" t="s">
        <v>980</v>
      </c>
      <c r="V377" s="168" t="s">
        <v>583</v>
      </c>
      <c r="W377" s="133" t="s">
        <v>870</v>
      </c>
      <c r="X377" s="133" t="s">
        <v>67</v>
      </c>
      <c r="Y377" s="134" t="s">
        <v>981</v>
      </c>
      <c r="Z377" s="515" t="s">
        <v>1001</v>
      </c>
      <c r="AA377" s="138">
        <v>45175</v>
      </c>
      <c r="AB377" s="139" t="s">
        <v>998</v>
      </c>
      <c r="AC377" s="140" t="s">
        <v>999</v>
      </c>
      <c r="AD377" s="148"/>
      <c r="AE377" s="149"/>
      <c r="AF377" s="150"/>
      <c r="AG377" s="151"/>
      <c r="AH377" s="151"/>
      <c r="AI377" s="151"/>
      <c r="AJ377" s="151"/>
      <c r="AK377" s="152"/>
      <c r="AL377" s="135"/>
      <c r="AM377" s="172"/>
      <c r="AN377" s="172"/>
      <c r="AO377" s="173"/>
    </row>
    <row r="378" spans="2:41" s="82" customFormat="1" ht="35.25" customHeight="1" x14ac:dyDescent="0.2">
      <c r="B378" s="171">
        <v>374</v>
      </c>
      <c r="C378" s="170" t="s">
        <v>850</v>
      </c>
      <c r="D378" s="88">
        <v>2021</v>
      </c>
      <c r="E378" s="113" t="s">
        <v>407</v>
      </c>
      <c r="F378" s="95" t="s">
        <v>565</v>
      </c>
      <c r="G378" s="105" t="s">
        <v>899</v>
      </c>
      <c r="H378" s="106" t="s">
        <v>757</v>
      </c>
      <c r="I378" s="105" t="s">
        <v>759</v>
      </c>
      <c r="J378" s="107" t="s">
        <v>900</v>
      </c>
      <c r="K378" s="99" t="s">
        <v>927</v>
      </c>
      <c r="L378" s="117">
        <v>44313</v>
      </c>
      <c r="M378" s="118">
        <v>44313</v>
      </c>
      <c r="N378" s="95" t="s">
        <v>614</v>
      </c>
      <c r="O378" s="88"/>
      <c r="P378" s="96"/>
      <c r="Q378" s="95"/>
      <c r="R378" s="88"/>
      <c r="S378" s="96"/>
      <c r="T378" s="122">
        <v>8.4700000000000006</v>
      </c>
      <c r="U378" s="160" t="s">
        <v>980</v>
      </c>
      <c r="V378" s="168" t="s">
        <v>583</v>
      </c>
      <c r="W378" s="133" t="s">
        <v>870</v>
      </c>
      <c r="X378" s="133" t="s">
        <v>67</v>
      </c>
      <c r="Y378" s="134" t="s">
        <v>981</v>
      </c>
      <c r="Z378" s="515" t="s">
        <v>982</v>
      </c>
      <c r="AA378" s="138">
        <v>45175</v>
      </c>
      <c r="AB378" s="139" t="s">
        <v>998</v>
      </c>
      <c r="AC378" s="140" t="s">
        <v>999</v>
      </c>
      <c r="AD378" s="148"/>
      <c r="AE378" s="149"/>
      <c r="AF378" s="150"/>
      <c r="AG378" s="151"/>
      <c r="AH378" s="151"/>
      <c r="AI378" s="151"/>
      <c r="AJ378" s="151"/>
      <c r="AK378" s="152"/>
      <c r="AL378" s="135"/>
      <c r="AM378" s="172"/>
      <c r="AN378" s="172"/>
      <c r="AO378" s="173"/>
    </row>
    <row r="379" spans="2:41" s="82" customFormat="1" ht="35.25" customHeight="1" x14ac:dyDescent="0.2">
      <c r="B379" s="171">
        <v>375</v>
      </c>
      <c r="C379" s="170" t="s">
        <v>850</v>
      </c>
      <c r="D379" s="88">
        <v>2021</v>
      </c>
      <c r="E379" s="113" t="s">
        <v>407</v>
      </c>
      <c r="F379" s="95" t="s">
        <v>565</v>
      </c>
      <c r="G379" s="105" t="s">
        <v>899</v>
      </c>
      <c r="H379" s="106" t="s">
        <v>757</v>
      </c>
      <c r="I379" s="105" t="s">
        <v>759</v>
      </c>
      <c r="J379" s="107" t="s">
        <v>900</v>
      </c>
      <c r="K379" s="99" t="s">
        <v>928</v>
      </c>
      <c r="L379" s="117">
        <v>44369</v>
      </c>
      <c r="M379" s="118">
        <v>44369</v>
      </c>
      <c r="N379" s="95" t="s">
        <v>614</v>
      </c>
      <c r="O379" s="88"/>
      <c r="P379" s="96"/>
      <c r="Q379" s="95"/>
      <c r="R379" s="88"/>
      <c r="S379" s="96"/>
      <c r="T379" s="122">
        <v>5.7</v>
      </c>
      <c r="U379" s="160" t="s">
        <v>980</v>
      </c>
      <c r="V379" s="168" t="s">
        <v>583</v>
      </c>
      <c r="W379" s="133" t="s">
        <v>870</v>
      </c>
      <c r="X379" s="133" t="s">
        <v>67</v>
      </c>
      <c r="Y379" s="134" t="s">
        <v>981</v>
      </c>
      <c r="Z379" s="515" t="s">
        <v>1001</v>
      </c>
      <c r="AA379" s="138">
        <v>45175</v>
      </c>
      <c r="AB379" s="139" t="s">
        <v>998</v>
      </c>
      <c r="AC379" s="140" t="s">
        <v>999</v>
      </c>
      <c r="AD379" s="148"/>
      <c r="AE379" s="149"/>
      <c r="AF379" s="150"/>
      <c r="AG379" s="151"/>
      <c r="AH379" s="151"/>
      <c r="AI379" s="151"/>
      <c r="AJ379" s="151"/>
      <c r="AK379" s="152"/>
      <c r="AL379" s="135"/>
      <c r="AM379" s="172"/>
      <c r="AN379" s="172"/>
      <c r="AO379" s="173"/>
    </row>
    <row r="380" spans="2:41" s="82" customFormat="1" ht="35.25" customHeight="1" x14ac:dyDescent="0.2">
      <c r="B380" s="171">
        <v>376</v>
      </c>
      <c r="C380" s="170" t="s">
        <v>850</v>
      </c>
      <c r="D380" s="88">
        <v>2021</v>
      </c>
      <c r="E380" s="113" t="s">
        <v>407</v>
      </c>
      <c r="F380" s="95" t="s">
        <v>565</v>
      </c>
      <c r="G380" s="105" t="s">
        <v>899</v>
      </c>
      <c r="H380" s="106" t="s">
        <v>757</v>
      </c>
      <c r="I380" s="105" t="s">
        <v>759</v>
      </c>
      <c r="J380" s="107" t="s">
        <v>900</v>
      </c>
      <c r="K380" s="99" t="s">
        <v>929</v>
      </c>
      <c r="L380" s="117">
        <v>44404</v>
      </c>
      <c r="M380" s="118" t="s">
        <v>930</v>
      </c>
      <c r="N380" s="95" t="s">
        <v>614</v>
      </c>
      <c r="O380" s="88"/>
      <c r="P380" s="96"/>
      <c r="Q380" s="95"/>
      <c r="R380" s="88"/>
      <c r="S380" s="96"/>
      <c r="T380" s="122">
        <v>14.3</v>
      </c>
      <c r="U380" s="160" t="s">
        <v>980</v>
      </c>
      <c r="V380" s="168" t="s">
        <v>583</v>
      </c>
      <c r="W380" s="133" t="s">
        <v>870</v>
      </c>
      <c r="X380" s="133" t="s">
        <v>67</v>
      </c>
      <c r="Y380" s="134" t="s">
        <v>981</v>
      </c>
      <c r="Z380" s="515" t="s">
        <v>983</v>
      </c>
      <c r="AA380" s="138">
        <v>45175</v>
      </c>
      <c r="AB380" s="139" t="s">
        <v>998</v>
      </c>
      <c r="AC380" s="140" t="s">
        <v>999</v>
      </c>
      <c r="AD380" s="148"/>
      <c r="AE380" s="149"/>
      <c r="AF380" s="150"/>
      <c r="AG380" s="151"/>
      <c r="AH380" s="151"/>
      <c r="AI380" s="151"/>
      <c r="AJ380" s="151"/>
      <c r="AK380" s="152"/>
      <c r="AL380" s="135"/>
      <c r="AM380" s="172"/>
      <c r="AN380" s="172"/>
      <c r="AO380" s="173"/>
    </row>
    <row r="381" spans="2:41" s="82" customFormat="1" ht="35.25" customHeight="1" x14ac:dyDescent="0.2">
      <c r="B381" s="171">
        <v>377</v>
      </c>
      <c r="C381" s="170" t="s">
        <v>850</v>
      </c>
      <c r="D381" s="88">
        <v>2021</v>
      </c>
      <c r="E381" s="113" t="s">
        <v>407</v>
      </c>
      <c r="F381" s="95" t="s">
        <v>565</v>
      </c>
      <c r="G381" s="105" t="s">
        <v>899</v>
      </c>
      <c r="H381" s="106" t="s">
        <v>757</v>
      </c>
      <c r="I381" s="105" t="s">
        <v>759</v>
      </c>
      <c r="J381" s="107" t="s">
        <v>900</v>
      </c>
      <c r="K381" s="99" t="s">
        <v>931</v>
      </c>
      <c r="L381" s="117">
        <v>44428</v>
      </c>
      <c r="M381" s="118">
        <v>44428</v>
      </c>
      <c r="N381" s="95" t="s">
        <v>614</v>
      </c>
      <c r="O381" s="88"/>
      <c r="P381" s="96"/>
      <c r="Q381" s="95"/>
      <c r="R381" s="88"/>
      <c r="S381" s="96"/>
      <c r="T381" s="122">
        <v>16.399999999999999</v>
      </c>
      <c r="U381" s="160" t="s">
        <v>980</v>
      </c>
      <c r="V381" s="168" t="s">
        <v>583</v>
      </c>
      <c r="W381" s="133" t="s">
        <v>870</v>
      </c>
      <c r="X381" s="133" t="s">
        <v>67</v>
      </c>
      <c r="Y381" s="134" t="s">
        <v>981</v>
      </c>
      <c r="Z381" s="515" t="s">
        <v>1001</v>
      </c>
      <c r="AA381" s="138">
        <v>45175</v>
      </c>
      <c r="AB381" s="139" t="s">
        <v>998</v>
      </c>
      <c r="AC381" s="140" t="s">
        <v>999</v>
      </c>
      <c r="AD381" s="148"/>
      <c r="AE381" s="149"/>
      <c r="AF381" s="150"/>
      <c r="AG381" s="151"/>
      <c r="AH381" s="151"/>
      <c r="AI381" s="151"/>
      <c r="AJ381" s="151"/>
      <c r="AK381" s="152"/>
      <c r="AL381" s="135"/>
      <c r="AM381" s="172"/>
      <c r="AN381" s="172"/>
      <c r="AO381" s="173"/>
    </row>
    <row r="382" spans="2:41" s="82" customFormat="1" ht="35.25" customHeight="1" x14ac:dyDescent="0.2">
      <c r="B382" s="171">
        <v>378</v>
      </c>
      <c r="C382" s="170" t="s">
        <v>850</v>
      </c>
      <c r="D382" s="88">
        <v>2021</v>
      </c>
      <c r="E382" s="113" t="s">
        <v>407</v>
      </c>
      <c r="F382" s="95" t="s">
        <v>565</v>
      </c>
      <c r="G382" s="105" t="s">
        <v>899</v>
      </c>
      <c r="H382" s="106" t="s">
        <v>757</v>
      </c>
      <c r="I382" s="105" t="s">
        <v>759</v>
      </c>
      <c r="J382" s="107" t="s">
        <v>900</v>
      </c>
      <c r="K382" s="99" t="s">
        <v>932</v>
      </c>
      <c r="L382" s="117">
        <v>44467</v>
      </c>
      <c r="M382" s="118">
        <v>44467</v>
      </c>
      <c r="N382" s="95" t="s">
        <v>614</v>
      </c>
      <c r="O382" s="88"/>
      <c r="P382" s="96"/>
      <c r="Q382" s="95"/>
      <c r="R382" s="88"/>
      <c r="S382" s="96"/>
      <c r="T382" s="122">
        <v>11.9</v>
      </c>
      <c r="U382" s="160" t="s">
        <v>980</v>
      </c>
      <c r="V382" s="168" t="s">
        <v>583</v>
      </c>
      <c r="W382" s="133" t="s">
        <v>870</v>
      </c>
      <c r="X382" s="133" t="s">
        <v>67</v>
      </c>
      <c r="Y382" s="134" t="s">
        <v>981</v>
      </c>
      <c r="Z382" s="515" t="s">
        <v>1001</v>
      </c>
      <c r="AA382" s="138">
        <v>45175</v>
      </c>
      <c r="AB382" s="139" t="s">
        <v>998</v>
      </c>
      <c r="AC382" s="140" t="s">
        <v>999</v>
      </c>
      <c r="AD382" s="148"/>
      <c r="AE382" s="149"/>
      <c r="AF382" s="150"/>
      <c r="AG382" s="151"/>
      <c r="AH382" s="151"/>
      <c r="AI382" s="151"/>
      <c r="AJ382" s="151"/>
      <c r="AK382" s="152"/>
      <c r="AL382" s="135"/>
      <c r="AM382" s="172"/>
      <c r="AN382" s="172"/>
      <c r="AO382" s="173"/>
    </row>
    <row r="383" spans="2:41" s="82" customFormat="1" ht="35.25" customHeight="1" x14ac:dyDescent="0.2">
      <c r="B383" s="171">
        <v>379</v>
      </c>
      <c r="C383" s="170" t="s">
        <v>850</v>
      </c>
      <c r="D383" s="88">
        <v>2021</v>
      </c>
      <c r="E383" s="113" t="s">
        <v>407</v>
      </c>
      <c r="F383" s="95" t="s">
        <v>565</v>
      </c>
      <c r="G383" s="105" t="s">
        <v>899</v>
      </c>
      <c r="H383" s="106" t="s">
        <v>757</v>
      </c>
      <c r="I383" s="105" t="s">
        <v>759</v>
      </c>
      <c r="J383" s="107" t="s">
        <v>900</v>
      </c>
      <c r="K383" s="99" t="s">
        <v>933</v>
      </c>
      <c r="L383" s="117">
        <v>44491</v>
      </c>
      <c r="M383" s="118">
        <v>44491</v>
      </c>
      <c r="N383" s="95" t="s">
        <v>614</v>
      </c>
      <c r="O383" s="88"/>
      <c r="P383" s="96"/>
      <c r="Q383" s="95"/>
      <c r="R383" s="88"/>
      <c r="S383" s="96"/>
      <c r="T383" s="122">
        <v>10</v>
      </c>
      <c r="U383" s="160" t="s">
        <v>980</v>
      </c>
      <c r="V383" s="168" t="s">
        <v>583</v>
      </c>
      <c r="W383" s="133" t="s">
        <v>870</v>
      </c>
      <c r="X383" s="133" t="s">
        <v>67</v>
      </c>
      <c r="Y383" s="134" t="s">
        <v>981</v>
      </c>
      <c r="Z383" s="515" t="s">
        <v>984</v>
      </c>
      <c r="AA383" s="138">
        <v>45175</v>
      </c>
      <c r="AB383" s="139" t="s">
        <v>998</v>
      </c>
      <c r="AC383" s="140" t="s">
        <v>999</v>
      </c>
      <c r="AD383" s="148"/>
      <c r="AE383" s="149"/>
      <c r="AF383" s="150"/>
      <c r="AG383" s="151"/>
      <c r="AH383" s="151"/>
      <c r="AI383" s="151"/>
      <c r="AJ383" s="151"/>
      <c r="AK383" s="152"/>
      <c r="AL383" s="135"/>
      <c r="AM383" s="172"/>
      <c r="AN383" s="172"/>
      <c r="AO383" s="173"/>
    </row>
    <row r="384" spans="2:41" s="82" customFormat="1" ht="35.25" customHeight="1" x14ac:dyDescent="0.2">
      <c r="B384" s="171">
        <v>380</v>
      </c>
      <c r="C384" s="170" t="s">
        <v>850</v>
      </c>
      <c r="D384" s="88">
        <v>2021</v>
      </c>
      <c r="E384" s="113" t="s">
        <v>407</v>
      </c>
      <c r="F384" s="95" t="s">
        <v>565</v>
      </c>
      <c r="G384" s="105" t="s">
        <v>899</v>
      </c>
      <c r="H384" s="106" t="s">
        <v>757</v>
      </c>
      <c r="I384" s="105" t="s">
        <v>759</v>
      </c>
      <c r="J384" s="107" t="s">
        <v>900</v>
      </c>
      <c r="K384" s="99" t="s">
        <v>934</v>
      </c>
      <c r="L384" s="117">
        <v>44529</v>
      </c>
      <c r="M384" s="118">
        <v>44529</v>
      </c>
      <c r="N384" s="95" t="s">
        <v>614</v>
      </c>
      <c r="O384" s="88"/>
      <c r="P384" s="96"/>
      <c r="Q384" s="95"/>
      <c r="R384" s="88"/>
      <c r="S384" s="96"/>
      <c r="T384" s="122">
        <v>3.56</v>
      </c>
      <c r="U384" s="160" t="s">
        <v>980</v>
      </c>
      <c r="V384" s="168" t="s">
        <v>583</v>
      </c>
      <c r="W384" s="133" t="s">
        <v>870</v>
      </c>
      <c r="X384" s="133" t="s">
        <v>67</v>
      </c>
      <c r="Y384" s="134" t="s">
        <v>981</v>
      </c>
      <c r="Z384" s="515" t="s">
        <v>1001</v>
      </c>
      <c r="AA384" s="138">
        <v>45175</v>
      </c>
      <c r="AB384" s="139" t="s">
        <v>998</v>
      </c>
      <c r="AC384" s="140" t="s">
        <v>999</v>
      </c>
      <c r="AD384" s="148"/>
      <c r="AE384" s="149"/>
      <c r="AF384" s="150"/>
      <c r="AG384" s="151"/>
      <c r="AH384" s="151"/>
      <c r="AI384" s="151"/>
      <c r="AJ384" s="151"/>
      <c r="AK384" s="152"/>
      <c r="AL384" s="135"/>
      <c r="AM384" s="172"/>
      <c r="AN384" s="172"/>
      <c r="AO384" s="173"/>
    </row>
    <row r="385" spans="2:41" s="82" customFormat="1" ht="35.25" customHeight="1" x14ac:dyDescent="0.2">
      <c r="B385" s="171">
        <v>381</v>
      </c>
      <c r="C385" s="170" t="s">
        <v>850</v>
      </c>
      <c r="D385" s="88">
        <v>2022</v>
      </c>
      <c r="E385" s="113" t="s">
        <v>407</v>
      </c>
      <c r="F385" s="95" t="s">
        <v>565</v>
      </c>
      <c r="G385" s="105" t="s">
        <v>899</v>
      </c>
      <c r="H385" s="106" t="s">
        <v>757</v>
      </c>
      <c r="I385" s="105" t="s">
        <v>759</v>
      </c>
      <c r="J385" s="107" t="s">
        <v>900</v>
      </c>
      <c r="K385" s="99" t="s">
        <v>924</v>
      </c>
      <c r="L385" s="117">
        <v>44588</v>
      </c>
      <c r="M385" s="118">
        <v>44588</v>
      </c>
      <c r="N385" s="95" t="s">
        <v>614</v>
      </c>
      <c r="O385" s="88"/>
      <c r="P385" s="96"/>
      <c r="Q385" s="95"/>
      <c r="R385" s="88"/>
      <c r="S385" s="96"/>
      <c r="T385" s="122">
        <v>4.91</v>
      </c>
      <c r="U385" s="160" t="s">
        <v>980</v>
      </c>
      <c r="V385" s="168" t="s">
        <v>583</v>
      </c>
      <c r="W385" s="133" t="s">
        <v>870</v>
      </c>
      <c r="X385" s="133" t="s">
        <v>67</v>
      </c>
      <c r="Y385" s="134" t="s">
        <v>981</v>
      </c>
      <c r="Z385" s="515" t="s">
        <v>1001</v>
      </c>
      <c r="AA385" s="138">
        <v>45175</v>
      </c>
      <c r="AB385" s="139" t="s">
        <v>998</v>
      </c>
      <c r="AC385" s="140" t="s">
        <v>999</v>
      </c>
      <c r="AD385" s="148"/>
      <c r="AE385" s="149"/>
      <c r="AF385" s="150"/>
      <c r="AG385" s="151"/>
      <c r="AH385" s="151"/>
      <c r="AI385" s="151"/>
      <c r="AJ385" s="151"/>
      <c r="AK385" s="152"/>
      <c r="AL385" s="135"/>
      <c r="AM385" s="172"/>
      <c r="AN385" s="172"/>
      <c r="AO385" s="173"/>
    </row>
    <row r="386" spans="2:41" s="82" customFormat="1" ht="35.25" customHeight="1" x14ac:dyDescent="0.2">
      <c r="B386" s="171">
        <v>382</v>
      </c>
      <c r="C386" s="170" t="s">
        <v>850</v>
      </c>
      <c r="D386" s="88">
        <v>2022</v>
      </c>
      <c r="E386" s="113" t="s">
        <v>407</v>
      </c>
      <c r="F386" s="95" t="s">
        <v>565</v>
      </c>
      <c r="G386" s="105" t="s">
        <v>899</v>
      </c>
      <c r="H386" s="106" t="s">
        <v>757</v>
      </c>
      <c r="I386" s="105" t="s">
        <v>759</v>
      </c>
      <c r="J386" s="107" t="s">
        <v>900</v>
      </c>
      <c r="K386" s="99" t="s">
        <v>935</v>
      </c>
      <c r="L386" s="117">
        <v>44617</v>
      </c>
      <c r="M386" s="118">
        <v>44617</v>
      </c>
      <c r="N386" s="95" t="s">
        <v>614</v>
      </c>
      <c r="O386" s="88"/>
      <c r="P386" s="96"/>
      <c r="Q386" s="95"/>
      <c r="R386" s="88"/>
      <c r="S386" s="96"/>
      <c r="T386" s="122">
        <v>15.6</v>
      </c>
      <c r="U386" s="160" t="s">
        <v>980</v>
      </c>
      <c r="V386" s="168" t="s">
        <v>583</v>
      </c>
      <c r="W386" s="133" t="s">
        <v>870</v>
      </c>
      <c r="X386" s="133" t="s">
        <v>67</v>
      </c>
      <c r="Y386" s="134" t="s">
        <v>981</v>
      </c>
      <c r="Z386" s="515" t="s">
        <v>985</v>
      </c>
      <c r="AA386" s="138">
        <v>45175</v>
      </c>
      <c r="AB386" s="139" t="s">
        <v>998</v>
      </c>
      <c r="AC386" s="140" t="s">
        <v>999</v>
      </c>
      <c r="AD386" s="148"/>
      <c r="AE386" s="149"/>
      <c r="AF386" s="150"/>
      <c r="AG386" s="151"/>
      <c r="AH386" s="151"/>
      <c r="AI386" s="151"/>
      <c r="AJ386" s="151"/>
      <c r="AK386" s="152"/>
      <c r="AL386" s="135"/>
      <c r="AM386" s="172"/>
      <c r="AN386" s="172"/>
      <c r="AO386" s="173"/>
    </row>
    <row r="387" spans="2:41" s="82" customFormat="1" ht="35.25" customHeight="1" x14ac:dyDescent="0.2">
      <c r="B387" s="171">
        <v>383</v>
      </c>
      <c r="C387" s="170" t="s">
        <v>850</v>
      </c>
      <c r="D387" s="88">
        <v>2022</v>
      </c>
      <c r="E387" s="113" t="s">
        <v>407</v>
      </c>
      <c r="F387" s="95" t="s">
        <v>565</v>
      </c>
      <c r="G387" s="105" t="s">
        <v>899</v>
      </c>
      <c r="H387" s="106" t="s">
        <v>757</v>
      </c>
      <c r="I387" s="105" t="s">
        <v>759</v>
      </c>
      <c r="J387" s="107" t="s">
        <v>900</v>
      </c>
      <c r="K387" s="99" t="s">
        <v>926</v>
      </c>
      <c r="L387" s="117">
        <v>44672</v>
      </c>
      <c r="M387" s="118">
        <v>44672</v>
      </c>
      <c r="N387" s="95" t="s">
        <v>614</v>
      </c>
      <c r="O387" s="88"/>
      <c r="P387" s="96"/>
      <c r="Q387" s="95"/>
      <c r="R387" s="88"/>
      <c r="S387" s="96"/>
      <c r="T387" s="122">
        <v>11.7</v>
      </c>
      <c r="U387" s="160" t="s">
        <v>980</v>
      </c>
      <c r="V387" s="168" t="s">
        <v>583</v>
      </c>
      <c r="W387" s="133" t="s">
        <v>870</v>
      </c>
      <c r="X387" s="133" t="s">
        <v>67</v>
      </c>
      <c r="Y387" s="134" t="s">
        <v>981</v>
      </c>
      <c r="Z387" s="515" t="s">
        <v>1001</v>
      </c>
      <c r="AA387" s="138">
        <v>45175</v>
      </c>
      <c r="AB387" s="139" t="s">
        <v>998</v>
      </c>
      <c r="AC387" s="140" t="s">
        <v>999</v>
      </c>
      <c r="AD387" s="148"/>
      <c r="AE387" s="149"/>
      <c r="AF387" s="150"/>
      <c r="AG387" s="151"/>
      <c r="AH387" s="151"/>
      <c r="AI387" s="151"/>
      <c r="AJ387" s="151"/>
      <c r="AK387" s="152"/>
      <c r="AL387" s="135"/>
      <c r="AM387" s="172"/>
      <c r="AN387" s="172"/>
      <c r="AO387" s="173"/>
    </row>
    <row r="388" spans="2:41" s="82" customFormat="1" ht="35.25" customHeight="1" x14ac:dyDescent="0.2">
      <c r="B388" s="171">
        <v>384</v>
      </c>
      <c r="C388" s="170" t="s">
        <v>850</v>
      </c>
      <c r="D388" s="88">
        <v>2022</v>
      </c>
      <c r="E388" s="113" t="s">
        <v>407</v>
      </c>
      <c r="F388" s="95" t="s">
        <v>565</v>
      </c>
      <c r="G388" s="105" t="s">
        <v>899</v>
      </c>
      <c r="H388" s="106" t="s">
        <v>757</v>
      </c>
      <c r="I388" s="105" t="s">
        <v>759</v>
      </c>
      <c r="J388" s="107" t="s">
        <v>900</v>
      </c>
      <c r="K388" s="99" t="s">
        <v>927</v>
      </c>
      <c r="L388" s="117">
        <v>44707</v>
      </c>
      <c r="M388" s="118">
        <v>44767</v>
      </c>
      <c r="N388" s="95" t="s">
        <v>614</v>
      </c>
      <c r="O388" s="88"/>
      <c r="P388" s="96"/>
      <c r="Q388" s="95"/>
      <c r="R388" s="88"/>
      <c r="S388" s="96"/>
      <c r="T388" s="122">
        <v>17</v>
      </c>
      <c r="U388" s="160" t="s">
        <v>980</v>
      </c>
      <c r="V388" s="168" t="s">
        <v>583</v>
      </c>
      <c r="W388" s="133" t="s">
        <v>870</v>
      </c>
      <c r="X388" s="133" t="s">
        <v>67</v>
      </c>
      <c r="Y388" s="134" t="s">
        <v>981</v>
      </c>
      <c r="Z388" s="515" t="s">
        <v>1001</v>
      </c>
      <c r="AA388" s="138">
        <v>45175</v>
      </c>
      <c r="AB388" s="139" t="s">
        <v>998</v>
      </c>
      <c r="AC388" s="140" t="s">
        <v>999</v>
      </c>
      <c r="AD388" s="148"/>
      <c r="AE388" s="149"/>
      <c r="AF388" s="150"/>
      <c r="AG388" s="151"/>
      <c r="AH388" s="151"/>
      <c r="AI388" s="151"/>
      <c r="AJ388" s="151"/>
      <c r="AK388" s="152"/>
      <c r="AL388" s="135"/>
      <c r="AM388" s="172"/>
      <c r="AN388" s="172"/>
      <c r="AO388" s="173"/>
    </row>
    <row r="389" spans="2:41" s="82" customFormat="1" ht="35.25" customHeight="1" x14ac:dyDescent="0.2">
      <c r="B389" s="171">
        <v>385</v>
      </c>
      <c r="C389" s="170" t="s">
        <v>850</v>
      </c>
      <c r="D389" s="88">
        <v>2022</v>
      </c>
      <c r="E389" s="113" t="s">
        <v>407</v>
      </c>
      <c r="F389" s="95" t="s">
        <v>565</v>
      </c>
      <c r="G389" s="105" t="s">
        <v>899</v>
      </c>
      <c r="H389" s="106" t="s">
        <v>757</v>
      </c>
      <c r="I389" s="105" t="s">
        <v>759</v>
      </c>
      <c r="J389" s="107" t="s">
        <v>900</v>
      </c>
      <c r="K389" s="99" t="s">
        <v>936</v>
      </c>
      <c r="L389" s="117">
        <v>44735</v>
      </c>
      <c r="M389" s="118">
        <v>44735</v>
      </c>
      <c r="N389" s="95" t="s">
        <v>614</v>
      </c>
      <c r="O389" s="88"/>
      <c r="P389" s="96"/>
      <c r="Q389" s="95"/>
      <c r="R389" s="88"/>
      <c r="S389" s="96"/>
      <c r="T389" s="122">
        <v>29.9</v>
      </c>
      <c r="U389" s="160" t="s">
        <v>980</v>
      </c>
      <c r="V389" s="168" t="s">
        <v>583</v>
      </c>
      <c r="W389" s="133" t="s">
        <v>870</v>
      </c>
      <c r="X389" s="133" t="s">
        <v>67</v>
      </c>
      <c r="Y389" s="134" t="s">
        <v>981</v>
      </c>
      <c r="Z389" s="515" t="s">
        <v>1001</v>
      </c>
      <c r="AA389" s="138">
        <v>45175</v>
      </c>
      <c r="AB389" s="139" t="s">
        <v>998</v>
      </c>
      <c r="AC389" s="140" t="s">
        <v>999</v>
      </c>
      <c r="AD389" s="148"/>
      <c r="AE389" s="149"/>
      <c r="AF389" s="150"/>
      <c r="AG389" s="151"/>
      <c r="AH389" s="151"/>
      <c r="AI389" s="151"/>
      <c r="AJ389" s="151"/>
      <c r="AK389" s="152"/>
      <c r="AL389" s="135"/>
      <c r="AM389" s="172"/>
      <c r="AN389" s="172"/>
      <c r="AO389" s="173"/>
    </row>
    <row r="390" spans="2:41" s="82" customFormat="1" ht="35.25" customHeight="1" x14ac:dyDescent="0.2">
      <c r="B390" s="171">
        <v>386</v>
      </c>
      <c r="C390" s="170" t="s">
        <v>850</v>
      </c>
      <c r="D390" s="88">
        <v>2022</v>
      </c>
      <c r="E390" s="113" t="s">
        <v>407</v>
      </c>
      <c r="F390" s="95" t="s">
        <v>565</v>
      </c>
      <c r="G390" s="105" t="s">
        <v>899</v>
      </c>
      <c r="H390" s="106" t="s">
        <v>757</v>
      </c>
      <c r="I390" s="105" t="s">
        <v>759</v>
      </c>
      <c r="J390" s="107" t="s">
        <v>900</v>
      </c>
      <c r="K390" s="99" t="s">
        <v>929</v>
      </c>
      <c r="L390" s="117">
        <v>44768</v>
      </c>
      <c r="M390" s="118">
        <v>44768</v>
      </c>
      <c r="N390" s="95" t="s">
        <v>614</v>
      </c>
      <c r="O390" s="88"/>
      <c r="P390" s="96"/>
      <c r="Q390" s="95"/>
      <c r="R390" s="88"/>
      <c r="S390" s="96"/>
      <c r="T390" s="122">
        <v>4.3899999999999997</v>
      </c>
      <c r="U390" s="160" t="s">
        <v>980</v>
      </c>
      <c r="V390" s="168" t="s">
        <v>583</v>
      </c>
      <c r="W390" s="133" t="s">
        <v>870</v>
      </c>
      <c r="X390" s="133" t="s">
        <v>67</v>
      </c>
      <c r="Y390" s="134" t="s">
        <v>981</v>
      </c>
      <c r="Z390" s="515" t="s">
        <v>1001</v>
      </c>
      <c r="AA390" s="138">
        <v>45175</v>
      </c>
      <c r="AB390" s="139" t="s">
        <v>998</v>
      </c>
      <c r="AC390" s="140" t="s">
        <v>999</v>
      </c>
      <c r="AD390" s="148"/>
      <c r="AE390" s="149"/>
      <c r="AF390" s="150"/>
      <c r="AG390" s="151"/>
      <c r="AH390" s="151"/>
      <c r="AI390" s="151"/>
      <c r="AJ390" s="151"/>
      <c r="AK390" s="152"/>
      <c r="AL390" s="135"/>
      <c r="AM390" s="172"/>
      <c r="AN390" s="172"/>
      <c r="AO390" s="173"/>
    </row>
    <row r="391" spans="2:41" s="82" customFormat="1" ht="35.25" customHeight="1" x14ac:dyDescent="0.2">
      <c r="B391" s="171">
        <v>387</v>
      </c>
      <c r="C391" s="170" t="s">
        <v>850</v>
      </c>
      <c r="D391" s="88">
        <v>2021</v>
      </c>
      <c r="E391" s="113" t="s">
        <v>407</v>
      </c>
      <c r="F391" s="95" t="s">
        <v>565</v>
      </c>
      <c r="G391" s="105" t="s">
        <v>899</v>
      </c>
      <c r="H391" s="106" t="s">
        <v>757</v>
      </c>
      <c r="I391" s="105" t="s">
        <v>901</v>
      </c>
      <c r="J391" s="107" t="s">
        <v>902</v>
      </c>
      <c r="K391" s="99" t="s">
        <v>924</v>
      </c>
      <c r="L391" s="117">
        <v>44217</v>
      </c>
      <c r="M391" s="118">
        <v>44217</v>
      </c>
      <c r="N391" s="95" t="s">
        <v>614</v>
      </c>
      <c r="O391" s="88"/>
      <c r="P391" s="96"/>
      <c r="Q391" s="95"/>
      <c r="R391" s="88"/>
      <c r="S391" s="96"/>
      <c r="T391" s="122">
        <v>3.25</v>
      </c>
      <c r="U391" s="160" t="s">
        <v>980</v>
      </c>
      <c r="V391" s="168" t="s">
        <v>583</v>
      </c>
      <c r="W391" s="133" t="s">
        <v>870</v>
      </c>
      <c r="X391" s="133" t="s">
        <v>67</v>
      </c>
      <c r="Y391" s="134" t="s">
        <v>981</v>
      </c>
      <c r="Z391" s="515" t="s">
        <v>1001</v>
      </c>
      <c r="AA391" s="138">
        <v>45175</v>
      </c>
      <c r="AB391" s="139" t="s">
        <v>998</v>
      </c>
      <c r="AC391" s="140" t="s">
        <v>999</v>
      </c>
      <c r="AD391" s="148"/>
      <c r="AE391" s="149"/>
      <c r="AF391" s="150"/>
      <c r="AG391" s="151"/>
      <c r="AH391" s="151"/>
      <c r="AI391" s="151"/>
      <c r="AJ391" s="151"/>
      <c r="AK391" s="152"/>
      <c r="AL391" s="135"/>
      <c r="AM391" s="172"/>
      <c r="AN391" s="172"/>
      <c r="AO391" s="173"/>
    </row>
    <row r="392" spans="2:41" s="82" customFormat="1" ht="35.25" customHeight="1" x14ac:dyDescent="0.2">
      <c r="B392" s="171">
        <v>388</v>
      </c>
      <c r="C392" s="170" t="s">
        <v>850</v>
      </c>
      <c r="D392" s="88">
        <v>2021</v>
      </c>
      <c r="E392" s="113" t="s">
        <v>407</v>
      </c>
      <c r="F392" s="95" t="s">
        <v>565</v>
      </c>
      <c r="G392" s="105" t="s">
        <v>899</v>
      </c>
      <c r="H392" s="106" t="s">
        <v>757</v>
      </c>
      <c r="I392" s="105" t="s">
        <v>901</v>
      </c>
      <c r="J392" s="107" t="s">
        <v>902</v>
      </c>
      <c r="K392" s="99" t="s">
        <v>937</v>
      </c>
      <c r="L392" s="117" t="s">
        <v>938</v>
      </c>
      <c r="M392" s="118" t="s">
        <v>938</v>
      </c>
      <c r="N392" s="95" t="s">
        <v>614</v>
      </c>
      <c r="O392" s="88"/>
      <c r="P392" s="96"/>
      <c r="Q392" s="95"/>
      <c r="R392" s="88"/>
      <c r="S392" s="96"/>
      <c r="T392" s="122">
        <v>12.4</v>
      </c>
      <c r="U392" s="160" t="s">
        <v>980</v>
      </c>
      <c r="V392" s="168" t="s">
        <v>583</v>
      </c>
      <c r="W392" s="133" t="s">
        <v>870</v>
      </c>
      <c r="X392" s="133" t="s">
        <v>67</v>
      </c>
      <c r="Y392" s="134" t="s">
        <v>981</v>
      </c>
      <c r="Z392" s="515" t="s">
        <v>1001</v>
      </c>
      <c r="AA392" s="138">
        <v>45175</v>
      </c>
      <c r="AB392" s="139" t="s">
        <v>998</v>
      </c>
      <c r="AC392" s="140" t="s">
        <v>999</v>
      </c>
      <c r="AD392" s="148"/>
      <c r="AE392" s="149"/>
      <c r="AF392" s="150"/>
      <c r="AG392" s="151"/>
      <c r="AH392" s="151"/>
      <c r="AI392" s="151"/>
      <c r="AJ392" s="151"/>
      <c r="AK392" s="152"/>
      <c r="AL392" s="135"/>
      <c r="AM392" s="172"/>
      <c r="AN392" s="172"/>
      <c r="AO392" s="173"/>
    </row>
    <row r="393" spans="2:41" s="82" customFormat="1" ht="35.25" customHeight="1" x14ac:dyDescent="0.2">
      <c r="B393" s="171">
        <v>389</v>
      </c>
      <c r="C393" s="170" t="s">
        <v>850</v>
      </c>
      <c r="D393" s="88">
        <v>2021</v>
      </c>
      <c r="E393" s="113" t="s">
        <v>407</v>
      </c>
      <c r="F393" s="95" t="s">
        <v>565</v>
      </c>
      <c r="G393" s="105" t="s">
        <v>899</v>
      </c>
      <c r="H393" s="106" t="s">
        <v>757</v>
      </c>
      <c r="I393" s="105" t="s">
        <v>901</v>
      </c>
      <c r="J393" s="107" t="s">
        <v>902</v>
      </c>
      <c r="K393" s="99" t="s">
        <v>939</v>
      </c>
      <c r="L393" s="117">
        <v>44271</v>
      </c>
      <c r="M393" s="118">
        <v>44271</v>
      </c>
      <c r="N393" s="95" t="s">
        <v>614</v>
      </c>
      <c r="O393" s="88"/>
      <c r="P393" s="96"/>
      <c r="Q393" s="95"/>
      <c r="R393" s="88"/>
      <c r="S393" s="96"/>
      <c r="T393" s="122">
        <v>22.5</v>
      </c>
      <c r="U393" s="160" t="s">
        <v>980</v>
      </c>
      <c r="V393" s="168" t="s">
        <v>583</v>
      </c>
      <c r="W393" s="133" t="s">
        <v>870</v>
      </c>
      <c r="X393" s="133" t="s">
        <v>67</v>
      </c>
      <c r="Y393" s="134" t="s">
        <v>981</v>
      </c>
      <c r="Z393" s="515" t="s">
        <v>1001</v>
      </c>
      <c r="AA393" s="138">
        <v>45175</v>
      </c>
      <c r="AB393" s="139" t="s">
        <v>998</v>
      </c>
      <c r="AC393" s="140" t="s">
        <v>999</v>
      </c>
      <c r="AD393" s="148"/>
      <c r="AE393" s="149"/>
      <c r="AF393" s="150"/>
      <c r="AG393" s="151"/>
      <c r="AH393" s="151"/>
      <c r="AI393" s="151"/>
      <c r="AJ393" s="151"/>
      <c r="AK393" s="152"/>
      <c r="AL393" s="135"/>
      <c r="AM393" s="172"/>
      <c r="AN393" s="172"/>
      <c r="AO393" s="173"/>
    </row>
    <row r="394" spans="2:41" s="82" customFormat="1" ht="35.25" customHeight="1" x14ac:dyDescent="0.2">
      <c r="B394" s="171">
        <v>390</v>
      </c>
      <c r="C394" s="170" t="s">
        <v>850</v>
      </c>
      <c r="D394" s="88">
        <v>2021</v>
      </c>
      <c r="E394" s="113" t="s">
        <v>407</v>
      </c>
      <c r="F394" s="95" t="s">
        <v>565</v>
      </c>
      <c r="G394" s="105" t="s">
        <v>899</v>
      </c>
      <c r="H394" s="106" t="s">
        <v>757</v>
      </c>
      <c r="I394" s="105" t="s">
        <v>901</v>
      </c>
      <c r="J394" s="107" t="s">
        <v>902</v>
      </c>
      <c r="K394" s="99" t="s">
        <v>927</v>
      </c>
      <c r="L394" s="117">
        <v>44294</v>
      </c>
      <c r="M394" s="118">
        <v>44294</v>
      </c>
      <c r="N394" s="95" t="s">
        <v>614</v>
      </c>
      <c r="O394" s="88"/>
      <c r="P394" s="96"/>
      <c r="Q394" s="95"/>
      <c r="R394" s="88"/>
      <c r="S394" s="96"/>
      <c r="T394" s="122">
        <v>8.2100000000000009</v>
      </c>
      <c r="U394" s="160" t="s">
        <v>980</v>
      </c>
      <c r="V394" s="168" t="s">
        <v>583</v>
      </c>
      <c r="W394" s="133" t="s">
        <v>870</v>
      </c>
      <c r="X394" s="133" t="s">
        <v>67</v>
      </c>
      <c r="Y394" s="134" t="s">
        <v>981</v>
      </c>
      <c r="Z394" s="515" t="s">
        <v>1001</v>
      </c>
      <c r="AA394" s="138">
        <v>45175</v>
      </c>
      <c r="AB394" s="139" t="s">
        <v>998</v>
      </c>
      <c r="AC394" s="140" t="s">
        <v>999</v>
      </c>
      <c r="AD394" s="148"/>
      <c r="AE394" s="149"/>
      <c r="AF394" s="150"/>
      <c r="AG394" s="151"/>
      <c r="AH394" s="151"/>
      <c r="AI394" s="151"/>
      <c r="AJ394" s="151"/>
      <c r="AK394" s="152"/>
      <c r="AL394" s="135"/>
      <c r="AM394" s="172"/>
      <c r="AN394" s="172"/>
      <c r="AO394" s="173"/>
    </row>
    <row r="395" spans="2:41" s="82" customFormat="1" ht="35.25" customHeight="1" x14ac:dyDescent="0.2">
      <c r="B395" s="171">
        <v>391</v>
      </c>
      <c r="C395" s="170" t="s">
        <v>850</v>
      </c>
      <c r="D395" s="88">
        <v>2021</v>
      </c>
      <c r="E395" s="113" t="s">
        <v>407</v>
      </c>
      <c r="F395" s="95" t="s">
        <v>565</v>
      </c>
      <c r="G395" s="105" t="s">
        <v>899</v>
      </c>
      <c r="H395" s="106" t="s">
        <v>757</v>
      </c>
      <c r="I395" s="105" t="s">
        <v>901</v>
      </c>
      <c r="J395" s="107" t="s">
        <v>902</v>
      </c>
      <c r="K395" s="99" t="s">
        <v>928</v>
      </c>
      <c r="L395" s="117" t="s">
        <v>940</v>
      </c>
      <c r="M395" s="118" t="s">
        <v>940</v>
      </c>
      <c r="N395" s="95" t="s">
        <v>614</v>
      </c>
      <c r="O395" s="88"/>
      <c r="P395" s="96"/>
      <c r="Q395" s="95"/>
      <c r="R395" s="88"/>
      <c r="S395" s="96"/>
      <c r="T395" s="122">
        <v>16.399999999999999</v>
      </c>
      <c r="U395" s="160" t="s">
        <v>980</v>
      </c>
      <c r="V395" s="168" t="s">
        <v>583</v>
      </c>
      <c r="W395" s="133" t="s">
        <v>870</v>
      </c>
      <c r="X395" s="133" t="s">
        <v>67</v>
      </c>
      <c r="Y395" s="134" t="s">
        <v>981</v>
      </c>
      <c r="Z395" s="515" t="s">
        <v>1001</v>
      </c>
      <c r="AA395" s="138">
        <v>45175</v>
      </c>
      <c r="AB395" s="139" t="s">
        <v>998</v>
      </c>
      <c r="AC395" s="140" t="s">
        <v>999</v>
      </c>
      <c r="AD395" s="148"/>
      <c r="AE395" s="149"/>
      <c r="AF395" s="150"/>
      <c r="AG395" s="151"/>
      <c r="AH395" s="151"/>
      <c r="AI395" s="151"/>
      <c r="AJ395" s="151"/>
      <c r="AK395" s="152"/>
      <c r="AL395" s="135"/>
      <c r="AM395" s="172"/>
      <c r="AN395" s="172"/>
      <c r="AO395" s="173"/>
    </row>
    <row r="396" spans="2:41" s="82" customFormat="1" ht="35.25" customHeight="1" x14ac:dyDescent="0.2">
      <c r="B396" s="171">
        <v>392</v>
      </c>
      <c r="C396" s="170" t="s">
        <v>850</v>
      </c>
      <c r="D396" s="88">
        <v>2021</v>
      </c>
      <c r="E396" s="113" t="s">
        <v>407</v>
      </c>
      <c r="F396" s="95" t="s">
        <v>565</v>
      </c>
      <c r="G396" s="105" t="s">
        <v>899</v>
      </c>
      <c r="H396" s="106" t="s">
        <v>757</v>
      </c>
      <c r="I396" s="105" t="s">
        <v>901</v>
      </c>
      <c r="J396" s="107" t="s">
        <v>902</v>
      </c>
      <c r="K396" s="99" t="s">
        <v>929</v>
      </c>
      <c r="L396" s="117">
        <v>44357</v>
      </c>
      <c r="M396" s="118">
        <v>44357</v>
      </c>
      <c r="N396" s="95" t="s">
        <v>614</v>
      </c>
      <c r="O396" s="88"/>
      <c r="P396" s="96"/>
      <c r="Q396" s="95"/>
      <c r="R396" s="88"/>
      <c r="S396" s="96"/>
      <c r="T396" s="122">
        <v>37.5</v>
      </c>
      <c r="U396" s="160" t="s">
        <v>980</v>
      </c>
      <c r="V396" s="168" t="s">
        <v>583</v>
      </c>
      <c r="W396" s="133" t="s">
        <v>870</v>
      </c>
      <c r="X396" s="133" t="s">
        <v>67</v>
      </c>
      <c r="Y396" s="134" t="s">
        <v>981</v>
      </c>
      <c r="Z396" s="515" t="s">
        <v>1001</v>
      </c>
      <c r="AA396" s="138">
        <v>45175</v>
      </c>
      <c r="AB396" s="139" t="s">
        <v>998</v>
      </c>
      <c r="AC396" s="140" t="s">
        <v>999</v>
      </c>
      <c r="AD396" s="148"/>
      <c r="AE396" s="149"/>
      <c r="AF396" s="150"/>
      <c r="AG396" s="151"/>
      <c r="AH396" s="151"/>
      <c r="AI396" s="151"/>
      <c r="AJ396" s="151"/>
      <c r="AK396" s="152"/>
      <c r="AL396" s="135"/>
      <c r="AM396" s="172"/>
      <c r="AN396" s="172"/>
      <c r="AO396" s="173"/>
    </row>
    <row r="397" spans="2:41" s="82" customFormat="1" ht="35.25" customHeight="1" x14ac:dyDescent="0.2">
      <c r="B397" s="171">
        <v>393</v>
      </c>
      <c r="C397" s="170" t="s">
        <v>850</v>
      </c>
      <c r="D397" s="88">
        <v>2021</v>
      </c>
      <c r="E397" s="113" t="s">
        <v>407</v>
      </c>
      <c r="F397" s="95" t="s">
        <v>565</v>
      </c>
      <c r="G397" s="105" t="s">
        <v>899</v>
      </c>
      <c r="H397" s="106" t="s">
        <v>757</v>
      </c>
      <c r="I397" s="105" t="s">
        <v>901</v>
      </c>
      <c r="J397" s="107" t="s">
        <v>902</v>
      </c>
      <c r="K397" s="99" t="s">
        <v>941</v>
      </c>
      <c r="L397" s="117">
        <v>44392</v>
      </c>
      <c r="M397" s="118">
        <v>44392</v>
      </c>
      <c r="N397" s="95" t="s">
        <v>614</v>
      </c>
      <c r="O397" s="88"/>
      <c r="P397" s="96"/>
      <c r="Q397" s="95"/>
      <c r="R397" s="88"/>
      <c r="S397" s="96"/>
      <c r="T397" s="122">
        <v>11.4</v>
      </c>
      <c r="U397" s="160" t="s">
        <v>980</v>
      </c>
      <c r="V397" s="168" t="s">
        <v>583</v>
      </c>
      <c r="W397" s="133" t="s">
        <v>870</v>
      </c>
      <c r="X397" s="133" t="s">
        <v>67</v>
      </c>
      <c r="Y397" s="134" t="s">
        <v>981</v>
      </c>
      <c r="Z397" s="515" t="s">
        <v>1001</v>
      </c>
      <c r="AA397" s="138">
        <v>45175</v>
      </c>
      <c r="AB397" s="139" t="s">
        <v>998</v>
      </c>
      <c r="AC397" s="140" t="s">
        <v>999</v>
      </c>
      <c r="AD397" s="148"/>
      <c r="AE397" s="149"/>
      <c r="AF397" s="150"/>
      <c r="AG397" s="151"/>
      <c r="AH397" s="151"/>
      <c r="AI397" s="151"/>
      <c r="AJ397" s="151"/>
      <c r="AK397" s="152"/>
      <c r="AL397" s="135"/>
      <c r="AM397" s="172"/>
      <c r="AN397" s="172"/>
      <c r="AO397" s="173"/>
    </row>
    <row r="398" spans="2:41" s="82" customFormat="1" ht="35.25" customHeight="1" x14ac:dyDescent="0.2">
      <c r="B398" s="171">
        <v>394</v>
      </c>
      <c r="C398" s="170" t="s">
        <v>850</v>
      </c>
      <c r="D398" s="88">
        <v>2021</v>
      </c>
      <c r="E398" s="113" t="s">
        <v>407</v>
      </c>
      <c r="F398" s="95" t="s">
        <v>565</v>
      </c>
      <c r="G398" s="105" t="s">
        <v>899</v>
      </c>
      <c r="H398" s="106" t="s">
        <v>757</v>
      </c>
      <c r="I398" s="105" t="s">
        <v>901</v>
      </c>
      <c r="J398" s="107" t="s">
        <v>902</v>
      </c>
      <c r="K398" s="99" t="s">
        <v>932</v>
      </c>
      <c r="L398" s="117">
        <v>44420</v>
      </c>
      <c r="M398" s="118">
        <v>44420</v>
      </c>
      <c r="N398" s="95" t="s">
        <v>614</v>
      </c>
      <c r="O398" s="88"/>
      <c r="P398" s="96"/>
      <c r="Q398" s="95"/>
      <c r="R398" s="88"/>
      <c r="S398" s="96"/>
      <c r="T398" s="122">
        <v>33.799999999999997</v>
      </c>
      <c r="U398" s="160" t="s">
        <v>980</v>
      </c>
      <c r="V398" s="168" t="s">
        <v>583</v>
      </c>
      <c r="W398" s="133" t="s">
        <v>870</v>
      </c>
      <c r="X398" s="133" t="s">
        <v>67</v>
      </c>
      <c r="Y398" s="134" t="s">
        <v>981</v>
      </c>
      <c r="Z398" s="515" t="s">
        <v>1001</v>
      </c>
      <c r="AA398" s="138">
        <v>45175</v>
      </c>
      <c r="AB398" s="139" t="s">
        <v>998</v>
      </c>
      <c r="AC398" s="140" t="s">
        <v>999</v>
      </c>
      <c r="AD398" s="148"/>
      <c r="AE398" s="149"/>
      <c r="AF398" s="150"/>
      <c r="AG398" s="151"/>
      <c r="AH398" s="151"/>
      <c r="AI398" s="151"/>
      <c r="AJ398" s="151"/>
      <c r="AK398" s="152"/>
      <c r="AL398" s="135"/>
      <c r="AM398" s="172"/>
      <c r="AN398" s="172"/>
      <c r="AO398" s="173"/>
    </row>
    <row r="399" spans="2:41" s="82" customFormat="1" ht="35.25" customHeight="1" x14ac:dyDescent="0.2">
      <c r="B399" s="171">
        <v>395</v>
      </c>
      <c r="C399" s="170" t="s">
        <v>850</v>
      </c>
      <c r="D399" s="88">
        <v>2021</v>
      </c>
      <c r="E399" s="113" t="s">
        <v>407</v>
      </c>
      <c r="F399" s="95" t="s">
        <v>565</v>
      </c>
      <c r="G399" s="105" t="s">
        <v>899</v>
      </c>
      <c r="H399" s="106" t="s">
        <v>757</v>
      </c>
      <c r="I399" s="105" t="s">
        <v>901</v>
      </c>
      <c r="J399" s="107" t="s">
        <v>902</v>
      </c>
      <c r="K399" s="99" t="s">
        <v>942</v>
      </c>
      <c r="L399" s="117">
        <v>44455</v>
      </c>
      <c r="M399" s="118">
        <v>44455</v>
      </c>
      <c r="N399" s="95" t="s">
        <v>614</v>
      </c>
      <c r="O399" s="88"/>
      <c r="P399" s="96"/>
      <c r="Q399" s="95"/>
      <c r="R399" s="88"/>
      <c r="S399" s="96"/>
      <c r="T399" s="122">
        <v>31</v>
      </c>
      <c r="U399" s="160" t="s">
        <v>980</v>
      </c>
      <c r="V399" s="168" t="s">
        <v>583</v>
      </c>
      <c r="W399" s="133" t="s">
        <v>870</v>
      </c>
      <c r="X399" s="133" t="s">
        <v>67</v>
      </c>
      <c r="Y399" s="134" t="s">
        <v>981</v>
      </c>
      <c r="Z399" s="515" t="s">
        <v>1001</v>
      </c>
      <c r="AA399" s="138">
        <v>45175</v>
      </c>
      <c r="AB399" s="139" t="s">
        <v>998</v>
      </c>
      <c r="AC399" s="140" t="s">
        <v>999</v>
      </c>
      <c r="AD399" s="148"/>
      <c r="AE399" s="149"/>
      <c r="AF399" s="150"/>
      <c r="AG399" s="151"/>
      <c r="AH399" s="151"/>
      <c r="AI399" s="151"/>
      <c r="AJ399" s="151"/>
      <c r="AK399" s="152"/>
      <c r="AL399" s="135"/>
      <c r="AM399" s="172"/>
      <c r="AN399" s="172"/>
      <c r="AO399" s="173"/>
    </row>
    <row r="400" spans="2:41" s="82" customFormat="1" ht="35.25" customHeight="1" x14ac:dyDescent="0.2">
      <c r="B400" s="171">
        <v>396</v>
      </c>
      <c r="C400" s="170" t="s">
        <v>850</v>
      </c>
      <c r="D400" s="88">
        <v>2021</v>
      </c>
      <c r="E400" s="113" t="s">
        <v>407</v>
      </c>
      <c r="F400" s="95" t="s">
        <v>565</v>
      </c>
      <c r="G400" s="105" t="s">
        <v>899</v>
      </c>
      <c r="H400" s="106" t="s">
        <v>757</v>
      </c>
      <c r="I400" s="105" t="s">
        <v>901</v>
      </c>
      <c r="J400" s="107" t="s">
        <v>902</v>
      </c>
      <c r="K400" s="99" t="s">
        <v>934</v>
      </c>
      <c r="L400" s="117">
        <v>44481</v>
      </c>
      <c r="M400" s="118">
        <v>44481</v>
      </c>
      <c r="N400" s="95" t="s">
        <v>614</v>
      </c>
      <c r="O400" s="88"/>
      <c r="P400" s="96"/>
      <c r="Q400" s="95"/>
      <c r="R400" s="88"/>
      <c r="S400" s="96"/>
      <c r="T400" s="122">
        <v>13.3</v>
      </c>
      <c r="U400" s="160" t="s">
        <v>980</v>
      </c>
      <c r="V400" s="168" t="s">
        <v>583</v>
      </c>
      <c r="W400" s="133" t="s">
        <v>870</v>
      </c>
      <c r="X400" s="133" t="s">
        <v>67</v>
      </c>
      <c r="Y400" s="134" t="s">
        <v>981</v>
      </c>
      <c r="Z400" s="515" t="s">
        <v>1001</v>
      </c>
      <c r="AA400" s="138">
        <v>45175</v>
      </c>
      <c r="AB400" s="139" t="s">
        <v>998</v>
      </c>
      <c r="AC400" s="140" t="s">
        <v>999</v>
      </c>
      <c r="AD400" s="148"/>
      <c r="AE400" s="149"/>
      <c r="AF400" s="150"/>
      <c r="AG400" s="151"/>
      <c r="AH400" s="151"/>
      <c r="AI400" s="151"/>
      <c r="AJ400" s="151"/>
      <c r="AK400" s="152"/>
      <c r="AL400" s="135"/>
      <c r="AM400" s="172"/>
      <c r="AN400" s="172"/>
      <c r="AO400" s="173"/>
    </row>
    <row r="401" spans="2:41" s="82" customFormat="1" ht="35.25" customHeight="1" x14ac:dyDescent="0.2">
      <c r="B401" s="171">
        <v>397</v>
      </c>
      <c r="C401" s="170" t="s">
        <v>850</v>
      </c>
      <c r="D401" s="88">
        <v>2021</v>
      </c>
      <c r="E401" s="113" t="s">
        <v>407</v>
      </c>
      <c r="F401" s="95" t="s">
        <v>565</v>
      </c>
      <c r="G401" s="105" t="s">
        <v>899</v>
      </c>
      <c r="H401" s="106" t="s">
        <v>757</v>
      </c>
      <c r="I401" s="105" t="s">
        <v>901</v>
      </c>
      <c r="J401" s="107" t="s">
        <v>902</v>
      </c>
      <c r="K401" s="99" t="s">
        <v>943</v>
      </c>
      <c r="L401" s="117">
        <v>44512</v>
      </c>
      <c r="M401" s="118">
        <v>44512</v>
      </c>
      <c r="N401" s="95" t="s">
        <v>614</v>
      </c>
      <c r="O401" s="88"/>
      <c r="P401" s="96"/>
      <c r="Q401" s="95"/>
      <c r="R401" s="88"/>
      <c r="S401" s="96"/>
      <c r="T401" s="122">
        <v>19.399999999999999</v>
      </c>
      <c r="U401" s="160" t="s">
        <v>980</v>
      </c>
      <c r="V401" s="168" t="s">
        <v>583</v>
      </c>
      <c r="W401" s="133" t="s">
        <v>870</v>
      </c>
      <c r="X401" s="133" t="s">
        <v>67</v>
      </c>
      <c r="Y401" s="134" t="s">
        <v>981</v>
      </c>
      <c r="Z401" s="515" t="s">
        <v>1001</v>
      </c>
      <c r="AA401" s="138">
        <v>45175</v>
      </c>
      <c r="AB401" s="139" t="s">
        <v>998</v>
      </c>
      <c r="AC401" s="140" t="s">
        <v>999</v>
      </c>
      <c r="AD401" s="148"/>
      <c r="AE401" s="149"/>
      <c r="AF401" s="150"/>
      <c r="AG401" s="151"/>
      <c r="AH401" s="151"/>
      <c r="AI401" s="151"/>
      <c r="AJ401" s="151"/>
      <c r="AK401" s="152"/>
      <c r="AL401" s="135"/>
      <c r="AM401" s="172"/>
      <c r="AN401" s="172"/>
      <c r="AO401" s="173"/>
    </row>
    <row r="402" spans="2:41" s="82" customFormat="1" ht="35.25" customHeight="1" x14ac:dyDescent="0.2">
      <c r="B402" s="171">
        <v>398</v>
      </c>
      <c r="C402" s="170" t="s">
        <v>850</v>
      </c>
      <c r="D402" s="88">
        <v>2021</v>
      </c>
      <c r="E402" s="113" t="s">
        <v>407</v>
      </c>
      <c r="F402" s="95" t="s">
        <v>565</v>
      </c>
      <c r="G402" s="105" t="s">
        <v>899</v>
      </c>
      <c r="H402" s="106" t="s">
        <v>757</v>
      </c>
      <c r="I402" s="105" t="s">
        <v>901</v>
      </c>
      <c r="J402" s="107" t="s">
        <v>902</v>
      </c>
      <c r="K402" s="99" t="s">
        <v>944</v>
      </c>
      <c r="L402" s="117">
        <v>44532</v>
      </c>
      <c r="M402" s="118">
        <v>44532</v>
      </c>
      <c r="N402" s="95" t="s">
        <v>614</v>
      </c>
      <c r="O402" s="88"/>
      <c r="P402" s="96"/>
      <c r="Q402" s="95"/>
      <c r="R402" s="88"/>
      <c r="S402" s="96"/>
      <c r="T402" s="122">
        <v>10</v>
      </c>
      <c r="U402" s="160" t="s">
        <v>980</v>
      </c>
      <c r="V402" s="168" t="s">
        <v>583</v>
      </c>
      <c r="W402" s="133" t="s">
        <v>870</v>
      </c>
      <c r="X402" s="133" t="s">
        <v>67</v>
      </c>
      <c r="Y402" s="134" t="s">
        <v>981</v>
      </c>
      <c r="Z402" s="515" t="s">
        <v>1001</v>
      </c>
      <c r="AA402" s="138">
        <v>45175</v>
      </c>
      <c r="AB402" s="139" t="s">
        <v>998</v>
      </c>
      <c r="AC402" s="140" t="s">
        <v>999</v>
      </c>
      <c r="AD402" s="148"/>
      <c r="AE402" s="149"/>
      <c r="AF402" s="150"/>
      <c r="AG402" s="151"/>
      <c r="AH402" s="151"/>
      <c r="AI402" s="151"/>
      <c r="AJ402" s="151"/>
      <c r="AK402" s="152"/>
      <c r="AL402" s="135"/>
      <c r="AM402" s="172"/>
      <c r="AN402" s="172"/>
      <c r="AO402" s="173"/>
    </row>
    <row r="403" spans="2:41" s="82" customFormat="1" ht="35.25" customHeight="1" x14ac:dyDescent="0.2">
      <c r="B403" s="171">
        <v>399</v>
      </c>
      <c r="C403" s="170" t="s">
        <v>850</v>
      </c>
      <c r="D403" s="88">
        <v>2022</v>
      </c>
      <c r="E403" s="113" t="s">
        <v>407</v>
      </c>
      <c r="F403" s="95" t="s">
        <v>565</v>
      </c>
      <c r="G403" s="105" t="s">
        <v>899</v>
      </c>
      <c r="H403" s="106" t="s">
        <v>757</v>
      </c>
      <c r="I403" s="105" t="s">
        <v>901</v>
      </c>
      <c r="J403" s="107" t="s">
        <v>902</v>
      </c>
      <c r="K403" s="99" t="s">
        <v>945</v>
      </c>
      <c r="L403" s="117">
        <v>44582</v>
      </c>
      <c r="M403" s="118">
        <v>44582</v>
      </c>
      <c r="N403" s="95" t="s">
        <v>614</v>
      </c>
      <c r="O403" s="88"/>
      <c r="P403" s="96"/>
      <c r="Q403" s="95"/>
      <c r="R403" s="88"/>
      <c r="S403" s="96"/>
      <c r="T403" s="122">
        <v>6.94</v>
      </c>
      <c r="U403" s="160" t="s">
        <v>980</v>
      </c>
      <c r="V403" s="168" t="s">
        <v>583</v>
      </c>
      <c r="W403" s="133" t="s">
        <v>870</v>
      </c>
      <c r="X403" s="133" t="s">
        <v>67</v>
      </c>
      <c r="Y403" s="134" t="s">
        <v>981</v>
      </c>
      <c r="Z403" s="515" t="s">
        <v>1001</v>
      </c>
      <c r="AA403" s="138">
        <v>45175</v>
      </c>
      <c r="AB403" s="139" t="s">
        <v>998</v>
      </c>
      <c r="AC403" s="140" t="s">
        <v>999</v>
      </c>
      <c r="AD403" s="148"/>
      <c r="AE403" s="149"/>
      <c r="AF403" s="150"/>
      <c r="AG403" s="151"/>
      <c r="AH403" s="151"/>
      <c r="AI403" s="151"/>
      <c r="AJ403" s="151"/>
      <c r="AK403" s="152"/>
      <c r="AL403" s="135"/>
      <c r="AM403" s="172"/>
      <c r="AN403" s="172"/>
      <c r="AO403" s="173"/>
    </row>
    <row r="404" spans="2:41" s="82" customFormat="1" ht="35.25" customHeight="1" x14ac:dyDescent="0.2">
      <c r="B404" s="171">
        <v>400</v>
      </c>
      <c r="C404" s="170" t="s">
        <v>850</v>
      </c>
      <c r="D404" s="88">
        <v>2022</v>
      </c>
      <c r="E404" s="113" t="s">
        <v>407</v>
      </c>
      <c r="F404" s="95" t="s">
        <v>565</v>
      </c>
      <c r="G404" s="105" t="s">
        <v>899</v>
      </c>
      <c r="H404" s="106" t="s">
        <v>757</v>
      </c>
      <c r="I404" s="105" t="s">
        <v>901</v>
      </c>
      <c r="J404" s="107" t="s">
        <v>902</v>
      </c>
      <c r="K404" s="99" t="s">
        <v>937</v>
      </c>
      <c r="L404" s="117">
        <v>44607</v>
      </c>
      <c r="M404" s="118">
        <v>44607</v>
      </c>
      <c r="N404" s="95" t="s">
        <v>614</v>
      </c>
      <c r="O404" s="88"/>
      <c r="P404" s="96"/>
      <c r="Q404" s="95"/>
      <c r="R404" s="88"/>
      <c r="S404" s="96"/>
      <c r="T404" s="122">
        <v>11.8</v>
      </c>
      <c r="U404" s="160" t="s">
        <v>980</v>
      </c>
      <c r="V404" s="168" t="s">
        <v>583</v>
      </c>
      <c r="W404" s="133" t="s">
        <v>870</v>
      </c>
      <c r="X404" s="133" t="s">
        <v>67</v>
      </c>
      <c r="Y404" s="134" t="s">
        <v>981</v>
      </c>
      <c r="Z404" s="515" t="s">
        <v>1001</v>
      </c>
      <c r="AA404" s="138">
        <v>45175</v>
      </c>
      <c r="AB404" s="139" t="s">
        <v>998</v>
      </c>
      <c r="AC404" s="140" t="s">
        <v>999</v>
      </c>
      <c r="AD404" s="148"/>
      <c r="AE404" s="149"/>
      <c r="AF404" s="150"/>
      <c r="AG404" s="151"/>
      <c r="AH404" s="151"/>
      <c r="AI404" s="151"/>
      <c r="AJ404" s="151"/>
      <c r="AK404" s="152"/>
      <c r="AL404" s="135"/>
      <c r="AM404" s="172"/>
      <c r="AN404" s="172"/>
      <c r="AO404" s="173"/>
    </row>
    <row r="405" spans="2:41" s="82" customFormat="1" ht="35.25" customHeight="1" x14ac:dyDescent="0.2">
      <c r="B405" s="171">
        <v>401</v>
      </c>
      <c r="C405" s="170" t="s">
        <v>850</v>
      </c>
      <c r="D405" s="88">
        <v>2022</v>
      </c>
      <c r="E405" s="113" t="s">
        <v>407</v>
      </c>
      <c r="F405" s="95" t="s">
        <v>565</v>
      </c>
      <c r="G405" s="105" t="s">
        <v>899</v>
      </c>
      <c r="H405" s="106" t="s">
        <v>757</v>
      </c>
      <c r="I405" s="105" t="s">
        <v>901</v>
      </c>
      <c r="J405" s="107" t="s">
        <v>902</v>
      </c>
      <c r="K405" s="99" t="s">
        <v>939</v>
      </c>
      <c r="L405" s="117">
        <v>44635</v>
      </c>
      <c r="M405" s="118">
        <v>44635</v>
      </c>
      <c r="N405" s="95" t="s">
        <v>614</v>
      </c>
      <c r="O405" s="88"/>
      <c r="P405" s="96"/>
      <c r="Q405" s="95"/>
      <c r="R405" s="88"/>
      <c r="S405" s="96"/>
      <c r="T405" s="122">
        <v>43.2</v>
      </c>
      <c r="U405" s="160" t="s">
        <v>980</v>
      </c>
      <c r="V405" s="168" t="s">
        <v>583</v>
      </c>
      <c r="W405" s="133" t="s">
        <v>870</v>
      </c>
      <c r="X405" s="133" t="s">
        <v>67</v>
      </c>
      <c r="Y405" s="134" t="s">
        <v>981</v>
      </c>
      <c r="Z405" s="515" t="s">
        <v>1001</v>
      </c>
      <c r="AA405" s="138">
        <v>45175</v>
      </c>
      <c r="AB405" s="139" t="s">
        <v>998</v>
      </c>
      <c r="AC405" s="140" t="s">
        <v>999</v>
      </c>
      <c r="AD405" s="148"/>
      <c r="AE405" s="149"/>
      <c r="AF405" s="150"/>
      <c r="AG405" s="151"/>
      <c r="AH405" s="151"/>
      <c r="AI405" s="151"/>
      <c r="AJ405" s="151"/>
      <c r="AK405" s="152"/>
      <c r="AL405" s="135"/>
      <c r="AM405" s="172"/>
      <c r="AN405" s="172"/>
      <c r="AO405" s="173"/>
    </row>
    <row r="406" spans="2:41" s="82" customFormat="1" ht="35.25" customHeight="1" x14ac:dyDescent="0.2">
      <c r="B406" s="171">
        <v>402</v>
      </c>
      <c r="C406" s="170" t="s">
        <v>850</v>
      </c>
      <c r="D406" s="88">
        <v>2022</v>
      </c>
      <c r="E406" s="113" t="s">
        <v>407</v>
      </c>
      <c r="F406" s="95" t="s">
        <v>565</v>
      </c>
      <c r="G406" s="105" t="s">
        <v>899</v>
      </c>
      <c r="H406" s="106" t="s">
        <v>757</v>
      </c>
      <c r="I406" s="105" t="s">
        <v>901</v>
      </c>
      <c r="J406" s="107" t="s">
        <v>902</v>
      </c>
      <c r="K406" s="99" t="s">
        <v>927</v>
      </c>
      <c r="L406" s="117">
        <v>44658</v>
      </c>
      <c r="M406" s="118">
        <v>44658</v>
      </c>
      <c r="N406" s="95" t="s">
        <v>614</v>
      </c>
      <c r="O406" s="88"/>
      <c r="P406" s="96"/>
      <c r="Q406" s="95"/>
      <c r="R406" s="88"/>
      <c r="S406" s="96"/>
      <c r="T406" s="122">
        <v>6.12</v>
      </c>
      <c r="U406" s="160" t="s">
        <v>980</v>
      </c>
      <c r="V406" s="168" t="s">
        <v>583</v>
      </c>
      <c r="W406" s="133" t="s">
        <v>870</v>
      </c>
      <c r="X406" s="133" t="s">
        <v>67</v>
      </c>
      <c r="Y406" s="134" t="s">
        <v>981</v>
      </c>
      <c r="Z406" s="515" t="s">
        <v>1001</v>
      </c>
      <c r="AA406" s="138">
        <v>45175</v>
      </c>
      <c r="AB406" s="139" t="s">
        <v>998</v>
      </c>
      <c r="AC406" s="140" t="s">
        <v>999</v>
      </c>
      <c r="AD406" s="148"/>
      <c r="AE406" s="149"/>
      <c r="AF406" s="150"/>
      <c r="AG406" s="151"/>
      <c r="AH406" s="151"/>
      <c r="AI406" s="151"/>
      <c r="AJ406" s="151"/>
      <c r="AK406" s="152"/>
      <c r="AL406" s="135"/>
      <c r="AM406" s="172"/>
      <c r="AN406" s="172"/>
      <c r="AO406" s="173"/>
    </row>
    <row r="407" spans="2:41" s="82" customFormat="1" ht="35.25" customHeight="1" x14ac:dyDescent="0.2">
      <c r="B407" s="171">
        <v>403</v>
      </c>
      <c r="C407" s="170" t="s">
        <v>850</v>
      </c>
      <c r="D407" s="88">
        <v>2022</v>
      </c>
      <c r="E407" s="113" t="s">
        <v>407</v>
      </c>
      <c r="F407" s="95" t="s">
        <v>565</v>
      </c>
      <c r="G407" s="105" t="s">
        <v>899</v>
      </c>
      <c r="H407" s="106" t="s">
        <v>757</v>
      </c>
      <c r="I407" s="105" t="s">
        <v>901</v>
      </c>
      <c r="J407" s="107" t="s">
        <v>902</v>
      </c>
      <c r="K407" s="99" t="s">
        <v>928</v>
      </c>
      <c r="L407" s="117">
        <v>44694</v>
      </c>
      <c r="M407" s="118">
        <v>44694</v>
      </c>
      <c r="N407" s="95" t="s">
        <v>614</v>
      </c>
      <c r="O407" s="88"/>
      <c r="P407" s="96"/>
      <c r="Q407" s="95"/>
      <c r="R407" s="88"/>
      <c r="S407" s="96"/>
      <c r="T407" s="122">
        <v>39.700000000000003</v>
      </c>
      <c r="U407" s="160" t="s">
        <v>980</v>
      </c>
      <c r="V407" s="168" t="s">
        <v>583</v>
      </c>
      <c r="W407" s="133" t="s">
        <v>870</v>
      </c>
      <c r="X407" s="133" t="s">
        <v>67</v>
      </c>
      <c r="Y407" s="134" t="s">
        <v>981</v>
      </c>
      <c r="Z407" s="515" t="s">
        <v>1001</v>
      </c>
      <c r="AA407" s="138">
        <v>45175</v>
      </c>
      <c r="AB407" s="139" t="s">
        <v>998</v>
      </c>
      <c r="AC407" s="140" t="s">
        <v>999</v>
      </c>
      <c r="AD407" s="148"/>
      <c r="AE407" s="149"/>
      <c r="AF407" s="150"/>
      <c r="AG407" s="151"/>
      <c r="AH407" s="151"/>
      <c r="AI407" s="151"/>
      <c r="AJ407" s="151"/>
      <c r="AK407" s="152"/>
      <c r="AL407" s="135"/>
      <c r="AM407" s="172"/>
      <c r="AN407" s="172"/>
      <c r="AO407" s="173"/>
    </row>
    <row r="408" spans="2:41" s="82" customFormat="1" ht="35.25" customHeight="1" x14ac:dyDescent="0.2">
      <c r="B408" s="171">
        <v>404</v>
      </c>
      <c r="C408" s="170" t="s">
        <v>850</v>
      </c>
      <c r="D408" s="88">
        <v>2022</v>
      </c>
      <c r="E408" s="113" t="s">
        <v>407</v>
      </c>
      <c r="F408" s="95" t="s">
        <v>565</v>
      </c>
      <c r="G408" s="105" t="s">
        <v>899</v>
      </c>
      <c r="H408" s="106" t="s">
        <v>757</v>
      </c>
      <c r="I408" s="105" t="s">
        <v>901</v>
      </c>
      <c r="J408" s="107" t="s">
        <v>902</v>
      </c>
      <c r="K408" s="99" t="s">
        <v>929</v>
      </c>
      <c r="L408" s="117">
        <v>44722</v>
      </c>
      <c r="M408" s="118">
        <v>44722</v>
      </c>
      <c r="N408" s="95" t="s">
        <v>614</v>
      </c>
      <c r="O408" s="88"/>
      <c r="P408" s="96"/>
      <c r="Q408" s="95"/>
      <c r="R408" s="88"/>
      <c r="S408" s="96"/>
      <c r="T408" s="122">
        <v>17.3</v>
      </c>
      <c r="U408" s="160" t="s">
        <v>980</v>
      </c>
      <c r="V408" s="168" t="s">
        <v>583</v>
      </c>
      <c r="W408" s="133" t="s">
        <v>870</v>
      </c>
      <c r="X408" s="133" t="s">
        <v>67</v>
      </c>
      <c r="Y408" s="134" t="s">
        <v>981</v>
      </c>
      <c r="Z408" s="515" t="s">
        <v>986</v>
      </c>
      <c r="AA408" s="138">
        <v>45175</v>
      </c>
      <c r="AB408" s="139" t="s">
        <v>998</v>
      </c>
      <c r="AC408" s="140" t="s">
        <v>999</v>
      </c>
      <c r="AD408" s="148"/>
      <c r="AE408" s="149"/>
      <c r="AF408" s="150"/>
      <c r="AG408" s="151"/>
      <c r="AH408" s="151"/>
      <c r="AI408" s="151"/>
      <c r="AJ408" s="151"/>
      <c r="AK408" s="152"/>
      <c r="AL408" s="135"/>
      <c r="AM408" s="172"/>
      <c r="AN408" s="172"/>
      <c r="AO408" s="173"/>
    </row>
    <row r="409" spans="2:41" s="82" customFormat="1" ht="35.25" customHeight="1" x14ac:dyDescent="0.2">
      <c r="B409" s="171">
        <v>405</v>
      </c>
      <c r="C409" s="170" t="s">
        <v>850</v>
      </c>
      <c r="D409" s="88">
        <v>2022</v>
      </c>
      <c r="E409" s="113" t="s">
        <v>407</v>
      </c>
      <c r="F409" s="95" t="s">
        <v>565</v>
      </c>
      <c r="G409" s="105" t="s">
        <v>899</v>
      </c>
      <c r="H409" s="106" t="s">
        <v>757</v>
      </c>
      <c r="I409" s="105" t="s">
        <v>901</v>
      </c>
      <c r="J409" s="107" t="s">
        <v>902</v>
      </c>
      <c r="K409" s="99" t="s">
        <v>941</v>
      </c>
      <c r="L409" s="117">
        <v>44757</v>
      </c>
      <c r="M409" s="118">
        <v>44757</v>
      </c>
      <c r="N409" s="95" t="s">
        <v>614</v>
      </c>
      <c r="O409" s="88"/>
      <c r="P409" s="96"/>
      <c r="Q409" s="95"/>
      <c r="R409" s="88"/>
      <c r="S409" s="96"/>
      <c r="T409" s="122">
        <v>20.399999999999999</v>
      </c>
      <c r="U409" s="160" t="s">
        <v>980</v>
      </c>
      <c r="V409" s="168" t="s">
        <v>583</v>
      </c>
      <c r="W409" s="133" t="s">
        <v>870</v>
      </c>
      <c r="X409" s="133" t="s">
        <v>67</v>
      </c>
      <c r="Y409" s="134" t="s">
        <v>981</v>
      </c>
      <c r="Z409" s="515" t="s">
        <v>986</v>
      </c>
      <c r="AA409" s="138">
        <v>45175</v>
      </c>
      <c r="AB409" s="139" t="s">
        <v>998</v>
      </c>
      <c r="AC409" s="140" t="s">
        <v>999</v>
      </c>
      <c r="AD409" s="148"/>
      <c r="AE409" s="149"/>
      <c r="AF409" s="150"/>
      <c r="AG409" s="151"/>
      <c r="AH409" s="151"/>
      <c r="AI409" s="151"/>
      <c r="AJ409" s="151"/>
      <c r="AK409" s="152"/>
      <c r="AL409" s="135"/>
      <c r="AM409" s="172"/>
      <c r="AN409" s="172"/>
      <c r="AO409" s="173"/>
    </row>
    <row r="410" spans="2:41" s="82" customFormat="1" ht="35.25" customHeight="1" x14ac:dyDescent="0.2">
      <c r="B410" s="171">
        <v>406</v>
      </c>
      <c r="C410" s="170" t="s">
        <v>850</v>
      </c>
      <c r="D410" s="88">
        <v>2022</v>
      </c>
      <c r="E410" s="113" t="s">
        <v>407</v>
      </c>
      <c r="F410" s="95" t="s">
        <v>565</v>
      </c>
      <c r="G410" s="105" t="s">
        <v>899</v>
      </c>
      <c r="H410" s="106" t="s">
        <v>757</v>
      </c>
      <c r="I410" s="105" t="s">
        <v>901</v>
      </c>
      <c r="J410" s="107" t="s">
        <v>902</v>
      </c>
      <c r="K410" s="99" t="s">
        <v>946</v>
      </c>
      <c r="L410" s="117">
        <v>44760</v>
      </c>
      <c r="M410" s="118">
        <v>44760</v>
      </c>
      <c r="N410" s="95" t="s">
        <v>614</v>
      </c>
      <c r="O410" s="88"/>
      <c r="P410" s="96"/>
      <c r="Q410" s="95"/>
      <c r="R410" s="88"/>
      <c r="S410" s="96"/>
      <c r="T410" s="122">
        <v>19.3</v>
      </c>
      <c r="U410" s="160" t="s">
        <v>980</v>
      </c>
      <c r="V410" s="168" t="s">
        <v>583</v>
      </c>
      <c r="W410" s="133" t="s">
        <v>870</v>
      </c>
      <c r="X410" s="133" t="s">
        <v>67</v>
      </c>
      <c r="Y410" s="134" t="s">
        <v>981</v>
      </c>
      <c r="Z410" s="515" t="s">
        <v>1001</v>
      </c>
      <c r="AA410" s="138">
        <v>45175</v>
      </c>
      <c r="AB410" s="139" t="s">
        <v>998</v>
      </c>
      <c r="AC410" s="140" t="s">
        <v>999</v>
      </c>
      <c r="AD410" s="148"/>
      <c r="AE410" s="149"/>
      <c r="AF410" s="150"/>
      <c r="AG410" s="151"/>
      <c r="AH410" s="151"/>
      <c r="AI410" s="151"/>
      <c r="AJ410" s="151"/>
      <c r="AK410" s="152"/>
      <c r="AL410" s="135"/>
      <c r="AM410" s="172"/>
      <c r="AN410" s="172"/>
      <c r="AO410" s="173"/>
    </row>
    <row r="411" spans="2:41" s="82" customFormat="1" ht="35.25" customHeight="1" x14ac:dyDescent="0.2">
      <c r="B411" s="171">
        <v>407</v>
      </c>
      <c r="C411" s="170" t="s">
        <v>850</v>
      </c>
      <c r="D411" s="88">
        <v>2021</v>
      </c>
      <c r="E411" s="113" t="s">
        <v>407</v>
      </c>
      <c r="F411" s="95" t="s">
        <v>565</v>
      </c>
      <c r="G411" s="105" t="s">
        <v>899</v>
      </c>
      <c r="H411" s="106" t="s">
        <v>757</v>
      </c>
      <c r="I411" s="105" t="s">
        <v>903</v>
      </c>
      <c r="J411" s="107" t="s">
        <v>904</v>
      </c>
      <c r="K411" s="99" t="s">
        <v>837</v>
      </c>
      <c r="L411" s="117">
        <v>44364</v>
      </c>
      <c r="M411" s="118">
        <v>44518</v>
      </c>
      <c r="N411" s="95" t="s">
        <v>614</v>
      </c>
      <c r="O411" s="88"/>
      <c r="P411" s="96"/>
      <c r="Q411" s="95"/>
      <c r="R411" s="88"/>
      <c r="S411" s="96"/>
      <c r="T411" s="122">
        <v>19.8</v>
      </c>
      <c r="U411" s="160" t="s">
        <v>980</v>
      </c>
      <c r="V411" s="168" t="s">
        <v>583</v>
      </c>
      <c r="W411" s="133" t="s">
        <v>870</v>
      </c>
      <c r="X411" s="133" t="s">
        <v>67</v>
      </c>
      <c r="Y411" s="134"/>
      <c r="Z411" s="515" t="s">
        <v>1001</v>
      </c>
      <c r="AA411" s="138">
        <v>45175</v>
      </c>
      <c r="AB411" s="139" t="s">
        <v>998</v>
      </c>
      <c r="AC411" s="140" t="s">
        <v>999</v>
      </c>
      <c r="AD411" s="148"/>
      <c r="AE411" s="149"/>
      <c r="AF411" s="150"/>
      <c r="AG411" s="151"/>
      <c r="AH411" s="151"/>
      <c r="AI411" s="151"/>
      <c r="AJ411" s="151"/>
      <c r="AK411" s="152"/>
      <c r="AL411" s="135"/>
      <c r="AM411" s="172"/>
      <c r="AN411" s="172"/>
      <c r="AO411" s="173"/>
    </row>
    <row r="412" spans="2:41" s="82" customFormat="1" ht="35.25" customHeight="1" x14ac:dyDescent="0.2">
      <c r="B412" s="171">
        <v>408</v>
      </c>
      <c r="C412" s="170" t="s">
        <v>850</v>
      </c>
      <c r="D412" s="88">
        <v>2022</v>
      </c>
      <c r="E412" s="113" t="s">
        <v>407</v>
      </c>
      <c r="F412" s="95" t="s">
        <v>565</v>
      </c>
      <c r="G412" s="105" t="s">
        <v>899</v>
      </c>
      <c r="H412" s="106" t="s">
        <v>757</v>
      </c>
      <c r="I412" s="105">
        <v>60</v>
      </c>
      <c r="J412" s="107" t="s">
        <v>905</v>
      </c>
      <c r="K412" s="99" t="s">
        <v>885</v>
      </c>
      <c r="L412" s="117">
        <v>44742</v>
      </c>
      <c r="M412" s="118">
        <v>44916</v>
      </c>
      <c r="N412" s="95" t="s">
        <v>614</v>
      </c>
      <c r="O412" s="88"/>
      <c r="P412" s="96"/>
      <c r="Q412" s="95"/>
      <c r="R412" s="88"/>
      <c r="S412" s="96"/>
      <c r="T412" s="122">
        <v>19</v>
      </c>
      <c r="U412" s="160" t="s">
        <v>980</v>
      </c>
      <c r="V412" s="168" t="s">
        <v>583</v>
      </c>
      <c r="W412" s="133" t="s">
        <v>870</v>
      </c>
      <c r="X412" s="133" t="s">
        <v>67</v>
      </c>
      <c r="Y412" s="134"/>
      <c r="Z412" s="515" t="s">
        <v>1001</v>
      </c>
      <c r="AA412" s="138">
        <v>45175</v>
      </c>
      <c r="AB412" s="139" t="s">
        <v>998</v>
      </c>
      <c r="AC412" s="140" t="s">
        <v>999</v>
      </c>
      <c r="AD412" s="148"/>
      <c r="AE412" s="149"/>
      <c r="AF412" s="150"/>
      <c r="AG412" s="151"/>
      <c r="AH412" s="151"/>
      <c r="AI412" s="151"/>
      <c r="AJ412" s="151"/>
      <c r="AK412" s="152"/>
      <c r="AL412" s="135"/>
      <c r="AM412" s="172"/>
      <c r="AN412" s="172"/>
      <c r="AO412" s="173"/>
    </row>
    <row r="413" spans="2:41" s="82" customFormat="1" ht="35.25" customHeight="1" x14ac:dyDescent="0.2">
      <c r="B413" s="171">
        <v>409</v>
      </c>
      <c r="C413" s="170" t="s">
        <v>850</v>
      </c>
      <c r="D413" s="88">
        <v>2022</v>
      </c>
      <c r="E413" s="113" t="s">
        <v>407</v>
      </c>
      <c r="F413" s="95" t="s">
        <v>565</v>
      </c>
      <c r="G413" s="105" t="s">
        <v>906</v>
      </c>
      <c r="H413" s="106" t="s">
        <v>828</v>
      </c>
      <c r="I413" s="105" t="s">
        <v>907</v>
      </c>
      <c r="J413" s="107"/>
      <c r="K413" s="99" t="s">
        <v>947</v>
      </c>
      <c r="L413" s="117" t="s">
        <v>948</v>
      </c>
      <c r="M413" s="118">
        <v>44274</v>
      </c>
      <c r="N413" s="95" t="s">
        <v>613</v>
      </c>
      <c r="O413" s="88">
        <v>1</v>
      </c>
      <c r="P413" s="96">
        <v>1</v>
      </c>
      <c r="Q413" s="95">
        <v>1</v>
      </c>
      <c r="R413" s="88">
        <v>203</v>
      </c>
      <c r="S413" s="96">
        <v>203</v>
      </c>
      <c r="T413" s="122"/>
      <c r="U413" s="160"/>
      <c r="V413" s="168" t="s">
        <v>610</v>
      </c>
      <c r="W413" s="133" t="s">
        <v>870</v>
      </c>
      <c r="X413" s="133" t="s">
        <v>68</v>
      </c>
      <c r="Y413" s="134" t="s">
        <v>981</v>
      </c>
      <c r="Z413" s="515" t="s">
        <v>1001</v>
      </c>
      <c r="AA413" s="138">
        <v>45175</v>
      </c>
      <c r="AB413" s="139" t="s">
        <v>998</v>
      </c>
      <c r="AC413" s="140" t="s">
        <v>999</v>
      </c>
      <c r="AD413" s="148"/>
      <c r="AE413" s="149"/>
      <c r="AF413" s="150"/>
      <c r="AG413" s="151"/>
      <c r="AH413" s="151"/>
      <c r="AI413" s="151"/>
      <c r="AJ413" s="151">
        <v>1</v>
      </c>
      <c r="AK413" s="152"/>
      <c r="AL413" s="135"/>
      <c r="AM413" s="172"/>
      <c r="AN413" s="172"/>
      <c r="AO413" s="173"/>
    </row>
    <row r="414" spans="2:41" s="82" customFormat="1" ht="35.25" customHeight="1" x14ac:dyDescent="0.2">
      <c r="B414" s="171">
        <v>410</v>
      </c>
      <c r="C414" s="170" t="s">
        <v>850</v>
      </c>
      <c r="D414" s="88">
        <v>2022</v>
      </c>
      <c r="E414" s="113" t="s">
        <v>407</v>
      </c>
      <c r="F414" s="95" t="s">
        <v>565</v>
      </c>
      <c r="G414" s="105" t="s">
        <v>906</v>
      </c>
      <c r="H414" s="106" t="s">
        <v>828</v>
      </c>
      <c r="I414" s="105" t="s">
        <v>907</v>
      </c>
      <c r="J414" s="107"/>
      <c r="K414" s="99" t="s">
        <v>949</v>
      </c>
      <c r="L414" s="117">
        <v>44224</v>
      </c>
      <c r="M414" s="118">
        <v>44484</v>
      </c>
      <c r="N414" s="95" t="s">
        <v>613</v>
      </c>
      <c r="O414" s="88">
        <v>1</v>
      </c>
      <c r="P414" s="96">
        <v>1</v>
      </c>
      <c r="Q414" s="95">
        <v>1</v>
      </c>
      <c r="R414" s="88">
        <v>206</v>
      </c>
      <c r="S414" s="96">
        <v>206</v>
      </c>
      <c r="T414" s="122"/>
      <c r="U414" s="160"/>
      <c r="V414" s="168" t="s">
        <v>610</v>
      </c>
      <c r="W414" s="133" t="s">
        <v>870</v>
      </c>
      <c r="X414" s="133" t="s">
        <v>68</v>
      </c>
      <c r="Y414" s="134" t="s">
        <v>981</v>
      </c>
      <c r="Z414" s="515" t="s">
        <v>1001</v>
      </c>
      <c r="AA414" s="138">
        <v>45175</v>
      </c>
      <c r="AB414" s="139" t="s">
        <v>998</v>
      </c>
      <c r="AC414" s="140" t="s">
        <v>999</v>
      </c>
      <c r="AD414" s="148"/>
      <c r="AE414" s="149"/>
      <c r="AF414" s="150"/>
      <c r="AG414" s="151"/>
      <c r="AH414" s="151"/>
      <c r="AI414" s="151"/>
      <c r="AJ414" s="151">
        <v>1</v>
      </c>
      <c r="AK414" s="152"/>
      <c r="AL414" s="135"/>
      <c r="AM414" s="172"/>
      <c r="AN414" s="172"/>
      <c r="AO414" s="173"/>
    </row>
    <row r="415" spans="2:41" s="82" customFormat="1" ht="35.25" customHeight="1" x14ac:dyDescent="0.2">
      <c r="B415" s="171">
        <v>411</v>
      </c>
      <c r="C415" s="170" t="s">
        <v>850</v>
      </c>
      <c r="D415" s="88">
        <v>2022</v>
      </c>
      <c r="E415" s="113" t="s">
        <v>407</v>
      </c>
      <c r="F415" s="95" t="s">
        <v>565</v>
      </c>
      <c r="G415" s="105" t="s">
        <v>906</v>
      </c>
      <c r="H415" s="106" t="s">
        <v>828</v>
      </c>
      <c r="I415" s="105" t="s">
        <v>907</v>
      </c>
      <c r="J415" s="107"/>
      <c r="K415" s="99" t="s">
        <v>950</v>
      </c>
      <c r="L415" s="117">
        <v>44270</v>
      </c>
      <c r="M415" s="118">
        <v>44404</v>
      </c>
      <c r="N415" s="95" t="s">
        <v>613</v>
      </c>
      <c r="O415" s="88">
        <v>1</v>
      </c>
      <c r="P415" s="96">
        <v>1</v>
      </c>
      <c r="Q415" s="95">
        <v>1</v>
      </c>
      <c r="R415" s="88">
        <v>197</v>
      </c>
      <c r="S415" s="96">
        <v>197</v>
      </c>
      <c r="T415" s="122"/>
      <c r="U415" s="160"/>
      <c r="V415" s="168" t="s">
        <v>610</v>
      </c>
      <c r="W415" s="133" t="s">
        <v>870</v>
      </c>
      <c r="X415" s="133" t="s">
        <v>68</v>
      </c>
      <c r="Y415" s="134" t="s">
        <v>981</v>
      </c>
      <c r="Z415" s="515" t="s">
        <v>987</v>
      </c>
      <c r="AA415" s="138">
        <v>45175</v>
      </c>
      <c r="AB415" s="139" t="s">
        <v>998</v>
      </c>
      <c r="AC415" s="140" t="s">
        <v>999</v>
      </c>
      <c r="AD415" s="148"/>
      <c r="AE415" s="149"/>
      <c r="AF415" s="150"/>
      <c r="AG415" s="151"/>
      <c r="AH415" s="151"/>
      <c r="AI415" s="151"/>
      <c r="AJ415" s="151">
        <v>1</v>
      </c>
      <c r="AK415" s="152"/>
      <c r="AL415" s="135"/>
      <c r="AM415" s="172"/>
      <c r="AN415" s="172"/>
      <c r="AO415" s="173"/>
    </row>
    <row r="416" spans="2:41" s="82" customFormat="1" ht="35.25" customHeight="1" x14ac:dyDescent="0.2">
      <c r="B416" s="171">
        <v>412</v>
      </c>
      <c r="C416" s="170" t="s">
        <v>850</v>
      </c>
      <c r="D416" s="88">
        <v>2022</v>
      </c>
      <c r="E416" s="113" t="s">
        <v>407</v>
      </c>
      <c r="F416" s="95" t="s">
        <v>565</v>
      </c>
      <c r="G416" s="105" t="s">
        <v>906</v>
      </c>
      <c r="H416" s="106" t="s">
        <v>828</v>
      </c>
      <c r="I416" s="105" t="s">
        <v>907</v>
      </c>
      <c r="J416" s="107"/>
      <c r="K416" s="99" t="s">
        <v>951</v>
      </c>
      <c r="L416" s="117">
        <v>44412</v>
      </c>
      <c r="M416" s="118">
        <v>44477</v>
      </c>
      <c r="N416" s="95" t="s">
        <v>613</v>
      </c>
      <c r="O416" s="88">
        <v>1</v>
      </c>
      <c r="P416" s="96">
        <v>1</v>
      </c>
      <c r="Q416" s="95">
        <v>1</v>
      </c>
      <c r="R416" s="88">
        <v>210</v>
      </c>
      <c r="S416" s="96">
        <v>210</v>
      </c>
      <c r="T416" s="122"/>
      <c r="U416" s="160"/>
      <c r="V416" s="168" t="s">
        <v>610</v>
      </c>
      <c r="W416" s="133" t="s">
        <v>870</v>
      </c>
      <c r="X416" s="133" t="s">
        <v>68</v>
      </c>
      <c r="Y416" s="134" t="s">
        <v>981</v>
      </c>
      <c r="Z416" s="515" t="s">
        <v>1001</v>
      </c>
      <c r="AA416" s="138">
        <v>45175</v>
      </c>
      <c r="AB416" s="139" t="s">
        <v>998</v>
      </c>
      <c r="AC416" s="140" t="s">
        <v>999</v>
      </c>
      <c r="AD416" s="148"/>
      <c r="AE416" s="149"/>
      <c r="AF416" s="150"/>
      <c r="AG416" s="151"/>
      <c r="AH416" s="151"/>
      <c r="AI416" s="151"/>
      <c r="AJ416" s="151">
        <v>1</v>
      </c>
      <c r="AK416" s="152"/>
      <c r="AL416" s="135"/>
      <c r="AM416" s="172"/>
      <c r="AN416" s="172"/>
      <c r="AO416" s="173"/>
    </row>
    <row r="417" spans="2:41" s="82" customFormat="1" ht="35.25" customHeight="1" x14ac:dyDescent="0.2">
      <c r="B417" s="171">
        <v>413</v>
      </c>
      <c r="C417" s="170" t="s">
        <v>850</v>
      </c>
      <c r="D417" s="88">
        <v>2022</v>
      </c>
      <c r="E417" s="113" t="s">
        <v>407</v>
      </c>
      <c r="F417" s="95" t="s">
        <v>565</v>
      </c>
      <c r="G417" s="105" t="s">
        <v>906</v>
      </c>
      <c r="H417" s="106" t="s">
        <v>828</v>
      </c>
      <c r="I417" s="105" t="s">
        <v>907</v>
      </c>
      <c r="J417" s="107"/>
      <c r="K417" s="99" t="s">
        <v>952</v>
      </c>
      <c r="L417" s="117">
        <v>44445</v>
      </c>
      <c r="M417" s="118">
        <v>44497</v>
      </c>
      <c r="N417" s="95" t="s">
        <v>613</v>
      </c>
      <c r="O417" s="88">
        <v>1</v>
      </c>
      <c r="P417" s="96">
        <v>1</v>
      </c>
      <c r="Q417" s="95">
        <v>1</v>
      </c>
      <c r="R417" s="88">
        <v>203</v>
      </c>
      <c r="S417" s="96">
        <v>203</v>
      </c>
      <c r="T417" s="122"/>
      <c r="U417" s="160"/>
      <c r="V417" s="168" t="s">
        <v>610</v>
      </c>
      <c r="W417" s="133" t="s">
        <v>870</v>
      </c>
      <c r="X417" s="133" t="s">
        <v>68</v>
      </c>
      <c r="Y417" s="134" t="s">
        <v>981</v>
      </c>
      <c r="Z417" s="515" t="s">
        <v>988</v>
      </c>
      <c r="AA417" s="138">
        <v>45175</v>
      </c>
      <c r="AB417" s="139" t="s">
        <v>998</v>
      </c>
      <c r="AC417" s="140" t="s">
        <v>999</v>
      </c>
      <c r="AD417" s="148"/>
      <c r="AE417" s="149"/>
      <c r="AF417" s="150"/>
      <c r="AG417" s="151"/>
      <c r="AH417" s="151"/>
      <c r="AI417" s="151"/>
      <c r="AJ417" s="151">
        <v>1</v>
      </c>
      <c r="AK417" s="152"/>
      <c r="AL417" s="135"/>
      <c r="AM417" s="172"/>
      <c r="AN417" s="172"/>
      <c r="AO417" s="173"/>
    </row>
    <row r="418" spans="2:41" s="82" customFormat="1" ht="35.25" customHeight="1" x14ac:dyDescent="0.2">
      <c r="B418" s="171">
        <v>414</v>
      </c>
      <c r="C418" s="170" t="s">
        <v>850</v>
      </c>
      <c r="D418" s="88">
        <v>2022</v>
      </c>
      <c r="E418" s="113" t="s">
        <v>407</v>
      </c>
      <c r="F418" s="95" t="s">
        <v>565</v>
      </c>
      <c r="G418" s="105" t="s">
        <v>906</v>
      </c>
      <c r="H418" s="106" t="s">
        <v>828</v>
      </c>
      <c r="I418" s="105" t="s">
        <v>907</v>
      </c>
      <c r="J418" s="107"/>
      <c r="K418" s="99" t="s">
        <v>953</v>
      </c>
      <c r="L418" s="117">
        <v>44474</v>
      </c>
      <c r="M418" s="118">
        <v>44561</v>
      </c>
      <c r="N418" s="95" t="s">
        <v>613</v>
      </c>
      <c r="O418" s="88">
        <v>1</v>
      </c>
      <c r="P418" s="96">
        <v>1</v>
      </c>
      <c r="Q418" s="95">
        <v>1</v>
      </c>
      <c r="R418" s="88">
        <v>210</v>
      </c>
      <c r="S418" s="96">
        <v>210</v>
      </c>
      <c r="T418" s="122"/>
      <c r="U418" s="160"/>
      <c r="V418" s="168" t="s">
        <v>610</v>
      </c>
      <c r="W418" s="133" t="s">
        <v>870</v>
      </c>
      <c r="X418" s="133" t="s">
        <v>68</v>
      </c>
      <c r="Y418" s="134" t="s">
        <v>981</v>
      </c>
      <c r="Z418" s="515" t="s">
        <v>989</v>
      </c>
      <c r="AA418" s="138">
        <v>45175</v>
      </c>
      <c r="AB418" s="139" t="s">
        <v>998</v>
      </c>
      <c r="AC418" s="140" t="s">
        <v>999</v>
      </c>
      <c r="AD418" s="148"/>
      <c r="AE418" s="149"/>
      <c r="AF418" s="150"/>
      <c r="AG418" s="151"/>
      <c r="AH418" s="151"/>
      <c r="AI418" s="151"/>
      <c r="AJ418" s="151">
        <v>2</v>
      </c>
      <c r="AK418" s="152"/>
      <c r="AL418" s="135"/>
      <c r="AM418" s="172"/>
      <c r="AN418" s="172"/>
      <c r="AO418" s="173"/>
    </row>
    <row r="419" spans="2:41" s="82" customFormat="1" ht="35.25" customHeight="1" x14ac:dyDescent="0.2">
      <c r="B419" s="171">
        <v>415</v>
      </c>
      <c r="C419" s="170" t="s">
        <v>850</v>
      </c>
      <c r="D419" s="88">
        <v>2022</v>
      </c>
      <c r="E419" s="113" t="s">
        <v>407</v>
      </c>
      <c r="F419" s="95" t="s">
        <v>565</v>
      </c>
      <c r="G419" s="105" t="s">
        <v>906</v>
      </c>
      <c r="H419" s="106" t="s">
        <v>828</v>
      </c>
      <c r="I419" s="105" t="s">
        <v>907</v>
      </c>
      <c r="J419" s="107"/>
      <c r="K419" s="99" t="s">
        <v>954</v>
      </c>
      <c r="L419" s="117">
        <v>44565</v>
      </c>
      <c r="M419" s="118">
        <v>44734</v>
      </c>
      <c r="N419" s="95" t="s">
        <v>613</v>
      </c>
      <c r="O419" s="88">
        <v>1</v>
      </c>
      <c r="P419" s="96">
        <v>1</v>
      </c>
      <c r="Q419" s="95">
        <v>1</v>
      </c>
      <c r="R419" s="88">
        <v>165</v>
      </c>
      <c r="S419" s="96">
        <v>165</v>
      </c>
      <c r="T419" s="122"/>
      <c r="U419" s="160"/>
      <c r="V419" s="168" t="s">
        <v>610</v>
      </c>
      <c r="W419" s="133" t="s">
        <v>870</v>
      </c>
      <c r="X419" s="133" t="s">
        <v>68</v>
      </c>
      <c r="Y419" s="134" t="s">
        <v>981</v>
      </c>
      <c r="Z419" s="515" t="s">
        <v>990</v>
      </c>
      <c r="AA419" s="138">
        <v>45175</v>
      </c>
      <c r="AB419" s="139" t="s">
        <v>998</v>
      </c>
      <c r="AC419" s="140" t="s">
        <v>999</v>
      </c>
      <c r="AD419" s="148"/>
      <c r="AE419" s="149"/>
      <c r="AF419" s="150"/>
      <c r="AG419" s="151"/>
      <c r="AH419" s="151"/>
      <c r="AI419" s="151"/>
      <c r="AJ419" s="151">
        <v>2</v>
      </c>
      <c r="AK419" s="152"/>
      <c r="AL419" s="135"/>
      <c r="AM419" s="172"/>
      <c r="AN419" s="172"/>
      <c r="AO419" s="173"/>
    </row>
    <row r="420" spans="2:41" s="82" customFormat="1" ht="35.25" customHeight="1" x14ac:dyDescent="0.2">
      <c r="B420" s="171">
        <v>416</v>
      </c>
      <c r="C420" s="170" t="s">
        <v>850</v>
      </c>
      <c r="D420" s="88">
        <v>2022</v>
      </c>
      <c r="E420" s="113" t="s">
        <v>407</v>
      </c>
      <c r="F420" s="95" t="s">
        <v>565</v>
      </c>
      <c r="G420" s="105" t="s">
        <v>906</v>
      </c>
      <c r="H420" s="106" t="s">
        <v>828</v>
      </c>
      <c r="I420" s="105" t="s">
        <v>907</v>
      </c>
      <c r="J420" s="107"/>
      <c r="K420" s="99" t="s">
        <v>955</v>
      </c>
      <c r="L420" s="117">
        <v>44697</v>
      </c>
      <c r="M420" s="118">
        <v>44790</v>
      </c>
      <c r="N420" s="95" t="s">
        <v>613</v>
      </c>
      <c r="O420" s="88">
        <v>1</v>
      </c>
      <c r="P420" s="96">
        <v>1</v>
      </c>
      <c r="Q420" s="95">
        <v>1</v>
      </c>
      <c r="R420" s="88">
        <v>206</v>
      </c>
      <c r="S420" s="96">
        <v>206</v>
      </c>
      <c r="T420" s="122"/>
      <c r="U420" s="160"/>
      <c r="V420" s="168" t="s">
        <v>610</v>
      </c>
      <c r="W420" s="133" t="s">
        <v>870</v>
      </c>
      <c r="X420" s="133" t="s">
        <v>68</v>
      </c>
      <c r="Y420" s="134" t="s">
        <v>981</v>
      </c>
      <c r="Z420" s="515" t="s">
        <v>991</v>
      </c>
      <c r="AA420" s="138">
        <v>45175</v>
      </c>
      <c r="AB420" s="139" t="s">
        <v>998</v>
      </c>
      <c r="AC420" s="140" t="s">
        <v>999</v>
      </c>
      <c r="AD420" s="148"/>
      <c r="AE420" s="149"/>
      <c r="AF420" s="150"/>
      <c r="AG420" s="151"/>
      <c r="AH420" s="151"/>
      <c r="AI420" s="151"/>
      <c r="AJ420" s="151">
        <v>2</v>
      </c>
      <c r="AK420" s="152"/>
      <c r="AL420" s="135"/>
      <c r="AM420" s="172"/>
      <c r="AN420" s="172"/>
      <c r="AO420" s="173"/>
    </row>
    <row r="421" spans="2:41" s="82" customFormat="1" ht="35.25" customHeight="1" x14ac:dyDescent="0.2">
      <c r="B421" s="171">
        <v>417</v>
      </c>
      <c r="C421" s="170" t="s">
        <v>850</v>
      </c>
      <c r="D421" s="88">
        <v>2022</v>
      </c>
      <c r="E421" s="113" t="s">
        <v>407</v>
      </c>
      <c r="F421" s="95" t="s">
        <v>565</v>
      </c>
      <c r="G421" s="105" t="s">
        <v>906</v>
      </c>
      <c r="H421" s="106" t="s">
        <v>828</v>
      </c>
      <c r="I421" s="105" t="s">
        <v>907</v>
      </c>
      <c r="J421" s="107"/>
      <c r="K421" s="99" t="s">
        <v>956</v>
      </c>
      <c r="L421" s="117">
        <v>44783</v>
      </c>
      <c r="M421" s="118">
        <v>44813</v>
      </c>
      <c r="N421" s="95" t="s">
        <v>613</v>
      </c>
      <c r="O421" s="88">
        <v>1</v>
      </c>
      <c r="P421" s="96">
        <v>1</v>
      </c>
      <c r="Q421" s="95">
        <v>1</v>
      </c>
      <c r="R421" s="88">
        <v>208</v>
      </c>
      <c r="S421" s="96">
        <v>208</v>
      </c>
      <c r="T421" s="122"/>
      <c r="U421" s="160"/>
      <c r="V421" s="168" t="s">
        <v>610</v>
      </c>
      <c r="W421" s="133" t="s">
        <v>870</v>
      </c>
      <c r="X421" s="133" t="s">
        <v>68</v>
      </c>
      <c r="Y421" s="134" t="s">
        <v>981</v>
      </c>
      <c r="Z421" s="515" t="s">
        <v>1001</v>
      </c>
      <c r="AA421" s="138">
        <v>45175</v>
      </c>
      <c r="AB421" s="139" t="s">
        <v>998</v>
      </c>
      <c r="AC421" s="140" t="s">
        <v>999</v>
      </c>
      <c r="AD421" s="148"/>
      <c r="AE421" s="149"/>
      <c r="AF421" s="150"/>
      <c r="AG421" s="151"/>
      <c r="AH421" s="151"/>
      <c r="AI421" s="151"/>
      <c r="AJ421" s="151">
        <v>2</v>
      </c>
      <c r="AK421" s="152"/>
      <c r="AL421" s="135"/>
      <c r="AM421" s="172"/>
      <c r="AN421" s="172"/>
      <c r="AO421" s="173"/>
    </row>
    <row r="422" spans="2:41" s="82" customFormat="1" ht="35.25" customHeight="1" x14ac:dyDescent="0.2">
      <c r="B422" s="171">
        <v>418</v>
      </c>
      <c r="C422" s="170" t="s">
        <v>850</v>
      </c>
      <c r="D422" s="88">
        <v>2022</v>
      </c>
      <c r="E422" s="113" t="s">
        <v>407</v>
      </c>
      <c r="F422" s="95" t="s">
        <v>565</v>
      </c>
      <c r="G422" s="105" t="s">
        <v>906</v>
      </c>
      <c r="H422" s="106" t="s">
        <v>828</v>
      </c>
      <c r="I422" s="105" t="s">
        <v>907</v>
      </c>
      <c r="J422" s="107"/>
      <c r="K422" s="99" t="s">
        <v>957</v>
      </c>
      <c r="L422" s="117">
        <v>44816</v>
      </c>
      <c r="M422" s="118">
        <v>44858</v>
      </c>
      <c r="N422" s="95" t="s">
        <v>613</v>
      </c>
      <c r="O422" s="88">
        <v>1</v>
      </c>
      <c r="P422" s="96">
        <v>1</v>
      </c>
      <c r="Q422" s="95">
        <v>1</v>
      </c>
      <c r="R422" s="88">
        <v>171</v>
      </c>
      <c r="S422" s="96">
        <v>171</v>
      </c>
      <c r="T422" s="122">
        <v>24.3</v>
      </c>
      <c r="U422" s="160" t="s">
        <v>980</v>
      </c>
      <c r="V422" s="168" t="s">
        <v>584</v>
      </c>
      <c r="W422" s="133" t="s">
        <v>870</v>
      </c>
      <c r="X422" s="133" t="s">
        <v>68</v>
      </c>
      <c r="Y422" s="134" t="s">
        <v>981</v>
      </c>
      <c r="Z422" s="515" t="s">
        <v>1001</v>
      </c>
      <c r="AA422" s="138">
        <v>45175</v>
      </c>
      <c r="AB422" s="139" t="s">
        <v>998</v>
      </c>
      <c r="AC422" s="140" t="s">
        <v>999</v>
      </c>
      <c r="AD422" s="148"/>
      <c r="AE422" s="149"/>
      <c r="AF422" s="150"/>
      <c r="AG422" s="151"/>
      <c r="AH422" s="151"/>
      <c r="AI422" s="151"/>
      <c r="AJ422" s="151">
        <v>2</v>
      </c>
      <c r="AK422" s="152"/>
      <c r="AL422" s="135"/>
      <c r="AM422" s="172"/>
      <c r="AN422" s="172"/>
      <c r="AO422" s="173"/>
    </row>
    <row r="423" spans="2:41" s="82" customFormat="1" ht="35.25" customHeight="1" x14ac:dyDescent="0.2">
      <c r="B423" s="171">
        <v>419</v>
      </c>
      <c r="C423" s="170" t="s">
        <v>850</v>
      </c>
      <c r="D423" s="88">
        <v>2022</v>
      </c>
      <c r="E423" s="113" t="s">
        <v>407</v>
      </c>
      <c r="F423" s="95" t="s">
        <v>565</v>
      </c>
      <c r="G423" s="105" t="s">
        <v>906</v>
      </c>
      <c r="H423" s="106" t="s">
        <v>908</v>
      </c>
      <c r="I423" s="105" t="s">
        <v>907</v>
      </c>
      <c r="J423" s="107"/>
      <c r="K423" s="99" t="s">
        <v>958</v>
      </c>
      <c r="L423" s="117">
        <v>44846</v>
      </c>
      <c r="M423" s="118">
        <v>44861</v>
      </c>
      <c r="N423" s="95" t="s">
        <v>613</v>
      </c>
      <c r="O423" s="88">
        <v>1</v>
      </c>
      <c r="P423" s="96">
        <v>1</v>
      </c>
      <c r="Q423" s="95">
        <v>1</v>
      </c>
      <c r="R423" s="88">
        <v>237</v>
      </c>
      <c r="S423" s="96">
        <v>237</v>
      </c>
      <c r="T423" s="122">
        <v>13.5</v>
      </c>
      <c r="U423" s="160" t="s">
        <v>980</v>
      </c>
      <c r="V423" s="168" t="s">
        <v>584</v>
      </c>
      <c r="W423" s="133" t="s">
        <v>870</v>
      </c>
      <c r="X423" s="133" t="s">
        <v>68</v>
      </c>
      <c r="Y423" s="134" t="s">
        <v>981</v>
      </c>
      <c r="Z423" s="515" t="s">
        <v>1001</v>
      </c>
      <c r="AA423" s="138">
        <v>45175</v>
      </c>
      <c r="AB423" s="139" t="s">
        <v>998</v>
      </c>
      <c r="AC423" s="140" t="s">
        <v>999</v>
      </c>
      <c r="AD423" s="148"/>
      <c r="AE423" s="149"/>
      <c r="AF423" s="150"/>
      <c r="AG423" s="151"/>
      <c r="AH423" s="151"/>
      <c r="AI423" s="151"/>
      <c r="AJ423" s="151">
        <v>2</v>
      </c>
      <c r="AK423" s="152"/>
      <c r="AL423" s="135"/>
      <c r="AM423" s="172"/>
      <c r="AN423" s="172"/>
      <c r="AO423" s="173"/>
    </row>
    <row r="424" spans="2:41" s="82" customFormat="1" ht="35.25" customHeight="1" x14ac:dyDescent="0.2">
      <c r="B424" s="171">
        <v>420</v>
      </c>
      <c r="C424" s="170" t="s">
        <v>850</v>
      </c>
      <c r="D424" s="88">
        <v>2022</v>
      </c>
      <c r="E424" s="113" t="s">
        <v>407</v>
      </c>
      <c r="F424" s="95" t="s">
        <v>565</v>
      </c>
      <c r="G424" s="105" t="s">
        <v>906</v>
      </c>
      <c r="H424" s="106" t="s">
        <v>908</v>
      </c>
      <c r="I424" s="105" t="s">
        <v>907</v>
      </c>
      <c r="J424" s="107"/>
      <c r="K424" s="99" t="s">
        <v>959</v>
      </c>
      <c r="L424" s="117">
        <v>44847</v>
      </c>
      <c r="M424" s="118">
        <v>44922</v>
      </c>
      <c r="N424" s="95" t="s">
        <v>613</v>
      </c>
      <c r="O424" s="88">
        <v>1</v>
      </c>
      <c r="P424" s="96">
        <v>1</v>
      </c>
      <c r="Q424" s="95">
        <v>1</v>
      </c>
      <c r="R424" s="88">
        <v>194</v>
      </c>
      <c r="S424" s="96">
        <v>194</v>
      </c>
      <c r="T424" s="122">
        <v>8.6</v>
      </c>
      <c r="U424" s="160" t="s">
        <v>980</v>
      </c>
      <c r="V424" s="168" t="s">
        <v>584</v>
      </c>
      <c r="W424" s="133" t="s">
        <v>870</v>
      </c>
      <c r="X424" s="133" t="s">
        <v>68</v>
      </c>
      <c r="Y424" s="134" t="s">
        <v>981</v>
      </c>
      <c r="Z424" s="515" t="s">
        <v>1001</v>
      </c>
      <c r="AA424" s="138">
        <v>45175</v>
      </c>
      <c r="AB424" s="139" t="s">
        <v>998</v>
      </c>
      <c r="AC424" s="140" t="s">
        <v>999</v>
      </c>
      <c r="AD424" s="148"/>
      <c r="AE424" s="149"/>
      <c r="AF424" s="150"/>
      <c r="AG424" s="151"/>
      <c r="AH424" s="151"/>
      <c r="AI424" s="151"/>
      <c r="AJ424" s="151">
        <v>3</v>
      </c>
      <c r="AK424" s="152"/>
      <c r="AL424" s="135"/>
      <c r="AM424" s="172"/>
      <c r="AN424" s="172"/>
      <c r="AO424" s="173"/>
    </row>
    <row r="425" spans="2:41" s="82" customFormat="1" ht="35.25" customHeight="1" x14ac:dyDescent="0.2">
      <c r="B425" s="171">
        <v>421</v>
      </c>
      <c r="C425" s="170" t="s">
        <v>850</v>
      </c>
      <c r="D425" s="88">
        <v>2022</v>
      </c>
      <c r="E425" s="113" t="s">
        <v>407</v>
      </c>
      <c r="F425" s="95" t="s">
        <v>565</v>
      </c>
      <c r="G425" s="105" t="s">
        <v>906</v>
      </c>
      <c r="H425" s="106" t="s">
        <v>908</v>
      </c>
      <c r="I425" s="105" t="s">
        <v>907</v>
      </c>
      <c r="J425" s="107"/>
      <c r="K425" s="99" t="s">
        <v>960</v>
      </c>
      <c r="L425" s="117">
        <v>44869</v>
      </c>
      <c r="M425" s="118">
        <v>44887</v>
      </c>
      <c r="N425" s="95" t="s">
        <v>613</v>
      </c>
      <c r="O425" s="88">
        <v>1</v>
      </c>
      <c r="P425" s="96">
        <v>1</v>
      </c>
      <c r="Q425" s="95">
        <v>1</v>
      </c>
      <c r="R425" s="88">
        <v>201</v>
      </c>
      <c r="S425" s="96">
        <v>201</v>
      </c>
      <c r="T425" s="122">
        <v>7.49</v>
      </c>
      <c r="U425" s="160" t="s">
        <v>980</v>
      </c>
      <c r="V425" s="168" t="s">
        <v>584</v>
      </c>
      <c r="W425" s="133" t="s">
        <v>870</v>
      </c>
      <c r="X425" s="133" t="s">
        <v>68</v>
      </c>
      <c r="Y425" s="134" t="s">
        <v>981</v>
      </c>
      <c r="Z425" s="515" t="s">
        <v>1001</v>
      </c>
      <c r="AA425" s="138">
        <v>45175</v>
      </c>
      <c r="AB425" s="139" t="s">
        <v>998</v>
      </c>
      <c r="AC425" s="140" t="s">
        <v>999</v>
      </c>
      <c r="AD425" s="148"/>
      <c r="AE425" s="149"/>
      <c r="AF425" s="150"/>
      <c r="AG425" s="151"/>
      <c r="AH425" s="151"/>
      <c r="AI425" s="151"/>
      <c r="AJ425" s="151">
        <v>3</v>
      </c>
      <c r="AK425" s="152"/>
      <c r="AL425" s="135"/>
      <c r="AM425" s="172"/>
      <c r="AN425" s="172"/>
      <c r="AO425" s="173"/>
    </row>
    <row r="426" spans="2:41" s="82" customFormat="1" ht="35.25" customHeight="1" x14ac:dyDescent="0.2">
      <c r="B426" s="171">
        <v>422</v>
      </c>
      <c r="C426" s="170" t="s">
        <v>850</v>
      </c>
      <c r="D426" s="88">
        <v>2022</v>
      </c>
      <c r="E426" s="113" t="s">
        <v>407</v>
      </c>
      <c r="F426" s="95" t="s">
        <v>565</v>
      </c>
      <c r="G426" s="105" t="s">
        <v>906</v>
      </c>
      <c r="H426" s="106" t="s">
        <v>828</v>
      </c>
      <c r="I426" s="105" t="s">
        <v>907</v>
      </c>
      <c r="J426" s="107"/>
      <c r="K426" s="99" t="s">
        <v>961</v>
      </c>
      <c r="L426" s="117">
        <v>44867</v>
      </c>
      <c r="M426" s="118">
        <v>44918</v>
      </c>
      <c r="N426" s="95" t="s">
        <v>613</v>
      </c>
      <c r="O426" s="88">
        <v>1</v>
      </c>
      <c r="P426" s="96">
        <v>1</v>
      </c>
      <c r="Q426" s="95">
        <v>1</v>
      </c>
      <c r="R426" s="88">
        <v>70</v>
      </c>
      <c r="S426" s="96">
        <v>70</v>
      </c>
      <c r="T426" s="122">
        <v>7.64</v>
      </c>
      <c r="U426" s="160" t="s">
        <v>980</v>
      </c>
      <c r="V426" s="168" t="s">
        <v>584</v>
      </c>
      <c r="W426" s="133" t="s">
        <v>870</v>
      </c>
      <c r="X426" s="133" t="s">
        <v>68</v>
      </c>
      <c r="Y426" s="134" t="s">
        <v>981</v>
      </c>
      <c r="Z426" s="515" t="s">
        <v>1001</v>
      </c>
      <c r="AA426" s="138">
        <v>45175</v>
      </c>
      <c r="AB426" s="139" t="s">
        <v>998</v>
      </c>
      <c r="AC426" s="140" t="s">
        <v>999</v>
      </c>
      <c r="AD426" s="148"/>
      <c r="AE426" s="149"/>
      <c r="AF426" s="150"/>
      <c r="AG426" s="151"/>
      <c r="AH426" s="151"/>
      <c r="AI426" s="151"/>
      <c r="AJ426" s="151">
        <v>3</v>
      </c>
      <c r="AK426" s="152"/>
      <c r="AL426" s="135"/>
      <c r="AM426" s="172"/>
      <c r="AN426" s="172"/>
      <c r="AO426" s="173"/>
    </row>
    <row r="427" spans="2:41" s="82" customFormat="1" ht="35.25" customHeight="1" x14ac:dyDescent="0.2">
      <c r="B427" s="171">
        <v>423</v>
      </c>
      <c r="C427" s="170" t="s">
        <v>850</v>
      </c>
      <c r="D427" s="88">
        <v>2022</v>
      </c>
      <c r="E427" s="113" t="s">
        <v>407</v>
      </c>
      <c r="F427" s="95" t="s">
        <v>565</v>
      </c>
      <c r="G427" s="105" t="s">
        <v>906</v>
      </c>
      <c r="H427" s="106" t="s">
        <v>828</v>
      </c>
      <c r="I427" s="105" t="s">
        <v>907</v>
      </c>
      <c r="J427" s="107"/>
      <c r="K427" s="99" t="s">
        <v>962</v>
      </c>
      <c r="L427" s="117">
        <v>44200</v>
      </c>
      <c r="M427" s="118">
        <v>44834</v>
      </c>
      <c r="N427" s="95" t="s">
        <v>614</v>
      </c>
      <c r="O427" s="88"/>
      <c r="P427" s="96"/>
      <c r="Q427" s="95"/>
      <c r="R427" s="88"/>
      <c r="S427" s="96"/>
      <c r="T427" s="122">
        <v>740</v>
      </c>
      <c r="U427" s="160" t="s">
        <v>992</v>
      </c>
      <c r="V427" s="168" t="s">
        <v>583</v>
      </c>
      <c r="W427" s="133" t="s">
        <v>870</v>
      </c>
      <c r="X427" s="133" t="s">
        <v>68</v>
      </c>
      <c r="Y427" s="134" t="s">
        <v>981</v>
      </c>
      <c r="Z427" s="515" t="s">
        <v>1001</v>
      </c>
      <c r="AA427" s="138">
        <v>45175</v>
      </c>
      <c r="AB427" s="139" t="s">
        <v>998</v>
      </c>
      <c r="AC427" s="140" t="s">
        <v>999</v>
      </c>
      <c r="AD427" s="148"/>
      <c r="AE427" s="149"/>
      <c r="AF427" s="150"/>
      <c r="AG427" s="151"/>
      <c r="AH427" s="151"/>
      <c r="AI427" s="151"/>
      <c r="AJ427" s="151"/>
      <c r="AK427" s="152"/>
      <c r="AL427" s="135"/>
      <c r="AM427" s="172"/>
      <c r="AN427" s="172"/>
      <c r="AO427" s="173"/>
    </row>
    <row r="428" spans="2:41" s="82" customFormat="1" ht="35.25" customHeight="1" x14ac:dyDescent="0.2">
      <c r="B428" s="171">
        <v>424</v>
      </c>
      <c r="C428" s="170" t="s">
        <v>850</v>
      </c>
      <c r="D428" s="88">
        <v>2021</v>
      </c>
      <c r="E428" s="113" t="s">
        <v>407</v>
      </c>
      <c r="F428" s="95" t="s">
        <v>565</v>
      </c>
      <c r="G428" s="105" t="s">
        <v>909</v>
      </c>
      <c r="H428" s="106" t="s">
        <v>829</v>
      </c>
      <c r="I428" s="105" t="s">
        <v>910</v>
      </c>
      <c r="J428" s="107" t="s">
        <v>886</v>
      </c>
      <c r="K428" s="99" t="s">
        <v>867</v>
      </c>
      <c r="L428" s="117">
        <v>44400</v>
      </c>
      <c r="M428" s="118">
        <v>44400</v>
      </c>
      <c r="N428" s="95" t="s">
        <v>614</v>
      </c>
      <c r="O428" s="88"/>
      <c r="P428" s="96"/>
      <c r="Q428" s="95"/>
      <c r="R428" s="88"/>
      <c r="S428" s="96"/>
      <c r="T428" s="122">
        <v>3.15</v>
      </c>
      <c r="U428" s="160" t="s">
        <v>980</v>
      </c>
      <c r="V428" s="168" t="s">
        <v>583</v>
      </c>
      <c r="W428" s="133" t="s">
        <v>870</v>
      </c>
      <c r="X428" s="133" t="s">
        <v>68</v>
      </c>
      <c r="Y428" s="134"/>
      <c r="Z428" s="515" t="s">
        <v>1001</v>
      </c>
      <c r="AA428" s="138">
        <v>45175</v>
      </c>
      <c r="AB428" s="139" t="s">
        <v>998</v>
      </c>
      <c r="AC428" s="140" t="s">
        <v>999</v>
      </c>
      <c r="AD428" s="148"/>
      <c r="AE428" s="149"/>
      <c r="AF428" s="150"/>
      <c r="AG428" s="151"/>
      <c r="AH428" s="151"/>
      <c r="AI428" s="151"/>
      <c r="AJ428" s="151"/>
      <c r="AK428" s="152"/>
      <c r="AL428" s="135"/>
      <c r="AM428" s="172"/>
      <c r="AN428" s="172"/>
      <c r="AO428" s="173"/>
    </row>
    <row r="429" spans="2:41" s="82" customFormat="1" ht="35.25" customHeight="1" x14ac:dyDescent="0.2">
      <c r="B429" s="171">
        <v>425</v>
      </c>
      <c r="C429" s="170" t="s">
        <v>850</v>
      </c>
      <c r="D429" s="88">
        <v>2022</v>
      </c>
      <c r="E429" s="113" t="s">
        <v>407</v>
      </c>
      <c r="F429" s="95" t="s">
        <v>565</v>
      </c>
      <c r="G429" s="105" t="s">
        <v>909</v>
      </c>
      <c r="H429" s="106" t="s">
        <v>829</v>
      </c>
      <c r="I429" s="105">
        <v>20</v>
      </c>
      <c r="J429" s="107" t="s">
        <v>886</v>
      </c>
      <c r="K429" s="99" t="s">
        <v>963</v>
      </c>
      <c r="L429" s="117">
        <v>44777</v>
      </c>
      <c r="M429" s="118">
        <v>44777</v>
      </c>
      <c r="N429" s="95" t="s">
        <v>614</v>
      </c>
      <c r="O429" s="88"/>
      <c r="P429" s="96"/>
      <c r="Q429" s="95"/>
      <c r="R429" s="88"/>
      <c r="S429" s="96"/>
      <c r="T429" s="122">
        <v>2.33</v>
      </c>
      <c r="U429" s="160" t="s">
        <v>980</v>
      </c>
      <c r="V429" s="168" t="s">
        <v>583</v>
      </c>
      <c r="W429" s="133" t="s">
        <v>870</v>
      </c>
      <c r="X429" s="133" t="s">
        <v>68</v>
      </c>
      <c r="Y429" s="134"/>
      <c r="Z429" s="515" t="s">
        <v>1001</v>
      </c>
      <c r="AA429" s="138">
        <v>45175</v>
      </c>
      <c r="AB429" s="139" t="s">
        <v>998</v>
      </c>
      <c r="AC429" s="140" t="s">
        <v>999</v>
      </c>
      <c r="AD429" s="148"/>
      <c r="AE429" s="149"/>
      <c r="AF429" s="150"/>
      <c r="AG429" s="151"/>
      <c r="AH429" s="151"/>
      <c r="AI429" s="151"/>
      <c r="AJ429" s="151"/>
      <c r="AK429" s="152"/>
      <c r="AL429" s="135"/>
      <c r="AM429" s="172"/>
      <c r="AN429" s="172"/>
      <c r="AO429" s="173"/>
    </row>
    <row r="430" spans="2:41" s="82" customFormat="1" ht="35.25" customHeight="1" x14ac:dyDescent="0.2">
      <c r="B430" s="171">
        <v>426</v>
      </c>
      <c r="C430" s="170" t="s">
        <v>850</v>
      </c>
      <c r="D430" s="88">
        <v>2022</v>
      </c>
      <c r="E430" s="113" t="s">
        <v>407</v>
      </c>
      <c r="F430" s="95" t="s">
        <v>565</v>
      </c>
      <c r="G430" s="105" t="s">
        <v>911</v>
      </c>
      <c r="H430" s="106" t="s">
        <v>912</v>
      </c>
      <c r="I430" s="105" t="s">
        <v>899</v>
      </c>
      <c r="J430" s="107" t="s">
        <v>913</v>
      </c>
      <c r="K430" s="99" t="s">
        <v>964</v>
      </c>
      <c r="L430" s="117">
        <v>44600</v>
      </c>
      <c r="M430" s="118">
        <v>44719</v>
      </c>
      <c r="N430" s="95" t="s">
        <v>614</v>
      </c>
      <c r="O430" s="88"/>
      <c r="P430" s="96"/>
      <c r="Q430" s="95"/>
      <c r="R430" s="88"/>
      <c r="S430" s="96"/>
      <c r="T430" s="122">
        <v>58.8</v>
      </c>
      <c r="U430" s="160" t="s">
        <v>980</v>
      </c>
      <c r="V430" s="168" t="s">
        <v>583</v>
      </c>
      <c r="W430" s="133" t="s">
        <v>870</v>
      </c>
      <c r="X430" s="133" t="s">
        <v>67</v>
      </c>
      <c r="Y430" s="134"/>
      <c r="Z430" s="515" t="s">
        <v>993</v>
      </c>
      <c r="AA430" s="138">
        <v>45175</v>
      </c>
      <c r="AB430" s="139" t="s">
        <v>998</v>
      </c>
      <c r="AC430" s="140" t="s">
        <v>999</v>
      </c>
      <c r="AD430" s="148"/>
      <c r="AE430" s="149"/>
      <c r="AF430" s="150"/>
      <c r="AG430" s="151"/>
      <c r="AH430" s="151"/>
      <c r="AI430" s="151"/>
      <c r="AJ430" s="151"/>
      <c r="AK430" s="152"/>
      <c r="AL430" s="135"/>
      <c r="AM430" s="172"/>
      <c r="AN430" s="172"/>
      <c r="AO430" s="173"/>
    </row>
    <row r="431" spans="2:41" s="82" customFormat="1" ht="35.25" customHeight="1" x14ac:dyDescent="0.2">
      <c r="B431" s="171">
        <v>427</v>
      </c>
      <c r="C431" s="170" t="s">
        <v>850</v>
      </c>
      <c r="D431" s="88">
        <v>2021</v>
      </c>
      <c r="E431" s="113" t="s">
        <v>407</v>
      </c>
      <c r="F431" s="95" t="s">
        <v>564</v>
      </c>
      <c r="G431" s="105" t="s">
        <v>914</v>
      </c>
      <c r="H431" s="106" t="s">
        <v>915</v>
      </c>
      <c r="I431" s="105"/>
      <c r="J431" s="107"/>
      <c r="K431" s="99" t="s">
        <v>965</v>
      </c>
      <c r="L431" s="117">
        <v>43489</v>
      </c>
      <c r="M431" s="118">
        <v>44378</v>
      </c>
      <c r="N431" s="95" t="s">
        <v>614</v>
      </c>
      <c r="O431" s="88"/>
      <c r="P431" s="96"/>
      <c r="Q431" s="95"/>
      <c r="R431" s="88"/>
      <c r="S431" s="96"/>
      <c r="T431" s="122">
        <v>18.899999999999999</v>
      </c>
      <c r="U431" s="160" t="s">
        <v>980</v>
      </c>
      <c r="V431" s="168" t="s">
        <v>583</v>
      </c>
      <c r="W431" s="133" t="s">
        <v>870</v>
      </c>
      <c r="X431" s="133" t="s">
        <v>67</v>
      </c>
      <c r="Y431" s="134" t="s">
        <v>981</v>
      </c>
      <c r="Z431" s="515" t="s">
        <v>994</v>
      </c>
      <c r="AA431" s="138">
        <v>45175</v>
      </c>
      <c r="AB431" s="139" t="s">
        <v>998</v>
      </c>
      <c r="AC431" s="140" t="s">
        <v>999</v>
      </c>
      <c r="AD431" s="148"/>
      <c r="AE431" s="149"/>
      <c r="AF431" s="150"/>
      <c r="AG431" s="151"/>
      <c r="AH431" s="151"/>
      <c r="AI431" s="151"/>
      <c r="AJ431" s="151"/>
      <c r="AK431" s="152"/>
      <c r="AL431" s="135"/>
      <c r="AM431" s="172"/>
      <c r="AN431" s="172"/>
      <c r="AO431" s="173"/>
    </row>
    <row r="432" spans="2:41" s="82" customFormat="1" ht="35.25" customHeight="1" x14ac:dyDescent="0.2">
      <c r="B432" s="171">
        <v>428</v>
      </c>
      <c r="C432" s="170" t="s">
        <v>850</v>
      </c>
      <c r="D432" s="88">
        <v>2022</v>
      </c>
      <c r="E432" s="113" t="s">
        <v>407</v>
      </c>
      <c r="F432" s="95" t="s">
        <v>565</v>
      </c>
      <c r="G432" s="105" t="s">
        <v>916</v>
      </c>
      <c r="H432" s="106" t="s">
        <v>917</v>
      </c>
      <c r="I432" s="105" t="s">
        <v>918</v>
      </c>
      <c r="J432" s="107" t="s">
        <v>919</v>
      </c>
      <c r="K432" s="558" t="s">
        <v>966</v>
      </c>
      <c r="L432" s="559">
        <v>44715</v>
      </c>
      <c r="M432" s="560">
        <v>44860</v>
      </c>
      <c r="N432" s="546" t="s">
        <v>613</v>
      </c>
      <c r="O432" s="547">
        <v>1</v>
      </c>
      <c r="P432" s="548">
        <v>1</v>
      </c>
      <c r="Q432" s="546">
        <v>1</v>
      </c>
      <c r="R432" s="547">
        <v>30</v>
      </c>
      <c r="S432" s="548">
        <v>30</v>
      </c>
      <c r="T432" s="557">
        <v>3</v>
      </c>
      <c r="U432" s="160"/>
      <c r="V432" s="168" t="s">
        <v>610</v>
      </c>
      <c r="W432" s="133" t="s">
        <v>870</v>
      </c>
      <c r="X432" s="133" t="s">
        <v>67</v>
      </c>
      <c r="Y432" s="134"/>
      <c r="Z432" s="515" t="s">
        <v>995</v>
      </c>
      <c r="AA432" s="138">
        <v>45175</v>
      </c>
      <c r="AB432" s="139" t="s">
        <v>998</v>
      </c>
      <c r="AC432" s="140" t="s">
        <v>999</v>
      </c>
      <c r="AD432" s="148"/>
      <c r="AE432" s="149"/>
      <c r="AF432" s="150"/>
      <c r="AG432" s="151"/>
      <c r="AH432" s="151"/>
      <c r="AI432" s="151"/>
      <c r="AJ432" s="151">
        <v>3</v>
      </c>
      <c r="AK432" s="152"/>
      <c r="AL432" s="135"/>
      <c r="AM432" s="172"/>
      <c r="AN432" s="172"/>
      <c r="AO432" s="173"/>
    </row>
    <row r="433" spans="2:41" s="82" customFormat="1" ht="35.25" customHeight="1" x14ac:dyDescent="0.2">
      <c r="B433" s="171">
        <v>429</v>
      </c>
      <c r="C433" s="170" t="s">
        <v>850</v>
      </c>
      <c r="D433" s="88">
        <v>2021</v>
      </c>
      <c r="E433" s="113" t="s">
        <v>407</v>
      </c>
      <c r="F433" s="95" t="s">
        <v>565</v>
      </c>
      <c r="G433" s="105" t="s">
        <v>920</v>
      </c>
      <c r="H433" s="106" t="s">
        <v>921</v>
      </c>
      <c r="I433" s="105" t="s">
        <v>922</v>
      </c>
      <c r="J433" s="107" t="s">
        <v>923</v>
      </c>
      <c r="K433" s="99" t="s">
        <v>967</v>
      </c>
      <c r="L433" s="117">
        <v>44300</v>
      </c>
      <c r="M433" s="118">
        <v>44460</v>
      </c>
      <c r="N433" s="95" t="s">
        <v>614</v>
      </c>
      <c r="O433" s="88"/>
      <c r="P433" s="96"/>
      <c r="Q433" s="95"/>
      <c r="R433" s="88"/>
      <c r="S433" s="96"/>
      <c r="T433" s="122">
        <v>1.28</v>
      </c>
      <c r="U433" s="160" t="s">
        <v>980</v>
      </c>
      <c r="V433" s="168" t="s">
        <v>583</v>
      </c>
      <c r="W433" s="133" t="s">
        <v>870</v>
      </c>
      <c r="X433" s="133" t="s">
        <v>67</v>
      </c>
      <c r="Y433" s="134"/>
      <c r="Z433" s="515" t="s">
        <v>1001</v>
      </c>
      <c r="AA433" s="138">
        <v>45175</v>
      </c>
      <c r="AB433" s="139" t="s">
        <v>998</v>
      </c>
      <c r="AC433" s="140" t="s">
        <v>999</v>
      </c>
      <c r="AD433" s="148"/>
      <c r="AE433" s="149"/>
      <c r="AF433" s="150"/>
      <c r="AG433" s="151"/>
      <c r="AH433" s="151"/>
      <c r="AI433" s="151"/>
      <c r="AJ433" s="151"/>
      <c r="AK433" s="152"/>
      <c r="AL433" s="135"/>
      <c r="AM433" s="172"/>
      <c r="AN433" s="172"/>
      <c r="AO433" s="173"/>
    </row>
    <row r="434" spans="2:41" s="82" customFormat="1" ht="35.25" customHeight="1" x14ac:dyDescent="0.2">
      <c r="B434" s="171">
        <v>430</v>
      </c>
      <c r="C434" s="170" t="s">
        <v>850</v>
      </c>
      <c r="D434" s="88">
        <v>2021</v>
      </c>
      <c r="E434" s="113" t="s">
        <v>407</v>
      </c>
      <c r="F434" s="95" t="s">
        <v>565</v>
      </c>
      <c r="G434" s="105" t="s">
        <v>920</v>
      </c>
      <c r="H434" s="106" t="s">
        <v>921</v>
      </c>
      <c r="I434" s="105" t="s">
        <v>922</v>
      </c>
      <c r="J434" s="107" t="s">
        <v>923</v>
      </c>
      <c r="K434" s="99" t="s">
        <v>968</v>
      </c>
      <c r="L434" s="117">
        <v>43933</v>
      </c>
      <c r="M434" s="118">
        <v>44298</v>
      </c>
      <c r="N434" s="95" t="s">
        <v>614</v>
      </c>
      <c r="O434" s="88"/>
      <c r="P434" s="96"/>
      <c r="Q434" s="95"/>
      <c r="R434" s="88"/>
      <c r="S434" s="96"/>
      <c r="T434" s="122">
        <v>28.2</v>
      </c>
      <c r="U434" s="160" t="s">
        <v>980</v>
      </c>
      <c r="V434" s="168" t="s">
        <v>583</v>
      </c>
      <c r="W434" s="133" t="s">
        <v>870</v>
      </c>
      <c r="X434" s="133" t="s">
        <v>67</v>
      </c>
      <c r="Y434" s="134"/>
      <c r="Z434" s="515" t="s">
        <v>1001</v>
      </c>
      <c r="AA434" s="138">
        <v>45175</v>
      </c>
      <c r="AB434" s="139" t="s">
        <v>998</v>
      </c>
      <c r="AC434" s="140" t="s">
        <v>999</v>
      </c>
      <c r="AD434" s="148"/>
      <c r="AE434" s="149"/>
      <c r="AF434" s="150"/>
      <c r="AG434" s="151"/>
      <c r="AH434" s="151"/>
      <c r="AI434" s="151"/>
      <c r="AJ434" s="151"/>
      <c r="AK434" s="152"/>
      <c r="AL434" s="135"/>
      <c r="AM434" s="172"/>
      <c r="AN434" s="172"/>
      <c r="AO434" s="173"/>
    </row>
    <row r="435" spans="2:41" s="82" customFormat="1" ht="35.25" customHeight="1" x14ac:dyDescent="0.2">
      <c r="B435" s="171">
        <v>431</v>
      </c>
      <c r="C435" s="170" t="s">
        <v>850</v>
      </c>
      <c r="D435" s="88">
        <v>2021</v>
      </c>
      <c r="E435" s="113" t="s">
        <v>407</v>
      </c>
      <c r="F435" s="95" t="s">
        <v>565</v>
      </c>
      <c r="G435" s="105" t="s">
        <v>920</v>
      </c>
      <c r="H435" s="106" t="s">
        <v>921</v>
      </c>
      <c r="I435" s="105" t="s">
        <v>922</v>
      </c>
      <c r="J435" s="107" t="s">
        <v>923</v>
      </c>
      <c r="K435" s="99" t="s">
        <v>969</v>
      </c>
      <c r="L435" s="117">
        <v>43982</v>
      </c>
      <c r="M435" s="118">
        <v>44347</v>
      </c>
      <c r="N435" s="95" t="s">
        <v>614</v>
      </c>
      <c r="O435" s="88"/>
      <c r="P435" s="96"/>
      <c r="Q435" s="95"/>
      <c r="R435" s="88"/>
      <c r="S435" s="96"/>
      <c r="T435" s="122">
        <v>6.81</v>
      </c>
      <c r="U435" s="160" t="s">
        <v>980</v>
      </c>
      <c r="V435" s="168" t="s">
        <v>583</v>
      </c>
      <c r="W435" s="133" t="s">
        <v>870</v>
      </c>
      <c r="X435" s="133" t="s">
        <v>67</v>
      </c>
      <c r="Y435" s="134"/>
      <c r="Z435" s="515" t="s">
        <v>1001</v>
      </c>
      <c r="AA435" s="138">
        <v>45175</v>
      </c>
      <c r="AB435" s="139" t="s">
        <v>998</v>
      </c>
      <c r="AC435" s="140" t="s">
        <v>999</v>
      </c>
      <c r="AD435" s="148"/>
      <c r="AE435" s="149"/>
      <c r="AF435" s="150"/>
      <c r="AG435" s="151"/>
      <c r="AH435" s="151"/>
      <c r="AI435" s="151"/>
      <c r="AJ435" s="151"/>
      <c r="AK435" s="152"/>
      <c r="AL435" s="135"/>
      <c r="AM435" s="172"/>
      <c r="AN435" s="172"/>
      <c r="AO435" s="173"/>
    </row>
    <row r="436" spans="2:41" s="82" customFormat="1" ht="35.25" customHeight="1" x14ac:dyDescent="0.2">
      <c r="B436" s="171">
        <v>432</v>
      </c>
      <c r="C436" s="170" t="s">
        <v>850</v>
      </c>
      <c r="D436" s="88">
        <v>2021</v>
      </c>
      <c r="E436" s="113" t="s">
        <v>407</v>
      </c>
      <c r="F436" s="95" t="s">
        <v>565</v>
      </c>
      <c r="G436" s="105" t="s">
        <v>920</v>
      </c>
      <c r="H436" s="106" t="s">
        <v>921</v>
      </c>
      <c r="I436" s="105" t="s">
        <v>922</v>
      </c>
      <c r="J436" s="107" t="s">
        <v>923</v>
      </c>
      <c r="K436" s="99" t="s">
        <v>970</v>
      </c>
      <c r="L436" s="117">
        <v>44431</v>
      </c>
      <c r="M436" s="118">
        <v>44431</v>
      </c>
      <c r="N436" s="95" t="s">
        <v>614</v>
      </c>
      <c r="O436" s="88"/>
      <c r="P436" s="96"/>
      <c r="Q436" s="95"/>
      <c r="R436" s="88"/>
      <c r="S436" s="96"/>
      <c r="T436" s="122">
        <v>18.7</v>
      </c>
      <c r="U436" s="160" t="s">
        <v>980</v>
      </c>
      <c r="V436" s="168" t="s">
        <v>583</v>
      </c>
      <c r="W436" s="133" t="s">
        <v>870</v>
      </c>
      <c r="X436" s="133" t="s">
        <v>67</v>
      </c>
      <c r="Y436" s="134"/>
      <c r="Z436" s="515" t="s">
        <v>1001</v>
      </c>
      <c r="AA436" s="138">
        <v>45175</v>
      </c>
      <c r="AB436" s="139" t="s">
        <v>998</v>
      </c>
      <c r="AC436" s="140" t="s">
        <v>999</v>
      </c>
      <c r="AD436" s="148"/>
      <c r="AE436" s="149"/>
      <c r="AF436" s="150"/>
      <c r="AG436" s="151"/>
      <c r="AH436" s="151"/>
      <c r="AI436" s="151"/>
      <c r="AJ436" s="151"/>
      <c r="AK436" s="152"/>
      <c r="AL436" s="135"/>
      <c r="AM436" s="172"/>
      <c r="AN436" s="172"/>
      <c r="AO436" s="173"/>
    </row>
    <row r="437" spans="2:41" s="82" customFormat="1" ht="35.25" customHeight="1" x14ac:dyDescent="0.2">
      <c r="B437" s="171">
        <v>433</v>
      </c>
      <c r="C437" s="170" t="s">
        <v>850</v>
      </c>
      <c r="D437" s="88">
        <v>2021</v>
      </c>
      <c r="E437" s="113" t="s">
        <v>407</v>
      </c>
      <c r="F437" s="95" t="s">
        <v>565</v>
      </c>
      <c r="G437" s="105" t="s">
        <v>920</v>
      </c>
      <c r="H437" s="106" t="s">
        <v>921</v>
      </c>
      <c r="I437" s="105" t="s">
        <v>922</v>
      </c>
      <c r="J437" s="107" t="s">
        <v>923</v>
      </c>
      <c r="K437" s="99" t="s">
        <v>971</v>
      </c>
      <c r="L437" s="117">
        <v>44523</v>
      </c>
      <c r="M437" s="118">
        <v>44523</v>
      </c>
      <c r="N437" s="95" t="s">
        <v>614</v>
      </c>
      <c r="O437" s="88"/>
      <c r="P437" s="96"/>
      <c r="Q437" s="95"/>
      <c r="R437" s="88"/>
      <c r="S437" s="96"/>
      <c r="T437" s="122">
        <v>3.31</v>
      </c>
      <c r="U437" s="160" t="s">
        <v>980</v>
      </c>
      <c r="V437" s="168" t="s">
        <v>583</v>
      </c>
      <c r="W437" s="133" t="s">
        <v>870</v>
      </c>
      <c r="X437" s="133" t="s">
        <v>67</v>
      </c>
      <c r="Y437" s="134"/>
      <c r="Z437" s="515" t="s">
        <v>1001</v>
      </c>
      <c r="AA437" s="138">
        <v>45175</v>
      </c>
      <c r="AB437" s="139" t="s">
        <v>998</v>
      </c>
      <c r="AC437" s="140" t="s">
        <v>999</v>
      </c>
      <c r="AD437" s="148"/>
      <c r="AE437" s="149"/>
      <c r="AF437" s="150"/>
      <c r="AG437" s="151"/>
      <c r="AH437" s="151"/>
      <c r="AI437" s="151"/>
      <c r="AJ437" s="151"/>
      <c r="AK437" s="152"/>
      <c r="AL437" s="135"/>
      <c r="AM437" s="172"/>
      <c r="AN437" s="172"/>
      <c r="AO437" s="173"/>
    </row>
    <row r="438" spans="2:41" s="82" customFormat="1" ht="35.25" customHeight="1" x14ac:dyDescent="0.2">
      <c r="B438" s="171">
        <v>434</v>
      </c>
      <c r="C438" s="170" t="s">
        <v>850</v>
      </c>
      <c r="D438" s="88">
        <v>2021</v>
      </c>
      <c r="E438" s="113" t="s">
        <v>407</v>
      </c>
      <c r="F438" s="95" t="s">
        <v>565</v>
      </c>
      <c r="G438" s="105" t="s">
        <v>920</v>
      </c>
      <c r="H438" s="106" t="s">
        <v>921</v>
      </c>
      <c r="I438" s="105" t="s">
        <v>922</v>
      </c>
      <c r="J438" s="107" t="s">
        <v>923</v>
      </c>
      <c r="K438" s="99" t="s">
        <v>972</v>
      </c>
      <c r="L438" s="117">
        <v>44280</v>
      </c>
      <c r="M438" s="118">
        <v>44280</v>
      </c>
      <c r="N438" s="95" t="s">
        <v>614</v>
      </c>
      <c r="O438" s="88"/>
      <c r="P438" s="96"/>
      <c r="Q438" s="95"/>
      <c r="R438" s="88"/>
      <c r="S438" s="96"/>
      <c r="T438" s="122">
        <v>4.17</v>
      </c>
      <c r="U438" s="160" t="s">
        <v>980</v>
      </c>
      <c r="V438" s="168" t="s">
        <v>583</v>
      </c>
      <c r="W438" s="133" t="s">
        <v>870</v>
      </c>
      <c r="X438" s="133" t="s">
        <v>67</v>
      </c>
      <c r="Y438" s="134"/>
      <c r="Z438" s="515" t="s">
        <v>1001</v>
      </c>
      <c r="AA438" s="138">
        <v>45175</v>
      </c>
      <c r="AB438" s="139" t="s">
        <v>998</v>
      </c>
      <c r="AC438" s="140" t="s">
        <v>999</v>
      </c>
      <c r="AD438" s="148"/>
      <c r="AE438" s="149"/>
      <c r="AF438" s="150"/>
      <c r="AG438" s="151"/>
      <c r="AH438" s="151"/>
      <c r="AI438" s="151"/>
      <c r="AJ438" s="151"/>
      <c r="AK438" s="152"/>
      <c r="AL438" s="135"/>
      <c r="AM438" s="172"/>
      <c r="AN438" s="172"/>
      <c r="AO438" s="173"/>
    </row>
    <row r="439" spans="2:41" s="82" customFormat="1" ht="35.25" customHeight="1" x14ac:dyDescent="0.2">
      <c r="B439" s="171">
        <v>435</v>
      </c>
      <c r="C439" s="170" t="s">
        <v>850</v>
      </c>
      <c r="D439" s="88">
        <v>2021</v>
      </c>
      <c r="E439" s="113" t="s">
        <v>407</v>
      </c>
      <c r="F439" s="95" t="s">
        <v>565</v>
      </c>
      <c r="G439" s="105" t="s">
        <v>920</v>
      </c>
      <c r="H439" s="106" t="s">
        <v>921</v>
      </c>
      <c r="I439" s="105" t="s">
        <v>922</v>
      </c>
      <c r="J439" s="107" t="s">
        <v>923</v>
      </c>
      <c r="K439" s="99" t="s">
        <v>973</v>
      </c>
      <c r="L439" s="117">
        <v>45038</v>
      </c>
      <c r="M439" s="118">
        <v>45038</v>
      </c>
      <c r="N439" s="95" t="s">
        <v>614</v>
      </c>
      <c r="O439" s="88"/>
      <c r="P439" s="96"/>
      <c r="Q439" s="95"/>
      <c r="R439" s="88"/>
      <c r="S439" s="96"/>
      <c r="T439" s="122">
        <v>752</v>
      </c>
      <c r="U439" s="160" t="s">
        <v>992</v>
      </c>
      <c r="V439" s="168" t="s">
        <v>583</v>
      </c>
      <c r="W439" s="133" t="s">
        <v>870</v>
      </c>
      <c r="X439" s="133" t="s">
        <v>67</v>
      </c>
      <c r="Y439" s="134"/>
      <c r="Z439" s="515" t="s">
        <v>1001</v>
      </c>
      <c r="AA439" s="138">
        <v>45175</v>
      </c>
      <c r="AB439" s="139" t="s">
        <v>998</v>
      </c>
      <c r="AC439" s="140" t="s">
        <v>999</v>
      </c>
      <c r="AD439" s="148"/>
      <c r="AE439" s="149"/>
      <c r="AF439" s="150"/>
      <c r="AG439" s="151"/>
      <c r="AH439" s="151"/>
      <c r="AI439" s="151"/>
      <c r="AJ439" s="151"/>
      <c r="AK439" s="152"/>
      <c r="AL439" s="135"/>
      <c r="AM439" s="172"/>
      <c r="AN439" s="172"/>
      <c r="AO439" s="173"/>
    </row>
    <row r="440" spans="2:41" s="82" customFormat="1" ht="35.25" customHeight="1" x14ac:dyDescent="0.2">
      <c r="B440" s="171">
        <v>436</v>
      </c>
      <c r="C440" s="170" t="s">
        <v>850</v>
      </c>
      <c r="D440" s="88">
        <v>2021</v>
      </c>
      <c r="E440" s="113" t="s">
        <v>407</v>
      </c>
      <c r="F440" s="95" t="s">
        <v>565</v>
      </c>
      <c r="G440" s="105" t="s">
        <v>920</v>
      </c>
      <c r="H440" s="106" t="s">
        <v>921</v>
      </c>
      <c r="I440" s="105" t="s">
        <v>922</v>
      </c>
      <c r="J440" s="107" t="s">
        <v>923</v>
      </c>
      <c r="K440" s="99" t="s">
        <v>974</v>
      </c>
      <c r="L440" s="117">
        <v>44396</v>
      </c>
      <c r="M440" s="118">
        <v>44396</v>
      </c>
      <c r="N440" s="95" t="s">
        <v>614</v>
      </c>
      <c r="O440" s="88"/>
      <c r="P440" s="96"/>
      <c r="Q440" s="95"/>
      <c r="R440" s="88"/>
      <c r="S440" s="96"/>
      <c r="T440" s="122">
        <v>596</v>
      </c>
      <c r="U440" s="160" t="s">
        <v>992</v>
      </c>
      <c r="V440" s="168" t="s">
        <v>583</v>
      </c>
      <c r="W440" s="133" t="s">
        <v>870</v>
      </c>
      <c r="X440" s="133" t="s">
        <v>67</v>
      </c>
      <c r="Y440" s="134"/>
      <c r="Z440" s="515" t="s">
        <v>1001</v>
      </c>
      <c r="AA440" s="138">
        <v>45175</v>
      </c>
      <c r="AB440" s="139" t="s">
        <v>998</v>
      </c>
      <c r="AC440" s="140" t="s">
        <v>999</v>
      </c>
      <c r="AD440" s="148"/>
      <c r="AE440" s="149"/>
      <c r="AF440" s="150"/>
      <c r="AG440" s="151"/>
      <c r="AH440" s="151"/>
      <c r="AI440" s="151"/>
      <c r="AJ440" s="151"/>
      <c r="AK440" s="152"/>
      <c r="AL440" s="135"/>
      <c r="AM440" s="172"/>
      <c r="AN440" s="172"/>
      <c r="AO440" s="173"/>
    </row>
    <row r="441" spans="2:41" s="82" customFormat="1" ht="35.25" customHeight="1" x14ac:dyDescent="0.2">
      <c r="B441" s="171">
        <v>437</v>
      </c>
      <c r="C441" s="170" t="s">
        <v>850</v>
      </c>
      <c r="D441" s="88">
        <v>2021</v>
      </c>
      <c r="E441" s="113" t="s">
        <v>407</v>
      </c>
      <c r="F441" s="95" t="s">
        <v>565</v>
      </c>
      <c r="G441" s="105" t="s">
        <v>920</v>
      </c>
      <c r="H441" s="106" t="s">
        <v>921</v>
      </c>
      <c r="I441" s="105" t="s">
        <v>922</v>
      </c>
      <c r="J441" s="107" t="s">
        <v>923</v>
      </c>
      <c r="K441" s="99" t="s">
        <v>975</v>
      </c>
      <c r="L441" s="117">
        <v>44459</v>
      </c>
      <c r="M441" s="118">
        <v>44459</v>
      </c>
      <c r="N441" s="95" t="s">
        <v>614</v>
      </c>
      <c r="O441" s="88"/>
      <c r="P441" s="96"/>
      <c r="Q441" s="95"/>
      <c r="R441" s="88"/>
      <c r="S441" s="96"/>
      <c r="T441" s="122">
        <v>592</v>
      </c>
      <c r="U441" s="160" t="s">
        <v>992</v>
      </c>
      <c r="V441" s="168" t="s">
        <v>583</v>
      </c>
      <c r="W441" s="133" t="s">
        <v>870</v>
      </c>
      <c r="X441" s="133" t="s">
        <v>67</v>
      </c>
      <c r="Y441" s="134"/>
      <c r="Z441" s="515" t="s">
        <v>1001</v>
      </c>
      <c r="AA441" s="138">
        <v>45175</v>
      </c>
      <c r="AB441" s="139" t="s">
        <v>998</v>
      </c>
      <c r="AC441" s="140" t="s">
        <v>999</v>
      </c>
      <c r="AD441" s="148"/>
      <c r="AE441" s="149"/>
      <c r="AF441" s="150"/>
      <c r="AG441" s="151"/>
      <c r="AH441" s="151"/>
      <c r="AI441" s="151"/>
      <c r="AJ441" s="151"/>
      <c r="AK441" s="152"/>
      <c r="AL441" s="135"/>
      <c r="AM441" s="172"/>
      <c r="AN441" s="172"/>
      <c r="AO441" s="173"/>
    </row>
    <row r="442" spans="2:41" s="82" customFormat="1" ht="35.25" customHeight="1" x14ac:dyDescent="0.2">
      <c r="B442" s="171">
        <v>438</v>
      </c>
      <c r="C442" s="170" t="s">
        <v>850</v>
      </c>
      <c r="D442" s="88">
        <v>2021</v>
      </c>
      <c r="E442" s="113" t="s">
        <v>407</v>
      </c>
      <c r="F442" s="95" t="s">
        <v>565</v>
      </c>
      <c r="G442" s="105" t="s">
        <v>920</v>
      </c>
      <c r="H442" s="106" t="s">
        <v>921</v>
      </c>
      <c r="I442" s="105" t="s">
        <v>922</v>
      </c>
      <c r="J442" s="107" t="s">
        <v>923</v>
      </c>
      <c r="K442" s="99" t="s">
        <v>976</v>
      </c>
      <c r="L442" s="117">
        <v>44497</v>
      </c>
      <c r="M442" s="118">
        <v>44497</v>
      </c>
      <c r="N442" s="95" t="s">
        <v>614</v>
      </c>
      <c r="O442" s="88"/>
      <c r="P442" s="96"/>
      <c r="Q442" s="95"/>
      <c r="R442" s="88"/>
      <c r="S442" s="96"/>
      <c r="T442" s="122">
        <v>1.35</v>
      </c>
      <c r="U442" s="160" t="s">
        <v>980</v>
      </c>
      <c r="V442" s="168" t="s">
        <v>583</v>
      </c>
      <c r="W442" s="133" t="s">
        <v>870</v>
      </c>
      <c r="X442" s="133" t="s">
        <v>67</v>
      </c>
      <c r="Y442" s="134"/>
      <c r="Z442" s="515" t="s">
        <v>1001</v>
      </c>
      <c r="AA442" s="138">
        <v>45175</v>
      </c>
      <c r="AB442" s="139" t="s">
        <v>998</v>
      </c>
      <c r="AC442" s="140" t="s">
        <v>999</v>
      </c>
      <c r="AD442" s="148"/>
      <c r="AE442" s="149"/>
      <c r="AF442" s="150"/>
      <c r="AG442" s="151"/>
      <c r="AH442" s="151"/>
      <c r="AI442" s="151"/>
      <c r="AJ442" s="151"/>
      <c r="AK442" s="152"/>
      <c r="AL442" s="135"/>
      <c r="AM442" s="172"/>
      <c r="AN442" s="172"/>
      <c r="AO442" s="173"/>
    </row>
    <row r="443" spans="2:41" s="82" customFormat="1" ht="35.25" customHeight="1" x14ac:dyDescent="0.2">
      <c r="B443" s="171">
        <v>439</v>
      </c>
      <c r="C443" s="170" t="s">
        <v>850</v>
      </c>
      <c r="D443" s="88">
        <v>2018</v>
      </c>
      <c r="E443" s="113" t="s">
        <v>407</v>
      </c>
      <c r="F443" s="95" t="s">
        <v>564</v>
      </c>
      <c r="G443" s="105" t="s">
        <v>914</v>
      </c>
      <c r="H443" s="106" t="s">
        <v>915</v>
      </c>
      <c r="I443" s="105"/>
      <c r="J443" s="107"/>
      <c r="K443" s="99" t="s">
        <v>977</v>
      </c>
      <c r="L443" s="117">
        <v>43181</v>
      </c>
      <c r="M443" s="118">
        <v>43494</v>
      </c>
      <c r="N443" s="95" t="s">
        <v>613</v>
      </c>
      <c r="O443" s="88">
        <v>1</v>
      </c>
      <c r="P443" s="96">
        <v>3</v>
      </c>
      <c r="Q443" s="95">
        <v>1</v>
      </c>
      <c r="R443" s="88">
        <v>199</v>
      </c>
      <c r="S443" s="96">
        <v>199</v>
      </c>
      <c r="T443" s="122"/>
      <c r="U443" s="160"/>
      <c r="V443" s="168" t="s">
        <v>610</v>
      </c>
      <c r="W443" s="133" t="s">
        <v>870</v>
      </c>
      <c r="X443" s="133" t="s">
        <v>67</v>
      </c>
      <c r="Y443" s="134" t="s">
        <v>981</v>
      </c>
      <c r="Z443" s="515" t="s">
        <v>996</v>
      </c>
      <c r="AA443" s="138">
        <v>45175</v>
      </c>
      <c r="AB443" s="139" t="s">
        <v>998</v>
      </c>
      <c r="AC443" s="140" t="s">
        <v>999</v>
      </c>
      <c r="AD443" s="148"/>
      <c r="AE443" s="149"/>
      <c r="AF443" s="150"/>
      <c r="AG443" s="151"/>
      <c r="AH443" s="151"/>
      <c r="AI443" s="151"/>
      <c r="AJ443" s="151">
        <v>4</v>
      </c>
      <c r="AK443" s="152"/>
      <c r="AL443" s="135"/>
      <c r="AM443" s="172"/>
      <c r="AN443" s="172"/>
      <c r="AO443" s="173"/>
    </row>
    <row r="444" spans="2:41" s="82" customFormat="1" ht="35.25" customHeight="1" x14ac:dyDescent="0.2">
      <c r="B444" s="171">
        <v>440</v>
      </c>
      <c r="C444" s="170" t="s">
        <v>850</v>
      </c>
      <c r="D444" s="88">
        <v>2019</v>
      </c>
      <c r="E444" s="113" t="s">
        <v>407</v>
      </c>
      <c r="F444" s="95" t="s">
        <v>564</v>
      </c>
      <c r="G444" s="105" t="s">
        <v>914</v>
      </c>
      <c r="H444" s="106" t="s">
        <v>915</v>
      </c>
      <c r="I444" s="105"/>
      <c r="J444" s="107"/>
      <c r="K444" s="99" t="s">
        <v>977</v>
      </c>
      <c r="L444" s="117">
        <v>43515</v>
      </c>
      <c r="M444" s="118">
        <v>43679</v>
      </c>
      <c r="N444" s="95" t="s">
        <v>613</v>
      </c>
      <c r="O444" s="88">
        <v>2</v>
      </c>
      <c r="P444" s="96">
        <v>3</v>
      </c>
      <c r="Q444" s="95">
        <v>200</v>
      </c>
      <c r="R444" s="88">
        <v>406</v>
      </c>
      <c r="S444" s="96">
        <v>207</v>
      </c>
      <c r="T444" s="122"/>
      <c r="U444" s="160"/>
      <c r="V444" s="168" t="s">
        <v>610</v>
      </c>
      <c r="W444" s="133" t="s">
        <v>870</v>
      </c>
      <c r="X444" s="133" t="s">
        <v>67</v>
      </c>
      <c r="Y444" s="134" t="s">
        <v>981</v>
      </c>
      <c r="Z444" s="515" t="s">
        <v>997</v>
      </c>
      <c r="AA444" s="138">
        <v>45175</v>
      </c>
      <c r="AB444" s="139" t="s">
        <v>998</v>
      </c>
      <c r="AC444" s="140" t="s">
        <v>999</v>
      </c>
      <c r="AD444" s="148"/>
      <c r="AE444" s="149"/>
      <c r="AF444" s="150"/>
      <c r="AG444" s="151"/>
      <c r="AH444" s="151"/>
      <c r="AI444" s="151"/>
      <c r="AJ444" s="151">
        <v>4</v>
      </c>
      <c r="AK444" s="152"/>
      <c r="AL444" s="135"/>
      <c r="AM444" s="172"/>
      <c r="AN444" s="172"/>
      <c r="AO444" s="173"/>
    </row>
    <row r="445" spans="2:41" s="82" customFormat="1" ht="35.25" customHeight="1" x14ac:dyDescent="0.2">
      <c r="B445" s="171">
        <v>441</v>
      </c>
      <c r="C445" s="170" t="s">
        <v>850</v>
      </c>
      <c r="D445" s="88">
        <v>2019</v>
      </c>
      <c r="E445" s="113" t="s">
        <v>407</v>
      </c>
      <c r="F445" s="95" t="s">
        <v>564</v>
      </c>
      <c r="G445" s="105" t="s">
        <v>914</v>
      </c>
      <c r="H445" s="106" t="s">
        <v>915</v>
      </c>
      <c r="I445" s="105"/>
      <c r="J445" s="107"/>
      <c r="K445" s="99" t="s">
        <v>977</v>
      </c>
      <c r="L445" s="117">
        <v>43689</v>
      </c>
      <c r="M445" s="118">
        <v>44756</v>
      </c>
      <c r="N445" s="95" t="s">
        <v>613</v>
      </c>
      <c r="O445" s="88">
        <v>3</v>
      </c>
      <c r="P445" s="96">
        <v>3</v>
      </c>
      <c r="Q445" s="95">
        <v>407</v>
      </c>
      <c r="R445" s="88">
        <v>598</v>
      </c>
      <c r="S445" s="96">
        <v>192</v>
      </c>
      <c r="T445" s="122"/>
      <c r="U445" s="160"/>
      <c r="V445" s="168" t="s">
        <v>610</v>
      </c>
      <c r="W445" s="133" t="s">
        <v>870</v>
      </c>
      <c r="X445" s="133" t="s">
        <v>67</v>
      </c>
      <c r="Y445" s="134" t="s">
        <v>981</v>
      </c>
      <c r="Z445" s="515" t="s">
        <v>1001</v>
      </c>
      <c r="AA445" s="138">
        <v>45175</v>
      </c>
      <c r="AB445" s="139" t="s">
        <v>998</v>
      </c>
      <c r="AC445" s="140" t="s">
        <v>999</v>
      </c>
      <c r="AD445" s="148"/>
      <c r="AE445" s="149"/>
      <c r="AF445" s="150"/>
      <c r="AG445" s="151"/>
      <c r="AH445" s="151"/>
      <c r="AI445" s="151"/>
      <c r="AJ445" s="151">
        <v>4</v>
      </c>
      <c r="AK445" s="152"/>
      <c r="AL445" s="135"/>
      <c r="AM445" s="172"/>
      <c r="AN445" s="172"/>
      <c r="AO445" s="173"/>
    </row>
    <row r="446" spans="2:41" s="82" customFormat="1" ht="35.25" customHeight="1" x14ac:dyDescent="0.2">
      <c r="B446" s="171">
        <v>442</v>
      </c>
      <c r="C446" s="170" t="s">
        <v>850</v>
      </c>
      <c r="D446" s="88">
        <v>2019</v>
      </c>
      <c r="E446" s="113" t="s">
        <v>407</v>
      </c>
      <c r="F446" s="95" t="s">
        <v>564</v>
      </c>
      <c r="G446" s="105" t="s">
        <v>914</v>
      </c>
      <c r="H446" s="106" t="s">
        <v>915</v>
      </c>
      <c r="I446" s="105"/>
      <c r="J446" s="107"/>
      <c r="K446" s="99" t="s">
        <v>978</v>
      </c>
      <c r="L446" s="117">
        <v>43502</v>
      </c>
      <c r="M446" s="118">
        <v>43881</v>
      </c>
      <c r="N446" s="95" t="s">
        <v>613</v>
      </c>
      <c r="O446" s="88">
        <v>1</v>
      </c>
      <c r="P446" s="96">
        <v>3</v>
      </c>
      <c r="Q446" s="95">
        <v>1</v>
      </c>
      <c r="R446" s="88">
        <v>204</v>
      </c>
      <c r="S446" s="96">
        <v>204</v>
      </c>
      <c r="T446" s="122"/>
      <c r="U446" s="160"/>
      <c r="V446" s="168" t="s">
        <v>610</v>
      </c>
      <c r="W446" s="133" t="s">
        <v>870</v>
      </c>
      <c r="X446" s="133" t="s">
        <v>67</v>
      </c>
      <c r="Y446" s="134" t="s">
        <v>981</v>
      </c>
      <c r="Z446" s="515" t="s">
        <v>1001</v>
      </c>
      <c r="AA446" s="138">
        <v>45175</v>
      </c>
      <c r="AB446" s="139" t="s">
        <v>998</v>
      </c>
      <c r="AC446" s="140" t="s">
        <v>999</v>
      </c>
      <c r="AD446" s="148"/>
      <c r="AE446" s="149"/>
      <c r="AF446" s="150"/>
      <c r="AG446" s="151"/>
      <c r="AH446" s="151"/>
      <c r="AI446" s="151"/>
      <c r="AJ446" s="151">
        <v>4</v>
      </c>
      <c r="AK446" s="152"/>
      <c r="AL446" s="135"/>
      <c r="AM446" s="172"/>
      <c r="AN446" s="172"/>
      <c r="AO446" s="173"/>
    </row>
    <row r="447" spans="2:41" s="82" customFormat="1" ht="35.25" customHeight="1" x14ac:dyDescent="0.2">
      <c r="B447" s="171">
        <v>443</v>
      </c>
      <c r="C447" s="170" t="s">
        <v>850</v>
      </c>
      <c r="D447" s="88">
        <v>2019</v>
      </c>
      <c r="E447" s="113" t="s">
        <v>407</v>
      </c>
      <c r="F447" s="95" t="s">
        <v>564</v>
      </c>
      <c r="G447" s="105" t="s">
        <v>914</v>
      </c>
      <c r="H447" s="106" t="s">
        <v>915</v>
      </c>
      <c r="I447" s="105"/>
      <c r="J447" s="107"/>
      <c r="K447" s="99" t="s">
        <v>978</v>
      </c>
      <c r="L447" s="117">
        <v>43903</v>
      </c>
      <c r="M447" s="118">
        <v>44697</v>
      </c>
      <c r="N447" s="95" t="s">
        <v>613</v>
      </c>
      <c r="O447" s="88">
        <v>2</v>
      </c>
      <c r="P447" s="96">
        <v>3</v>
      </c>
      <c r="Q447" s="95">
        <v>205</v>
      </c>
      <c r="R447" s="88">
        <v>363</v>
      </c>
      <c r="S447" s="96">
        <v>159</v>
      </c>
      <c r="T447" s="122"/>
      <c r="U447" s="160"/>
      <c r="V447" s="168" t="s">
        <v>610</v>
      </c>
      <c r="W447" s="133" t="s">
        <v>870</v>
      </c>
      <c r="X447" s="133" t="s">
        <v>67</v>
      </c>
      <c r="Y447" s="134" t="s">
        <v>981</v>
      </c>
      <c r="Z447" s="515" t="s">
        <v>1001</v>
      </c>
      <c r="AA447" s="138">
        <v>45175</v>
      </c>
      <c r="AB447" s="139" t="s">
        <v>998</v>
      </c>
      <c r="AC447" s="140" t="s">
        <v>999</v>
      </c>
      <c r="AD447" s="148"/>
      <c r="AE447" s="149"/>
      <c r="AF447" s="150"/>
      <c r="AG447" s="151"/>
      <c r="AH447" s="151"/>
      <c r="AI447" s="151"/>
      <c r="AJ447" s="151">
        <v>4</v>
      </c>
      <c r="AK447" s="152"/>
      <c r="AL447" s="135"/>
      <c r="AM447" s="172"/>
      <c r="AN447" s="172"/>
      <c r="AO447" s="173"/>
    </row>
    <row r="448" spans="2:41" s="82" customFormat="1" ht="35.25" customHeight="1" x14ac:dyDescent="0.2">
      <c r="B448" s="171">
        <v>444</v>
      </c>
      <c r="C448" s="170" t="s">
        <v>850</v>
      </c>
      <c r="D448" s="88">
        <v>2019</v>
      </c>
      <c r="E448" s="113" t="s">
        <v>407</v>
      </c>
      <c r="F448" s="95" t="s">
        <v>564</v>
      </c>
      <c r="G448" s="105" t="s">
        <v>914</v>
      </c>
      <c r="H448" s="106" t="s">
        <v>915</v>
      </c>
      <c r="I448" s="105"/>
      <c r="J448" s="107"/>
      <c r="K448" s="99" t="s">
        <v>978</v>
      </c>
      <c r="L448" s="117">
        <v>44741</v>
      </c>
      <c r="M448" s="118" t="s">
        <v>979</v>
      </c>
      <c r="N448" s="95" t="s">
        <v>613</v>
      </c>
      <c r="O448" s="88">
        <v>3</v>
      </c>
      <c r="P448" s="96">
        <v>3</v>
      </c>
      <c r="Q448" s="95">
        <v>364</v>
      </c>
      <c r="R448" s="88">
        <v>482</v>
      </c>
      <c r="S448" s="96">
        <v>119</v>
      </c>
      <c r="T448" s="122"/>
      <c r="U448" s="160"/>
      <c r="V448" s="168" t="s">
        <v>610</v>
      </c>
      <c r="W448" s="133" t="s">
        <v>870</v>
      </c>
      <c r="X448" s="133" t="s">
        <v>67</v>
      </c>
      <c r="Y448" s="134" t="s">
        <v>981</v>
      </c>
      <c r="Z448" s="515" t="s">
        <v>1001</v>
      </c>
      <c r="AA448" s="138">
        <v>45175</v>
      </c>
      <c r="AB448" s="139" t="s">
        <v>998</v>
      </c>
      <c r="AC448" s="140" t="s">
        <v>999</v>
      </c>
      <c r="AD448" s="148"/>
      <c r="AE448" s="149"/>
      <c r="AF448" s="150"/>
      <c r="AG448" s="151"/>
      <c r="AH448" s="151"/>
      <c r="AI448" s="151"/>
      <c r="AJ448" s="151">
        <v>4</v>
      </c>
      <c r="AK448" s="152"/>
      <c r="AL448" s="135"/>
      <c r="AM448" s="172"/>
      <c r="AN448" s="172"/>
      <c r="AO448" s="173"/>
    </row>
    <row r="449" spans="2:41" s="82" customFormat="1" ht="35.25" customHeight="1" x14ac:dyDescent="0.2">
      <c r="B449" s="171">
        <v>445</v>
      </c>
      <c r="C449" s="170"/>
      <c r="D449" s="88"/>
      <c r="E449" s="113"/>
      <c r="F449" s="95"/>
      <c r="G449" s="105"/>
      <c r="H449" s="106"/>
      <c r="I449" s="105"/>
      <c r="J449" s="107"/>
      <c r="K449" s="99"/>
      <c r="L449" s="117"/>
      <c r="M449" s="118"/>
      <c r="N449" s="95"/>
      <c r="O449" s="88"/>
      <c r="P449" s="96"/>
      <c r="Q449" s="95"/>
      <c r="R449" s="88"/>
      <c r="S449" s="96"/>
      <c r="T449" s="122"/>
      <c r="U449" s="160"/>
      <c r="V449" s="168"/>
      <c r="W449" s="133"/>
      <c r="X449" s="133"/>
      <c r="Y449" s="134"/>
      <c r="Z449" s="515"/>
      <c r="AA449" s="138"/>
      <c r="AB449" s="139"/>
      <c r="AC449" s="140"/>
      <c r="AD449" s="148"/>
      <c r="AE449" s="149"/>
      <c r="AF449" s="150"/>
      <c r="AG449" s="151"/>
      <c r="AH449" s="151"/>
      <c r="AI449" s="151"/>
      <c r="AJ449" s="151"/>
      <c r="AK449" s="152"/>
      <c r="AL449" s="135"/>
      <c r="AM449" s="172"/>
      <c r="AN449" s="172"/>
      <c r="AO449" s="173"/>
    </row>
    <row r="450" spans="2:41" s="82" customFormat="1" ht="35.25" customHeight="1" x14ac:dyDescent="0.2">
      <c r="B450" s="171">
        <v>446</v>
      </c>
      <c r="C450" s="170"/>
      <c r="D450" s="88"/>
      <c r="E450" s="113"/>
      <c r="F450" s="95"/>
      <c r="G450" s="105"/>
      <c r="H450" s="106"/>
      <c r="I450" s="105"/>
      <c r="J450" s="107"/>
      <c r="K450" s="99"/>
      <c r="L450" s="117"/>
      <c r="M450" s="118"/>
      <c r="N450" s="95"/>
      <c r="O450" s="88"/>
      <c r="P450" s="96"/>
      <c r="Q450" s="95"/>
      <c r="R450" s="88"/>
      <c r="S450" s="96"/>
      <c r="T450" s="122"/>
      <c r="U450" s="160"/>
      <c r="V450" s="168"/>
      <c r="W450" s="133"/>
      <c r="X450" s="133"/>
      <c r="Y450" s="134"/>
      <c r="Z450" s="515"/>
      <c r="AA450" s="138"/>
      <c r="AB450" s="139"/>
      <c r="AC450" s="140"/>
      <c r="AD450" s="148"/>
      <c r="AE450" s="149"/>
      <c r="AF450" s="150"/>
      <c r="AG450" s="151"/>
      <c r="AH450" s="151"/>
      <c r="AI450" s="151"/>
      <c r="AJ450" s="151"/>
      <c r="AK450" s="152"/>
      <c r="AL450" s="135"/>
      <c r="AM450" s="172"/>
      <c r="AN450" s="172"/>
      <c r="AO450" s="173"/>
    </row>
    <row r="451" spans="2:41" s="82" customFormat="1" ht="35.25" customHeight="1" x14ac:dyDescent="0.2">
      <c r="B451" s="171">
        <v>447</v>
      </c>
      <c r="C451" s="170"/>
      <c r="D451" s="88"/>
      <c r="E451" s="113"/>
      <c r="F451" s="95"/>
      <c r="G451" s="105"/>
      <c r="H451" s="106"/>
      <c r="I451" s="105"/>
      <c r="J451" s="107"/>
      <c r="K451" s="99"/>
      <c r="L451" s="117"/>
      <c r="M451" s="118"/>
      <c r="N451" s="95"/>
      <c r="O451" s="88"/>
      <c r="P451" s="96"/>
      <c r="Q451" s="95"/>
      <c r="R451" s="88"/>
      <c r="S451" s="96"/>
      <c r="T451" s="122"/>
      <c r="U451" s="160"/>
      <c r="V451" s="168"/>
      <c r="W451" s="133"/>
      <c r="X451" s="133"/>
      <c r="Y451" s="134"/>
      <c r="Z451" s="515"/>
      <c r="AA451" s="138"/>
      <c r="AB451" s="139"/>
      <c r="AC451" s="140"/>
      <c r="AD451" s="148"/>
      <c r="AE451" s="149"/>
      <c r="AF451" s="150"/>
      <c r="AG451" s="151"/>
      <c r="AH451" s="151"/>
      <c r="AI451" s="151"/>
      <c r="AJ451" s="151"/>
      <c r="AK451" s="152"/>
      <c r="AL451" s="135"/>
      <c r="AM451" s="172"/>
      <c r="AN451" s="172"/>
      <c r="AO451" s="173"/>
    </row>
    <row r="452" spans="2:41" s="82" customFormat="1" ht="35.25" customHeight="1" x14ac:dyDescent="0.2">
      <c r="B452" s="171">
        <v>448</v>
      </c>
      <c r="C452" s="170"/>
      <c r="D452" s="88"/>
      <c r="E452" s="113"/>
      <c r="F452" s="95"/>
      <c r="G452" s="105"/>
      <c r="H452" s="106"/>
      <c r="I452" s="105"/>
      <c r="J452" s="107"/>
      <c r="K452" s="99"/>
      <c r="L452" s="117"/>
      <c r="M452" s="118"/>
      <c r="N452" s="95"/>
      <c r="O452" s="88"/>
      <c r="P452" s="96"/>
      <c r="Q452" s="95"/>
      <c r="R452" s="88"/>
      <c r="S452" s="96"/>
      <c r="T452" s="122"/>
      <c r="U452" s="160"/>
      <c r="V452" s="168"/>
      <c r="W452" s="133"/>
      <c r="X452" s="133"/>
      <c r="Y452" s="134"/>
      <c r="Z452" s="515"/>
      <c r="AA452" s="138"/>
      <c r="AB452" s="139"/>
      <c r="AC452" s="140"/>
      <c r="AD452" s="148"/>
      <c r="AE452" s="149"/>
      <c r="AF452" s="150"/>
      <c r="AG452" s="151"/>
      <c r="AH452" s="151"/>
      <c r="AI452" s="151"/>
      <c r="AJ452" s="151"/>
      <c r="AK452" s="152"/>
      <c r="AL452" s="135"/>
      <c r="AM452" s="172"/>
      <c r="AN452" s="172"/>
      <c r="AO452" s="173"/>
    </row>
    <row r="453" spans="2:41" s="82" customFormat="1" ht="35.25" customHeight="1" x14ac:dyDescent="0.2">
      <c r="B453" s="171">
        <v>449</v>
      </c>
      <c r="C453" s="170"/>
      <c r="D453" s="88"/>
      <c r="E453" s="113"/>
      <c r="F453" s="95"/>
      <c r="G453" s="105"/>
      <c r="H453" s="106"/>
      <c r="I453" s="105"/>
      <c r="J453" s="107"/>
      <c r="K453" s="99"/>
      <c r="L453" s="117"/>
      <c r="M453" s="118"/>
      <c r="N453" s="95"/>
      <c r="O453" s="88"/>
      <c r="P453" s="96"/>
      <c r="Q453" s="95"/>
      <c r="R453" s="88"/>
      <c r="S453" s="96"/>
      <c r="T453" s="122"/>
      <c r="U453" s="160"/>
      <c r="V453" s="168"/>
      <c r="W453" s="133"/>
      <c r="X453" s="133"/>
      <c r="Y453" s="134"/>
      <c r="Z453" s="515"/>
      <c r="AA453" s="138"/>
      <c r="AB453" s="139"/>
      <c r="AC453" s="140"/>
      <c r="AD453" s="148"/>
      <c r="AE453" s="149"/>
      <c r="AF453" s="150"/>
      <c r="AG453" s="151"/>
      <c r="AH453" s="151"/>
      <c r="AI453" s="151"/>
      <c r="AJ453" s="151"/>
      <c r="AK453" s="152"/>
      <c r="AL453" s="135"/>
      <c r="AM453" s="172"/>
      <c r="AN453" s="172"/>
      <c r="AO453" s="173"/>
    </row>
    <row r="454" spans="2:41" s="82" customFormat="1" ht="35.25" customHeight="1" x14ac:dyDescent="0.2">
      <c r="B454" s="171">
        <v>450</v>
      </c>
      <c r="C454" s="170"/>
      <c r="D454" s="88"/>
      <c r="E454" s="113"/>
      <c r="F454" s="95"/>
      <c r="G454" s="105"/>
      <c r="H454" s="106"/>
      <c r="I454" s="105"/>
      <c r="J454" s="107"/>
      <c r="K454" s="99"/>
      <c r="L454" s="117"/>
      <c r="M454" s="118"/>
      <c r="N454" s="95"/>
      <c r="O454" s="88"/>
      <c r="P454" s="96"/>
      <c r="Q454" s="95"/>
      <c r="R454" s="88"/>
      <c r="S454" s="96"/>
      <c r="T454" s="122"/>
      <c r="U454" s="160"/>
      <c r="V454" s="168"/>
      <c r="W454" s="133"/>
      <c r="X454" s="133"/>
      <c r="Y454" s="134"/>
      <c r="Z454" s="515"/>
      <c r="AA454" s="138"/>
      <c r="AB454" s="139"/>
      <c r="AC454" s="140"/>
      <c r="AD454" s="148"/>
      <c r="AE454" s="149"/>
      <c r="AF454" s="150"/>
      <c r="AG454" s="151"/>
      <c r="AH454" s="151"/>
      <c r="AI454" s="151"/>
      <c r="AJ454" s="151"/>
      <c r="AK454" s="152"/>
      <c r="AL454" s="135"/>
      <c r="AM454" s="172"/>
      <c r="AN454" s="172"/>
      <c r="AO454" s="173"/>
    </row>
    <row r="455" spans="2:41" s="82" customFormat="1" ht="35.25" customHeight="1" x14ac:dyDescent="0.2">
      <c r="B455" s="171">
        <v>451</v>
      </c>
      <c r="C455" s="170"/>
      <c r="D455" s="88"/>
      <c r="E455" s="113"/>
      <c r="F455" s="95"/>
      <c r="G455" s="105"/>
      <c r="H455" s="106"/>
      <c r="I455" s="105"/>
      <c r="J455" s="107"/>
      <c r="K455" s="99"/>
      <c r="L455" s="117"/>
      <c r="M455" s="118"/>
      <c r="N455" s="95"/>
      <c r="O455" s="88"/>
      <c r="P455" s="96"/>
      <c r="Q455" s="95"/>
      <c r="R455" s="88"/>
      <c r="S455" s="96"/>
      <c r="T455" s="122"/>
      <c r="U455" s="160"/>
      <c r="V455" s="168"/>
      <c r="W455" s="133"/>
      <c r="X455" s="133"/>
      <c r="Y455" s="134"/>
      <c r="Z455" s="515"/>
      <c r="AA455" s="138"/>
      <c r="AB455" s="139"/>
      <c r="AC455" s="140"/>
      <c r="AD455" s="148"/>
      <c r="AE455" s="149"/>
      <c r="AF455" s="150"/>
      <c r="AG455" s="151"/>
      <c r="AH455" s="151"/>
      <c r="AI455" s="151"/>
      <c r="AJ455" s="151"/>
      <c r="AK455" s="152"/>
      <c r="AL455" s="135"/>
      <c r="AM455" s="172"/>
      <c r="AN455" s="172"/>
      <c r="AO455" s="173"/>
    </row>
    <row r="456" spans="2:41" s="82" customFormat="1" ht="35.25" customHeight="1" x14ac:dyDescent="0.2">
      <c r="B456" s="171">
        <v>452</v>
      </c>
      <c r="C456" s="170"/>
      <c r="D456" s="88"/>
      <c r="E456" s="113"/>
      <c r="F456" s="95"/>
      <c r="G456" s="105"/>
      <c r="H456" s="106"/>
      <c r="I456" s="105"/>
      <c r="J456" s="107"/>
      <c r="K456" s="99"/>
      <c r="L456" s="117"/>
      <c r="M456" s="118"/>
      <c r="N456" s="95"/>
      <c r="O456" s="88"/>
      <c r="P456" s="96"/>
      <c r="Q456" s="95"/>
      <c r="R456" s="88"/>
      <c r="S456" s="96"/>
      <c r="T456" s="122"/>
      <c r="U456" s="160"/>
      <c r="V456" s="168"/>
      <c r="W456" s="133"/>
      <c r="X456" s="133"/>
      <c r="Y456" s="134"/>
      <c r="Z456" s="515"/>
      <c r="AA456" s="138"/>
      <c r="AB456" s="139"/>
      <c r="AC456" s="140"/>
      <c r="AD456" s="148"/>
      <c r="AE456" s="149"/>
      <c r="AF456" s="150"/>
      <c r="AG456" s="151"/>
      <c r="AH456" s="151"/>
      <c r="AI456" s="151"/>
      <c r="AJ456" s="151"/>
      <c r="AK456" s="152"/>
      <c r="AL456" s="135"/>
      <c r="AM456" s="172"/>
      <c r="AN456" s="172"/>
      <c r="AO456" s="173"/>
    </row>
    <row r="457" spans="2:41" s="82" customFormat="1" ht="35.25" customHeight="1" x14ac:dyDescent="0.2">
      <c r="B457" s="171">
        <v>453</v>
      </c>
      <c r="C457" s="170"/>
      <c r="D457" s="88"/>
      <c r="E457" s="113"/>
      <c r="F457" s="95"/>
      <c r="G457" s="105"/>
      <c r="H457" s="106"/>
      <c r="I457" s="105"/>
      <c r="J457" s="107"/>
      <c r="K457" s="99"/>
      <c r="L457" s="117"/>
      <c r="M457" s="118"/>
      <c r="N457" s="95"/>
      <c r="O457" s="88"/>
      <c r="P457" s="96"/>
      <c r="Q457" s="95"/>
      <c r="R457" s="88"/>
      <c r="S457" s="96"/>
      <c r="T457" s="122"/>
      <c r="U457" s="160"/>
      <c r="V457" s="168"/>
      <c r="W457" s="133"/>
      <c r="X457" s="133"/>
      <c r="Y457" s="134"/>
      <c r="Z457" s="515"/>
      <c r="AA457" s="138"/>
      <c r="AB457" s="139"/>
      <c r="AC457" s="140"/>
      <c r="AD457" s="148"/>
      <c r="AE457" s="149"/>
      <c r="AF457" s="150"/>
      <c r="AG457" s="151"/>
      <c r="AH457" s="151"/>
      <c r="AI457" s="151"/>
      <c r="AJ457" s="151"/>
      <c r="AK457" s="152"/>
      <c r="AL457" s="135"/>
      <c r="AM457" s="172"/>
      <c r="AN457" s="172"/>
      <c r="AO457" s="173"/>
    </row>
    <row r="458" spans="2:41" s="82" customFormat="1" ht="35.25" customHeight="1" x14ac:dyDescent="0.2">
      <c r="B458" s="171">
        <v>454</v>
      </c>
      <c r="C458" s="170"/>
      <c r="D458" s="88"/>
      <c r="E458" s="113"/>
      <c r="F458" s="95"/>
      <c r="G458" s="105"/>
      <c r="H458" s="106"/>
      <c r="I458" s="105"/>
      <c r="J458" s="107"/>
      <c r="K458" s="99"/>
      <c r="L458" s="117"/>
      <c r="M458" s="118"/>
      <c r="N458" s="95"/>
      <c r="O458" s="88"/>
      <c r="P458" s="96"/>
      <c r="Q458" s="95"/>
      <c r="R458" s="88"/>
      <c r="S458" s="96"/>
      <c r="T458" s="122"/>
      <c r="U458" s="160"/>
      <c r="V458" s="168"/>
      <c r="W458" s="133"/>
      <c r="X458" s="133"/>
      <c r="Y458" s="134"/>
      <c r="Z458" s="515"/>
      <c r="AA458" s="138"/>
      <c r="AB458" s="139"/>
      <c r="AC458" s="140"/>
      <c r="AD458" s="148"/>
      <c r="AE458" s="149"/>
      <c r="AF458" s="150"/>
      <c r="AG458" s="151"/>
      <c r="AH458" s="151"/>
      <c r="AI458" s="151"/>
      <c r="AJ458" s="151"/>
      <c r="AK458" s="152"/>
      <c r="AL458" s="135"/>
      <c r="AM458" s="172"/>
      <c r="AN458" s="172"/>
      <c r="AO458" s="173"/>
    </row>
    <row r="459" spans="2:41" s="82" customFormat="1" ht="35.25" customHeight="1" x14ac:dyDescent="0.2">
      <c r="B459" s="171">
        <v>455</v>
      </c>
      <c r="C459" s="170"/>
      <c r="D459" s="88"/>
      <c r="E459" s="113"/>
      <c r="F459" s="95"/>
      <c r="G459" s="105"/>
      <c r="H459" s="106"/>
      <c r="I459" s="105"/>
      <c r="J459" s="107"/>
      <c r="K459" s="99"/>
      <c r="L459" s="117"/>
      <c r="M459" s="118"/>
      <c r="N459" s="95"/>
      <c r="O459" s="88"/>
      <c r="P459" s="96"/>
      <c r="Q459" s="95"/>
      <c r="R459" s="88"/>
      <c r="S459" s="96"/>
      <c r="T459" s="122"/>
      <c r="U459" s="160"/>
      <c r="V459" s="168"/>
      <c r="W459" s="133"/>
      <c r="X459" s="133"/>
      <c r="Y459" s="134"/>
      <c r="Z459" s="515"/>
      <c r="AA459" s="138"/>
      <c r="AB459" s="139"/>
      <c r="AC459" s="140"/>
      <c r="AD459" s="148"/>
      <c r="AE459" s="149"/>
      <c r="AF459" s="150"/>
      <c r="AG459" s="151"/>
      <c r="AH459" s="151"/>
      <c r="AI459" s="151"/>
      <c r="AJ459" s="151"/>
      <c r="AK459" s="152"/>
      <c r="AL459" s="135"/>
      <c r="AM459" s="172"/>
      <c r="AN459" s="172"/>
      <c r="AO459" s="173"/>
    </row>
    <row r="460" spans="2:41" s="82" customFormat="1" ht="35.25" customHeight="1" x14ac:dyDescent="0.2">
      <c r="B460" s="171">
        <v>456</v>
      </c>
      <c r="C460" s="170"/>
      <c r="D460" s="88"/>
      <c r="E460" s="113"/>
      <c r="F460" s="95"/>
      <c r="G460" s="105"/>
      <c r="H460" s="106"/>
      <c r="I460" s="105"/>
      <c r="J460" s="107"/>
      <c r="K460" s="99"/>
      <c r="L460" s="117"/>
      <c r="M460" s="118"/>
      <c r="N460" s="95"/>
      <c r="O460" s="88"/>
      <c r="P460" s="96"/>
      <c r="Q460" s="95"/>
      <c r="R460" s="88"/>
      <c r="S460" s="96"/>
      <c r="T460" s="122"/>
      <c r="U460" s="160"/>
      <c r="V460" s="168"/>
      <c r="W460" s="133"/>
      <c r="X460" s="133"/>
      <c r="Y460" s="134"/>
      <c r="Z460" s="515"/>
      <c r="AA460" s="138"/>
      <c r="AB460" s="139"/>
      <c r="AC460" s="140"/>
      <c r="AD460" s="148"/>
      <c r="AE460" s="149"/>
      <c r="AF460" s="150"/>
      <c r="AG460" s="151"/>
      <c r="AH460" s="151"/>
      <c r="AI460" s="151"/>
      <c r="AJ460" s="151"/>
      <c r="AK460" s="152"/>
      <c r="AL460" s="135"/>
      <c r="AM460" s="172"/>
      <c r="AN460" s="172"/>
      <c r="AO460" s="173"/>
    </row>
    <row r="461" spans="2:41" s="82" customFormat="1" ht="35.25" customHeight="1" x14ac:dyDescent="0.2">
      <c r="B461" s="171">
        <v>457</v>
      </c>
      <c r="C461" s="170"/>
      <c r="D461" s="88"/>
      <c r="E461" s="113"/>
      <c r="F461" s="95"/>
      <c r="G461" s="105"/>
      <c r="H461" s="106"/>
      <c r="I461" s="105"/>
      <c r="J461" s="107"/>
      <c r="K461" s="99"/>
      <c r="L461" s="117"/>
      <c r="M461" s="118"/>
      <c r="N461" s="95"/>
      <c r="O461" s="88"/>
      <c r="P461" s="96"/>
      <c r="Q461" s="95"/>
      <c r="R461" s="88"/>
      <c r="S461" s="96"/>
      <c r="T461" s="122"/>
      <c r="U461" s="160"/>
      <c r="V461" s="168"/>
      <c r="W461" s="133"/>
      <c r="X461" s="133"/>
      <c r="Y461" s="134"/>
      <c r="Z461" s="515"/>
      <c r="AA461" s="138"/>
      <c r="AB461" s="139"/>
      <c r="AC461" s="140"/>
      <c r="AD461" s="148"/>
      <c r="AE461" s="149"/>
      <c r="AF461" s="150"/>
      <c r="AG461" s="151"/>
      <c r="AH461" s="151"/>
      <c r="AI461" s="151"/>
      <c r="AJ461" s="151"/>
      <c r="AK461" s="152"/>
      <c r="AL461" s="135"/>
      <c r="AM461" s="172"/>
      <c r="AN461" s="172"/>
      <c r="AO461" s="173"/>
    </row>
    <row r="462" spans="2:41" s="82" customFormat="1" ht="35.25" customHeight="1" x14ac:dyDescent="0.2">
      <c r="B462" s="171">
        <v>458</v>
      </c>
      <c r="C462" s="170"/>
      <c r="D462" s="88"/>
      <c r="E462" s="113"/>
      <c r="F462" s="95"/>
      <c r="G462" s="105"/>
      <c r="H462" s="106"/>
      <c r="I462" s="105"/>
      <c r="J462" s="107"/>
      <c r="K462" s="99"/>
      <c r="L462" s="117"/>
      <c r="M462" s="118"/>
      <c r="N462" s="95"/>
      <c r="O462" s="88"/>
      <c r="P462" s="96"/>
      <c r="Q462" s="95"/>
      <c r="R462" s="88"/>
      <c r="S462" s="96"/>
      <c r="T462" s="122"/>
      <c r="U462" s="160"/>
      <c r="V462" s="168"/>
      <c r="W462" s="133"/>
      <c r="X462" s="133"/>
      <c r="Y462" s="134"/>
      <c r="Z462" s="515"/>
      <c r="AA462" s="138"/>
      <c r="AB462" s="139"/>
      <c r="AC462" s="140"/>
      <c r="AD462" s="148"/>
      <c r="AE462" s="149"/>
      <c r="AF462" s="150"/>
      <c r="AG462" s="151"/>
      <c r="AH462" s="151"/>
      <c r="AI462" s="151"/>
      <c r="AJ462" s="151"/>
      <c r="AK462" s="152"/>
      <c r="AL462" s="135"/>
      <c r="AM462" s="172"/>
      <c r="AN462" s="172"/>
      <c r="AO462" s="173"/>
    </row>
    <row r="463" spans="2:41" s="82" customFormat="1" ht="35.25" customHeight="1" x14ac:dyDescent="0.2">
      <c r="B463" s="171">
        <v>459</v>
      </c>
      <c r="C463" s="170"/>
      <c r="D463" s="88"/>
      <c r="E463" s="113"/>
      <c r="F463" s="95"/>
      <c r="G463" s="105"/>
      <c r="H463" s="106"/>
      <c r="I463" s="105"/>
      <c r="J463" s="107"/>
      <c r="K463" s="99"/>
      <c r="L463" s="117"/>
      <c r="M463" s="118"/>
      <c r="N463" s="95"/>
      <c r="O463" s="88"/>
      <c r="P463" s="96"/>
      <c r="Q463" s="95"/>
      <c r="R463" s="88"/>
      <c r="S463" s="96"/>
      <c r="T463" s="122"/>
      <c r="U463" s="160"/>
      <c r="V463" s="168"/>
      <c r="W463" s="133"/>
      <c r="X463" s="133"/>
      <c r="Y463" s="134"/>
      <c r="Z463" s="515"/>
      <c r="AA463" s="138"/>
      <c r="AB463" s="139"/>
      <c r="AC463" s="140"/>
      <c r="AD463" s="148"/>
      <c r="AE463" s="149"/>
      <c r="AF463" s="150"/>
      <c r="AG463" s="151"/>
      <c r="AH463" s="151"/>
      <c r="AI463" s="151"/>
      <c r="AJ463" s="151"/>
      <c r="AK463" s="152"/>
      <c r="AL463" s="135"/>
      <c r="AM463" s="172"/>
      <c r="AN463" s="172"/>
      <c r="AO463" s="173"/>
    </row>
    <row r="464" spans="2:41" s="82" customFormat="1" ht="35.25" customHeight="1" x14ac:dyDescent="0.2">
      <c r="B464" s="171">
        <v>460</v>
      </c>
      <c r="C464" s="170"/>
      <c r="D464" s="88"/>
      <c r="E464" s="113"/>
      <c r="F464" s="95"/>
      <c r="G464" s="105"/>
      <c r="H464" s="106"/>
      <c r="I464" s="105"/>
      <c r="J464" s="107"/>
      <c r="K464" s="99"/>
      <c r="L464" s="117"/>
      <c r="M464" s="118"/>
      <c r="N464" s="95"/>
      <c r="O464" s="88"/>
      <c r="P464" s="96"/>
      <c r="Q464" s="95"/>
      <c r="R464" s="88"/>
      <c r="S464" s="96"/>
      <c r="T464" s="122"/>
      <c r="U464" s="160"/>
      <c r="V464" s="168"/>
      <c r="W464" s="133"/>
      <c r="X464" s="133"/>
      <c r="Y464" s="134"/>
      <c r="Z464" s="515"/>
      <c r="AA464" s="138"/>
      <c r="AB464" s="139"/>
      <c r="AC464" s="140"/>
      <c r="AD464" s="148"/>
      <c r="AE464" s="149"/>
      <c r="AF464" s="150"/>
      <c r="AG464" s="151"/>
      <c r="AH464" s="151"/>
      <c r="AI464" s="151"/>
      <c r="AJ464" s="151"/>
      <c r="AK464" s="152"/>
      <c r="AL464" s="135"/>
      <c r="AM464" s="172"/>
      <c r="AN464" s="172"/>
      <c r="AO464" s="173"/>
    </row>
    <row r="465" spans="2:41" s="82" customFormat="1" ht="35.25" customHeight="1" x14ac:dyDescent="0.2">
      <c r="B465" s="171">
        <v>461</v>
      </c>
      <c r="C465" s="170"/>
      <c r="D465" s="88"/>
      <c r="E465" s="113"/>
      <c r="F465" s="95"/>
      <c r="G465" s="105"/>
      <c r="H465" s="106"/>
      <c r="I465" s="105"/>
      <c r="J465" s="107"/>
      <c r="K465" s="99"/>
      <c r="L465" s="117"/>
      <c r="M465" s="118"/>
      <c r="N465" s="95"/>
      <c r="O465" s="88"/>
      <c r="P465" s="96"/>
      <c r="Q465" s="95"/>
      <c r="R465" s="88"/>
      <c r="S465" s="96"/>
      <c r="T465" s="122"/>
      <c r="U465" s="160"/>
      <c r="V465" s="168"/>
      <c r="W465" s="133"/>
      <c r="X465" s="133"/>
      <c r="Y465" s="134"/>
      <c r="Z465" s="515"/>
      <c r="AA465" s="138"/>
      <c r="AB465" s="139"/>
      <c r="AC465" s="140"/>
      <c r="AD465" s="148"/>
      <c r="AE465" s="149"/>
      <c r="AF465" s="150"/>
      <c r="AG465" s="151"/>
      <c r="AH465" s="151"/>
      <c r="AI465" s="151"/>
      <c r="AJ465" s="151"/>
      <c r="AK465" s="152"/>
      <c r="AL465" s="135"/>
      <c r="AM465" s="172"/>
      <c r="AN465" s="172"/>
      <c r="AO465" s="173"/>
    </row>
    <row r="466" spans="2:41" s="82" customFormat="1" ht="35.25" customHeight="1" x14ac:dyDescent="0.2">
      <c r="B466" s="171">
        <v>462</v>
      </c>
      <c r="C466" s="170"/>
      <c r="D466" s="88"/>
      <c r="E466" s="113"/>
      <c r="F466" s="95"/>
      <c r="G466" s="105"/>
      <c r="H466" s="106"/>
      <c r="I466" s="105"/>
      <c r="J466" s="107"/>
      <c r="K466" s="99"/>
      <c r="L466" s="117"/>
      <c r="M466" s="118"/>
      <c r="N466" s="95"/>
      <c r="O466" s="88"/>
      <c r="P466" s="96"/>
      <c r="Q466" s="95"/>
      <c r="R466" s="88"/>
      <c r="S466" s="96"/>
      <c r="T466" s="122"/>
      <c r="U466" s="160"/>
      <c r="V466" s="168"/>
      <c r="W466" s="133"/>
      <c r="X466" s="133"/>
      <c r="Y466" s="134"/>
      <c r="Z466" s="515"/>
      <c r="AA466" s="138"/>
      <c r="AB466" s="139"/>
      <c r="AC466" s="140"/>
      <c r="AD466" s="148"/>
      <c r="AE466" s="149"/>
      <c r="AF466" s="150"/>
      <c r="AG466" s="151"/>
      <c r="AH466" s="151"/>
      <c r="AI466" s="151"/>
      <c r="AJ466" s="151"/>
      <c r="AK466" s="152"/>
      <c r="AL466" s="135"/>
      <c r="AM466" s="172"/>
      <c r="AN466" s="172"/>
      <c r="AO466" s="173"/>
    </row>
    <row r="467" spans="2:41" s="82" customFormat="1" ht="35.25" customHeight="1" x14ac:dyDescent="0.2">
      <c r="B467" s="171">
        <v>463</v>
      </c>
      <c r="C467" s="170"/>
      <c r="D467" s="88"/>
      <c r="E467" s="113"/>
      <c r="F467" s="95"/>
      <c r="G467" s="105"/>
      <c r="H467" s="106"/>
      <c r="I467" s="105"/>
      <c r="J467" s="107"/>
      <c r="K467" s="99"/>
      <c r="L467" s="117"/>
      <c r="M467" s="118"/>
      <c r="N467" s="95"/>
      <c r="O467" s="88"/>
      <c r="P467" s="96"/>
      <c r="Q467" s="95"/>
      <c r="R467" s="88"/>
      <c r="S467" s="96"/>
      <c r="T467" s="122"/>
      <c r="U467" s="160"/>
      <c r="V467" s="168"/>
      <c r="W467" s="133"/>
      <c r="X467" s="133"/>
      <c r="Y467" s="134"/>
      <c r="Z467" s="515"/>
      <c r="AA467" s="138"/>
      <c r="AB467" s="139"/>
      <c r="AC467" s="140"/>
      <c r="AD467" s="148"/>
      <c r="AE467" s="149"/>
      <c r="AF467" s="150"/>
      <c r="AG467" s="151"/>
      <c r="AH467" s="151"/>
      <c r="AI467" s="151"/>
      <c r="AJ467" s="151"/>
      <c r="AK467" s="152"/>
      <c r="AL467" s="135"/>
      <c r="AM467" s="172"/>
      <c r="AN467" s="172"/>
      <c r="AO467" s="173"/>
    </row>
    <row r="468" spans="2:41" s="82" customFormat="1" ht="35.25" customHeight="1" x14ac:dyDescent="0.2">
      <c r="B468" s="171">
        <v>464</v>
      </c>
      <c r="C468" s="170"/>
      <c r="D468" s="88"/>
      <c r="E468" s="113"/>
      <c r="F468" s="95"/>
      <c r="G468" s="105"/>
      <c r="H468" s="106"/>
      <c r="I468" s="105"/>
      <c r="J468" s="107"/>
      <c r="K468" s="99"/>
      <c r="L468" s="117"/>
      <c r="M468" s="118"/>
      <c r="N468" s="95"/>
      <c r="O468" s="88"/>
      <c r="P468" s="96"/>
      <c r="Q468" s="95"/>
      <c r="R468" s="88"/>
      <c r="S468" s="96"/>
      <c r="T468" s="122"/>
      <c r="U468" s="160"/>
      <c r="V468" s="168"/>
      <c r="W468" s="133"/>
      <c r="X468" s="133"/>
      <c r="Y468" s="134"/>
      <c r="Z468" s="515"/>
      <c r="AA468" s="138"/>
      <c r="AB468" s="139"/>
      <c r="AC468" s="140"/>
      <c r="AD468" s="148"/>
      <c r="AE468" s="149"/>
      <c r="AF468" s="150"/>
      <c r="AG468" s="151"/>
      <c r="AH468" s="151"/>
      <c r="AI468" s="151"/>
      <c r="AJ468" s="151"/>
      <c r="AK468" s="152"/>
      <c r="AL468" s="135"/>
      <c r="AM468" s="172"/>
      <c r="AN468" s="172"/>
      <c r="AO468" s="173"/>
    </row>
    <row r="469" spans="2:41" s="82" customFormat="1" ht="35.25" customHeight="1" x14ac:dyDescent="0.2">
      <c r="B469" s="171">
        <v>465</v>
      </c>
      <c r="C469" s="170"/>
      <c r="D469" s="88"/>
      <c r="E469" s="113"/>
      <c r="F469" s="95"/>
      <c r="G469" s="105"/>
      <c r="H469" s="106"/>
      <c r="I469" s="105"/>
      <c r="J469" s="107"/>
      <c r="K469" s="99"/>
      <c r="L469" s="117"/>
      <c r="M469" s="118"/>
      <c r="N469" s="95"/>
      <c r="O469" s="88"/>
      <c r="P469" s="96"/>
      <c r="Q469" s="95"/>
      <c r="R469" s="88"/>
      <c r="S469" s="96"/>
      <c r="T469" s="122"/>
      <c r="U469" s="160"/>
      <c r="V469" s="168"/>
      <c r="W469" s="133"/>
      <c r="X469" s="133"/>
      <c r="Y469" s="134"/>
      <c r="Z469" s="515"/>
      <c r="AA469" s="138"/>
      <c r="AB469" s="139"/>
      <c r="AC469" s="140"/>
      <c r="AD469" s="148"/>
      <c r="AE469" s="149"/>
      <c r="AF469" s="150"/>
      <c r="AG469" s="151"/>
      <c r="AH469" s="151"/>
      <c r="AI469" s="151"/>
      <c r="AJ469" s="151"/>
      <c r="AK469" s="152"/>
      <c r="AL469" s="135"/>
      <c r="AM469" s="172"/>
      <c r="AN469" s="172"/>
      <c r="AO469" s="173"/>
    </row>
    <row r="470" spans="2:41" s="82" customFormat="1" ht="35.25" customHeight="1" x14ac:dyDescent="0.2">
      <c r="B470" s="171">
        <v>466</v>
      </c>
      <c r="C470" s="170"/>
      <c r="D470" s="88"/>
      <c r="E470" s="113"/>
      <c r="F470" s="95"/>
      <c r="G470" s="105"/>
      <c r="H470" s="106"/>
      <c r="I470" s="105"/>
      <c r="J470" s="107"/>
      <c r="K470" s="99"/>
      <c r="L470" s="117"/>
      <c r="M470" s="118"/>
      <c r="N470" s="95"/>
      <c r="O470" s="88"/>
      <c r="P470" s="96"/>
      <c r="Q470" s="95"/>
      <c r="R470" s="88"/>
      <c r="S470" s="96"/>
      <c r="T470" s="122"/>
      <c r="U470" s="160"/>
      <c r="V470" s="168"/>
      <c r="W470" s="133"/>
      <c r="X470" s="133"/>
      <c r="Y470" s="134"/>
      <c r="Z470" s="515"/>
      <c r="AA470" s="138"/>
      <c r="AB470" s="139"/>
      <c r="AC470" s="140"/>
      <c r="AD470" s="148"/>
      <c r="AE470" s="149"/>
      <c r="AF470" s="150"/>
      <c r="AG470" s="151"/>
      <c r="AH470" s="151"/>
      <c r="AI470" s="151"/>
      <c r="AJ470" s="151"/>
      <c r="AK470" s="152"/>
      <c r="AL470" s="135"/>
      <c r="AM470" s="172"/>
      <c r="AN470" s="172"/>
      <c r="AO470" s="173"/>
    </row>
    <row r="471" spans="2:41" s="82" customFormat="1" ht="35.25" customHeight="1" x14ac:dyDescent="0.2">
      <c r="B471" s="171">
        <v>467</v>
      </c>
      <c r="C471" s="170"/>
      <c r="D471" s="88"/>
      <c r="E471" s="113"/>
      <c r="F471" s="95"/>
      <c r="G471" s="105"/>
      <c r="H471" s="106"/>
      <c r="I471" s="105"/>
      <c r="J471" s="107"/>
      <c r="K471" s="99"/>
      <c r="L471" s="117"/>
      <c r="M471" s="118"/>
      <c r="N471" s="95"/>
      <c r="O471" s="88"/>
      <c r="P471" s="96"/>
      <c r="Q471" s="95"/>
      <c r="R471" s="88"/>
      <c r="S471" s="96"/>
      <c r="T471" s="122"/>
      <c r="U471" s="160"/>
      <c r="V471" s="168"/>
      <c r="W471" s="133"/>
      <c r="X471" s="133"/>
      <c r="Y471" s="134"/>
      <c r="Z471" s="515"/>
      <c r="AA471" s="138"/>
      <c r="AB471" s="139"/>
      <c r="AC471" s="140"/>
      <c r="AD471" s="148"/>
      <c r="AE471" s="149"/>
      <c r="AF471" s="150"/>
      <c r="AG471" s="151"/>
      <c r="AH471" s="151"/>
      <c r="AI471" s="151"/>
      <c r="AJ471" s="151"/>
      <c r="AK471" s="152"/>
      <c r="AL471" s="135"/>
      <c r="AM471" s="172"/>
      <c r="AN471" s="172"/>
      <c r="AO471" s="173"/>
    </row>
    <row r="472" spans="2:41" s="82" customFormat="1" ht="35.25" customHeight="1" x14ac:dyDescent="0.2">
      <c r="B472" s="171">
        <v>468</v>
      </c>
      <c r="C472" s="170"/>
      <c r="D472" s="88"/>
      <c r="E472" s="113"/>
      <c r="F472" s="95"/>
      <c r="G472" s="105"/>
      <c r="H472" s="106"/>
      <c r="I472" s="105"/>
      <c r="J472" s="107"/>
      <c r="K472" s="99"/>
      <c r="L472" s="117"/>
      <c r="M472" s="118"/>
      <c r="N472" s="95"/>
      <c r="O472" s="88"/>
      <c r="P472" s="96"/>
      <c r="Q472" s="95"/>
      <c r="R472" s="88"/>
      <c r="S472" s="96"/>
      <c r="T472" s="122"/>
      <c r="U472" s="160"/>
      <c r="V472" s="168"/>
      <c r="W472" s="133"/>
      <c r="X472" s="133"/>
      <c r="Y472" s="134"/>
      <c r="Z472" s="515"/>
      <c r="AA472" s="138"/>
      <c r="AB472" s="139"/>
      <c r="AC472" s="140"/>
      <c r="AD472" s="148"/>
      <c r="AE472" s="149"/>
      <c r="AF472" s="150"/>
      <c r="AG472" s="151"/>
      <c r="AH472" s="151"/>
      <c r="AI472" s="151"/>
      <c r="AJ472" s="151"/>
      <c r="AK472" s="152"/>
      <c r="AL472" s="135"/>
      <c r="AM472" s="172"/>
      <c r="AN472" s="172"/>
      <c r="AO472" s="173"/>
    </row>
    <row r="473" spans="2:41" s="82" customFormat="1" ht="35.25" customHeight="1" x14ac:dyDescent="0.2">
      <c r="B473" s="171">
        <v>469</v>
      </c>
      <c r="C473" s="170"/>
      <c r="D473" s="88"/>
      <c r="E473" s="113"/>
      <c r="F473" s="95"/>
      <c r="G473" s="105"/>
      <c r="H473" s="106"/>
      <c r="I473" s="105"/>
      <c r="J473" s="107"/>
      <c r="K473" s="99"/>
      <c r="L473" s="117"/>
      <c r="M473" s="118"/>
      <c r="N473" s="95"/>
      <c r="O473" s="88"/>
      <c r="P473" s="96"/>
      <c r="Q473" s="95"/>
      <c r="R473" s="88"/>
      <c r="S473" s="96"/>
      <c r="T473" s="122"/>
      <c r="U473" s="160"/>
      <c r="V473" s="168"/>
      <c r="W473" s="133"/>
      <c r="X473" s="133"/>
      <c r="Y473" s="134"/>
      <c r="Z473" s="515"/>
      <c r="AA473" s="138"/>
      <c r="AB473" s="139"/>
      <c r="AC473" s="140"/>
      <c r="AD473" s="148"/>
      <c r="AE473" s="149"/>
      <c r="AF473" s="150"/>
      <c r="AG473" s="151"/>
      <c r="AH473" s="151"/>
      <c r="AI473" s="151"/>
      <c r="AJ473" s="151"/>
      <c r="AK473" s="152"/>
      <c r="AL473" s="135"/>
      <c r="AM473" s="172"/>
      <c r="AN473" s="172"/>
      <c r="AO473" s="173"/>
    </row>
    <row r="474" spans="2:41" s="82" customFormat="1" ht="35.25" customHeight="1" x14ac:dyDescent="0.2">
      <c r="B474" s="171">
        <v>470</v>
      </c>
      <c r="C474" s="170"/>
      <c r="D474" s="88"/>
      <c r="E474" s="113"/>
      <c r="F474" s="95"/>
      <c r="G474" s="105"/>
      <c r="H474" s="106"/>
      <c r="I474" s="105"/>
      <c r="J474" s="107"/>
      <c r="K474" s="99"/>
      <c r="L474" s="117"/>
      <c r="M474" s="118"/>
      <c r="N474" s="95"/>
      <c r="O474" s="88"/>
      <c r="P474" s="96"/>
      <c r="Q474" s="95"/>
      <c r="R474" s="88"/>
      <c r="S474" s="96"/>
      <c r="T474" s="122"/>
      <c r="U474" s="160"/>
      <c r="V474" s="168"/>
      <c r="W474" s="133"/>
      <c r="X474" s="133"/>
      <c r="Y474" s="134"/>
      <c r="Z474" s="515"/>
      <c r="AA474" s="138"/>
      <c r="AB474" s="139"/>
      <c r="AC474" s="140"/>
      <c r="AD474" s="148"/>
      <c r="AE474" s="149"/>
      <c r="AF474" s="150"/>
      <c r="AG474" s="151"/>
      <c r="AH474" s="151"/>
      <c r="AI474" s="151"/>
      <c r="AJ474" s="151"/>
      <c r="AK474" s="152"/>
      <c r="AL474" s="135"/>
      <c r="AM474" s="172"/>
      <c r="AN474" s="172"/>
      <c r="AO474" s="173"/>
    </row>
    <row r="475" spans="2:41" s="82" customFormat="1" ht="35.25" customHeight="1" x14ac:dyDescent="0.2">
      <c r="B475" s="171">
        <v>471</v>
      </c>
      <c r="C475" s="170"/>
      <c r="D475" s="88"/>
      <c r="E475" s="113"/>
      <c r="F475" s="95"/>
      <c r="G475" s="105"/>
      <c r="H475" s="106"/>
      <c r="I475" s="105"/>
      <c r="J475" s="107"/>
      <c r="K475" s="99"/>
      <c r="L475" s="117"/>
      <c r="M475" s="118"/>
      <c r="N475" s="95"/>
      <c r="O475" s="88"/>
      <c r="P475" s="96"/>
      <c r="Q475" s="95"/>
      <c r="R475" s="88"/>
      <c r="S475" s="96"/>
      <c r="T475" s="122"/>
      <c r="U475" s="160"/>
      <c r="V475" s="168"/>
      <c r="W475" s="133"/>
      <c r="X475" s="133"/>
      <c r="Y475" s="134"/>
      <c r="Z475" s="515"/>
      <c r="AA475" s="138"/>
      <c r="AB475" s="139"/>
      <c r="AC475" s="140"/>
      <c r="AD475" s="148"/>
      <c r="AE475" s="149"/>
      <c r="AF475" s="150"/>
      <c r="AG475" s="151"/>
      <c r="AH475" s="151"/>
      <c r="AI475" s="151"/>
      <c r="AJ475" s="151"/>
      <c r="AK475" s="152"/>
      <c r="AL475" s="135"/>
      <c r="AM475" s="172"/>
      <c r="AN475" s="172"/>
      <c r="AO475" s="173"/>
    </row>
    <row r="476" spans="2:41" s="82" customFormat="1" ht="35.25" customHeight="1" x14ac:dyDescent="0.2">
      <c r="B476" s="171">
        <v>472</v>
      </c>
      <c r="C476" s="170"/>
      <c r="D476" s="88"/>
      <c r="E476" s="113"/>
      <c r="F476" s="95"/>
      <c r="G476" s="105"/>
      <c r="H476" s="106"/>
      <c r="I476" s="105"/>
      <c r="J476" s="107"/>
      <c r="K476" s="99"/>
      <c r="L476" s="117"/>
      <c r="M476" s="118"/>
      <c r="N476" s="95"/>
      <c r="O476" s="88"/>
      <c r="P476" s="96"/>
      <c r="Q476" s="95"/>
      <c r="R476" s="88"/>
      <c r="S476" s="96"/>
      <c r="T476" s="122"/>
      <c r="U476" s="160"/>
      <c r="V476" s="168"/>
      <c r="W476" s="133"/>
      <c r="X476" s="133"/>
      <c r="Y476" s="134"/>
      <c r="Z476" s="515"/>
      <c r="AA476" s="138"/>
      <c r="AB476" s="139"/>
      <c r="AC476" s="140"/>
      <c r="AD476" s="148"/>
      <c r="AE476" s="149"/>
      <c r="AF476" s="150"/>
      <c r="AG476" s="151"/>
      <c r="AH476" s="151"/>
      <c r="AI476" s="151"/>
      <c r="AJ476" s="151"/>
      <c r="AK476" s="152"/>
      <c r="AL476" s="135"/>
      <c r="AM476" s="172"/>
      <c r="AN476" s="172"/>
      <c r="AO476" s="173"/>
    </row>
    <row r="477" spans="2:41" s="82" customFormat="1" ht="35.25" customHeight="1" x14ac:dyDescent="0.2">
      <c r="B477" s="171">
        <v>473</v>
      </c>
      <c r="C477" s="170"/>
      <c r="D477" s="88"/>
      <c r="E477" s="113"/>
      <c r="F477" s="95"/>
      <c r="G477" s="105"/>
      <c r="H477" s="106"/>
      <c r="I477" s="105"/>
      <c r="J477" s="107"/>
      <c r="K477" s="99"/>
      <c r="L477" s="117"/>
      <c r="M477" s="118"/>
      <c r="N477" s="95"/>
      <c r="O477" s="88"/>
      <c r="P477" s="96"/>
      <c r="Q477" s="95"/>
      <c r="R477" s="88"/>
      <c r="S477" s="96"/>
      <c r="T477" s="122"/>
      <c r="U477" s="160"/>
      <c r="V477" s="168"/>
      <c r="W477" s="133"/>
      <c r="X477" s="133"/>
      <c r="Y477" s="134"/>
      <c r="Z477" s="515"/>
      <c r="AA477" s="138"/>
      <c r="AB477" s="139"/>
      <c r="AC477" s="140"/>
      <c r="AD477" s="148"/>
      <c r="AE477" s="149"/>
      <c r="AF477" s="150"/>
      <c r="AG477" s="151"/>
      <c r="AH477" s="151"/>
      <c r="AI477" s="151"/>
      <c r="AJ477" s="151"/>
      <c r="AK477" s="152"/>
      <c r="AL477" s="135"/>
      <c r="AM477" s="172"/>
      <c r="AN477" s="172"/>
      <c r="AO477" s="173"/>
    </row>
    <row r="478" spans="2:41" s="82" customFormat="1" ht="35.25" customHeight="1" x14ac:dyDescent="0.2">
      <c r="B478" s="171">
        <v>474</v>
      </c>
      <c r="C478" s="170"/>
      <c r="D478" s="88"/>
      <c r="E478" s="113"/>
      <c r="F478" s="95"/>
      <c r="G478" s="105"/>
      <c r="H478" s="106"/>
      <c r="I478" s="105"/>
      <c r="J478" s="107"/>
      <c r="K478" s="99"/>
      <c r="L478" s="117"/>
      <c r="M478" s="118"/>
      <c r="N478" s="95"/>
      <c r="O478" s="88"/>
      <c r="P478" s="96"/>
      <c r="Q478" s="95"/>
      <c r="R478" s="88"/>
      <c r="S478" s="96"/>
      <c r="T478" s="122"/>
      <c r="U478" s="160"/>
      <c r="V478" s="168"/>
      <c r="W478" s="133"/>
      <c r="X478" s="133"/>
      <c r="Y478" s="134"/>
      <c r="Z478" s="515"/>
      <c r="AA478" s="138"/>
      <c r="AB478" s="139"/>
      <c r="AC478" s="140"/>
      <c r="AD478" s="148"/>
      <c r="AE478" s="149"/>
      <c r="AF478" s="150"/>
      <c r="AG478" s="151"/>
      <c r="AH478" s="151"/>
      <c r="AI478" s="151"/>
      <c r="AJ478" s="151"/>
      <c r="AK478" s="152"/>
      <c r="AL478" s="135"/>
      <c r="AM478" s="172"/>
      <c r="AN478" s="172"/>
      <c r="AO478" s="173"/>
    </row>
    <row r="479" spans="2:41" s="82" customFormat="1" ht="35.25" customHeight="1" x14ac:dyDescent="0.2">
      <c r="B479" s="171">
        <v>475</v>
      </c>
      <c r="C479" s="170"/>
      <c r="D479" s="88"/>
      <c r="E479" s="113"/>
      <c r="F479" s="95"/>
      <c r="G479" s="105"/>
      <c r="H479" s="106"/>
      <c r="I479" s="105"/>
      <c r="J479" s="107"/>
      <c r="K479" s="99"/>
      <c r="L479" s="117"/>
      <c r="M479" s="118"/>
      <c r="N479" s="95"/>
      <c r="O479" s="88"/>
      <c r="P479" s="96"/>
      <c r="Q479" s="95"/>
      <c r="R479" s="88"/>
      <c r="S479" s="96"/>
      <c r="T479" s="122"/>
      <c r="U479" s="160"/>
      <c r="V479" s="168"/>
      <c r="W479" s="133"/>
      <c r="X479" s="133"/>
      <c r="Y479" s="134"/>
      <c r="Z479" s="515"/>
      <c r="AA479" s="138"/>
      <c r="AB479" s="139"/>
      <c r="AC479" s="140"/>
      <c r="AD479" s="148"/>
      <c r="AE479" s="149"/>
      <c r="AF479" s="150"/>
      <c r="AG479" s="151"/>
      <c r="AH479" s="151"/>
      <c r="AI479" s="151"/>
      <c r="AJ479" s="151"/>
      <c r="AK479" s="152"/>
      <c r="AL479" s="135"/>
      <c r="AM479" s="172"/>
      <c r="AN479" s="172"/>
      <c r="AO479" s="173"/>
    </row>
    <row r="480" spans="2:41" s="82" customFormat="1" ht="35.25" customHeight="1" x14ac:dyDescent="0.2">
      <c r="B480" s="171">
        <v>476</v>
      </c>
      <c r="C480" s="170"/>
      <c r="D480" s="88"/>
      <c r="E480" s="113"/>
      <c r="F480" s="95"/>
      <c r="G480" s="105"/>
      <c r="H480" s="106"/>
      <c r="I480" s="105"/>
      <c r="J480" s="107"/>
      <c r="K480" s="99"/>
      <c r="L480" s="117"/>
      <c r="M480" s="118"/>
      <c r="N480" s="95"/>
      <c r="O480" s="88"/>
      <c r="P480" s="96"/>
      <c r="Q480" s="95"/>
      <c r="R480" s="88"/>
      <c r="S480" s="96"/>
      <c r="T480" s="122"/>
      <c r="U480" s="160"/>
      <c r="V480" s="168"/>
      <c r="W480" s="133"/>
      <c r="X480" s="133"/>
      <c r="Y480" s="134"/>
      <c r="Z480" s="515"/>
      <c r="AA480" s="138"/>
      <c r="AB480" s="139"/>
      <c r="AC480" s="140"/>
      <c r="AD480" s="148"/>
      <c r="AE480" s="149"/>
      <c r="AF480" s="150"/>
      <c r="AG480" s="151"/>
      <c r="AH480" s="151"/>
      <c r="AI480" s="151"/>
      <c r="AJ480" s="151"/>
      <c r="AK480" s="152"/>
      <c r="AL480" s="135"/>
      <c r="AM480" s="172"/>
      <c r="AN480" s="172"/>
      <c r="AO480" s="173"/>
    </row>
    <row r="481" spans="2:41" s="82" customFormat="1" ht="35.25" customHeight="1" x14ac:dyDescent="0.2">
      <c r="B481" s="171">
        <v>477</v>
      </c>
      <c r="C481" s="170"/>
      <c r="D481" s="88"/>
      <c r="E481" s="113"/>
      <c r="F481" s="95"/>
      <c r="G481" s="105"/>
      <c r="H481" s="106"/>
      <c r="I481" s="105"/>
      <c r="J481" s="107"/>
      <c r="K481" s="99"/>
      <c r="L481" s="117"/>
      <c r="M481" s="118"/>
      <c r="N481" s="95"/>
      <c r="O481" s="88"/>
      <c r="P481" s="96"/>
      <c r="Q481" s="95"/>
      <c r="R481" s="88"/>
      <c r="S481" s="96"/>
      <c r="T481" s="122"/>
      <c r="U481" s="160"/>
      <c r="V481" s="168"/>
      <c r="W481" s="133"/>
      <c r="X481" s="133"/>
      <c r="Y481" s="134"/>
      <c r="Z481" s="515"/>
      <c r="AA481" s="138"/>
      <c r="AB481" s="139"/>
      <c r="AC481" s="140"/>
      <c r="AD481" s="148"/>
      <c r="AE481" s="149"/>
      <c r="AF481" s="150"/>
      <c r="AG481" s="151"/>
      <c r="AH481" s="151"/>
      <c r="AI481" s="151"/>
      <c r="AJ481" s="151"/>
      <c r="AK481" s="152"/>
      <c r="AL481" s="135"/>
      <c r="AM481" s="172"/>
      <c r="AN481" s="172"/>
      <c r="AO481" s="173"/>
    </row>
    <row r="482" spans="2:41" s="82" customFormat="1" ht="35.25" customHeight="1" x14ac:dyDescent="0.2">
      <c r="B482" s="171">
        <v>478</v>
      </c>
      <c r="C482" s="170"/>
      <c r="D482" s="88"/>
      <c r="E482" s="113"/>
      <c r="F482" s="95"/>
      <c r="G482" s="105"/>
      <c r="H482" s="106"/>
      <c r="I482" s="105"/>
      <c r="J482" s="107"/>
      <c r="K482" s="99"/>
      <c r="L482" s="117"/>
      <c r="M482" s="118"/>
      <c r="N482" s="95"/>
      <c r="O482" s="88"/>
      <c r="P482" s="96"/>
      <c r="Q482" s="95"/>
      <c r="R482" s="88"/>
      <c r="S482" s="96"/>
      <c r="T482" s="122"/>
      <c r="U482" s="160"/>
      <c r="V482" s="168"/>
      <c r="W482" s="133"/>
      <c r="X482" s="133"/>
      <c r="Y482" s="134"/>
      <c r="Z482" s="515"/>
      <c r="AA482" s="138"/>
      <c r="AB482" s="139"/>
      <c r="AC482" s="140"/>
      <c r="AD482" s="148"/>
      <c r="AE482" s="149"/>
      <c r="AF482" s="150"/>
      <c r="AG482" s="151"/>
      <c r="AH482" s="151"/>
      <c r="AI482" s="151"/>
      <c r="AJ482" s="151"/>
      <c r="AK482" s="152"/>
      <c r="AL482" s="135"/>
      <c r="AM482" s="172"/>
      <c r="AN482" s="172"/>
      <c r="AO482" s="173"/>
    </row>
    <row r="483" spans="2:41" s="82" customFormat="1" ht="35.25" customHeight="1" x14ac:dyDescent="0.2">
      <c r="B483" s="171">
        <v>479</v>
      </c>
      <c r="C483" s="170"/>
      <c r="D483" s="88"/>
      <c r="E483" s="113"/>
      <c r="F483" s="95"/>
      <c r="G483" s="105"/>
      <c r="H483" s="106"/>
      <c r="I483" s="105"/>
      <c r="J483" s="107"/>
      <c r="K483" s="99"/>
      <c r="L483" s="117"/>
      <c r="M483" s="118"/>
      <c r="N483" s="95"/>
      <c r="O483" s="88"/>
      <c r="P483" s="96"/>
      <c r="Q483" s="95"/>
      <c r="R483" s="88"/>
      <c r="S483" s="96"/>
      <c r="T483" s="122"/>
      <c r="U483" s="160"/>
      <c r="V483" s="168"/>
      <c r="W483" s="133"/>
      <c r="X483" s="133"/>
      <c r="Y483" s="134"/>
      <c r="Z483" s="515"/>
      <c r="AA483" s="138"/>
      <c r="AB483" s="139"/>
      <c r="AC483" s="140"/>
      <c r="AD483" s="148"/>
      <c r="AE483" s="149"/>
      <c r="AF483" s="150"/>
      <c r="AG483" s="151"/>
      <c r="AH483" s="151"/>
      <c r="AI483" s="151"/>
      <c r="AJ483" s="151"/>
      <c r="AK483" s="152"/>
      <c r="AL483" s="135"/>
      <c r="AM483" s="172"/>
      <c r="AN483" s="172"/>
      <c r="AO483" s="173"/>
    </row>
    <row r="484" spans="2:41" s="82" customFormat="1" ht="35.25" customHeight="1" x14ac:dyDescent="0.2">
      <c r="B484" s="171">
        <v>480</v>
      </c>
      <c r="C484" s="170"/>
      <c r="D484" s="88"/>
      <c r="E484" s="113"/>
      <c r="F484" s="95"/>
      <c r="G484" s="105"/>
      <c r="H484" s="106"/>
      <c r="I484" s="105"/>
      <c r="J484" s="107"/>
      <c r="K484" s="99"/>
      <c r="L484" s="117"/>
      <c r="M484" s="118"/>
      <c r="N484" s="95"/>
      <c r="O484" s="88"/>
      <c r="P484" s="96"/>
      <c r="Q484" s="95"/>
      <c r="R484" s="88"/>
      <c r="S484" s="96"/>
      <c r="T484" s="122"/>
      <c r="U484" s="160"/>
      <c r="V484" s="168"/>
      <c r="W484" s="133"/>
      <c r="X484" s="133"/>
      <c r="Y484" s="134"/>
      <c r="Z484" s="515"/>
      <c r="AA484" s="138"/>
      <c r="AB484" s="139"/>
      <c r="AC484" s="140"/>
      <c r="AD484" s="148"/>
      <c r="AE484" s="149"/>
      <c r="AF484" s="150"/>
      <c r="AG484" s="151"/>
      <c r="AH484" s="151"/>
      <c r="AI484" s="151"/>
      <c r="AJ484" s="151"/>
      <c r="AK484" s="152"/>
      <c r="AL484" s="135"/>
      <c r="AM484" s="172"/>
      <c r="AN484" s="172"/>
      <c r="AO484" s="173"/>
    </row>
    <row r="485" spans="2:41" s="82" customFormat="1" ht="35.25" customHeight="1" x14ac:dyDescent="0.2">
      <c r="B485" s="171">
        <v>481</v>
      </c>
      <c r="C485" s="170"/>
      <c r="D485" s="88"/>
      <c r="E485" s="113"/>
      <c r="F485" s="95"/>
      <c r="G485" s="105"/>
      <c r="H485" s="106"/>
      <c r="I485" s="105"/>
      <c r="J485" s="107"/>
      <c r="K485" s="99"/>
      <c r="L485" s="117"/>
      <c r="M485" s="118"/>
      <c r="N485" s="95"/>
      <c r="O485" s="88"/>
      <c r="P485" s="96"/>
      <c r="Q485" s="95"/>
      <c r="R485" s="88"/>
      <c r="S485" s="96"/>
      <c r="T485" s="122"/>
      <c r="U485" s="160"/>
      <c r="V485" s="168"/>
      <c r="W485" s="133"/>
      <c r="X485" s="133"/>
      <c r="Y485" s="134"/>
      <c r="Z485" s="515"/>
      <c r="AA485" s="138"/>
      <c r="AB485" s="139"/>
      <c r="AC485" s="140"/>
      <c r="AD485" s="148"/>
      <c r="AE485" s="149"/>
      <c r="AF485" s="150"/>
      <c r="AG485" s="151"/>
      <c r="AH485" s="151"/>
      <c r="AI485" s="151"/>
      <c r="AJ485" s="151"/>
      <c r="AK485" s="152"/>
      <c r="AL485" s="135"/>
      <c r="AM485" s="172"/>
      <c r="AN485" s="172"/>
      <c r="AO485" s="173"/>
    </row>
    <row r="486" spans="2:41" s="82" customFormat="1" ht="35.25" customHeight="1" x14ac:dyDescent="0.2">
      <c r="B486" s="171">
        <v>482</v>
      </c>
      <c r="C486" s="170"/>
      <c r="D486" s="88"/>
      <c r="E486" s="113"/>
      <c r="F486" s="95"/>
      <c r="G486" s="105"/>
      <c r="H486" s="106"/>
      <c r="I486" s="105"/>
      <c r="J486" s="107"/>
      <c r="K486" s="99"/>
      <c r="L486" s="117"/>
      <c r="M486" s="118"/>
      <c r="N486" s="95"/>
      <c r="O486" s="88"/>
      <c r="P486" s="96"/>
      <c r="Q486" s="95"/>
      <c r="R486" s="88"/>
      <c r="S486" s="96"/>
      <c r="T486" s="122"/>
      <c r="U486" s="160"/>
      <c r="V486" s="168"/>
      <c r="W486" s="133"/>
      <c r="X486" s="133"/>
      <c r="Y486" s="134"/>
      <c r="Z486" s="515"/>
      <c r="AA486" s="138"/>
      <c r="AB486" s="139"/>
      <c r="AC486" s="140"/>
      <c r="AD486" s="148"/>
      <c r="AE486" s="149"/>
      <c r="AF486" s="150"/>
      <c r="AG486" s="151"/>
      <c r="AH486" s="151"/>
      <c r="AI486" s="151"/>
      <c r="AJ486" s="151"/>
      <c r="AK486" s="152"/>
      <c r="AL486" s="135"/>
      <c r="AM486" s="172"/>
      <c r="AN486" s="172"/>
      <c r="AO486" s="173"/>
    </row>
    <row r="487" spans="2:41" s="82" customFormat="1" ht="35.25" customHeight="1" x14ac:dyDescent="0.2">
      <c r="B487" s="171">
        <v>483</v>
      </c>
      <c r="C487" s="170"/>
      <c r="D487" s="88"/>
      <c r="E487" s="113"/>
      <c r="F487" s="95"/>
      <c r="G487" s="105"/>
      <c r="H487" s="106"/>
      <c r="I487" s="105"/>
      <c r="J487" s="107"/>
      <c r="K487" s="99"/>
      <c r="L487" s="117"/>
      <c r="M487" s="118"/>
      <c r="N487" s="95"/>
      <c r="O487" s="88"/>
      <c r="P487" s="96"/>
      <c r="Q487" s="95"/>
      <c r="R487" s="88"/>
      <c r="S487" s="96"/>
      <c r="T487" s="122"/>
      <c r="U487" s="160"/>
      <c r="V487" s="168"/>
      <c r="W487" s="133"/>
      <c r="X487" s="133"/>
      <c r="Y487" s="134"/>
      <c r="Z487" s="515"/>
      <c r="AA487" s="138"/>
      <c r="AB487" s="139"/>
      <c r="AC487" s="140"/>
      <c r="AD487" s="148"/>
      <c r="AE487" s="149"/>
      <c r="AF487" s="150"/>
      <c r="AG487" s="151"/>
      <c r="AH487" s="151"/>
      <c r="AI487" s="151"/>
      <c r="AJ487" s="151"/>
      <c r="AK487" s="152"/>
      <c r="AL487" s="135"/>
      <c r="AM487" s="172"/>
      <c r="AN487" s="172"/>
      <c r="AO487" s="173"/>
    </row>
    <row r="488" spans="2:41" s="82" customFormat="1" ht="35.25" customHeight="1" x14ac:dyDescent="0.2">
      <c r="B488" s="171">
        <v>484</v>
      </c>
      <c r="C488" s="170"/>
      <c r="D488" s="88"/>
      <c r="E488" s="113"/>
      <c r="F488" s="95"/>
      <c r="G488" s="105"/>
      <c r="H488" s="106"/>
      <c r="I488" s="105"/>
      <c r="J488" s="107"/>
      <c r="K488" s="99"/>
      <c r="L488" s="117"/>
      <c r="M488" s="118"/>
      <c r="N488" s="95"/>
      <c r="O488" s="88"/>
      <c r="P488" s="96"/>
      <c r="Q488" s="95"/>
      <c r="R488" s="88"/>
      <c r="S488" s="96"/>
      <c r="T488" s="122"/>
      <c r="U488" s="160"/>
      <c r="V488" s="168"/>
      <c r="W488" s="133"/>
      <c r="X488" s="133"/>
      <c r="Y488" s="134"/>
      <c r="Z488" s="515"/>
      <c r="AA488" s="138"/>
      <c r="AB488" s="139"/>
      <c r="AC488" s="140"/>
      <c r="AD488" s="148"/>
      <c r="AE488" s="149"/>
      <c r="AF488" s="150"/>
      <c r="AG488" s="151"/>
      <c r="AH488" s="151"/>
      <c r="AI488" s="151"/>
      <c r="AJ488" s="151"/>
      <c r="AK488" s="152"/>
      <c r="AL488" s="135"/>
      <c r="AM488" s="172"/>
      <c r="AN488" s="172"/>
      <c r="AO488" s="173"/>
    </row>
    <row r="489" spans="2:41" s="82" customFormat="1" ht="35.25" customHeight="1" x14ac:dyDescent="0.2">
      <c r="B489" s="171">
        <v>485</v>
      </c>
      <c r="C489" s="170"/>
      <c r="D489" s="88"/>
      <c r="E489" s="113"/>
      <c r="F489" s="95"/>
      <c r="G489" s="105"/>
      <c r="H489" s="106"/>
      <c r="I489" s="105"/>
      <c r="J489" s="107"/>
      <c r="K489" s="99"/>
      <c r="L489" s="117"/>
      <c r="M489" s="118"/>
      <c r="N489" s="95"/>
      <c r="O489" s="88"/>
      <c r="P489" s="96"/>
      <c r="Q489" s="95"/>
      <c r="R489" s="88"/>
      <c r="S489" s="96"/>
      <c r="T489" s="122"/>
      <c r="U489" s="160"/>
      <c r="V489" s="168"/>
      <c r="W489" s="133"/>
      <c r="X489" s="133"/>
      <c r="Y489" s="134"/>
      <c r="Z489" s="515"/>
      <c r="AA489" s="138"/>
      <c r="AB489" s="139"/>
      <c r="AC489" s="140"/>
      <c r="AD489" s="148"/>
      <c r="AE489" s="149"/>
      <c r="AF489" s="150"/>
      <c r="AG489" s="151"/>
      <c r="AH489" s="151"/>
      <c r="AI489" s="151"/>
      <c r="AJ489" s="151"/>
      <c r="AK489" s="152"/>
      <c r="AL489" s="135"/>
      <c r="AM489" s="172"/>
      <c r="AN489" s="172"/>
      <c r="AO489" s="173"/>
    </row>
    <row r="490" spans="2:41" s="82" customFormat="1" ht="35.25" customHeight="1" x14ac:dyDescent="0.2">
      <c r="B490" s="171">
        <v>486</v>
      </c>
      <c r="C490" s="170"/>
      <c r="D490" s="88"/>
      <c r="E490" s="113"/>
      <c r="F490" s="95"/>
      <c r="G490" s="105"/>
      <c r="H490" s="106"/>
      <c r="I490" s="105"/>
      <c r="J490" s="107"/>
      <c r="K490" s="99"/>
      <c r="L490" s="117"/>
      <c r="M490" s="118"/>
      <c r="N490" s="95"/>
      <c r="O490" s="88"/>
      <c r="P490" s="96"/>
      <c r="Q490" s="95"/>
      <c r="R490" s="88"/>
      <c r="S490" s="96"/>
      <c r="T490" s="122"/>
      <c r="U490" s="160"/>
      <c r="V490" s="168"/>
      <c r="W490" s="133"/>
      <c r="X490" s="133"/>
      <c r="Y490" s="134"/>
      <c r="Z490" s="515"/>
      <c r="AA490" s="138"/>
      <c r="AB490" s="139"/>
      <c r="AC490" s="140"/>
      <c r="AD490" s="148"/>
      <c r="AE490" s="149"/>
      <c r="AF490" s="150"/>
      <c r="AG490" s="151"/>
      <c r="AH490" s="151"/>
      <c r="AI490" s="151"/>
      <c r="AJ490" s="151"/>
      <c r="AK490" s="152"/>
      <c r="AL490" s="135"/>
      <c r="AM490" s="172"/>
      <c r="AN490" s="172"/>
      <c r="AO490" s="173"/>
    </row>
    <row r="491" spans="2:41" s="82" customFormat="1" ht="35.25" customHeight="1" x14ac:dyDescent="0.2">
      <c r="B491" s="171">
        <v>487</v>
      </c>
      <c r="C491" s="170"/>
      <c r="D491" s="88"/>
      <c r="E491" s="113"/>
      <c r="F491" s="95"/>
      <c r="G491" s="105"/>
      <c r="H491" s="106"/>
      <c r="I491" s="105"/>
      <c r="J491" s="107"/>
      <c r="K491" s="99"/>
      <c r="L491" s="117"/>
      <c r="M491" s="118"/>
      <c r="N491" s="95"/>
      <c r="O491" s="88"/>
      <c r="P491" s="96"/>
      <c r="Q491" s="95"/>
      <c r="R491" s="88"/>
      <c r="S491" s="96"/>
      <c r="T491" s="122"/>
      <c r="U491" s="160"/>
      <c r="V491" s="168"/>
      <c r="W491" s="133"/>
      <c r="X491" s="133"/>
      <c r="Y491" s="134"/>
      <c r="Z491" s="515"/>
      <c r="AA491" s="138"/>
      <c r="AB491" s="139"/>
      <c r="AC491" s="140"/>
      <c r="AD491" s="148"/>
      <c r="AE491" s="149"/>
      <c r="AF491" s="150"/>
      <c r="AG491" s="151"/>
      <c r="AH491" s="151"/>
      <c r="AI491" s="151"/>
      <c r="AJ491" s="151"/>
      <c r="AK491" s="152"/>
      <c r="AL491" s="135"/>
      <c r="AM491" s="172"/>
      <c r="AN491" s="172"/>
      <c r="AO491" s="173"/>
    </row>
    <row r="492" spans="2:41" s="82" customFormat="1" ht="35.25" customHeight="1" x14ac:dyDescent="0.2">
      <c r="B492" s="171">
        <v>488</v>
      </c>
      <c r="C492" s="170"/>
      <c r="D492" s="88"/>
      <c r="E492" s="113"/>
      <c r="F492" s="95"/>
      <c r="G492" s="105"/>
      <c r="H492" s="106"/>
      <c r="I492" s="105"/>
      <c r="J492" s="107"/>
      <c r="K492" s="99"/>
      <c r="L492" s="117"/>
      <c r="M492" s="118"/>
      <c r="N492" s="95"/>
      <c r="O492" s="88"/>
      <c r="P492" s="96"/>
      <c r="Q492" s="95"/>
      <c r="R492" s="88"/>
      <c r="S492" s="96"/>
      <c r="T492" s="122"/>
      <c r="U492" s="160"/>
      <c r="V492" s="168"/>
      <c r="W492" s="133"/>
      <c r="X492" s="133"/>
      <c r="Y492" s="134"/>
      <c r="Z492" s="515"/>
      <c r="AA492" s="138"/>
      <c r="AB492" s="139"/>
      <c r="AC492" s="140"/>
      <c r="AD492" s="148"/>
      <c r="AE492" s="149"/>
      <c r="AF492" s="150"/>
      <c r="AG492" s="151"/>
      <c r="AH492" s="151"/>
      <c r="AI492" s="151"/>
      <c r="AJ492" s="151"/>
      <c r="AK492" s="152"/>
      <c r="AL492" s="135"/>
      <c r="AM492" s="172"/>
      <c r="AN492" s="172"/>
      <c r="AO492" s="173"/>
    </row>
    <row r="493" spans="2:41" s="82" customFormat="1" ht="35.25" customHeight="1" x14ac:dyDescent="0.2">
      <c r="B493" s="171">
        <v>489</v>
      </c>
      <c r="C493" s="170"/>
      <c r="D493" s="88"/>
      <c r="E493" s="113"/>
      <c r="F493" s="95"/>
      <c r="G493" s="105"/>
      <c r="H493" s="106"/>
      <c r="I493" s="105"/>
      <c r="J493" s="107"/>
      <c r="K493" s="99"/>
      <c r="L493" s="117"/>
      <c r="M493" s="118"/>
      <c r="N493" s="95"/>
      <c r="O493" s="88"/>
      <c r="P493" s="96"/>
      <c r="Q493" s="95"/>
      <c r="R493" s="88"/>
      <c r="S493" s="96"/>
      <c r="T493" s="122"/>
      <c r="U493" s="160"/>
      <c r="V493" s="168"/>
      <c r="W493" s="133"/>
      <c r="X493" s="133"/>
      <c r="Y493" s="134"/>
      <c r="Z493" s="515"/>
      <c r="AA493" s="138"/>
      <c r="AB493" s="139"/>
      <c r="AC493" s="140"/>
      <c r="AD493" s="148"/>
      <c r="AE493" s="149"/>
      <c r="AF493" s="150"/>
      <c r="AG493" s="151"/>
      <c r="AH493" s="151"/>
      <c r="AI493" s="151"/>
      <c r="AJ493" s="151"/>
      <c r="AK493" s="152"/>
      <c r="AL493" s="135"/>
      <c r="AM493" s="172"/>
      <c r="AN493" s="172"/>
      <c r="AO493" s="173"/>
    </row>
    <row r="494" spans="2:41" s="82" customFormat="1" ht="35.25" customHeight="1" x14ac:dyDescent="0.2">
      <c r="B494" s="171">
        <v>490</v>
      </c>
      <c r="C494" s="170"/>
      <c r="D494" s="88"/>
      <c r="E494" s="113"/>
      <c r="F494" s="95"/>
      <c r="G494" s="105"/>
      <c r="H494" s="106"/>
      <c r="I494" s="105"/>
      <c r="J494" s="107"/>
      <c r="K494" s="99"/>
      <c r="L494" s="117"/>
      <c r="M494" s="118"/>
      <c r="N494" s="95"/>
      <c r="O494" s="88"/>
      <c r="P494" s="96"/>
      <c r="Q494" s="95"/>
      <c r="R494" s="88"/>
      <c r="S494" s="96"/>
      <c r="T494" s="122"/>
      <c r="U494" s="160"/>
      <c r="V494" s="168"/>
      <c r="W494" s="133"/>
      <c r="X494" s="133"/>
      <c r="Y494" s="134"/>
      <c r="Z494" s="515"/>
      <c r="AA494" s="138"/>
      <c r="AB494" s="139"/>
      <c r="AC494" s="140"/>
      <c r="AD494" s="148"/>
      <c r="AE494" s="149"/>
      <c r="AF494" s="150"/>
      <c r="AG494" s="151"/>
      <c r="AH494" s="151"/>
      <c r="AI494" s="151"/>
      <c r="AJ494" s="151"/>
      <c r="AK494" s="152"/>
      <c r="AL494" s="135"/>
      <c r="AM494" s="172"/>
      <c r="AN494" s="172"/>
      <c r="AO494" s="173"/>
    </row>
    <row r="495" spans="2:41" s="82" customFormat="1" ht="35.25" customHeight="1" x14ac:dyDescent="0.2">
      <c r="B495" s="171">
        <v>491</v>
      </c>
      <c r="C495" s="170"/>
      <c r="D495" s="88"/>
      <c r="E495" s="113"/>
      <c r="F495" s="95"/>
      <c r="G495" s="105"/>
      <c r="H495" s="106"/>
      <c r="I495" s="105"/>
      <c r="J495" s="107"/>
      <c r="K495" s="99"/>
      <c r="L495" s="117"/>
      <c r="M495" s="118"/>
      <c r="N495" s="95"/>
      <c r="O495" s="88"/>
      <c r="P495" s="96"/>
      <c r="Q495" s="95"/>
      <c r="R495" s="88"/>
      <c r="S495" s="96"/>
      <c r="T495" s="122"/>
      <c r="U495" s="160"/>
      <c r="V495" s="168"/>
      <c r="W495" s="133"/>
      <c r="X495" s="133"/>
      <c r="Y495" s="134"/>
      <c r="Z495" s="515"/>
      <c r="AA495" s="138"/>
      <c r="AB495" s="139"/>
      <c r="AC495" s="140"/>
      <c r="AD495" s="148"/>
      <c r="AE495" s="149"/>
      <c r="AF495" s="150"/>
      <c r="AG495" s="151"/>
      <c r="AH495" s="151"/>
      <c r="AI495" s="151"/>
      <c r="AJ495" s="151"/>
      <c r="AK495" s="152"/>
      <c r="AL495" s="135"/>
      <c r="AM495" s="172"/>
      <c r="AN495" s="172"/>
      <c r="AO495" s="173"/>
    </row>
    <row r="496" spans="2:41" s="82" customFormat="1" ht="35.25" customHeight="1" x14ac:dyDescent="0.2">
      <c r="B496" s="171">
        <v>492</v>
      </c>
      <c r="C496" s="170"/>
      <c r="D496" s="88"/>
      <c r="E496" s="113"/>
      <c r="F496" s="95"/>
      <c r="G496" s="105"/>
      <c r="H496" s="106"/>
      <c r="I496" s="105"/>
      <c r="J496" s="107"/>
      <c r="K496" s="99"/>
      <c r="L496" s="117"/>
      <c r="M496" s="118"/>
      <c r="N496" s="95"/>
      <c r="O496" s="88"/>
      <c r="P496" s="96"/>
      <c r="Q496" s="95"/>
      <c r="R496" s="88"/>
      <c r="S496" s="96"/>
      <c r="T496" s="122"/>
      <c r="U496" s="160"/>
      <c r="V496" s="168"/>
      <c r="W496" s="133"/>
      <c r="X496" s="133"/>
      <c r="Y496" s="134"/>
      <c r="Z496" s="515"/>
      <c r="AA496" s="138"/>
      <c r="AB496" s="139"/>
      <c r="AC496" s="140"/>
      <c r="AD496" s="148"/>
      <c r="AE496" s="149"/>
      <c r="AF496" s="150"/>
      <c r="AG496" s="151"/>
      <c r="AH496" s="151"/>
      <c r="AI496" s="151"/>
      <c r="AJ496" s="151"/>
      <c r="AK496" s="152"/>
      <c r="AL496" s="135"/>
      <c r="AM496" s="172"/>
      <c r="AN496" s="172"/>
      <c r="AO496" s="173"/>
    </row>
    <row r="497" spans="2:41" s="82" customFormat="1" ht="35.25" customHeight="1" x14ac:dyDescent="0.2">
      <c r="B497" s="171">
        <v>493</v>
      </c>
      <c r="C497" s="170"/>
      <c r="D497" s="88"/>
      <c r="E497" s="113"/>
      <c r="F497" s="95"/>
      <c r="G497" s="105"/>
      <c r="H497" s="106"/>
      <c r="I497" s="105"/>
      <c r="J497" s="107"/>
      <c r="K497" s="99"/>
      <c r="L497" s="117"/>
      <c r="M497" s="118"/>
      <c r="N497" s="95"/>
      <c r="O497" s="88"/>
      <c r="P497" s="96"/>
      <c r="Q497" s="95"/>
      <c r="R497" s="88"/>
      <c r="S497" s="96"/>
      <c r="T497" s="122"/>
      <c r="U497" s="160"/>
      <c r="V497" s="168"/>
      <c r="W497" s="133"/>
      <c r="X497" s="133"/>
      <c r="Y497" s="134"/>
      <c r="Z497" s="515"/>
      <c r="AA497" s="138"/>
      <c r="AB497" s="139"/>
      <c r="AC497" s="140"/>
      <c r="AD497" s="148"/>
      <c r="AE497" s="149"/>
      <c r="AF497" s="150"/>
      <c r="AG497" s="151"/>
      <c r="AH497" s="151"/>
      <c r="AI497" s="151"/>
      <c r="AJ497" s="151"/>
      <c r="AK497" s="152"/>
      <c r="AL497" s="135"/>
      <c r="AM497" s="172"/>
      <c r="AN497" s="172"/>
      <c r="AO497" s="173"/>
    </row>
    <row r="498" spans="2:41" s="82" customFormat="1" ht="35.25" customHeight="1" x14ac:dyDescent="0.2">
      <c r="B498" s="171">
        <v>494</v>
      </c>
      <c r="C498" s="170"/>
      <c r="D498" s="88"/>
      <c r="E498" s="113"/>
      <c r="F498" s="95"/>
      <c r="G498" s="105"/>
      <c r="H498" s="106"/>
      <c r="I498" s="105"/>
      <c r="J498" s="107"/>
      <c r="K498" s="99"/>
      <c r="L498" s="117"/>
      <c r="M498" s="118"/>
      <c r="N498" s="95"/>
      <c r="O498" s="88"/>
      <c r="P498" s="96"/>
      <c r="Q498" s="95"/>
      <c r="R498" s="88"/>
      <c r="S498" s="96"/>
      <c r="T498" s="122"/>
      <c r="U498" s="160"/>
      <c r="V498" s="168"/>
      <c r="W498" s="133"/>
      <c r="X498" s="133"/>
      <c r="Y498" s="134"/>
      <c r="Z498" s="515"/>
      <c r="AA498" s="138"/>
      <c r="AB498" s="139"/>
      <c r="AC498" s="140"/>
      <c r="AD498" s="148"/>
      <c r="AE498" s="149"/>
      <c r="AF498" s="150"/>
      <c r="AG498" s="151"/>
      <c r="AH498" s="151"/>
      <c r="AI498" s="151"/>
      <c r="AJ498" s="151"/>
      <c r="AK498" s="152"/>
      <c r="AL498" s="135"/>
      <c r="AM498" s="172"/>
      <c r="AN498" s="172"/>
      <c r="AO498" s="173"/>
    </row>
    <row r="499" spans="2:41" s="82" customFormat="1" ht="35.25" customHeight="1" x14ac:dyDescent="0.2">
      <c r="B499" s="171">
        <v>495</v>
      </c>
      <c r="C499" s="170"/>
      <c r="D499" s="88"/>
      <c r="E499" s="113"/>
      <c r="F499" s="95"/>
      <c r="G499" s="105"/>
      <c r="H499" s="106"/>
      <c r="I499" s="105"/>
      <c r="J499" s="107"/>
      <c r="K499" s="99"/>
      <c r="L499" s="117"/>
      <c r="M499" s="118"/>
      <c r="N499" s="95"/>
      <c r="O499" s="88"/>
      <c r="P499" s="96"/>
      <c r="Q499" s="95"/>
      <c r="R499" s="88"/>
      <c r="S499" s="96"/>
      <c r="T499" s="122"/>
      <c r="U499" s="160"/>
      <c r="V499" s="168"/>
      <c r="W499" s="133"/>
      <c r="X499" s="133"/>
      <c r="Y499" s="134"/>
      <c r="Z499" s="515"/>
      <c r="AA499" s="138"/>
      <c r="AB499" s="139"/>
      <c r="AC499" s="140"/>
      <c r="AD499" s="148"/>
      <c r="AE499" s="149"/>
      <c r="AF499" s="150"/>
      <c r="AG499" s="151"/>
      <c r="AH499" s="151"/>
      <c r="AI499" s="151"/>
      <c r="AJ499" s="151"/>
      <c r="AK499" s="152"/>
      <c r="AL499" s="135"/>
      <c r="AM499" s="172"/>
      <c r="AN499" s="172"/>
      <c r="AO499" s="173"/>
    </row>
    <row r="500" spans="2:41" s="82" customFormat="1" ht="35.25" customHeight="1" x14ac:dyDescent="0.2">
      <c r="B500" s="171">
        <v>496</v>
      </c>
      <c r="C500" s="170"/>
      <c r="D500" s="88"/>
      <c r="E500" s="113"/>
      <c r="F500" s="95"/>
      <c r="G500" s="105"/>
      <c r="H500" s="106"/>
      <c r="I500" s="105"/>
      <c r="J500" s="107"/>
      <c r="K500" s="99"/>
      <c r="L500" s="117"/>
      <c r="M500" s="118"/>
      <c r="N500" s="95"/>
      <c r="O500" s="88"/>
      <c r="P500" s="96"/>
      <c r="Q500" s="95"/>
      <c r="R500" s="88"/>
      <c r="S500" s="96"/>
      <c r="T500" s="122"/>
      <c r="U500" s="160"/>
      <c r="V500" s="168"/>
      <c r="W500" s="133"/>
      <c r="X500" s="133"/>
      <c r="Y500" s="134"/>
      <c r="Z500" s="515"/>
      <c r="AA500" s="138"/>
      <c r="AB500" s="139"/>
      <c r="AC500" s="140"/>
      <c r="AD500" s="148"/>
      <c r="AE500" s="149"/>
      <c r="AF500" s="150"/>
      <c r="AG500" s="151"/>
      <c r="AH500" s="151"/>
      <c r="AI500" s="151"/>
      <c r="AJ500" s="151"/>
      <c r="AK500" s="152"/>
      <c r="AL500" s="135"/>
      <c r="AM500" s="172"/>
      <c r="AN500" s="172"/>
      <c r="AO500" s="173"/>
    </row>
    <row r="501" spans="2:41" s="82" customFormat="1" ht="35.25" customHeight="1" x14ac:dyDescent="0.2">
      <c r="B501" s="171">
        <v>497</v>
      </c>
      <c r="C501" s="170"/>
      <c r="D501" s="88"/>
      <c r="E501" s="113"/>
      <c r="F501" s="95"/>
      <c r="G501" s="105"/>
      <c r="H501" s="106"/>
      <c r="I501" s="105"/>
      <c r="J501" s="107"/>
      <c r="K501" s="99"/>
      <c r="L501" s="117"/>
      <c r="M501" s="118"/>
      <c r="N501" s="95"/>
      <c r="O501" s="88"/>
      <c r="P501" s="96"/>
      <c r="Q501" s="95"/>
      <c r="R501" s="88"/>
      <c r="S501" s="96"/>
      <c r="T501" s="122"/>
      <c r="U501" s="160"/>
      <c r="V501" s="168"/>
      <c r="W501" s="133"/>
      <c r="X501" s="133"/>
      <c r="Y501" s="134"/>
      <c r="Z501" s="515"/>
      <c r="AA501" s="138"/>
      <c r="AB501" s="139"/>
      <c r="AC501" s="140"/>
      <c r="AD501" s="148"/>
      <c r="AE501" s="149"/>
      <c r="AF501" s="150"/>
      <c r="AG501" s="151"/>
      <c r="AH501" s="151"/>
      <c r="AI501" s="151"/>
      <c r="AJ501" s="151"/>
      <c r="AK501" s="152"/>
      <c r="AL501" s="135"/>
      <c r="AM501" s="172"/>
      <c r="AN501" s="172"/>
      <c r="AO501" s="173"/>
    </row>
    <row r="502" spans="2:41" s="82" customFormat="1" ht="35.25" customHeight="1" x14ac:dyDescent="0.2">
      <c r="B502" s="171">
        <v>498</v>
      </c>
      <c r="C502" s="170"/>
      <c r="D502" s="88"/>
      <c r="E502" s="113"/>
      <c r="F502" s="95"/>
      <c r="G502" s="105"/>
      <c r="H502" s="106"/>
      <c r="I502" s="105"/>
      <c r="J502" s="107"/>
      <c r="K502" s="99"/>
      <c r="L502" s="117"/>
      <c r="M502" s="118"/>
      <c r="N502" s="95"/>
      <c r="O502" s="88"/>
      <c r="P502" s="96"/>
      <c r="Q502" s="95"/>
      <c r="R502" s="88"/>
      <c r="S502" s="96"/>
      <c r="T502" s="122"/>
      <c r="U502" s="160"/>
      <c r="V502" s="168"/>
      <c r="W502" s="133"/>
      <c r="X502" s="133"/>
      <c r="Y502" s="134"/>
      <c r="Z502" s="515"/>
      <c r="AA502" s="138"/>
      <c r="AB502" s="139"/>
      <c r="AC502" s="140"/>
      <c r="AD502" s="148"/>
      <c r="AE502" s="149"/>
      <c r="AF502" s="150"/>
      <c r="AG502" s="151"/>
      <c r="AH502" s="151"/>
      <c r="AI502" s="151"/>
      <c r="AJ502" s="151"/>
      <c r="AK502" s="152"/>
      <c r="AL502" s="135"/>
      <c r="AM502" s="172"/>
      <c r="AN502" s="172"/>
      <c r="AO502" s="173"/>
    </row>
    <row r="503" spans="2:41" s="82" customFormat="1" ht="35.25" customHeight="1" x14ac:dyDescent="0.2">
      <c r="B503" s="171">
        <v>499</v>
      </c>
      <c r="C503" s="170"/>
      <c r="D503" s="88"/>
      <c r="E503" s="113"/>
      <c r="F503" s="95"/>
      <c r="G503" s="105"/>
      <c r="H503" s="106"/>
      <c r="I503" s="105"/>
      <c r="J503" s="107"/>
      <c r="K503" s="99"/>
      <c r="L503" s="117"/>
      <c r="M503" s="118"/>
      <c r="N503" s="95"/>
      <c r="O503" s="88"/>
      <c r="P503" s="96"/>
      <c r="Q503" s="95"/>
      <c r="R503" s="88"/>
      <c r="S503" s="96"/>
      <c r="T503" s="122"/>
      <c r="U503" s="160"/>
      <c r="V503" s="168"/>
      <c r="W503" s="133"/>
      <c r="X503" s="133"/>
      <c r="Y503" s="134"/>
      <c r="Z503" s="515"/>
      <c r="AA503" s="138"/>
      <c r="AB503" s="139"/>
      <c r="AC503" s="140"/>
      <c r="AD503" s="148"/>
      <c r="AE503" s="149"/>
      <c r="AF503" s="150"/>
      <c r="AG503" s="151"/>
      <c r="AH503" s="151"/>
      <c r="AI503" s="151"/>
      <c r="AJ503" s="151"/>
      <c r="AK503" s="152"/>
      <c r="AL503" s="135"/>
      <c r="AM503" s="172"/>
      <c r="AN503" s="172"/>
      <c r="AO503" s="173"/>
    </row>
    <row r="504" spans="2:41" s="82" customFormat="1" ht="35.25" customHeight="1" x14ac:dyDescent="0.2">
      <c r="B504" s="171">
        <v>500</v>
      </c>
      <c r="C504" s="170"/>
      <c r="D504" s="88"/>
      <c r="E504" s="113"/>
      <c r="F504" s="95"/>
      <c r="G504" s="105"/>
      <c r="H504" s="106"/>
      <c r="I504" s="105"/>
      <c r="J504" s="107"/>
      <c r="K504" s="99"/>
      <c r="L504" s="117"/>
      <c r="M504" s="118"/>
      <c r="N504" s="95"/>
      <c r="O504" s="88"/>
      <c r="P504" s="96"/>
      <c r="Q504" s="95"/>
      <c r="R504" s="88"/>
      <c r="S504" s="96"/>
      <c r="T504" s="122"/>
      <c r="U504" s="160"/>
      <c r="V504" s="168"/>
      <c r="W504" s="133"/>
      <c r="X504" s="133"/>
      <c r="Y504" s="134"/>
      <c r="Z504" s="515"/>
      <c r="AA504" s="138"/>
      <c r="AB504" s="139"/>
      <c r="AC504" s="140"/>
      <c r="AD504" s="148"/>
      <c r="AE504" s="149"/>
      <c r="AF504" s="150"/>
      <c r="AG504" s="151"/>
      <c r="AH504" s="151"/>
      <c r="AI504" s="151"/>
      <c r="AJ504" s="151"/>
      <c r="AK504" s="152"/>
      <c r="AL504" s="135"/>
      <c r="AM504" s="172"/>
      <c r="AN504" s="172"/>
      <c r="AO504" s="173"/>
    </row>
    <row r="505" spans="2:41" s="82" customFormat="1" ht="35.25" customHeight="1" x14ac:dyDescent="0.2">
      <c r="B505" s="171">
        <v>501</v>
      </c>
      <c r="C505" s="170"/>
      <c r="D505" s="88"/>
      <c r="E505" s="113"/>
      <c r="F505" s="95"/>
      <c r="G505" s="105"/>
      <c r="H505" s="106"/>
      <c r="I505" s="105"/>
      <c r="J505" s="107"/>
      <c r="K505" s="99"/>
      <c r="L505" s="117"/>
      <c r="M505" s="118"/>
      <c r="N505" s="95"/>
      <c r="O505" s="88"/>
      <c r="P505" s="96"/>
      <c r="Q505" s="95"/>
      <c r="R505" s="88"/>
      <c r="S505" s="96"/>
      <c r="T505" s="122"/>
      <c r="U505" s="160"/>
      <c r="V505" s="168"/>
      <c r="W505" s="133"/>
      <c r="X505" s="133"/>
      <c r="Y505" s="134"/>
      <c r="Z505" s="515"/>
      <c r="AA505" s="138"/>
      <c r="AB505" s="139"/>
      <c r="AC505" s="140"/>
      <c r="AD505" s="148"/>
      <c r="AE505" s="149"/>
      <c r="AF505" s="150"/>
      <c r="AG505" s="151"/>
      <c r="AH505" s="151"/>
      <c r="AI505" s="151"/>
      <c r="AJ505" s="151"/>
      <c r="AK505" s="152"/>
      <c r="AL505" s="135"/>
      <c r="AM505" s="172"/>
      <c r="AN505" s="172"/>
      <c r="AO505" s="173"/>
    </row>
    <row r="506" spans="2:41" s="82" customFormat="1" ht="35.25" customHeight="1" x14ac:dyDescent="0.2">
      <c r="B506" s="171">
        <v>502</v>
      </c>
      <c r="C506" s="170"/>
      <c r="D506" s="88"/>
      <c r="E506" s="113"/>
      <c r="F506" s="95"/>
      <c r="G506" s="105"/>
      <c r="H506" s="106"/>
      <c r="I506" s="105"/>
      <c r="J506" s="107"/>
      <c r="K506" s="99"/>
      <c r="L506" s="117"/>
      <c r="M506" s="118"/>
      <c r="N506" s="95"/>
      <c r="O506" s="88"/>
      <c r="P506" s="96"/>
      <c r="Q506" s="95"/>
      <c r="R506" s="88"/>
      <c r="S506" s="96"/>
      <c r="T506" s="122"/>
      <c r="U506" s="160"/>
      <c r="V506" s="168"/>
      <c r="W506" s="133"/>
      <c r="X506" s="133"/>
      <c r="Y506" s="134"/>
      <c r="Z506" s="515"/>
      <c r="AA506" s="138"/>
      <c r="AB506" s="139"/>
      <c r="AC506" s="140"/>
      <c r="AD506" s="148"/>
      <c r="AE506" s="149"/>
      <c r="AF506" s="150"/>
      <c r="AG506" s="151"/>
      <c r="AH506" s="151"/>
      <c r="AI506" s="151"/>
      <c r="AJ506" s="151"/>
      <c r="AK506" s="152"/>
      <c r="AL506" s="135"/>
      <c r="AM506" s="172"/>
      <c r="AN506" s="172"/>
      <c r="AO506" s="173"/>
    </row>
    <row r="507" spans="2:41" s="82" customFormat="1" ht="35.25" customHeight="1" x14ac:dyDescent="0.2">
      <c r="B507" s="171">
        <v>503</v>
      </c>
      <c r="C507" s="170"/>
      <c r="D507" s="88"/>
      <c r="E507" s="113"/>
      <c r="F507" s="95"/>
      <c r="G507" s="105"/>
      <c r="H507" s="106"/>
      <c r="I507" s="105"/>
      <c r="J507" s="107"/>
      <c r="K507" s="99"/>
      <c r="L507" s="117"/>
      <c r="M507" s="118"/>
      <c r="N507" s="95"/>
      <c r="O507" s="88"/>
      <c r="P507" s="96"/>
      <c r="Q507" s="95"/>
      <c r="R507" s="88"/>
      <c r="S507" s="96"/>
      <c r="T507" s="122"/>
      <c r="U507" s="160"/>
      <c r="V507" s="168"/>
      <c r="W507" s="133"/>
      <c r="X507" s="133"/>
      <c r="Y507" s="134"/>
      <c r="Z507" s="515"/>
      <c r="AA507" s="138"/>
      <c r="AB507" s="139"/>
      <c r="AC507" s="140"/>
      <c r="AD507" s="148"/>
      <c r="AE507" s="149"/>
      <c r="AF507" s="150"/>
      <c r="AG507" s="151"/>
      <c r="AH507" s="151"/>
      <c r="AI507" s="151"/>
      <c r="AJ507" s="151"/>
      <c r="AK507" s="152"/>
      <c r="AL507" s="135"/>
      <c r="AM507" s="172"/>
      <c r="AN507" s="172"/>
      <c r="AO507" s="173"/>
    </row>
    <row r="508" spans="2:41" s="82" customFormat="1" ht="35.25" customHeight="1" x14ac:dyDescent="0.2">
      <c r="B508" s="171">
        <v>504</v>
      </c>
      <c r="C508" s="170"/>
      <c r="D508" s="88"/>
      <c r="E508" s="113"/>
      <c r="F508" s="95"/>
      <c r="G508" s="105"/>
      <c r="H508" s="106"/>
      <c r="I508" s="105"/>
      <c r="J508" s="107"/>
      <c r="K508" s="99"/>
      <c r="L508" s="117"/>
      <c r="M508" s="118"/>
      <c r="N508" s="95"/>
      <c r="O508" s="88"/>
      <c r="P508" s="96"/>
      <c r="Q508" s="95"/>
      <c r="R508" s="88"/>
      <c r="S508" s="96"/>
      <c r="T508" s="122"/>
      <c r="U508" s="160"/>
      <c r="V508" s="168"/>
      <c r="W508" s="133"/>
      <c r="X508" s="133"/>
      <c r="Y508" s="134"/>
      <c r="Z508" s="515"/>
      <c r="AA508" s="138"/>
      <c r="AB508" s="139"/>
      <c r="AC508" s="140"/>
      <c r="AD508" s="148"/>
      <c r="AE508" s="149"/>
      <c r="AF508" s="150"/>
      <c r="AG508" s="151"/>
      <c r="AH508" s="151"/>
      <c r="AI508" s="151"/>
      <c r="AJ508" s="151"/>
      <c r="AK508" s="152"/>
      <c r="AL508" s="135"/>
      <c r="AM508" s="172"/>
      <c r="AN508" s="172"/>
      <c r="AO508" s="173"/>
    </row>
    <row r="509" spans="2:41" s="82" customFormat="1" ht="35.25" customHeight="1" x14ac:dyDescent="0.2">
      <c r="B509" s="171">
        <v>505</v>
      </c>
      <c r="C509" s="170"/>
      <c r="D509" s="88"/>
      <c r="E509" s="113"/>
      <c r="F509" s="95"/>
      <c r="G509" s="105"/>
      <c r="H509" s="106"/>
      <c r="I509" s="105"/>
      <c r="J509" s="107"/>
      <c r="K509" s="99"/>
      <c r="L509" s="117"/>
      <c r="M509" s="118"/>
      <c r="N509" s="95"/>
      <c r="O509" s="88"/>
      <c r="P509" s="96"/>
      <c r="Q509" s="95"/>
      <c r="R509" s="88"/>
      <c r="S509" s="96"/>
      <c r="T509" s="122"/>
      <c r="U509" s="160"/>
      <c r="V509" s="168"/>
      <c r="W509" s="133"/>
      <c r="X509" s="133"/>
      <c r="Y509" s="134"/>
      <c r="Z509" s="515"/>
      <c r="AA509" s="138"/>
      <c r="AB509" s="139"/>
      <c r="AC509" s="140"/>
      <c r="AD509" s="148"/>
      <c r="AE509" s="149"/>
      <c r="AF509" s="150"/>
      <c r="AG509" s="151"/>
      <c r="AH509" s="151"/>
      <c r="AI509" s="151"/>
      <c r="AJ509" s="151"/>
      <c r="AK509" s="152"/>
      <c r="AL509" s="135"/>
      <c r="AM509" s="172"/>
      <c r="AN509" s="172"/>
      <c r="AO509" s="173"/>
    </row>
    <row r="510" spans="2:41" s="82" customFormat="1" ht="35.25" customHeight="1" x14ac:dyDescent="0.2">
      <c r="B510" s="171">
        <v>506</v>
      </c>
      <c r="C510" s="170"/>
      <c r="D510" s="88"/>
      <c r="E510" s="113"/>
      <c r="F510" s="95"/>
      <c r="G510" s="105"/>
      <c r="H510" s="106"/>
      <c r="I510" s="105"/>
      <c r="J510" s="107"/>
      <c r="K510" s="99"/>
      <c r="L510" s="117"/>
      <c r="M510" s="118"/>
      <c r="N510" s="95"/>
      <c r="O510" s="88"/>
      <c r="P510" s="96"/>
      <c r="Q510" s="95"/>
      <c r="R510" s="88"/>
      <c r="S510" s="96"/>
      <c r="T510" s="122"/>
      <c r="U510" s="160"/>
      <c r="V510" s="168"/>
      <c r="W510" s="133"/>
      <c r="X510" s="133"/>
      <c r="Y510" s="134"/>
      <c r="Z510" s="515"/>
      <c r="AA510" s="138"/>
      <c r="AB510" s="139"/>
      <c r="AC510" s="140"/>
      <c r="AD510" s="148"/>
      <c r="AE510" s="149"/>
      <c r="AF510" s="150"/>
      <c r="AG510" s="151"/>
      <c r="AH510" s="151"/>
      <c r="AI510" s="151"/>
      <c r="AJ510" s="151"/>
      <c r="AK510" s="152"/>
      <c r="AL510" s="135"/>
      <c r="AM510" s="172"/>
      <c r="AN510" s="172"/>
      <c r="AO510" s="173"/>
    </row>
    <row r="511" spans="2:41" s="82" customFormat="1" ht="35.25" customHeight="1" x14ac:dyDescent="0.2">
      <c r="B511" s="171">
        <v>507</v>
      </c>
      <c r="C511" s="170"/>
      <c r="D511" s="88"/>
      <c r="E511" s="113"/>
      <c r="F511" s="95"/>
      <c r="G511" s="105"/>
      <c r="H511" s="106"/>
      <c r="I511" s="105"/>
      <c r="J511" s="107"/>
      <c r="K511" s="99"/>
      <c r="L511" s="117"/>
      <c r="M511" s="118"/>
      <c r="N511" s="95"/>
      <c r="O511" s="88"/>
      <c r="P511" s="96"/>
      <c r="Q511" s="95"/>
      <c r="R511" s="88"/>
      <c r="S511" s="96"/>
      <c r="T511" s="122"/>
      <c r="U511" s="160"/>
      <c r="V511" s="168"/>
      <c r="W511" s="133"/>
      <c r="X511" s="133"/>
      <c r="Y511" s="134"/>
      <c r="Z511" s="515"/>
      <c r="AA511" s="138"/>
      <c r="AB511" s="139"/>
      <c r="AC511" s="140"/>
      <c r="AD511" s="148"/>
      <c r="AE511" s="149"/>
      <c r="AF511" s="150"/>
      <c r="AG511" s="151"/>
      <c r="AH511" s="151"/>
      <c r="AI511" s="151"/>
      <c r="AJ511" s="151"/>
      <c r="AK511" s="152"/>
      <c r="AL511" s="135"/>
      <c r="AM511" s="172"/>
      <c r="AN511" s="172"/>
      <c r="AO511" s="173"/>
    </row>
    <row r="512" spans="2:41" s="82" customFormat="1" ht="35.25" customHeight="1" x14ac:dyDescent="0.2">
      <c r="B512" s="171">
        <v>508</v>
      </c>
      <c r="C512" s="170"/>
      <c r="D512" s="88"/>
      <c r="E512" s="113"/>
      <c r="F512" s="95"/>
      <c r="G512" s="105"/>
      <c r="H512" s="106"/>
      <c r="I512" s="105"/>
      <c r="J512" s="107"/>
      <c r="K512" s="99"/>
      <c r="L512" s="117"/>
      <c r="M512" s="118"/>
      <c r="N512" s="95"/>
      <c r="O512" s="88"/>
      <c r="P512" s="96"/>
      <c r="Q512" s="95"/>
      <c r="R512" s="88"/>
      <c r="S512" s="96"/>
      <c r="T512" s="122"/>
      <c r="U512" s="160"/>
      <c r="V512" s="168"/>
      <c r="W512" s="133"/>
      <c r="X512" s="133"/>
      <c r="Y512" s="134"/>
      <c r="Z512" s="515"/>
      <c r="AA512" s="138"/>
      <c r="AB512" s="139"/>
      <c r="AC512" s="140"/>
      <c r="AD512" s="148"/>
      <c r="AE512" s="149"/>
      <c r="AF512" s="150"/>
      <c r="AG512" s="151"/>
      <c r="AH512" s="151"/>
      <c r="AI512" s="151"/>
      <c r="AJ512" s="151"/>
      <c r="AK512" s="152"/>
      <c r="AL512" s="135"/>
      <c r="AM512" s="172"/>
      <c r="AN512" s="172"/>
      <c r="AO512" s="173"/>
    </row>
    <row r="513" spans="2:41" s="82" customFormat="1" ht="35.25" customHeight="1" x14ac:dyDescent="0.2">
      <c r="B513" s="171">
        <v>509</v>
      </c>
      <c r="C513" s="170"/>
      <c r="D513" s="88"/>
      <c r="E513" s="113"/>
      <c r="F513" s="95"/>
      <c r="G513" s="105"/>
      <c r="H513" s="106"/>
      <c r="I513" s="105"/>
      <c r="J513" s="107"/>
      <c r="K513" s="99"/>
      <c r="L513" s="117"/>
      <c r="M513" s="118"/>
      <c r="N513" s="95"/>
      <c r="O513" s="88"/>
      <c r="P513" s="96"/>
      <c r="Q513" s="95"/>
      <c r="R513" s="88"/>
      <c r="S513" s="96"/>
      <c r="T513" s="122"/>
      <c r="U513" s="160"/>
      <c r="V513" s="168"/>
      <c r="W513" s="133"/>
      <c r="X513" s="133"/>
      <c r="Y513" s="134"/>
      <c r="Z513" s="515"/>
      <c r="AA513" s="138"/>
      <c r="AB513" s="139"/>
      <c r="AC513" s="140"/>
      <c r="AD513" s="148"/>
      <c r="AE513" s="149"/>
      <c r="AF513" s="150"/>
      <c r="AG513" s="151"/>
      <c r="AH513" s="151"/>
      <c r="AI513" s="151"/>
      <c r="AJ513" s="151"/>
      <c r="AK513" s="152"/>
      <c r="AL513" s="135"/>
      <c r="AM513" s="172"/>
      <c r="AN513" s="172"/>
      <c r="AO513" s="173"/>
    </row>
    <row r="514" spans="2:41" s="82" customFormat="1" ht="35.25" customHeight="1" x14ac:dyDescent="0.2">
      <c r="B514" s="171">
        <v>510</v>
      </c>
      <c r="C514" s="170"/>
      <c r="D514" s="88"/>
      <c r="E514" s="113"/>
      <c r="F514" s="95"/>
      <c r="G514" s="105"/>
      <c r="H514" s="106"/>
      <c r="I514" s="105"/>
      <c r="J514" s="107"/>
      <c r="K514" s="99"/>
      <c r="L514" s="117"/>
      <c r="M514" s="118"/>
      <c r="N514" s="95"/>
      <c r="O514" s="88"/>
      <c r="P514" s="96"/>
      <c r="Q514" s="95"/>
      <c r="R514" s="88"/>
      <c r="S514" s="96"/>
      <c r="T514" s="122"/>
      <c r="U514" s="160"/>
      <c r="V514" s="168"/>
      <c r="W514" s="133"/>
      <c r="X514" s="133"/>
      <c r="Y514" s="134"/>
      <c r="Z514" s="515"/>
      <c r="AA514" s="138"/>
      <c r="AB514" s="139"/>
      <c r="AC514" s="140"/>
      <c r="AD514" s="148"/>
      <c r="AE514" s="149"/>
      <c r="AF514" s="150"/>
      <c r="AG514" s="151"/>
      <c r="AH514" s="151"/>
      <c r="AI514" s="151"/>
      <c r="AJ514" s="151"/>
      <c r="AK514" s="152"/>
      <c r="AL514" s="135"/>
      <c r="AM514" s="172"/>
      <c r="AN514" s="172"/>
      <c r="AO514" s="173"/>
    </row>
    <row r="515" spans="2:41" s="82" customFormat="1" ht="35.25" customHeight="1" x14ac:dyDescent="0.2">
      <c r="B515" s="171">
        <v>511</v>
      </c>
      <c r="C515" s="170"/>
      <c r="D515" s="88"/>
      <c r="E515" s="113"/>
      <c r="F515" s="95"/>
      <c r="G515" s="105"/>
      <c r="H515" s="106"/>
      <c r="I515" s="105"/>
      <c r="J515" s="107"/>
      <c r="K515" s="99"/>
      <c r="L515" s="117"/>
      <c r="M515" s="118"/>
      <c r="N515" s="95"/>
      <c r="O515" s="88"/>
      <c r="P515" s="96"/>
      <c r="Q515" s="95"/>
      <c r="R515" s="88"/>
      <c r="S515" s="96"/>
      <c r="T515" s="122"/>
      <c r="U515" s="160"/>
      <c r="V515" s="168"/>
      <c r="W515" s="133"/>
      <c r="X515" s="133"/>
      <c r="Y515" s="134"/>
      <c r="Z515" s="515"/>
      <c r="AA515" s="138"/>
      <c r="AB515" s="139"/>
      <c r="AC515" s="140"/>
      <c r="AD515" s="148"/>
      <c r="AE515" s="149"/>
      <c r="AF515" s="150"/>
      <c r="AG515" s="151"/>
      <c r="AH515" s="151"/>
      <c r="AI515" s="151"/>
      <c r="AJ515" s="151"/>
      <c r="AK515" s="152"/>
      <c r="AL515" s="135"/>
      <c r="AM515" s="172"/>
      <c r="AN515" s="172"/>
      <c r="AO515" s="173"/>
    </row>
    <row r="516" spans="2:41" s="82" customFormat="1" ht="35.25" customHeight="1" x14ac:dyDescent="0.2">
      <c r="B516" s="171">
        <v>512</v>
      </c>
      <c r="C516" s="170"/>
      <c r="D516" s="88"/>
      <c r="E516" s="113"/>
      <c r="F516" s="95"/>
      <c r="G516" s="105"/>
      <c r="H516" s="106"/>
      <c r="I516" s="105"/>
      <c r="J516" s="107"/>
      <c r="K516" s="99"/>
      <c r="L516" s="117"/>
      <c r="M516" s="118"/>
      <c r="N516" s="95"/>
      <c r="O516" s="88"/>
      <c r="P516" s="96"/>
      <c r="Q516" s="95"/>
      <c r="R516" s="88"/>
      <c r="S516" s="96"/>
      <c r="T516" s="122"/>
      <c r="U516" s="160"/>
      <c r="V516" s="168"/>
      <c r="W516" s="133"/>
      <c r="X516" s="133"/>
      <c r="Y516" s="134"/>
      <c r="Z516" s="515"/>
      <c r="AA516" s="138"/>
      <c r="AB516" s="139"/>
      <c r="AC516" s="140"/>
      <c r="AD516" s="148"/>
      <c r="AE516" s="149"/>
      <c r="AF516" s="150"/>
      <c r="AG516" s="151"/>
      <c r="AH516" s="151"/>
      <c r="AI516" s="151"/>
      <c r="AJ516" s="151"/>
      <c r="AK516" s="152"/>
      <c r="AL516" s="135"/>
      <c r="AM516" s="172"/>
      <c r="AN516" s="172"/>
      <c r="AO516" s="173"/>
    </row>
    <row r="517" spans="2:41" s="82" customFormat="1" ht="35.25" customHeight="1" x14ac:dyDescent="0.2">
      <c r="B517" s="171">
        <v>513</v>
      </c>
      <c r="C517" s="170"/>
      <c r="D517" s="88"/>
      <c r="E517" s="113"/>
      <c r="F517" s="95"/>
      <c r="G517" s="105"/>
      <c r="H517" s="106"/>
      <c r="I517" s="105"/>
      <c r="J517" s="107"/>
      <c r="K517" s="99"/>
      <c r="L517" s="117"/>
      <c r="M517" s="118"/>
      <c r="N517" s="95"/>
      <c r="O517" s="88"/>
      <c r="P517" s="96"/>
      <c r="Q517" s="95"/>
      <c r="R517" s="88"/>
      <c r="S517" s="96"/>
      <c r="T517" s="122"/>
      <c r="U517" s="160"/>
      <c r="V517" s="168"/>
      <c r="W517" s="133"/>
      <c r="X517" s="133"/>
      <c r="Y517" s="134"/>
      <c r="Z517" s="515"/>
      <c r="AA517" s="138"/>
      <c r="AB517" s="139"/>
      <c r="AC517" s="140"/>
      <c r="AD517" s="148"/>
      <c r="AE517" s="149"/>
      <c r="AF517" s="150"/>
      <c r="AG517" s="151"/>
      <c r="AH517" s="151"/>
      <c r="AI517" s="151"/>
      <c r="AJ517" s="151"/>
      <c r="AK517" s="152"/>
      <c r="AL517" s="135"/>
      <c r="AM517" s="172"/>
      <c r="AN517" s="172"/>
      <c r="AO517" s="173"/>
    </row>
    <row r="518" spans="2:41" s="82" customFormat="1" ht="35.25" customHeight="1" x14ac:dyDescent="0.2">
      <c r="B518" s="171">
        <v>514</v>
      </c>
      <c r="C518" s="170"/>
      <c r="D518" s="88"/>
      <c r="E518" s="113"/>
      <c r="F518" s="95"/>
      <c r="G518" s="105"/>
      <c r="H518" s="106"/>
      <c r="I518" s="105"/>
      <c r="J518" s="107"/>
      <c r="K518" s="99"/>
      <c r="L518" s="117"/>
      <c r="M518" s="118"/>
      <c r="N518" s="95"/>
      <c r="O518" s="88"/>
      <c r="P518" s="96"/>
      <c r="Q518" s="95"/>
      <c r="R518" s="88"/>
      <c r="S518" s="96"/>
      <c r="T518" s="122"/>
      <c r="U518" s="160"/>
      <c r="V518" s="168"/>
      <c r="W518" s="133"/>
      <c r="X518" s="133"/>
      <c r="Y518" s="134"/>
      <c r="Z518" s="515"/>
      <c r="AA518" s="138"/>
      <c r="AB518" s="139"/>
      <c r="AC518" s="140"/>
      <c r="AD518" s="148"/>
      <c r="AE518" s="149"/>
      <c r="AF518" s="150"/>
      <c r="AG518" s="151"/>
      <c r="AH518" s="151"/>
      <c r="AI518" s="151"/>
      <c r="AJ518" s="151"/>
      <c r="AK518" s="152"/>
      <c r="AL518" s="135"/>
      <c r="AM518" s="172"/>
      <c r="AN518" s="172"/>
      <c r="AO518" s="173"/>
    </row>
    <row r="519" spans="2:41" s="82" customFormat="1" ht="35.25" customHeight="1" x14ac:dyDescent="0.2">
      <c r="B519" s="171">
        <v>515</v>
      </c>
      <c r="C519" s="170"/>
      <c r="D519" s="88"/>
      <c r="E519" s="113"/>
      <c r="F519" s="95"/>
      <c r="G519" s="105"/>
      <c r="H519" s="106"/>
      <c r="I519" s="105"/>
      <c r="J519" s="107"/>
      <c r="K519" s="99"/>
      <c r="L519" s="117"/>
      <c r="M519" s="118"/>
      <c r="N519" s="95"/>
      <c r="O519" s="88"/>
      <c r="P519" s="96"/>
      <c r="Q519" s="95"/>
      <c r="R519" s="88"/>
      <c r="S519" s="96"/>
      <c r="T519" s="122"/>
      <c r="U519" s="160"/>
      <c r="V519" s="168"/>
      <c r="W519" s="133"/>
      <c r="X519" s="133"/>
      <c r="Y519" s="134"/>
      <c r="Z519" s="515"/>
      <c r="AA519" s="138"/>
      <c r="AB519" s="139"/>
      <c r="AC519" s="140"/>
      <c r="AD519" s="148"/>
      <c r="AE519" s="149"/>
      <c r="AF519" s="150"/>
      <c r="AG519" s="151"/>
      <c r="AH519" s="151"/>
      <c r="AI519" s="151"/>
      <c r="AJ519" s="151"/>
      <c r="AK519" s="152"/>
      <c r="AL519" s="135"/>
      <c r="AM519" s="172"/>
      <c r="AN519" s="172"/>
      <c r="AO519" s="173"/>
    </row>
    <row r="520" spans="2:41" s="82" customFormat="1" ht="35.25" customHeight="1" x14ac:dyDescent="0.2">
      <c r="B520" s="171">
        <v>516</v>
      </c>
      <c r="C520" s="170"/>
      <c r="D520" s="88"/>
      <c r="E520" s="113"/>
      <c r="F520" s="95"/>
      <c r="G520" s="105"/>
      <c r="H520" s="106"/>
      <c r="I520" s="105"/>
      <c r="J520" s="107"/>
      <c r="K520" s="99"/>
      <c r="L520" s="117"/>
      <c r="M520" s="118"/>
      <c r="N520" s="95"/>
      <c r="O520" s="88"/>
      <c r="P520" s="96"/>
      <c r="Q520" s="95"/>
      <c r="R520" s="88"/>
      <c r="S520" s="96"/>
      <c r="T520" s="122"/>
      <c r="U520" s="160"/>
      <c r="V520" s="168"/>
      <c r="W520" s="133"/>
      <c r="X520" s="133"/>
      <c r="Y520" s="134"/>
      <c r="Z520" s="515"/>
      <c r="AA520" s="138"/>
      <c r="AB520" s="139"/>
      <c r="AC520" s="140"/>
      <c r="AD520" s="148"/>
      <c r="AE520" s="149"/>
      <c r="AF520" s="150"/>
      <c r="AG520" s="151"/>
      <c r="AH520" s="151"/>
      <c r="AI520" s="151"/>
      <c r="AJ520" s="151"/>
      <c r="AK520" s="152"/>
      <c r="AL520" s="135"/>
      <c r="AM520" s="172"/>
      <c r="AN520" s="172"/>
      <c r="AO520" s="173"/>
    </row>
    <row r="521" spans="2:41" s="82" customFormat="1" ht="35.25" customHeight="1" x14ac:dyDescent="0.2">
      <c r="B521" s="171">
        <v>517</v>
      </c>
      <c r="C521" s="170"/>
      <c r="D521" s="88"/>
      <c r="E521" s="113"/>
      <c r="F521" s="95"/>
      <c r="G521" s="105"/>
      <c r="H521" s="106"/>
      <c r="I521" s="105"/>
      <c r="J521" s="107"/>
      <c r="K521" s="99"/>
      <c r="L521" s="117"/>
      <c r="M521" s="118"/>
      <c r="N521" s="95"/>
      <c r="O521" s="88"/>
      <c r="P521" s="96"/>
      <c r="Q521" s="95"/>
      <c r="R521" s="88"/>
      <c r="S521" s="96"/>
      <c r="T521" s="122"/>
      <c r="U521" s="160"/>
      <c r="V521" s="168"/>
      <c r="W521" s="133"/>
      <c r="X521" s="133"/>
      <c r="Y521" s="134"/>
      <c r="Z521" s="515"/>
      <c r="AA521" s="138"/>
      <c r="AB521" s="139"/>
      <c r="AC521" s="140"/>
      <c r="AD521" s="148"/>
      <c r="AE521" s="149"/>
      <c r="AF521" s="150"/>
      <c r="AG521" s="151"/>
      <c r="AH521" s="151"/>
      <c r="AI521" s="151"/>
      <c r="AJ521" s="151"/>
      <c r="AK521" s="152"/>
      <c r="AL521" s="135"/>
      <c r="AM521" s="172"/>
      <c r="AN521" s="172"/>
      <c r="AO521" s="173"/>
    </row>
    <row r="522" spans="2:41" s="82" customFormat="1" ht="35.25" customHeight="1" x14ac:dyDescent="0.2">
      <c r="B522" s="171">
        <v>518</v>
      </c>
      <c r="C522" s="170"/>
      <c r="D522" s="88"/>
      <c r="E522" s="113"/>
      <c r="F522" s="95"/>
      <c r="G522" s="105"/>
      <c r="H522" s="106"/>
      <c r="I522" s="105"/>
      <c r="J522" s="107"/>
      <c r="K522" s="99"/>
      <c r="L522" s="117"/>
      <c r="M522" s="118"/>
      <c r="N522" s="95"/>
      <c r="O522" s="88"/>
      <c r="P522" s="96"/>
      <c r="Q522" s="95"/>
      <c r="R522" s="88"/>
      <c r="S522" s="96"/>
      <c r="T522" s="122"/>
      <c r="U522" s="160"/>
      <c r="V522" s="168"/>
      <c r="W522" s="133"/>
      <c r="X522" s="133"/>
      <c r="Y522" s="134"/>
      <c r="Z522" s="515"/>
      <c r="AA522" s="138"/>
      <c r="AB522" s="139"/>
      <c r="AC522" s="140"/>
      <c r="AD522" s="148"/>
      <c r="AE522" s="149"/>
      <c r="AF522" s="150"/>
      <c r="AG522" s="151"/>
      <c r="AH522" s="151"/>
      <c r="AI522" s="151"/>
      <c r="AJ522" s="151"/>
      <c r="AK522" s="152"/>
      <c r="AL522" s="135"/>
      <c r="AM522" s="172"/>
      <c r="AN522" s="172"/>
      <c r="AO522" s="173"/>
    </row>
    <row r="523" spans="2:41" s="82" customFormat="1" ht="35.25" customHeight="1" x14ac:dyDescent="0.2">
      <c r="B523" s="171">
        <v>519</v>
      </c>
      <c r="C523" s="170"/>
      <c r="D523" s="88"/>
      <c r="E523" s="113"/>
      <c r="F523" s="95"/>
      <c r="G523" s="105"/>
      <c r="H523" s="106"/>
      <c r="I523" s="105"/>
      <c r="J523" s="107"/>
      <c r="K523" s="99"/>
      <c r="L523" s="117"/>
      <c r="M523" s="118"/>
      <c r="N523" s="95"/>
      <c r="O523" s="88"/>
      <c r="P523" s="96"/>
      <c r="Q523" s="95"/>
      <c r="R523" s="88"/>
      <c r="S523" s="96"/>
      <c r="T523" s="122"/>
      <c r="U523" s="160"/>
      <c r="V523" s="168"/>
      <c r="W523" s="133"/>
      <c r="X523" s="133"/>
      <c r="Y523" s="134"/>
      <c r="Z523" s="515"/>
      <c r="AA523" s="138"/>
      <c r="AB523" s="139"/>
      <c r="AC523" s="140"/>
      <c r="AD523" s="148"/>
      <c r="AE523" s="149"/>
      <c r="AF523" s="150"/>
      <c r="AG523" s="151"/>
      <c r="AH523" s="151"/>
      <c r="AI523" s="151"/>
      <c r="AJ523" s="151"/>
      <c r="AK523" s="152"/>
      <c r="AL523" s="135"/>
      <c r="AM523" s="172"/>
      <c r="AN523" s="172"/>
      <c r="AO523" s="173"/>
    </row>
    <row r="524" spans="2:41" s="82" customFormat="1" ht="35.25" customHeight="1" x14ac:dyDescent="0.2">
      <c r="B524" s="171">
        <v>520</v>
      </c>
      <c r="C524" s="170"/>
      <c r="D524" s="88"/>
      <c r="E524" s="113"/>
      <c r="F524" s="95"/>
      <c r="G524" s="105"/>
      <c r="H524" s="106"/>
      <c r="I524" s="105"/>
      <c r="J524" s="107"/>
      <c r="K524" s="99"/>
      <c r="L524" s="117"/>
      <c r="M524" s="118"/>
      <c r="N524" s="95"/>
      <c r="O524" s="88"/>
      <c r="P524" s="96"/>
      <c r="Q524" s="95"/>
      <c r="R524" s="88"/>
      <c r="S524" s="96"/>
      <c r="T524" s="122"/>
      <c r="U524" s="160"/>
      <c r="V524" s="168"/>
      <c r="W524" s="133"/>
      <c r="X524" s="133"/>
      <c r="Y524" s="134"/>
      <c r="Z524" s="515"/>
      <c r="AA524" s="138"/>
      <c r="AB524" s="139"/>
      <c r="AC524" s="140"/>
      <c r="AD524" s="148"/>
      <c r="AE524" s="149"/>
      <c r="AF524" s="150"/>
      <c r="AG524" s="151"/>
      <c r="AH524" s="151"/>
      <c r="AI524" s="151"/>
      <c r="AJ524" s="151"/>
      <c r="AK524" s="152"/>
      <c r="AL524" s="135"/>
      <c r="AM524" s="172"/>
      <c r="AN524" s="172"/>
      <c r="AO524" s="173"/>
    </row>
    <row r="525" spans="2:41" s="82" customFormat="1" ht="35.25" customHeight="1" x14ac:dyDescent="0.2">
      <c r="B525" s="171">
        <v>521</v>
      </c>
      <c r="C525" s="170"/>
      <c r="D525" s="88"/>
      <c r="E525" s="113"/>
      <c r="F525" s="95"/>
      <c r="G525" s="105"/>
      <c r="H525" s="106"/>
      <c r="I525" s="105"/>
      <c r="J525" s="107"/>
      <c r="K525" s="99"/>
      <c r="L525" s="117"/>
      <c r="M525" s="118"/>
      <c r="N525" s="95"/>
      <c r="O525" s="88"/>
      <c r="P525" s="96"/>
      <c r="Q525" s="95"/>
      <c r="R525" s="88"/>
      <c r="S525" s="96"/>
      <c r="T525" s="122"/>
      <c r="U525" s="160"/>
      <c r="V525" s="168"/>
      <c r="W525" s="133"/>
      <c r="X525" s="133"/>
      <c r="Y525" s="134"/>
      <c r="Z525" s="515"/>
      <c r="AA525" s="138"/>
      <c r="AB525" s="139"/>
      <c r="AC525" s="140"/>
      <c r="AD525" s="148"/>
      <c r="AE525" s="149"/>
      <c r="AF525" s="150"/>
      <c r="AG525" s="151"/>
      <c r="AH525" s="151"/>
      <c r="AI525" s="151"/>
      <c r="AJ525" s="151"/>
      <c r="AK525" s="152"/>
      <c r="AL525" s="135"/>
      <c r="AM525" s="172"/>
      <c r="AN525" s="172"/>
      <c r="AO525" s="173"/>
    </row>
    <row r="526" spans="2:41" s="82" customFormat="1" ht="35.25" customHeight="1" x14ac:dyDescent="0.2">
      <c r="B526" s="171">
        <v>522</v>
      </c>
      <c r="C526" s="170"/>
      <c r="D526" s="88"/>
      <c r="E526" s="113"/>
      <c r="F526" s="95"/>
      <c r="G526" s="105"/>
      <c r="H526" s="106"/>
      <c r="I526" s="105"/>
      <c r="J526" s="107"/>
      <c r="K526" s="99"/>
      <c r="L526" s="117"/>
      <c r="M526" s="118"/>
      <c r="N526" s="95"/>
      <c r="O526" s="88"/>
      <c r="P526" s="96"/>
      <c r="Q526" s="95"/>
      <c r="R526" s="88"/>
      <c r="S526" s="96"/>
      <c r="T526" s="122"/>
      <c r="U526" s="160"/>
      <c r="V526" s="168"/>
      <c r="W526" s="133"/>
      <c r="X526" s="133"/>
      <c r="Y526" s="134"/>
      <c r="Z526" s="515"/>
      <c r="AA526" s="138"/>
      <c r="AB526" s="139"/>
      <c r="AC526" s="140"/>
      <c r="AD526" s="148"/>
      <c r="AE526" s="149"/>
      <c r="AF526" s="150"/>
      <c r="AG526" s="151"/>
      <c r="AH526" s="151"/>
      <c r="AI526" s="151"/>
      <c r="AJ526" s="151"/>
      <c r="AK526" s="152"/>
      <c r="AL526" s="135"/>
      <c r="AM526" s="172"/>
      <c r="AN526" s="172"/>
      <c r="AO526" s="173"/>
    </row>
    <row r="527" spans="2:41" s="82" customFormat="1" ht="35.25" customHeight="1" x14ac:dyDescent="0.2">
      <c r="B527" s="171">
        <v>523</v>
      </c>
      <c r="C527" s="170"/>
      <c r="D527" s="88"/>
      <c r="E527" s="113"/>
      <c r="F527" s="95"/>
      <c r="G527" s="105"/>
      <c r="H527" s="106"/>
      <c r="I527" s="105"/>
      <c r="J527" s="107"/>
      <c r="K527" s="99"/>
      <c r="L527" s="117"/>
      <c r="M527" s="118"/>
      <c r="N527" s="95"/>
      <c r="O527" s="88"/>
      <c r="P527" s="96"/>
      <c r="Q527" s="95"/>
      <c r="R527" s="88"/>
      <c r="S527" s="96"/>
      <c r="T527" s="122"/>
      <c r="U527" s="160"/>
      <c r="V527" s="168"/>
      <c r="W527" s="133"/>
      <c r="X527" s="133"/>
      <c r="Y527" s="134"/>
      <c r="Z527" s="515"/>
      <c r="AA527" s="138"/>
      <c r="AB527" s="139"/>
      <c r="AC527" s="140"/>
      <c r="AD527" s="148"/>
      <c r="AE527" s="149"/>
      <c r="AF527" s="150"/>
      <c r="AG527" s="151"/>
      <c r="AH527" s="151"/>
      <c r="AI527" s="151"/>
      <c r="AJ527" s="151"/>
      <c r="AK527" s="152"/>
      <c r="AL527" s="135"/>
      <c r="AM527" s="172"/>
      <c r="AN527" s="172"/>
      <c r="AO527" s="173"/>
    </row>
    <row r="528" spans="2:41" s="82" customFormat="1" ht="35.25" customHeight="1" x14ac:dyDescent="0.2">
      <c r="B528" s="171">
        <v>524</v>
      </c>
      <c r="C528" s="170"/>
      <c r="D528" s="88"/>
      <c r="E528" s="113"/>
      <c r="F528" s="95"/>
      <c r="G528" s="105"/>
      <c r="H528" s="106"/>
      <c r="I528" s="105"/>
      <c r="J528" s="107"/>
      <c r="K528" s="99"/>
      <c r="L528" s="117"/>
      <c r="M528" s="118"/>
      <c r="N528" s="95"/>
      <c r="O528" s="88"/>
      <c r="P528" s="96"/>
      <c r="Q528" s="95"/>
      <c r="R528" s="88"/>
      <c r="S528" s="96"/>
      <c r="T528" s="122"/>
      <c r="U528" s="160"/>
      <c r="V528" s="168"/>
      <c r="W528" s="133"/>
      <c r="X528" s="133"/>
      <c r="Y528" s="134"/>
      <c r="Z528" s="515"/>
      <c r="AA528" s="138"/>
      <c r="AB528" s="139"/>
      <c r="AC528" s="140"/>
      <c r="AD528" s="148"/>
      <c r="AE528" s="149"/>
      <c r="AF528" s="150"/>
      <c r="AG528" s="151"/>
      <c r="AH528" s="151"/>
      <c r="AI528" s="151"/>
      <c r="AJ528" s="151"/>
      <c r="AK528" s="152"/>
      <c r="AL528" s="135"/>
      <c r="AM528" s="172"/>
      <c r="AN528" s="172"/>
      <c r="AO528" s="173"/>
    </row>
    <row r="529" spans="2:41" s="82" customFormat="1" ht="35.25" customHeight="1" x14ac:dyDescent="0.2">
      <c r="B529" s="171">
        <v>525</v>
      </c>
      <c r="C529" s="170"/>
      <c r="D529" s="88"/>
      <c r="E529" s="113"/>
      <c r="F529" s="95"/>
      <c r="G529" s="105"/>
      <c r="H529" s="106"/>
      <c r="I529" s="105"/>
      <c r="J529" s="107"/>
      <c r="K529" s="99"/>
      <c r="L529" s="117"/>
      <c r="M529" s="118"/>
      <c r="N529" s="95"/>
      <c r="O529" s="88"/>
      <c r="P529" s="96"/>
      <c r="Q529" s="95"/>
      <c r="R529" s="88"/>
      <c r="S529" s="96"/>
      <c r="T529" s="122"/>
      <c r="U529" s="160"/>
      <c r="V529" s="168"/>
      <c r="W529" s="133"/>
      <c r="X529" s="133"/>
      <c r="Y529" s="134"/>
      <c r="Z529" s="515"/>
      <c r="AA529" s="138"/>
      <c r="AB529" s="139"/>
      <c r="AC529" s="140"/>
      <c r="AD529" s="148"/>
      <c r="AE529" s="149"/>
      <c r="AF529" s="150"/>
      <c r="AG529" s="151"/>
      <c r="AH529" s="151"/>
      <c r="AI529" s="151"/>
      <c r="AJ529" s="151"/>
      <c r="AK529" s="152"/>
      <c r="AL529" s="135"/>
      <c r="AM529" s="172"/>
      <c r="AN529" s="172"/>
      <c r="AO529" s="173"/>
    </row>
    <row r="530" spans="2:41" s="82" customFormat="1" ht="35.25" customHeight="1" x14ac:dyDescent="0.2">
      <c r="B530" s="171">
        <v>526</v>
      </c>
      <c r="C530" s="170"/>
      <c r="D530" s="88"/>
      <c r="E530" s="113"/>
      <c r="F530" s="95"/>
      <c r="G530" s="105"/>
      <c r="H530" s="106"/>
      <c r="I530" s="105"/>
      <c r="J530" s="107"/>
      <c r="K530" s="99"/>
      <c r="L530" s="117"/>
      <c r="M530" s="118"/>
      <c r="N530" s="95"/>
      <c r="O530" s="88"/>
      <c r="P530" s="96"/>
      <c r="Q530" s="95"/>
      <c r="R530" s="88"/>
      <c r="S530" s="96"/>
      <c r="T530" s="122"/>
      <c r="U530" s="160"/>
      <c r="V530" s="168"/>
      <c r="W530" s="133"/>
      <c r="X530" s="133"/>
      <c r="Y530" s="134"/>
      <c r="Z530" s="515"/>
      <c r="AA530" s="138"/>
      <c r="AB530" s="139"/>
      <c r="AC530" s="140"/>
      <c r="AD530" s="148"/>
      <c r="AE530" s="149"/>
      <c r="AF530" s="150"/>
      <c r="AG530" s="151"/>
      <c r="AH530" s="151"/>
      <c r="AI530" s="151"/>
      <c r="AJ530" s="151"/>
      <c r="AK530" s="152"/>
      <c r="AL530" s="135"/>
      <c r="AM530" s="172"/>
      <c r="AN530" s="172"/>
      <c r="AO530" s="173"/>
    </row>
    <row r="531" spans="2:41" s="82" customFormat="1" ht="35.25" customHeight="1" x14ac:dyDescent="0.2">
      <c r="B531" s="171">
        <v>527</v>
      </c>
      <c r="C531" s="170"/>
      <c r="D531" s="88"/>
      <c r="E531" s="113"/>
      <c r="F531" s="95"/>
      <c r="G531" s="105"/>
      <c r="H531" s="106"/>
      <c r="I531" s="105"/>
      <c r="J531" s="107"/>
      <c r="K531" s="99"/>
      <c r="L531" s="117"/>
      <c r="M531" s="118"/>
      <c r="N531" s="95"/>
      <c r="O531" s="88"/>
      <c r="P531" s="96"/>
      <c r="Q531" s="95"/>
      <c r="R531" s="88"/>
      <c r="S531" s="96"/>
      <c r="T531" s="122"/>
      <c r="U531" s="160"/>
      <c r="V531" s="168"/>
      <c r="W531" s="133"/>
      <c r="X531" s="133"/>
      <c r="Y531" s="134"/>
      <c r="Z531" s="515"/>
      <c r="AA531" s="138"/>
      <c r="AB531" s="139"/>
      <c r="AC531" s="140"/>
      <c r="AD531" s="148"/>
      <c r="AE531" s="149"/>
      <c r="AF531" s="150"/>
      <c r="AG531" s="151"/>
      <c r="AH531" s="151"/>
      <c r="AI531" s="151"/>
      <c r="AJ531" s="151"/>
      <c r="AK531" s="152"/>
      <c r="AL531" s="135"/>
      <c r="AM531" s="172"/>
      <c r="AN531" s="172"/>
      <c r="AO531" s="173"/>
    </row>
    <row r="532" spans="2:41" s="82" customFormat="1" ht="35.25" customHeight="1" x14ac:dyDescent="0.2">
      <c r="B532" s="171">
        <v>528</v>
      </c>
      <c r="C532" s="170"/>
      <c r="D532" s="88"/>
      <c r="E532" s="113"/>
      <c r="F532" s="95"/>
      <c r="G532" s="105"/>
      <c r="H532" s="106"/>
      <c r="I532" s="105"/>
      <c r="J532" s="107"/>
      <c r="K532" s="99"/>
      <c r="L532" s="117"/>
      <c r="M532" s="118"/>
      <c r="N532" s="95"/>
      <c r="O532" s="88"/>
      <c r="P532" s="96"/>
      <c r="Q532" s="95"/>
      <c r="R532" s="88"/>
      <c r="S532" s="96"/>
      <c r="T532" s="122"/>
      <c r="U532" s="160"/>
      <c r="V532" s="168"/>
      <c r="W532" s="133"/>
      <c r="X532" s="133"/>
      <c r="Y532" s="134"/>
      <c r="Z532" s="515"/>
      <c r="AA532" s="138"/>
      <c r="AB532" s="139"/>
      <c r="AC532" s="140"/>
      <c r="AD532" s="148"/>
      <c r="AE532" s="149"/>
      <c r="AF532" s="150"/>
      <c r="AG532" s="151"/>
      <c r="AH532" s="151"/>
      <c r="AI532" s="151"/>
      <c r="AJ532" s="151"/>
      <c r="AK532" s="152"/>
      <c r="AL532" s="135"/>
      <c r="AM532" s="172"/>
      <c r="AN532" s="172"/>
      <c r="AO532" s="173"/>
    </row>
    <row r="533" spans="2:41" s="82" customFormat="1" ht="35.25" customHeight="1" x14ac:dyDescent="0.2">
      <c r="B533" s="171">
        <v>529</v>
      </c>
      <c r="C533" s="170"/>
      <c r="D533" s="88"/>
      <c r="E533" s="113"/>
      <c r="F533" s="95"/>
      <c r="G533" s="105"/>
      <c r="H533" s="106"/>
      <c r="I533" s="105"/>
      <c r="J533" s="107"/>
      <c r="K533" s="99"/>
      <c r="L533" s="117"/>
      <c r="M533" s="118"/>
      <c r="N533" s="95"/>
      <c r="O533" s="88"/>
      <c r="P533" s="96"/>
      <c r="Q533" s="95"/>
      <c r="R533" s="88"/>
      <c r="S533" s="96"/>
      <c r="T533" s="122"/>
      <c r="U533" s="160"/>
      <c r="V533" s="168"/>
      <c r="W533" s="133"/>
      <c r="X533" s="133"/>
      <c r="Y533" s="134"/>
      <c r="Z533" s="515"/>
      <c r="AA533" s="138"/>
      <c r="AB533" s="139"/>
      <c r="AC533" s="140"/>
      <c r="AD533" s="148"/>
      <c r="AE533" s="149"/>
      <c r="AF533" s="150"/>
      <c r="AG533" s="151"/>
      <c r="AH533" s="151"/>
      <c r="AI533" s="151"/>
      <c r="AJ533" s="151"/>
      <c r="AK533" s="152"/>
      <c r="AL533" s="135"/>
      <c r="AM533" s="172"/>
      <c r="AN533" s="172"/>
      <c r="AO533" s="173"/>
    </row>
    <row r="534" spans="2:41" s="82" customFormat="1" ht="35.25" customHeight="1" x14ac:dyDescent="0.2">
      <c r="B534" s="171">
        <v>530</v>
      </c>
      <c r="C534" s="170"/>
      <c r="D534" s="88"/>
      <c r="E534" s="113"/>
      <c r="F534" s="95"/>
      <c r="G534" s="105"/>
      <c r="H534" s="106"/>
      <c r="I534" s="105"/>
      <c r="J534" s="107"/>
      <c r="K534" s="99"/>
      <c r="L534" s="117"/>
      <c r="M534" s="118"/>
      <c r="N534" s="95"/>
      <c r="O534" s="88"/>
      <c r="P534" s="96"/>
      <c r="Q534" s="95"/>
      <c r="R534" s="88"/>
      <c r="S534" s="96"/>
      <c r="T534" s="122"/>
      <c r="U534" s="160"/>
      <c r="V534" s="168"/>
      <c r="W534" s="133"/>
      <c r="X534" s="133"/>
      <c r="Y534" s="134"/>
      <c r="Z534" s="515"/>
      <c r="AA534" s="138"/>
      <c r="AB534" s="139"/>
      <c r="AC534" s="140"/>
      <c r="AD534" s="148"/>
      <c r="AE534" s="149"/>
      <c r="AF534" s="150"/>
      <c r="AG534" s="151"/>
      <c r="AH534" s="151"/>
      <c r="AI534" s="151"/>
      <c r="AJ534" s="151"/>
      <c r="AK534" s="152"/>
      <c r="AL534" s="135"/>
      <c r="AM534" s="172"/>
      <c r="AN534" s="172"/>
      <c r="AO534" s="173"/>
    </row>
    <row r="535" spans="2:41" s="82" customFormat="1" ht="35.25" customHeight="1" x14ac:dyDescent="0.2">
      <c r="B535" s="171">
        <v>531</v>
      </c>
      <c r="C535" s="170"/>
      <c r="D535" s="88"/>
      <c r="E535" s="113"/>
      <c r="F535" s="95"/>
      <c r="G535" s="105"/>
      <c r="H535" s="106"/>
      <c r="I535" s="105"/>
      <c r="J535" s="107"/>
      <c r="K535" s="99"/>
      <c r="L535" s="117"/>
      <c r="M535" s="118"/>
      <c r="N535" s="95"/>
      <c r="O535" s="88"/>
      <c r="P535" s="96"/>
      <c r="Q535" s="95"/>
      <c r="R535" s="88"/>
      <c r="S535" s="96"/>
      <c r="T535" s="122"/>
      <c r="U535" s="160"/>
      <c r="V535" s="168"/>
      <c r="W535" s="133"/>
      <c r="X535" s="133"/>
      <c r="Y535" s="134"/>
      <c r="Z535" s="515"/>
      <c r="AA535" s="138"/>
      <c r="AB535" s="139"/>
      <c r="AC535" s="140"/>
      <c r="AD535" s="148"/>
      <c r="AE535" s="149"/>
      <c r="AF535" s="150"/>
      <c r="AG535" s="151"/>
      <c r="AH535" s="151"/>
      <c r="AI535" s="151"/>
      <c r="AJ535" s="151"/>
      <c r="AK535" s="152"/>
      <c r="AL535" s="135"/>
      <c r="AM535" s="172"/>
      <c r="AN535" s="172"/>
      <c r="AO535" s="173"/>
    </row>
    <row r="536" spans="2:41" s="82" customFormat="1" ht="35.25" customHeight="1" x14ac:dyDescent="0.2">
      <c r="B536" s="171">
        <v>532</v>
      </c>
      <c r="C536" s="170"/>
      <c r="D536" s="88"/>
      <c r="E536" s="113"/>
      <c r="F536" s="95"/>
      <c r="G536" s="105"/>
      <c r="H536" s="106"/>
      <c r="I536" s="105"/>
      <c r="J536" s="107"/>
      <c r="K536" s="99"/>
      <c r="L536" s="117"/>
      <c r="M536" s="118"/>
      <c r="N536" s="95"/>
      <c r="O536" s="88"/>
      <c r="P536" s="96"/>
      <c r="Q536" s="95"/>
      <c r="R536" s="88"/>
      <c r="S536" s="96"/>
      <c r="T536" s="122"/>
      <c r="U536" s="160"/>
      <c r="V536" s="168"/>
      <c r="W536" s="133"/>
      <c r="X536" s="133"/>
      <c r="Y536" s="134"/>
      <c r="Z536" s="515"/>
      <c r="AA536" s="138"/>
      <c r="AB536" s="139"/>
      <c r="AC536" s="140"/>
      <c r="AD536" s="148"/>
      <c r="AE536" s="149"/>
      <c r="AF536" s="150"/>
      <c r="AG536" s="151"/>
      <c r="AH536" s="151"/>
      <c r="AI536" s="151"/>
      <c r="AJ536" s="151"/>
      <c r="AK536" s="152"/>
      <c r="AL536" s="135"/>
      <c r="AM536" s="172"/>
      <c r="AN536" s="172"/>
      <c r="AO536" s="173"/>
    </row>
    <row r="537" spans="2:41" s="82" customFormat="1" ht="35.25" customHeight="1" x14ac:dyDescent="0.2">
      <c r="B537" s="171">
        <v>533</v>
      </c>
      <c r="C537" s="170"/>
      <c r="D537" s="88"/>
      <c r="E537" s="113"/>
      <c r="F537" s="95"/>
      <c r="G537" s="105"/>
      <c r="H537" s="106"/>
      <c r="I537" s="105"/>
      <c r="J537" s="107"/>
      <c r="K537" s="99"/>
      <c r="L537" s="117"/>
      <c r="M537" s="118"/>
      <c r="N537" s="95"/>
      <c r="O537" s="88"/>
      <c r="P537" s="96"/>
      <c r="Q537" s="95"/>
      <c r="R537" s="88"/>
      <c r="S537" s="96"/>
      <c r="T537" s="122"/>
      <c r="U537" s="160"/>
      <c r="V537" s="168"/>
      <c r="W537" s="133"/>
      <c r="X537" s="133"/>
      <c r="Y537" s="134"/>
      <c r="Z537" s="515"/>
      <c r="AA537" s="138"/>
      <c r="AB537" s="139"/>
      <c r="AC537" s="140"/>
      <c r="AD537" s="148"/>
      <c r="AE537" s="149"/>
      <c r="AF537" s="150"/>
      <c r="AG537" s="151"/>
      <c r="AH537" s="151"/>
      <c r="AI537" s="151"/>
      <c r="AJ537" s="151"/>
      <c r="AK537" s="152"/>
      <c r="AL537" s="135"/>
      <c r="AM537" s="172"/>
      <c r="AN537" s="172"/>
      <c r="AO537" s="173"/>
    </row>
    <row r="538" spans="2:41" s="82" customFormat="1" ht="35.25" customHeight="1" x14ac:dyDescent="0.2">
      <c r="B538" s="171">
        <v>534</v>
      </c>
      <c r="C538" s="170"/>
      <c r="D538" s="88"/>
      <c r="E538" s="113"/>
      <c r="F538" s="95"/>
      <c r="G538" s="105"/>
      <c r="H538" s="106"/>
      <c r="I538" s="105"/>
      <c r="J538" s="107"/>
      <c r="K538" s="99"/>
      <c r="L538" s="117"/>
      <c r="M538" s="118"/>
      <c r="N538" s="95"/>
      <c r="O538" s="88"/>
      <c r="P538" s="96"/>
      <c r="Q538" s="95"/>
      <c r="R538" s="88"/>
      <c r="S538" s="96"/>
      <c r="T538" s="122"/>
      <c r="U538" s="160"/>
      <c r="V538" s="168"/>
      <c r="W538" s="133"/>
      <c r="X538" s="133"/>
      <c r="Y538" s="134"/>
      <c r="Z538" s="515"/>
      <c r="AA538" s="138"/>
      <c r="AB538" s="139"/>
      <c r="AC538" s="140"/>
      <c r="AD538" s="148"/>
      <c r="AE538" s="149"/>
      <c r="AF538" s="150"/>
      <c r="AG538" s="151"/>
      <c r="AH538" s="151"/>
      <c r="AI538" s="151"/>
      <c r="AJ538" s="151"/>
      <c r="AK538" s="152"/>
      <c r="AL538" s="135"/>
      <c r="AM538" s="172"/>
      <c r="AN538" s="172"/>
      <c r="AO538" s="173"/>
    </row>
    <row r="539" spans="2:41" s="82" customFormat="1" ht="35.25" customHeight="1" x14ac:dyDescent="0.2">
      <c r="B539" s="171">
        <v>535</v>
      </c>
      <c r="C539" s="170"/>
      <c r="D539" s="88"/>
      <c r="E539" s="113"/>
      <c r="F539" s="95"/>
      <c r="G539" s="105"/>
      <c r="H539" s="106"/>
      <c r="I539" s="105"/>
      <c r="J539" s="107"/>
      <c r="K539" s="99"/>
      <c r="L539" s="117"/>
      <c r="M539" s="118"/>
      <c r="N539" s="95"/>
      <c r="O539" s="88"/>
      <c r="P539" s="96"/>
      <c r="Q539" s="95"/>
      <c r="R539" s="88"/>
      <c r="S539" s="96"/>
      <c r="T539" s="122"/>
      <c r="U539" s="160"/>
      <c r="V539" s="168"/>
      <c r="W539" s="133"/>
      <c r="X539" s="133"/>
      <c r="Y539" s="134"/>
      <c r="Z539" s="515"/>
      <c r="AA539" s="138"/>
      <c r="AB539" s="139"/>
      <c r="AC539" s="140"/>
      <c r="AD539" s="148"/>
      <c r="AE539" s="149"/>
      <c r="AF539" s="150"/>
      <c r="AG539" s="151"/>
      <c r="AH539" s="151"/>
      <c r="AI539" s="151"/>
      <c r="AJ539" s="151"/>
      <c r="AK539" s="152"/>
      <c r="AL539" s="135"/>
      <c r="AM539" s="172"/>
      <c r="AN539" s="172"/>
      <c r="AO539" s="173"/>
    </row>
    <row r="540" spans="2:41" s="82" customFormat="1" ht="35.25" customHeight="1" x14ac:dyDescent="0.2">
      <c r="B540" s="171">
        <v>536</v>
      </c>
      <c r="C540" s="170"/>
      <c r="D540" s="88"/>
      <c r="E540" s="113"/>
      <c r="F540" s="95"/>
      <c r="G540" s="105"/>
      <c r="H540" s="106"/>
      <c r="I540" s="105"/>
      <c r="J540" s="107"/>
      <c r="K540" s="99"/>
      <c r="L540" s="117"/>
      <c r="M540" s="118"/>
      <c r="N540" s="95"/>
      <c r="O540" s="88"/>
      <c r="P540" s="96"/>
      <c r="Q540" s="95"/>
      <c r="R540" s="88"/>
      <c r="S540" s="96"/>
      <c r="T540" s="122"/>
      <c r="U540" s="160"/>
      <c r="V540" s="168"/>
      <c r="W540" s="133"/>
      <c r="X540" s="133"/>
      <c r="Y540" s="134"/>
      <c r="Z540" s="515"/>
      <c r="AA540" s="138"/>
      <c r="AB540" s="139"/>
      <c r="AC540" s="140"/>
      <c r="AD540" s="148"/>
      <c r="AE540" s="149"/>
      <c r="AF540" s="150"/>
      <c r="AG540" s="151"/>
      <c r="AH540" s="151"/>
      <c r="AI540" s="151"/>
      <c r="AJ540" s="151"/>
      <c r="AK540" s="152"/>
      <c r="AL540" s="135"/>
      <c r="AM540" s="172"/>
      <c r="AN540" s="172"/>
      <c r="AO540" s="173"/>
    </row>
    <row r="541" spans="2:41" s="82" customFormat="1" ht="35.25" customHeight="1" x14ac:dyDescent="0.2">
      <c r="B541" s="171">
        <v>537</v>
      </c>
      <c r="C541" s="170"/>
      <c r="D541" s="88"/>
      <c r="E541" s="113"/>
      <c r="F541" s="95"/>
      <c r="G541" s="105"/>
      <c r="H541" s="106"/>
      <c r="I541" s="105"/>
      <c r="J541" s="107"/>
      <c r="K541" s="99"/>
      <c r="L541" s="117"/>
      <c r="M541" s="118"/>
      <c r="N541" s="95"/>
      <c r="O541" s="88"/>
      <c r="P541" s="96"/>
      <c r="Q541" s="95"/>
      <c r="R541" s="88"/>
      <c r="S541" s="96"/>
      <c r="T541" s="122"/>
      <c r="U541" s="160"/>
      <c r="V541" s="168"/>
      <c r="W541" s="133"/>
      <c r="X541" s="133"/>
      <c r="Y541" s="134"/>
      <c r="Z541" s="515"/>
      <c r="AA541" s="138"/>
      <c r="AB541" s="139"/>
      <c r="AC541" s="140"/>
      <c r="AD541" s="148"/>
      <c r="AE541" s="149"/>
      <c r="AF541" s="150"/>
      <c r="AG541" s="151"/>
      <c r="AH541" s="151"/>
      <c r="AI541" s="151"/>
      <c r="AJ541" s="151"/>
      <c r="AK541" s="152"/>
      <c r="AL541" s="135"/>
      <c r="AM541" s="172"/>
      <c r="AN541" s="172"/>
      <c r="AO541" s="173"/>
    </row>
    <row r="542" spans="2:41" s="82" customFormat="1" ht="35.25" customHeight="1" x14ac:dyDescent="0.2">
      <c r="B542" s="171">
        <v>538</v>
      </c>
      <c r="C542" s="170"/>
      <c r="D542" s="88"/>
      <c r="E542" s="113"/>
      <c r="F542" s="95"/>
      <c r="G542" s="105"/>
      <c r="H542" s="106"/>
      <c r="I542" s="105"/>
      <c r="J542" s="107"/>
      <c r="K542" s="99"/>
      <c r="L542" s="117"/>
      <c r="M542" s="118"/>
      <c r="N542" s="95"/>
      <c r="O542" s="88"/>
      <c r="P542" s="96"/>
      <c r="Q542" s="95"/>
      <c r="R542" s="88"/>
      <c r="S542" s="96"/>
      <c r="T542" s="122"/>
      <c r="U542" s="160"/>
      <c r="V542" s="168"/>
      <c r="W542" s="133"/>
      <c r="X542" s="133"/>
      <c r="Y542" s="134"/>
      <c r="Z542" s="515"/>
      <c r="AA542" s="138"/>
      <c r="AB542" s="139"/>
      <c r="AC542" s="140"/>
      <c r="AD542" s="148"/>
      <c r="AE542" s="149"/>
      <c r="AF542" s="150"/>
      <c r="AG542" s="151"/>
      <c r="AH542" s="151"/>
      <c r="AI542" s="151"/>
      <c r="AJ542" s="151"/>
      <c r="AK542" s="152"/>
      <c r="AL542" s="135"/>
      <c r="AM542" s="172"/>
      <c r="AN542" s="172"/>
      <c r="AO542" s="173"/>
    </row>
    <row r="543" spans="2:41" s="82" customFormat="1" ht="35.25" customHeight="1" x14ac:dyDescent="0.2">
      <c r="B543" s="171">
        <v>539</v>
      </c>
      <c r="C543" s="170"/>
      <c r="D543" s="88"/>
      <c r="E543" s="113"/>
      <c r="F543" s="95"/>
      <c r="G543" s="105"/>
      <c r="H543" s="106"/>
      <c r="I543" s="105"/>
      <c r="J543" s="107"/>
      <c r="K543" s="99"/>
      <c r="L543" s="117"/>
      <c r="M543" s="118"/>
      <c r="N543" s="95"/>
      <c r="O543" s="88"/>
      <c r="P543" s="96"/>
      <c r="Q543" s="95"/>
      <c r="R543" s="88"/>
      <c r="S543" s="96"/>
      <c r="T543" s="122"/>
      <c r="U543" s="160"/>
      <c r="V543" s="168"/>
      <c r="W543" s="133"/>
      <c r="X543" s="133"/>
      <c r="Y543" s="134"/>
      <c r="Z543" s="515"/>
      <c r="AA543" s="138"/>
      <c r="AB543" s="139"/>
      <c r="AC543" s="140"/>
      <c r="AD543" s="148"/>
      <c r="AE543" s="149"/>
      <c r="AF543" s="150"/>
      <c r="AG543" s="151"/>
      <c r="AH543" s="151"/>
      <c r="AI543" s="151"/>
      <c r="AJ543" s="151"/>
      <c r="AK543" s="152"/>
      <c r="AL543" s="135"/>
      <c r="AM543" s="172"/>
      <c r="AN543" s="172"/>
      <c r="AO543" s="173"/>
    </row>
    <row r="544" spans="2:41" s="82" customFormat="1" ht="35.25" customHeight="1" x14ac:dyDescent="0.2">
      <c r="B544" s="171">
        <v>540</v>
      </c>
      <c r="C544" s="170"/>
      <c r="D544" s="88"/>
      <c r="E544" s="113"/>
      <c r="F544" s="95"/>
      <c r="G544" s="105"/>
      <c r="H544" s="106"/>
      <c r="I544" s="105"/>
      <c r="J544" s="107"/>
      <c r="K544" s="99"/>
      <c r="L544" s="117"/>
      <c r="M544" s="118"/>
      <c r="N544" s="95"/>
      <c r="O544" s="88"/>
      <c r="P544" s="96"/>
      <c r="Q544" s="95"/>
      <c r="R544" s="88"/>
      <c r="S544" s="96"/>
      <c r="T544" s="122"/>
      <c r="U544" s="160"/>
      <c r="V544" s="168"/>
      <c r="W544" s="133"/>
      <c r="X544" s="133"/>
      <c r="Y544" s="134"/>
      <c r="Z544" s="515"/>
      <c r="AA544" s="138"/>
      <c r="AB544" s="139"/>
      <c r="AC544" s="140"/>
      <c r="AD544" s="148"/>
      <c r="AE544" s="149"/>
      <c r="AF544" s="150"/>
      <c r="AG544" s="151"/>
      <c r="AH544" s="151"/>
      <c r="AI544" s="151"/>
      <c r="AJ544" s="151"/>
      <c r="AK544" s="152"/>
      <c r="AL544" s="135"/>
      <c r="AM544" s="172"/>
      <c r="AN544" s="172"/>
      <c r="AO544" s="173"/>
    </row>
    <row r="545" spans="2:41" s="82" customFormat="1" ht="35.25" customHeight="1" x14ac:dyDescent="0.2">
      <c r="B545" s="171">
        <v>541</v>
      </c>
      <c r="C545" s="170"/>
      <c r="D545" s="88"/>
      <c r="E545" s="113"/>
      <c r="F545" s="95"/>
      <c r="G545" s="105"/>
      <c r="H545" s="106"/>
      <c r="I545" s="105"/>
      <c r="J545" s="107"/>
      <c r="K545" s="99"/>
      <c r="L545" s="117"/>
      <c r="M545" s="118"/>
      <c r="N545" s="95"/>
      <c r="O545" s="88"/>
      <c r="P545" s="96"/>
      <c r="Q545" s="95"/>
      <c r="R545" s="88"/>
      <c r="S545" s="96"/>
      <c r="T545" s="122"/>
      <c r="U545" s="160"/>
      <c r="V545" s="168"/>
      <c r="W545" s="133"/>
      <c r="X545" s="133"/>
      <c r="Y545" s="134"/>
      <c r="Z545" s="515"/>
      <c r="AA545" s="138"/>
      <c r="AB545" s="139"/>
      <c r="AC545" s="140"/>
      <c r="AD545" s="148"/>
      <c r="AE545" s="149"/>
      <c r="AF545" s="150"/>
      <c r="AG545" s="151"/>
      <c r="AH545" s="151"/>
      <c r="AI545" s="151"/>
      <c r="AJ545" s="151"/>
      <c r="AK545" s="152"/>
      <c r="AL545" s="135"/>
      <c r="AM545" s="172"/>
      <c r="AN545" s="172"/>
      <c r="AO545" s="173"/>
    </row>
    <row r="546" spans="2:41" s="82" customFormat="1" ht="35.25" customHeight="1" x14ac:dyDescent="0.2">
      <c r="B546" s="171">
        <v>542</v>
      </c>
      <c r="C546" s="170"/>
      <c r="D546" s="88"/>
      <c r="E546" s="113"/>
      <c r="F546" s="95"/>
      <c r="G546" s="105"/>
      <c r="H546" s="106"/>
      <c r="I546" s="105"/>
      <c r="J546" s="107"/>
      <c r="K546" s="99"/>
      <c r="L546" s="117"/>
      <c r="M546" s="118"/>
      <c r="N546" s="95"/>
      <c r="O546" s="88"/>
      <c r="P546" s="96"/>
      <c r="Q546" s="95"/>
      <c r="R546" s="88"/>
      <c r="S546" s="96"/>
      <c r="T546" s="122"/>
      <c r="U546" s="160"/>
      <c r="V546" s="168"/>
      <c r="W546" s="133"/>
      <c r="X546" s="133"/>
      <c r="Y546" s="134"/>
      <c r="Z546" s="515"/>
      <c r="AA546" s="138"/>
      <c r="AB546" s="139"/>
      <c r="AC546" s="140"/>
      <c r="AD546" s="148"/>
      <c r="AE546" s="149"/>
      <c r="AF546" s="150"/>
      <c r="AG546" s="151"/>
      <c r="AH546" s="151"/>
      <c r="AI546" s="151"/>
      <c r="AJ546" s="151"/>
      <c r="AK546" s="152"/>
      <c r="AL546" s="135"/>
      <c r="AM546" s="172"/>
      <c r="AN546" s="172"/>
      <c r="AO546" s="173"/>
    </row>
    <row r="547" spans="2:41" s="82" customFormat="1" ht="35.25" customHeight="1" x14ac:dyDescent="0.2">
      <c r="B547" s="171">
        <v>543</v>
      </c>
      <c r="C547" s="170"/>
      <c r="D547" s="88"/>
      <c r="E547" s="113"/>
      <c r="F547" s="95"/>
      <c r="G547" s="105"/>
      <c r="H547" s="106"/>
      <c r="I547" s="105"/>
      <c r="J547" s="107"/>
      <c r="K547" s="99"/>
      <c r="L547" s="117"/>
      <c r="M547" s="118"/>
      <c r="N547" s="95"/>
      <c r="O547" s="88"/>
      <c r="P547" s="96"/>
      <c r="Q547" s="95"/>
      <c r="R547" s="88"/>
      <c r="S547" s="96"/>
      <c r="T547" s="122"/>
      <c r="U547" s="160"/>
      <c r="V547" s="168"/>
      <c r="W547" s="133"/>
      <c r="X547" s="133"/>
      <c r="Y547" s="134"/>
      <c r="Z547" s="515"/>
      <c r="AA547" s="138"/>
      <c r="AB547" s="139"/>
      <c r="AC547" s="140"/>
      <c r="AD547" s="148"/>
      <c r="AE547" s="149"/>
      <c r="AF547" s="150"/>
      <c r="AG547" s="151"/>
      <c r="AH547" s="151"/>
      <c r="AI547" s="151"/>
      <c r="AJ547" s="151"/>
      <c r="AK547" s="152"/>
      <c r="AL547" s="135"/>
      <c r="AM547" s="172"/>
      <c r="AN547" s="172"/>
      <c r="AO547" s="173"/>
    </row>
    <row r="548" spans="2:41" s="82" customFormat="1" ht="35.25" customHeight="1" x14ac:dyDescent="0.2">
      <c r="B548" s="171">
        <v>544</v>
      </c>
      <c r="C548" s="170"/>
      <c r="D548" s="88"/>
      <c r="E548" s="113"/>
      <c r="F548" s="95"/>
      <c r="G548" s="105"/>
      <c r="H548" s="106"/>
      <c r="I548" s="105"/>
      <c r="J548" s="107"/>
      <c r="K548" s="99"/>
      <c r="L548" s="117"/>
      <c r="M548" s="118"/>
      <c r="N548" s="95"/>
      <c r="O548" s="88"/>
      <c r="P548" s="96"/>
      <c r="Q548" s="95"/>
      <c r="R548" s="88"/>
      <c r="S548" s="96"/>
      <c r="T548" s="122"/>
      <c r="U548" s="160"/>
      <c r="V548" s="168"/>
      <c r="W548" s="133"/>
      <c r="X548" s="133"/>
      <c r="Y548" s="134"/>
      <c r="Z548" s="515"/>
      <c r="AA548" s="138"/>
      <c r="AB548" s="139"/>
      <c r="AC548" s="140"/>
      <c r="AD548" s="148"/>
      <c r="AE548" s="149"/>
      <c r="AF548" s="150"/>
      <c r="AG548" s="151"/>
      <c r="AH548" s="151"/>
      <c r="AI548" s="151"/>
      <c r="AJ548" s="151"/>
      <c r="AK548" s="152"/>
      <c r="AL548" s="135"/>
      <c r="AM548" s="172"/>
      <c r="AN548" s="172"/>
      <c r="AO548" s="173"/>
    </row>
    <row r="549" spans="2:41" s="82" customFormat="1" ht="35.25" customHeight="1" x14ac:dyDescent="0.2">
      <c r="B549" s="171">
        <v>545</v>
      </c>
      <c r="C549" s="170"/>
      <c r="D549" s="88"/>
      <c r="E549" s="113"/>
      <c r="F549" s="95"/>
      <c r="G549" s="105"/>
      <c r="H549" s="106"/>
      <c r="I549" s="105"/>
      <c r="J549" s="107"/>
      <c r="K549" s="99"/>
      <c r="L549" s="117"/>
      <c r="M549" s="118"/>
      <c r="N549" s="95"/>
      <c r="O549" s="88"/>
      <c r="P549" s="96"/>
      <c r="Q549" s="95"/>
      <c r="R549" s="88"/>
      <c r="S549" s="96"/>
      <c r="T549" s="122"/>
      <c r="U549" s="160"/>
      <c r="V549" s="168"/>
      <c r="W549" s="133"/>
      <c r="X549" s="133"/>
      <c r="Y549" s="134"/>
      <c r="Z549" s="515"/>
      <c r="AA549" s="138"/>
      <c r="AB549" s="139"/>
      <c r="AC549" s="140"/>
      <c r="AD549" s="148"/>
      <c r="AE549" s="149"/>
      <c r="AF549" s="150"/>
      <c r="AG549" s="151"/>
      <c r="AH549" s="151"/>
      <c r="AI549" s="151"/>
      <c r="AJ549" s="151"/>
      <c r="AK549" s="152"/>
      <c r="AL549" s="135"/>
      <c r="AM549" s="172"/>
      <c r="AN549" s="172"/>
      <c r="AO549" s="173"/>
    </row>
    <row r="550" spans="2:41" s="82" customFormat="1" ht="35.25" customHeight="1" x14ac:dyDescent="0.2">
      <c r="B550" s="171">
        <v>546</v>
      </c>
      <c r="C550" s="170"/>
      <c r="D550" s="88"/>
      <c r="E550" s="113"/>
      <c r="F550" s="95"/>
      <c r="G550" s="105"/>
      <c r="H550" s="106"/>
      <c r="I550" s="105"/>
      <c r="J550" s="107"/>
      <c r="K550" s="99"/>
      <c r="L550" s="117"/>
      <c r="M550" s="118"/>
      <c r="N550" s="95"/>
      <c r="O550" s="88"/>
      <c r="P550" s="96"/>
      <c r="Q550" s="95"/>
      <c r="R550" s="88"/>
      <c r="S550" s="96"/>
      <c r="T550" s="122"/>
      <c r="U550" s="160"/>
      <c r="V550" s="168"/>
      <c r="W550" s="133"/>
      <c r="X550" s="133"/>
      <c r="Y550" s="134"/>
      <c r="Z550" s="515"/>
      <c r="AA550" s="138"/>
      <c r="AB550" s="139"/>
      <c r="AC550" s="140"/>
      <c r="AD550" s="148"/>
      <c r="AE550" s="149"/>
      <c r="AF550" s="150"/>
      <c r="AG550" s="151"/>
      <c r="AH550" s="151"/>
      <c r="AI550" s="151"/>
      <c r="AJ550" s="151"/>
      <c r="AK550" s="152"/>
      <c r="AL550" s="135"/>
      <c r="AM550" s="172"/>
      <c r="AN550" s="172"/>
      <c r="AO550" s="173"/>
    </row>
    <row r="551" spans="2:41" s="82" customFormat="1" ht="35.25" customHeight="1" x14ac:dyDescent="0.2">
      <c r="B551" s="171">
        <v>547</v>
      </c>
      <c r="C551" s="170"/>
      <c r="D551" s="88"/>
      <c r="E551" s="113"/>
      <c r="F551" s="95"/>
      <c r="G551" s="105"/>
      <c r="H551" s="106"/>
      <c r="I551" s="105"/>
      <c r="J551" s="107"/>
      <c r="K551" s="99"/>
      <c r="L551" s="117"/>
      <c r="M551" s="118"/>
      <c r="N551" s="95"/>
      <c r="O551" s="88"/>
      <c r="P551" s="96"/>
      <c r="Q551" s="95"/>
      <c r="R551" s="88"/>
      <c r="S551" s="96"/>
      <c r="T551" s="122"/>
      <c r="U551" s="160"/>
      <c r="V551" s="168"/>
      <c r="W551" s="133"/>
      <c r="X551" s="133"/>
      <c r="Y551" s="134"/>
      <c r="Z551" s="515"/>
      <c r="AA551" s="138"/>
      <c r="AB551" s="139"/>
      <c r="AC551" s="140"/>
      <c r="AD551" s="148"/>
      <c r="AE551" s="149"/>
      <c r="AF551" s="150"/>
      <c r="AG551" s="151"/>
      <c r="AH551" s="151"/>
      <c r="AI551" s="151"/>
      <c r="AJ551" s="151"/>
      <c r="AK551" s="152"/>
      <c r="AL551" s="135"/>
      <c r="AM551" s="172"/>
      <c r="AN551" s="172"/>
      <c r="AO551" s="173"/>
    </row>
    <row r="552" spans="2:41" s="82" customFormat="1" ht="35.25" customHeight="1" x14ac:dyDescent="0.2">
      <c r="B552" s="171">
        <v>548</v>
      </c>
      <c r="C552" s="170"/>
      <c r="D552" s="88"/>
      <c r="E552" s="113"/>
      <c r="F552" s="95"/>
      <c r="G552" s="105"/>
      <c r="H552" s="106"/>
      <c r="I552" s="105"/>
      <c r="J552" s="107"/>
      <c r="K552" s="99"/>
      <c r="L552" s="117"/>
      <c r="M552" s="118"/>
      <c r="N552" s="95"/>
      <c r="O552" s="88"/>
      <c r="P552" s="96"/>
      <c r="Q552" s="95"/>
      <c r="R552" s="88"/>
      <c r="S552" s="96"/>
      <c r="T552" s="122"/>
      <c r="U552" s="160"/>
      <c r="V552" s="168"/>
      <c r="W552" s="133"/>
      <c r="X552" s="133"/>
      <c r="Y552" s="134"/>
      <c r="Z552" s="515"/>
      <c r="AA552" s="138"/>
      <c r="AB552" s="139"/>
      <c r="AC552" s="140"/>
      <c r="AD552" s="148"/>
      <c r="AE552" s="149"/>
      <c r="AF552" s="150"/>
      <c r="AG552" s="151"/>
      <c r="AH552" s="151"/>
      <c r="AI552" s="151"/>
      <c r="AJ552" s="151"/>
      <c r="AK552" s="152"/>
      <c r="AL552" s="135"/>
      <c r="AM552" s="172"/>
      <c r="AN552" s="172"/>
      <c r="AO552" s="173"/>
    </row>
    <row r="553" spans="2:41" s="82" customFormat="1" ht="35.25" customHeight="1" x14ac:dyDescent="0.2">
      <c r="B553" s="171">
        <v>549</v>
      </c>
      <c r="C553" s="170"/>
      <c r="D553" s="88"/>
      <c r="E553" s="113"/>
      <c r="F553" s="95"/>
      <c r="G553" s="105"/>
      <c r="H553" s="106"/>
      <c r="I553" s="105"/>
      <c r="J553" s="107"/>
      <c r="K553" s="99"/>
      <c r="L553" s="117"/>
      <c r="M553" s="118"/>
      <c r="N553" s="95"/>
      <c r="O553" s="88"/>
      <c r="P553" s="96"/>
      <c r="Q553" s="95"/>
      <c r="R553" s="88"/>
      <c r="S553" s="96"/>
      <c r="T553" s="122"/>
      <c r="U553" s="160"/>
      <c r="V553" s="168"/>
      <c r="W553" s="133"/>
      <c r="X553" s="133"/>
      <c r="Y553" s="134"/>
      <c r="Z553" s="515"/>
      <c r="AA553" s="138"/>
      <c r="AB553" s="139"/>
      <c r="AC553" s="140"/>
      <c r="AD553" s="148"/>
      <c r="AE553" s="149"/>
      <c r="AF553" s="150"/>
      <c r="AG553" s="151"/>
      <c r="AH553" s="151"/>
      <c r="AI553" s="151"/>
      <c r="AJ553" s="151"/>
      <c r="AK553" s="152"/>
      <c r="AL553" s="135"/>
      <c r="AM553" s="172"/>
      <c r="AN553" s="172"/>
      <c r="AO553" s="173"/>
    </row>
    <row r="554" spans="2:41" s="82" customFormat="1" ht="35.25" customHeight="1" x14ac:dyDescent="0.2">
      <c r="B554" s="171">
        <v>550</v>
      </c>
      <c r="C554" s="170"/>
      <c r="D554" s="88"/>
      <c r="E554" s="113"/>
      <c r="F554" s="95"/>
      <c r="G554" s="105"/>
      <c r="H554" s="106"/>
      <c r="I554" s="105"/>
      <c r="J554" s="107"/>
      <c r="K554" s="99"/>
      <c r="L554" s="117"/>
      <c r="M554" s="118"/>
      <c r="N554" s="95"/>
      <c r="O554" s="88"/>
      <c r="P554" s="96"/>
      <c r="Q554" s="95"/>
      <c r="R554" s="88"/>
      <c r="S554" s="96"/>
      <c r="T554" s="122"/>
      <c r="U554" s="160"/>
      <c r="V554" s="168"/>
      <c r="W554" s="133"/>
      <c r="X554" s="133"/>
      <c r="Y554" s="134"/>
      <c r="Z554" s="515"/>
      <c r="AA554" s="138"/>
      <c r="AB554" s="139"/>
      <c r="AC554" s="140"/>
      <c r="AD554" s="148"/>
      <c r="AE554" s="149"/>
      <c r="AF554" s="150"/>
      <c r="AG554" s="151"/>
      <c r="AH554" s="151"/>
      <c r="AI554" s="151"/>
      <c r="AJ554" s="151"/>
      <c r="AK554" s="152"/>
      <c r="AL554" s="135"/>
      <c r="AM554" s="172"/>
      <c r="AN554" s="172"/>
      <c r="AO554" s="173"/>
    </row>
    <row r="555" spans="2:41" s="82" customFormat="1" ht="35.25" customHeight="1" x14ac:dyDescent="0.2">
      <c r="B555" s="171">
        <v>551</v>
      </c>
      <c r="C555" s="170"/>
      <c r="D555" s="88"/>
      <c r="E555" s="113"/>
      <c r="F555" s="95"/>
      <c r="G555" s="105"/>
      <c r="H555" s="106"/>
      <c r="I555" s="105"/>
      <c r="J555" s="107"/>
      <c r="K555" s="99"/>
      <c r="L555" s="117"/>
      <c r="M555" s="118"/>
      <c r="N555" s="95"/>
      <c r="O555" s="88"/>
      <c r="P555" s="96"/>
      <c r="Q555" s="95"/>
      <c r="R555" s="88"/>
      <c r="S555" s="96"/>
      <c r="T555" s="122"/>
      <c r="U555" s="160"/>
      <c r="V555" s="168"/>
      <c r="W555" s="133"/>
      <c r="X555" s="133"/>
      <c r="Y555" s="134"/>
      <c r="Z555" s="515"/>
      <c r="AA555" s="138"/>
      <c r="AB555" s="139"/>
      <c r="AC555" s="140"/>
      <c r="AD555" s="148"/>
      <c r="AE555" s="149"/>
      <c r="AF555" s="150"/>
      <c r="AG555" s="151"/>
      <c r="AH555" s="151"/>
      <c r="AI555" s="151"/>
      <c r="AJ555" s="151"/>
      <c r="AK555" s="152"/>
      <c r="AL555" s="135"/>
      <c r="AM555" s="172"/>
      <c r="AN555" s="172"/>
      <c r="AO555" s="173"/>
    </row>
    <row r="556" spans="2:41" s="82" customFormat="1" ht="35.25" customHeight="1" x14ac:dyDescent="0.2">
      <c r="B556" s="171">
        <v>552</v>
      </c>
      <c r="C556" s="170"/>
      <c r="D556" s="88"/>
      <c r="E556" s="113"/>
      <c r="F556" s="95"/>
      <c r="G556" s="105"/>
      <c r="H556" s="106"/>
      <c r="I556" s="105"/>
      <c r="J556" s="107"/>
      <c r="K556" s="99"/>
      <c r="L556" s="117"/>
      <c r="M556" s="118"/>
      <c r="N556" s="95"/>
      <c r="O556" s="88"/>
      <c r="P556" s="96"/>
      <c r="Q556" s="95"/>
      <c r="R556" s="88"/>
      <c r="S556" s="96"/>
      <c r="T556" s="122"/>
      <c r="U556" s="160"/>
      <c r="V556" s="168"/>
      <c r="W556" s="133"/>
      <c r="X556" s="133"/>
      <c r="Y556" s="134"/>
      <c r="Z556" s="515"/>
      <c r="AA556" s="138"/>
      <c r="AB556" s="139"/>
      <c r="AC556" s="140"/>
      <c r="AD556" s="148"/>
      <c r="AE556" s="149"/>
      <c r="AF556" s="150"/>
      <c r="AG556" s="151"/>
      <c r="AH556" s="151"/>
      <c r="AI556" s="151"/>
      <c r="AJ556" s="151"/>
      <c r="AK556" s="152"/>
      <c r="AL556" s="135"/>
      <c r="AM556" s="172"/>
      <c r="AN556" s="172"/>
      <c r="AO556" s="173"/>
    </row>
    <row r="557" spans="2:41" s="82" customFormat="1" ht="35.25" customHeight="1" x14ac:dyDescent="0.2">
      <c r="B557" s="171">
        <v>553</v>
      </c>
      <c r="C557" s="170"/>
      <c r="D557" s="88"/>
      <c r="E557" s="113"/>
      <c r="F557" s="95"/>
      <c r="G557" s="105"/>
      <c r="H557" s="106"/>
      <c r="I557" s="105"/>
      <c r="J557" s="107"/>
      <c r="K557" s="99"/>
      <c r="L557" s="117"/>
      <c r="M557" s="118"/>
      <c r="N557" s="95"/>
      <c r="O557" s="88"/>
      <c r="P557" s="96"/>
      <c r="Q557" s="95"/>
      <c r="R557" s="88"/>
      <c r="S557" s="96"/>
      <c r="T557" s="122"/>
      <c r="U557" s="160"/>
      <c r="V557" s="168"/>
      <c r="W557" s="133"/>
      <c r="X557" s="133"/>
      <c r="Y557" s="134"/>
      <c r="Z557" s="515"/>
      <c r="AA557" s="138"/>
      <c r="AB557" s="139"/>
      <c r="AC557" s="140"/>
      <c r="AD557" s="148"/>
      <c r="AE557" s="149"/>
      <c r="AF557" s="150"/>
      <c r="AG557" s="151"/>
      <c r="AH557" s="151"/>
      <c r="AI557" s="151"/>
      <c r="AJ557" s="151"/>
      <c r="AK557" s="152"/>
      <c r="AL557" s="135"/>
      <c r="AM557" s="172"/>
      <c r="AN557" s="172"/>
      <c r="AO557" s="173"/>
    </row>
    <row r="558" spans="2:41" s="82" customFormat="1" ht="35.25" customHeight="1" x14ac:dyDescent="0.2">
      <c r="B558" s="171">
        <v>554</v>
      </c>
      <c r="C558" s="170"/>
      <c r="D558" s="88"/>
      <c r="E558" s="113"/>
      <c r="F558" s="95"/>
      <c r="G558" s="105"/>
      <c r="H558" s="106"/>
      <c r="I558" s="105"/>
      <c r="J558" s="107"/>
      <c r="K558" s="99"/>
      <c r="L558" s="117"/>
      <c r="M558" s="118"/>
      <c r="N558" s="95"/>
      <c r="O558" s="88"/>
      <c r="P558" s="96"/>
      <c r="Q558" s="95"/>
      <c r="R558" s="88"/>
      <c r="S558" s="96"/>
      <c r="T558" s="122"/>
      <c r="U558" s="160"/>
      <c r="V558" s="168"/>
      <c r="W558" s="133"/>
      <c r="X558" s="133"/>
      <c r="Y558" s="134"/>
      <c r="Z558" s="515"/>
      <c r="AA558" s="138"/>
      <c r="AB558" s="139"/>
      <c r="AC558" s="140"/>
      <c r="AD558" s="148"/>
      <c r="AE558" s="149"/>
      <c r="AF558" s="150"/>
      <c r="AG558" s="151"/>
      <c r="AH558" s="151"/>
      <c r="AI558" s="151"/>
      <c r="AJ558" s="151"/>
      <c r="AK558" s="152"/>
      <c r="AL558" s="135"/>
      <c r="AM558" s="172"/>
      <c r="AN558" s="172"/>
      <c r="AO558" s="173"/>
    </row>
    <row r="559" spans="2:41" s="82" customFormat="1" ht="35.25" customHeight="1" x14ac:dyDescent="0.2">
      <c r="B559" s="171">
        <v>555</v>
      </c>
      <c r="C559" s="170"/>
      <c r="D559" s="88"/>
      <c r="E559" s="113"/>
      <c r="F559" s="95"/>
      <c r="G559" s="105"/>
      <c r="H559" s="106"/>
      <c r="I559" s="105"/>
      <c r="J559" s="107"/>
      <c r="K559" s="99"/>
      <c r="L559" s="117"/>
      <c r="M559" s="118"/>
      <c r="N559" s="95"/>
      <c r="O559" s="88"/>
      <c r="P559" s="96"/>
      <c r="Q559" s="95"/>
      <c r="R559" s="88"/>
      <c r="S559" s="96"/>
      <c r="T559" s="122"/>
      <c r="U559" s="160"/>
      <c r="V559" s="168"/>
      <c r="W559" s="133"/>
      <c r="X559" s="133"/>
      <c r="Y559" s="134"/>
      <c r="Z559" s="515"/>
      <c r="AA559" s="138"/>
      <c r="AB559" s="139"/>
      <c r="AC559" s="140"/>
      <c r="AD559" s="148"/>
      <c r="AE559" s="149"/>
      <c r="AF559" s="150"/>
      <c r="AG559" s="151"/>
      <c r="AH559" s="151"/>
      <c r="AI559" s="151"/>
      <c r="AJ559" s="151"/>
      <c r="AK559" s="152"/>
      <c r="AL559" s="135"/>
      <c r="AM559" s="172"/>
      <c r="AN559" s="172"/>
      <c r="AO559" s="173"/>
    </row>
    <row r="560" spans="2:41" s="82" customFormat="1" ht="35.25" customHeight="1" x14ac:dyDescent="0.2">
      <c r="B560" s="171">
        <v>556</v>
      </c>
      <c r="C560" s="170"/>
      <c r="D560" s="88"/>
      <c r="E560" s="113"/>
      <c r="F560" s="95"/>
      <c r="G560" s="105"/>
      <c r="H560" s="106"/>
      <c r="I560" s="105"/>
      <c r="J560" s="107"/>
      <c r="K560" s="99"/>
      <c r="L560" s="117"/>
      <c r="M560" s="118"/>
      <c r="N560" s="95"/>
      <c r="O560" s="88"/>
      <c r="P560" s="96"/>
      <c r="Q560" s="95"/>
      <c r="R560" s="88"/>
      <c r="S560" s="96"/>
      <c r="T560" s="122"/>
      <c r="U560" s="160"/>
      <c r="V560" s="168"/>
      <c r="W560" s="133"/>
      <c r="X560" s="133"/>
      <c r="Y560" s="134"/>
      <c r="Z560" s="515"/>
      <c r="AA560" s="138"/>
      <c r="AB560" s="139"/>
      <c r="AC560" s="140"/>
      <c r="AD560" s="148"/>
      <c r="AE560" s="149"/>
      <c r="AF560" s="150"/>
      <c r="AG560" s="151"/>
      <c r="AH560" s="151"/>
      <c r="AI560" s="151"/>
      <c r="AJ560" s="151"/>
      <c r="AK560" s="152"/>
      <c r="AL560" s="135"/>
      <c r="AM560" s="172"/>
      <c r="AN560" s="172"/>
      <c r="AO560" s="173"/>
    </row>
    <row r="561" spans="2:41" s="82" customFormat="1" ht="35.25" customHeight="1" x14ac:dyDescent="0.2">
      <c r="B561" s="171">
        <v>557</v>
      </c>
      <c r="C561" s="170"/>
      <c r="D561" s="88"/>
      <c r="E561" s="113"/>
      <c r="F561" s="95"/>
      <c r="G561" s="105"/>
      <c r="H561" s="106"/>
      <c r="I561" s="105"/>
      <c r="J561" s="107"/>
      <c r="K561" s="99"/>
      <c r="L561" s="117"/>
      <c r="M561" s="118"/>
      <c r="N561" s="95"/>
      <c r="O561" s="88"/>
      <c r="P561" s="96"/>
      <c r="Q561" s="95"/>
      <c r="R561" s="88"/>
      <c r="S561" s="96"/>
      <c r="T561" s="122"/>
      <c r="U561" s="160"/>
      <c r="V561" s="168"/>
      <c r="W561" s="133"/>
      <c r="X561" s="133"/>
      <c r="Y561" s="134"/>
      <c r="Z561" s="515"/>
      <c r="AA561" s="138"/>
      <c r="AB561" s="139"/>
      <c r="AC561" s="140"/>
      <c r="AD561" s="148"/>
      <c r="AE561" s="149"/>
      <c r="AF561" s="150"/>
      <c r="AG561" s="151"/>
      <c r="AH561" s="151"/>
      <c r="AI561" s="151"/>
      <c r="AJ561" s="151"/>
      <c r="AK561" s="152"/>
      <c r="AL561" s="135"/>
      <c r="AM561" s="172"/>
      <c r="AN561" s="172"/>
      <c r="AO561" s="173"/>
    </row>
    <row r="562" spans="2:41" s="82" customFormat="1" ht="35.25" customHeight="1" x14ac:dyDescent="0.2">
      <c r="B562" s="171">
        <v>558</v>
      </c>
      <c r="C562" s="170"/>
      <c r="D562" s="88"/>
      <c r="E562" s="113"/>
      <c r="F562" s="95"/>
      <c r="G562" s="105"/>
      <c r="H562" s="106"/>
      <c r="I562" s="105"/>
      <c r="J562" s="107"/>
      <c r="K562" s="99"/>
      <c r="L562" s="117"/>
      <c r="M562" s="118"/>
      <c r="N562" s="95"/>
      <c r="O562" s="88"/>
      <c r="P562" s="96"/>
      <c r="Q562" s="95"/>
      <c r="R562" s="88"/>
      <c r="S562" s="96"/>
      <c r="T562" s="122"/>
      <c r="U562" s="160"/>
      <c r="V562" s="168"/>
      <c r="W562" s="133"/>
      <c r="X562" s="133"/>
      <c r="Y562" s="134"/>
      <c r="Z562" s="515"/>
      <c r="AA562" s="138"/>
      <c r="AB562" s="139"/>
      <c r="AC562" s="140"/>
      <c r="AD562" s="148"/>
      <c r="AE562" s="149"/>
      <c r="AF562" s="150"/>
      <c r="AG562" s="151"/>
      <c r="AH562" s="151"/>
      <c r="AI562" s="151"/>
      <c r="AJ562" s="151"/>
      <c r="AK562" s="152"/>
      <c r="AL562" s="135"/>
      <c r="AM562" s="172"/>
      <c r="AN562" s="172"/>
      <c r="AO562" s="173"/>
    </row>
    <row r="563" spans="2:41" s="82" customFormat="1" ht="35.25" customHeight="1" x14ac:dyDescent="0.2">
      <c r="B563" s="171">
        <v>559</v>
      </c>
      <c r="C563" s="170"/>
      <c r="D563" s="88"/>
      <c r="E563" s="113"/>
      <c r="F563" s="95"/>
      <c r="G563" s="105"/>
      <c r="H563" s="106"/>
      <c r="I563" s="105"/>
      <c r="J563" s="107"/>
      <c r="K563" s="99"/>
      <c r="L563" s="117"/>
      <c r="M563" s="118"/>
      <c r="N563" s="95"/>
      <c r="O563" s="88"/>
      <c r="P563" s="96"/>
      <c r="Q563" s="95"/>
      <c r="R563" s="88"/>
      <c r="S563" s="96"/>
      <c r="T563" s="122"/>
      <c r="U563" s="160"/>
      <c r="V563" s="168"/>
      <c r="W563" s="133"/>
      <c r="X563" s="133"/>
      <c r="Y563" s="134"/>
      <c r="Z563" s="515"/>
      <c r="AA563" s="138"/>
      <c r="AB563" s="139"/>
      <c r="AC563" s="140"/>
      <c r="AD563" s="148"/>
      <c r="AE563" s="149"/>
      <c r="AF563" s="150"/>
      <c r="AG563" s="151"/>
      <c r="AH563" s="151"/>
      <c r="AI563" s="151"/>
      <c r="AJ563" s="151"/>
      <c r="AK563" s="152"/>
      <c r="AL563" s="135"/>
      <c r="AM563" s="172"/>
      <c r="AN563" s="172"/>
      <c r="AO563" s="173"/>
    </row>
    <row r="564" spans="2:41" s="82" customFormat="1" ht="35.25" customHeight="1" x14ac:dyDescent="0.2">
      <c r="B564" s="171">
        <v>560</v>
      </c>
      <c r="C564" s="170"/>
      <c r="D564" s="88"/>
      <c r="E564" s="113"/>
      <c r="F564" s="95"/>
      <c r="G564" s="105"/>
      <c r="H564" s="106"/>
      <c r="I564" s="105"/>
      <c r="J564" s="107"/>
      <c r="K564" s="99"/>
      <c r="L564" s="117"/>
      <c r="M564" s="118"/>
      <c r="N564" s="95"/>
      <c r="O564" s="88"/>
      <c r="P564" s="96"/>
      <c r="Q564" s="95"/>
      <c r="R564" s="88"/>
      <c r="S564" s="96"/>
      <c r="T564" s="122"/>
      <c r="U564" s="160"/>
      <c r="V564" s="168"/>
      <c r="W564" s="133"/>
      <c r="X564" s="133"/>
      <c r="Y564" s="134"/>
      <c r="Z564" s="515"/>
      <c r="AA564" s="138"/>
      <c r="AB564" s="139"/>
      <c r="AC564" s="140"/>
      <c r="AD564" s="148"/>
      <c r="AE564" s="149"/>
      <c r="AF564" s="150"/>
      <c r="AG564" s="151"/>
      <c r="AH564" s="151"/>
      <c r="AI564" s="151"/>
      <c r="AJ564" s="151"/>
      <c r="AK564" s="152"/>
      <c r="AL564" s="135"/>
      <c r="AM564" s="172"/>
      <c r="AN564" s="172"/>
      <c r="AO564" s="173"/>
    </row>
    <row r="565" spans="2:41" s="82" customFormat="1" ht="35.25" customHeight="1" x14ac:dyDescent="0.2">
      <c r="B565" s="171">
        <v>561</v>
      </c>
      <c r="C565" s="170"/>
      <c r="D565" s="88"/>
      <c r="E565" s="113"/>
      <c r="F565" s="95"/>
      <c r="G565" s="105"/>
      <c r="H565" s="106"/>
      <c r="I565" s="105"/>
      <c r="J565" s="107"/>
      <c r="K565" s="99"/>
      <c r="L565" s="117"/>
      <c r="M565" s="118"/>
      <c r="N565" s="95"/>
      <c r="O565" s="88"/>
      <c r="P565" s="96"/>
      <c r="Q565" s="95"/>
      <c r="R565" s="88"/>
      <c r="S565" s="96"/>
      <c r="T565" s="122"/>
      <c r="U565" s="160"/>
      <c r="V565" s="168"/>
      <c r="W565" s="133"/>
      <c r="X565" s="133"/>
      <c r="Y565" s="134"/>
      <c r="Z565" s="515"/>
      <c r="AA565" s="138"/>
      <c r="AB565" s="139"/>
      <c r="AC565" s="140"/>
      <c r="AD565" s="148"/>
      <c r="AE565" s="149"/>
      <c r="AF565" s="150"/>
      <c r="AG565" s="151"/>
      <c r="AH565" s="151"/>
      <c r="AI565" s="151"/>
      <c r="AJ565" s="151"/>
      <c r="AK565" s="152"/>
      <c r="AL565" s="135"/>
      <c r="AM565" s="172"/>
      <c r="AN565" s="172"/>
      <c r="AO565" s="173"/>
    </row>
    <row r="566" spans="2:41" s="82" customFormat="1" ht="35.25" customHeight="1" x14ac:dyDescent="0.2">
      <c r="B566" s="171">
        <v>562</v>
      </c>
      <c r="C566" s="170"/>
      <c r="D566" s="88"/>
      <c r="E566" s="113"/>
      <c r="F566" s="95"/>
      <c r="G566" s="105"/>
      <c r="H566" s="106"/>
      <c r="I566" s="105"/>
      <c r="J566" s="107"/>
      <c r="K566" s="99"/>
      <c r="L566" s="117"/>
      <c r="M566" s="118"/>
      <c r="N566" s="95"/>
      <c r="O566" s="88"/>
      <c r="P566" s="96"/>
      <c r="Q566" s="95"/>
      <c r="R566" s="88"/>
      <c r="S566" s="96"/>
      <c r="T566" s="122"/>
      <c r="U566" s="160"/>
      <c r="V566" s="168"/>
      <c r="W566" s="133"/>
      <c r="X566" s="133"/>
      <c r="Y566" s="134"/>
      <c r="Z566" s="515"/>
      <c r="AA566" s="138"/>
      <c r="AB566" s="139"/>
      <c r="AC566" s="140"/>
      <c r="AD566" s="148"/>
      <c r="AE566" s="149"/>
      <c r="AF566" s="150"/>
      <c r="AG566" s="151"/>
      <c r="AH566" s="151"/>
      <c r="AI566" s="151"/>
      <c r="AJ566" s="151"/>
      <c r="AK566" s="152"/>
      <c r="AL566" s="135"/>
      <c r="AM566" s="172"/>
      <c r="AN566" s="172"/>
      <c r="AO566" s="173"/>
    </row>
    <row r="567" spans="2:41" s="82" customFormat="1" ht="35.25" customHeight="1" x14ac:dyDescent="0.2">
      <c r="B567" s="171">
        <v>563</v>
      </c>
      <c r="C567" s="170"/>
      <c r="D567" s="88"/>
      <c r="E567" s="113"/>
      <c r="F567" s="95"/>
      <c r="G567" s="105"/>
      <c r="H567" s="106"/>
      <c r="I567" s="105"/>
      <c r="J567" s="107"/>
      <c r="K567" s="99"/>
      <c r="L567" s="117"/>
      <c r="M567" s="118"/>
      <c r="N567" s="95"/>
      <c r="O567" s="88"/>
      <c r="P567" s="96"/>
      <c r="Q567" s="95"/>
      <c r="R567" s="88"/>
      <c r="S567" s="96"/>
      <c r="T567" s="122"/>
      <c r="U567" s="160"/>
      <c r="V567" s="168"/>
      <c r="W567" s="133"/>
      <c r="X567" s="133"/>
      <c r="Y567" s="134"/>
      <c r="Z567" s="515"/>
      <c r="AA567" s="138"/>
      <c r="AB567" s="139"/>
      <c r="AC567" s="140"/>
      <c r="AD567" s="148"/>
      <c r="AE567" s="149"/>
      <c r="AF567" s="150"/>
      <c r="AG567" s="151"/>
      <c r="AH567" s="151"/>
      <c r="AI567" s="151"/>
      <c r="AJ567" s="151"/>
      <c r="AK567" s="152"/>
      <c r="AL567" s="135"/>
      <c r="AM567" s="172"/>
      <c r="AN567" s="172"/>
      <c r="AO567" s="173"/>
    </row>
    <row r="568" spans="2:41" s="82" customFormat="1" ht="35.25" customHeight="1" x14ac:dyDescent="0.2">
      <c r="B568" s="171">
        <v>564</v>
      </c>
      <c r="C568" s="170"/>
      <c r="D568" s="88"/>
      <c r="E568" s="113"/>
      <c r="F568" s="95"/>
      <c r="G568" s="105"/>
      <c r="H568" s="106"/>
      <c r="I568" s="105"/>
      <c r="J568" s="107"/>
      <c r="K568" s="99"/>
      <c r="L568" s="117"/>
      <c r="M568" s="118"/>
      <c r="N568" s="95"/>
      <c r="O568" s="88"/>
      <c r="P568" s="96"/>
      <c r="Q568" s="95"/>
      <c r="R568" s="88"/>
      <c r="S568" s="96"/>
      <c r="T568" s="122"/>
      <c r="U568" s="160"/>
      <c r="V568" s="168"/>
      <c r="W568" s="133"/>
      <c r="X568" s="133"/>
      <c r="Y568" s="134"/>
      <c r="Z568" s="515"/>
      <c r="AA568" s="138"/>
      <c r="AB568" s="139"/>
      <c r="AC568" s="140"/>
      <c r="AD568" s="148"/>
      <c r="AE568" s="149"/>
      <c r="AF568" s="150"/>
      <c r="AG568" s="151"/>
      <c r="AH568" s="151"/>
      <c r="AI568" s="151"/>
      <c r="AJ568" s="151"/>
      <c r="AK568" s="152"/>
      <c r="AL568" s="135"/>
      <c r="AM568" s="172"/>
      <c r="AN568" s="172"/>
      <c r="AO568" s="173"/>
    </row>
    <row r="569" spans="2:41" s="82" customFormat="1" ht="35.25" customHeight="1" x14ac:dyDescent="0.2">
      <c r="B569" s="171">
        <v>565</v>
      </c>
      <c r="C569" s="170"/>
      <c r="D569" s="88"/>
      <c r="E569" s="113"/>
      <c r="F569" s="95"/>
      <c r="G569" s="105"/>
      <c r="H569" s="106"/>
      <c r="I569" s="105"/>
      <c r="J569" s="107"/>
      <c r="K569" s="99"/>
      <c r="L569" s="117"/>
      <c r="M569" s="118"/>
      <c r="N569" s="95"/>
      <c r="O569" s="88"/>
      <c r="P569" s="96"/>
      <c r="Q569" s="95"/>
      <c r="R569" s="88"/>
      <c r="S569" s="96"/>
      <c r="T569" s="122"/>
      <c r="U569" s="160"/>
      <c r="V569" s="168"/>
      <c r="W569" s="133"/>
      <c r="X569" s="133"/>
      <c r="Y569" s="134"/>
      <c r="Z569" s="515"/>
      <c r="AA569" s="138"/>
      <c r="AB569" s="139"/>
      <c r="AC569" s="140"/>
      <c r="AD569" s="148"/>
      <c r="AE569" s="149"/>
      <c r="AF569" s="150"/>
      <c r="AG569" s="151"/>
      <c r="AH569" s="151"/>
      <c r="AI569" s="151"/>
      <c r="AJ569" s="151"/>
      <c r="AK569" s="152"/>
      <c r="AL569" s="135"/>
      <c r="AM569" s="172"/>
      <c r="AN569" s="172"/>
      <c r="AO569" s="173"/>
    </row>
    <row r="570" spans="2:41" s="82" customFormat="1" ht="35.25" customHeight="1" x14ac:dyDescent="0.2">
      <c r="B570" s="171">
        <v>566</v>
      </c>
      <c r="C570" s="170"/>
      <c r="D570" s="88"/>
      <c r="E570" s="113"/>
      <c r="F570" s="95"/>
      <c r="G570" s="105"/>
      <c r="H570" s="106"/>
      <c r="I570" s="105"/>
      <c r="J570" s="107"/>
      <c r="K570" s="99"/>
      <c r="L570" s="117"/>
      <c r="M570" s="118"/>
      <c r="N570" s="95"/>
      <c r="O570" s="88"/>
      <c r="P570" s="96"/>
      <c r="Q570" s="95"/>
      <c r="R570" s="88"/>
      <c r="S570" s="96"/>
      <c r="T570" s="122"/>
      <c r="U570" s="160"/>
      <c r="V570" s="168"/>
      <c r="W570" s="133"/>
      <c r="X570" s="133"/>
      <c r="Y570" s="134"/>
      <c r="Z570" s="515"/>
      <c r="AA570" s="138"/>
      <c r="AB570" s="139"/>
      <c r="AC570" s="140"/>
      <c r="AD570" s="148"/>
      <c r="AE570" s="149"/>
      <c r="AF570" s="150"/>
      <c r="AG570" s="151"/>
      <c r="AH570" s="151"/>
      <c r="AI570" s="151"/>
      <c r="AJ570" s="151"/>
      <c r="AK570" s="152"/>
      <c r="AL570" s="135"/>
      <c r="AM570" s="172"/>
      <c r="AN570" s="172"/>
      <c r="AO570" s="173"/>
    </row>
    <row r="571" spans="2:41" s="82" customFormat="1" ht="35.25" customHeight="1" x14ac:dyDescent="0.2">
      <c r="B571" s="171">
        <v>567</v>
      </c>
      <c r="C571" s="170"/>
      <c r="D571" s="88"/>
      <c r="E571" s="113"/>
      <c r="F571" s="95"/>
      <c r="G571" s="105"/>
      <c r="H571" s="106"/>
      <c r="I571" s="105"/>
      <c r="J571" s="107"/>
      <c r="K571" s="99"/>
      <c r="L571" s="117"/>
      <c r="M571" s="118"/>
      <c r="N571" s="95"/>
      <c r="O571" s="88"/>
      <c r="P571" s="96"/>
      <c r="Q571" s="95"/>
      <c r="R571" s="88"/>
      <c r="S571" s="96"/>
      <c r="T571" s="122"/>
      <c r="U571" s="160"/>
      <c r="V571" s="168"/>
      <c r="W571" s="133"/>
      <c r="X571" s="133"/>
      <c r="Y571" s="134"/>
      <c r="Z571" s="515"/>
      <c r="AA571" s="138"/>
      <c r="AB571" s="139"/>
      <c r="AC571" s="140"/>
      <c r="AD571" s="148"/>
      <c r="AE571" s="149"/>
      <c r="AF571" s="150"/>
      <c r="AG571" s="151"/>
      <c r="AH571" s="151"/>
      <c r="AI571" s="151"/>
      <c r="AJ571" s="151"/>
      <c r="AK571" s="152"/>
      <c r="AL571" s="135"/>
      <c r="AM571" s="172"/>
      <c r="AN571" s="172"/>
      <c r="AO571" s="173"/>
    </row>
    <row r="572" spans="2:41" s="82" customFormat="1" ht="35.25" customHeight="1" x14ac:dyDescent="0.2">
      <c r="B572" s="171">
        <v>568</v>
      </c>
      <c r="C572" s="170"/>
      <c r="D572" s="88"/>
      <c r="E572" s="113"/>
      <c r="F572" s="95"/>
      <c r="G572" s="105"/>
      <c r="H572" s="106"/>
      <c r="I572" s="105"/>
      <c r="J572" s="107"/>
      <c r="K572" s="99"/>
      <c r="L572" s="117"/>
      <c r="M572" s="118"/>
      <c r="N572" s="95"/>
      <c r="O572" s="88"/>
      <c r="P572" s="96"/>
      <c r="Q572" s="95"/>
      <c r="R572" s="88"/>
      <c r="S572" s="96"/>
      <c r="T572" s="122"/>
      <c r="U572" s="160"/>
      <c r="V572" s="168"/>
      <c r="W572" s="133"/>
      <c r="X572" s="133"/>
      <c r="Y572" s="134"/>
      <c r="Z572" s="515"/>
      <c r="AA572" s="138"/>
      <c r="AB572" s="139"/>
      <c r="AC572" s="140"/>
      <c r="AD572" s="148"/>
      <c r="AE572" s="149"/>
      <c r="AF572" s="150"/>
      <c r="AG572" s="151"/>
      <c r="AH572" s="151"/>
      <c r="AI572" s="151"/>
      <c r="AJ572" s="151"/>
      <c r="AK572" s="152"/>
      <c r="AL572" s="135"/>
      <c r="AM572" s="172"/>
      <c r="AN572" s="172"/>
      <c r="AO572" s="173"/>
    </row>
    <row r="573" spans="2:41" s="82" customFormat="1" ht="35.25" customHeight="1" x14ac:dyDescent="0.2">
      <c r="B573" s="171">
        <v>569</v>
      </c>
      <c r="C573" s="170"/>
      <c r="D573" s="88"/>
      <c r="E573" s="113"/>
      <c r="F573" s="95"/>
      <c r="G573" s="105"/>
      <c r="H573" s="106"/>
      <c r="I573" s="105"/>
      <c r="J573" s="107"/>
      <c r="K573" s="99"/>
      <c r="L573" s="117"/>
      <c r="M573" s="118"/>
      <c r="N573" s="95"/>
      <c r="O573" s="88"/>
      <c r="P573" s="96"/>
      <c r="Q573" s="95"/>
      <c r="R573" s="88"/>
      <c r="S573" s="96"/>
      <c r="T573" s="122"/>
      <c r="U573" s="160"/>
      <c r="V573" s="168"/>
      <c r="W573" s="133"/>
      <c r="X573" s="133"/>
      <c r="Y573" s="134"/>
      <c r="Z573" s="515"/>
      <c r="AA573" s="138"/>
      <c r="AB573" s="139"/>
      <c r="AC573" s="140"/>
      <c r="AD573" s="148"/>
      <c r="AE573" s="149"/>
      <c r="AF573" s="150"/>
      <c r="AG573" s="151"/>
      <c r="AH573" s="151"/>
      <c r="AI573" s="151"/>
      <c r="AJ573" s="151"/>
      <c r="AK573" s="152"/>
      <c r="AL573" s="135"/>
      <c r="AM573" s="172"/>
      <c r="AN573" s="172"/>
      <c r="AO573" s="173"/>
    </row>
    <row r="574" spans="2:41" s="82" customFormat="1" ht="35.25" customHeight="1" x14ac:dyDescent="0.2">
      <c r="B574" s="171">
        <v>570</v>
      </c>
      <c r="C574" s="170"/>
      <c r="D574" s="88"/>
      <c r="E574" s="113"/>
      <c r="F574" s="95"/>
      <c r="G574" s="105"/>
      <c r="H574" s="106"/>
      <c r="I574" s="105"/>
      <c r="J574" s="107"/>
      <c r="K574" s="99"/>
      <c r="L574" s="117"/>
      <c r="M574" s="118"/>
      <c r="N574" s="95"/>
      <c r="O574" s="88"/>
      <c r="P574" s="96"/>
      <c r="Q574" s="95"/>
      <c r="R574" s="88"/>
      <c r="S574" s="96"/>
      <c r="T574" s="122"/>
      <c r="U574" s="160"/>
      <c r="V574" s="168"/>
      <c r="W574" s="133"/>
      <c r="X574" s="133"/>
      <c r="Y574" s="134"/>
      <c r="Z574" s="515"/>
      <c r="AA574" s="138"/>
      <c r="AB574" s="139"/>
      <c r="AC574" s="140"/>
      <c r="AD574" s="148"/>
      <c r="AE574" s="149"/>
      <c r="AF574" s="150"/>
      <c r="AG574" s="151"/>
      <c r="AH574" s="151"/>
      <c r="AI574" s="151"/>
      <c r="AJ574" s="151"/>
      <c r="AK574" s="152"/>
      <c r="AL574" s="135"/>
      <c r="AM574" s="172"/>
      <c r="AN574" s="172"/>
      <c r="AO574" s="173"/>
    </row>
    <row r="575" spans="2:41" s="82" customFormat="1" ht="35.25" customHeight="1" x14ac:dyDescent="0.2">
      <c r="B575" s="171">
        <v>571</v>
      </c>
      <c r="C575" s="170"/>
      <c r="D575" s="88"/>
      <c r="E575" s="113"/>
      <c r="F575" s="95"/>
      <c r="G575" s="105"/>
      <c r="H575" s="106"/>
      <c r="I575" s="105"/>
      <c r="J575" s="107"/>
      <c r="K575" s="99"/>
      <c r="L575" s="117"/>
      <c r="M575" s="118"/>
      <c r="N575" s="95"/>
      <c r="O575" s="88"/>
      <c r="P575" s="96"/>
      <c r="Q575" s="95"/>
      <c r="R575" s="88"/>
      <c r="S575" s="96"/>
      <c r="T575" s="122"/>
      <c r="U575" s="160"/>
      <c r="V575" s="168"/>
      <c r="W575" s="133"/>
      <c r="X575" s="133"/>
      <c r="Y575" s="134"/>
      <c r="Z575" s="515"/>
      <c r="AA575" s="138"/>
      <c r="AB575" s="139"/>
      <c r="AC575" s="140"/>
      <c r="AD575" s="148"/>
      <c r="AE575" s="149"/>
      <c r="AF575" s="150"/>
      <c r="AG575" s="151"/>
      <c r="AH575" s="151"/>
      <c r="AI575" s="151"/>
      <c r="AJ575" s="151"/>
      <c r="AK575" s="152"/>
      <c r="AL575" s="135"/>
      <c r="AM575" s="172"/>
      <c r="AN575" s="172"/>
      <c r="AO575" s="173"/>
    </row>
    <row r="576" spans="2:41" s="82" customFormat="1" ht="35.25" customHeight="1" x14ac:dyDescent="0.2">
      <c r="B576" s="171">
        <v>572</v>
      </c>
      <c r="C576" s="170"/>
      <c r="D576" s="88"/>
      <c r="E576" s="113"/>
      <c r="F576" s="95"/>
      <c r="G576" s="105"/>
      <c r="H576" s="106"/>
      <c r="I576" s="105"/>
      <c r="J576" s="107"/>
      <c r="K576" s="99"/>
      <c r="L576" s="117"/>
      <c r="M576" s="118"/>
      <c r="N576" s="95"/>
      <c r="O576" s="88"/>
      <c r="P576" s="96"/>
      <c r="Q576" s="95"/>
      <c r="R576" s="88"/>
      <c r="S576" s="96"/>
      <c r="T576" s="122"/>
      <c r="U576" s="160"/>
      <c r="V576" s="168"/>
      <c r="W576" s="133"/>
      <c r="X576" s="133"/>
      <c r="Y576" s="134"/>
      <c r="Z576" s="515"/>
      <c r="AA576" s="138"/>
      <c r="AB576" s="139"/>
      <c r="AC576" s="140"/>
      <c r="AD576" s="148"/>
      <c r="AE576" s="149"/>
      <c r="AF576" s="150"/>
      <c r="AG576" s="151"/>
      <c r="AH576" s="151"/>
      <c r="AI576" s="151"/>
      <c r="AJ576" s="151"/>
      <c r="AK576" s="152"/>
      <c r="AL576" s="135"/>
      <c r="AM576" s="172"/>
      <c r="AN576" s="172"/>
      <c r="AO576" s="173"/>
    </row>
    <row r="577" spans="2:41" s="82" customFormat="1" ht="35.25" customHeight="1" x14ac:dyDescent="0.2">
      <c r="B577" s="171">
        <v>573</v>
      </c>
      <c r="C577" s="170"/>
      <c r="D577" s="88"/>
      <c r="E577" s="113"/>
      <c r="F577" s="95"/>
      <c r="G577" s="105"/>
      <c r="H577" s="106"/>
      <c r="I577" s="105"/>
      <c r="J577" s="107"/>
      <c r="K577" s="99"/>
      <c r="L577" s="117"/>
      <c r="M577" s="118"/>
      <c r="N577" s="95"/>
      <c r="O577" s="88"/>
      <c r="P577" s="96"/>
      <c r="Q577" s="95"/>
      <c r="R577" s="88"/>
      <c r="S577" s="96"/>
      <c r="T577" s="122"/>
      <c r="U577" s="160"/>
      <c r="V577" s="168"/>
      <c r="W577" s="133"/>
      <c r="X577" s="133"/>
      <c r="Y577" s="134"/>
      <c r="Z577" s="515"/>
      <c r="AA577" s="138"/>
      <c r="AB577" s="139"/>
      <c r="AC577" s="140"/>
      <c r="AD577" s="148"/>
      <c r="AE577" s="149"/>
      <c r="AF577" s="150"/>
      <c r="AG577" s="151"/>
      <c r="AH577" s="151"/>
      <c r="AI577" s="151"/>
      <c r="AJ577" s="151"/>
      <c r="AK577" s="152"/>
      <c r="AL577" s="135"/>
      <c r="AM577" s="172"/>
      <c r="AN577" s="172"/>
      <c r="AO577" s="173"/>
    </row>
    <row r="578" spans="2:41" s="82" customFormat="1" ht="35.25" customHeight="1" x14ac:dyDescent="0.2">
      <c r="B578" s="171">
        <v>574</v>
      </c>
      <c r="C578" s="170"/>
      <c r="D578" s="88"/>
      <c r="E578" s="113"/>
      <c r="F578" s="95"/>
      <c r="G578" s="105"/>
      <c r="H578" s="106"/>
      <c r="I578" s="105"/>
      <c r="J578" s="107"/>
      <c r="K578" s="99"/>
      <c r="L578" s="117"/>
      <c r="M578" s="118"/>
      <c r="N578" s="95"/>
      <c r="O578" s="88"/>
      <c r="P578" s="96"/>
      <c r="Q578" s="95"/>
      <c r="R578" s="88"/>
      <c r="S578" s="96"/>
      <c r="T578" s="122"/>
      <c r="U578" s="160"/>
      <c r="V578" s="168"/>
      <c r="W578" s="133"/>
      <c r="X578" s="133"/>
      <c r="Y578" s="134"/>
      <c r="Z578" s="515"/>
      <c r="AA578" s="138"/>
      <c r="AB578" s="139"/>
      <c r="AC578" s="140"/>
      <c r="AD578" s="148"/>
      <c r="AE578" s="149"/>
      <c r="AF578" s="150"/>
      <c r="AG578" s="151"/>
      <c r="AH578" s="151"/>
      <c r="AI578" s="151"/>
      <c r="AJ578" s="151"/>
      <c r="AK578" s="152"/>
      <c r="AL578" s="135"/>
      <c r="AM578" s="172"/>
      <c r="AN578" s="172"/>
      <c r="AO578" s="173"/>
    </row>
    <row r="579" spans="2:41" s="82" customFormat="1" ht="35.25" customHeight="1" x14ac:dyDescent="0.2">
      <c r="B579" s="171">
        <v>575</v>
      </c>
      <c r="C579" s="170"/>
      <c r="D579" s="88"/>
      <c r="E579" s="113"/>
      <c r="F579" s="95"/>
      <c r="G579" s="105"/>
      <c r="H579" s="106"/>
      <c r="I579" s="105"/>
      <c r="J579" s="107"/>
      <c r="K579" s="99"/>
      <c r="L579" s="117"/>
      <c r="M579" s="118"/>
      <c r="N579" s="95"/>
      <c r="O579" s="88"/>
      <c r="P579" s="96"/>
      <c r="Q579" s="95"/>
      <c r="R579" s="88"/>
      <c r="S579" s="96"/>
      <c r="T579" s="122"/>
      <c r="U579" s="160"/>
      <c r="V579" s="168"/>
      <c r="W579" s="133"/>
      <c r="X579" s="133"/>
      <c r="Y579" s="134"/>
      <c r="Z579" s="515"/>
      <c r="AA579" s="138"/>
      <c r="AB579" s="139"/>
      <c r="AC579" s="140"/>
      <c r="AD579" s="148"/>
      <c r="AE579" s="149"/>
      <c r="AF579" s="150"/>
      <c r="AG579" s="151"/>
      <c r="AH579" s="151"/>
      <c r="AI579" s="151"/>
      <c r="AJ579" s="151"/>
      <c r="AK579" s="152"/>
      <c r="AL579" s="135"/>
      <c r="AM579" s="172"/>
      <c r="AN579" s="172"/>
      <c r="AO579" s="173"/>
    </row>
    <row r="580" spans="2:41" s="82" customFormat="1" ht="35.25" customHeight="1" x14ac:dyDescent="0.2">
      <c r="B580" s="171">
        <v>576</v>
      </c>
      <c r="C580" s="170"/>
      <c r="D580" s="88"/>
      <c r="E580" s="113"/>
      <c r="F580" s="95"/>
      <c r="G580" s="105"/>
      <c r="H580" s="106"/>
      <c r="I580" s="105"/>
      <c r="J580" s="107"/>
      <c r="K580" s="99"/>
      <c r="L580" s="117"/>
      <c r="M580" s="118"/>
      <c r="N580" s="95"/>
      <c r="O580" s="88"/>
      <c r="P580" s="96"/>
      <c r="Q580" s="95"/>
      <c r="R580" s="88"/>
      <c r="S580" s="96"/>
      <c r="T580" s="122"/>
      <c r="U580" s="160"/>
      <c r="V580" s="168"/>
      <c r="W580" s="133"/>
      <c r="X580" s="133"/>
      <c r="Y580" s="134"/>
      <c r="Z580" s="515"/>
      <c r="AA580" s="138"/>
      <c r="AB580" s="139"/>
      <c r="AC580" s="140"/>
      <c r="AD580" s="148"/>
      <c r="AE580" s="149"/>
      <c r="AF580" s="150"/>
      <c r="AG580" s="151"/>
      <c r="AH580" s="151"/>
      <c r="AI580" s="151"/>
      <c r="AJ580" s="151"/>
      <c r="AK580" s="152"/>
      <c r="AL580" s="135"/>
      <c r="AM580" s="172"/>
      <c r="AN580" s="172"/>
      <c r="AO580" s="173"/>
    </row>
    <row r="581" spans="2:41" s="82" customFormat="1" ht="35.25" customHeight="1" x14ac:dyDescent="0.2">
      <c r="B581" s="171">
        <v>577</v>
      </c>
      <c r="C581" s="170"/>
      <c r="D581" s="88"/>
      <c r="E581" s="113"/>
      <c r="F581" s="95"/>
      <c r="G581" s="105"/>
      <c r="H581" s="106"/>
      <c r="I581" s="105"/>
      <c r="J581" s="107"/>
      <c r="K581" s="99"/>
      <c r="L581" s="117"/>
      <c r="M581" s="118"/>
      <c r="N581" s="95"/>
      <c r="O581" s="88"/>
      <c r="P581" s="96"/>
      <c r="Q581" s="95"/>
      <c r="R581" s="88"/>
      <c r="S581" s="96"/>
      <c r="T581" s="122"/>
      <c r="U581" s="160"/>
      <c r="V581" s="168"/>
      <c r="W581" s="133"/>
      <c r="X581" s="133"/>
      <c r="Y581" s="134"/>
      <c r="Z581" s="515"/>
      <c r="AA581" s="138"/>
      <c r="AB581" s="139"/>
      <c r="AC581" s="140"/>
      <c r="AD581" s="148"/>
      <c r="AE581" s="149"/>
      <c r="AF581" s="150"/>
      <c r="AG581" s="151"/>
      <c r="AH581" s="151"/>
      <c r="AI581" s="151"/>
      <c r="AJ581" s="151"/>
      <c r="AK581" s="152"/>
      <c r="AL581" s="135"/>
      <c r="AM581" s="172"/>
      <c r="AN581" s="172"/>
      <c r="AO581" s="173"/>
    </row>
    <row r="582" spans="2:41" s="82" customFormat="1" ht="35.25" customHeight="1" x14ac:dyDescent="0.2">
      <c r="B582" s="171">
        <v>578</v>
      </c>
      <c r="C582" s="170"/>
      <c r="D582" s="88"/>
      <c r="E582" s="113"/>
      <c r="F582" s="95"/>
      <c r="G582" s="105"/>
      <c r="H582" s="106"/>
      <c r="I582" s="105"/>
      <c r="J582" s="107"/>
      <c r="K582" s="99"/>
      <c r="L582" s="117"/>
      <c r="M582" s="118"/>
      <c r="N582" s="95"/>
      <c r="O582" s="88"/>
      <c r="P582" s="96"/>
      <c r="Q582" s="95"/>
      <c r="R582" s="88"/>
      <c r="S582" s="96"/>
      <c r="T582" s="122"/>
      <c r="U582" s="160"/>
      <c r="V582" s="168"/>
      <c r="W582" s="133"/>
      <c r="X582" s="133"/>
      <c r="Y582" s="134"/>
      <c r="Z582" s="515"/>
      <c r="AA582" s="138"/>
      <c r="AB582" s="139"/>
      <c r="AC582" s="140"/>
      <c r="AD582" s="148"/>
      <c r="AE582" s="149"/>
      <c r="AF582" s="150"/>
      <c r="AG582" s="151"/>
      <c r="AH582" s="151"/>
      <c r="AI582" s="151"/>
      <c r="AJ582" s="151"/>
      <c r="AK582" s="152"/>
      <c r="AL582" s="135"/>
      <c r="AM582" s="172"/>
      <c r="AN582" s="172"/>
      <c r="AO582" s="173"/>
    </row>
    <row r="583" spans="2:41" s="82" customFormat="1" ht="35.25" customHeight="1" x14ac:dyDescent="0.2">
      <c r="B583" s="171">
        <v>579</v>
      </c>
      <c r="C583" s="170"/>
      <c r="D583" s="88"/>
      <c r="E583" s="113"/>
      <c r="F583" s="95"/>
      <c r="G583" s="105"/>
      <c r="H583" s="106"/>
      <c r="I583" s="105"/>
      <c r="J583" s="107"/>
      <c r="K583" s="99"/>
      <c r="L583" s="117"/>
      <c r="M583" s="118"/>
      <c r="N583" s="95"/>
      <c r="O583" s="88"/>
      <c r="P583" s="96"/>
      <c r="Q583" s="95"/>
      <c r="R583" s="88"/>
      <c r="S583" s="96"/>
      <c r="T583" s="122"/>
      <c r="U583" s="160"/>
      <c r="V583" s="168"/>
      <c r="W583" s="133"/>
      <c r="X583" s="133"/>
      <c r="Y583" s="134"/>
      <c r="Z583" s="515"/>
      <c r="AA583" s="138"/>
      <c r="AB583" s="139"/>
      <c r="AC583" s="140"/>
      <c r="AD583" s="148"/>
      <c r="AE583" s="149"/>
      <c r="AF583" s="150"/>
      <c r="AG583" s="151"/>
      <c r="AH583" s="151"/>
      <c r="AI583" s="151"/>
      <c r="AJ583" s="151"/>
      <c r="AK583" s="152"/>
      <c r="AL583" s="135"/>
      <c r="AM583" s="172"/>
      <c r="AN583" s="172"/>
      <c r="AO583" s="173"/>
    </row>
    <row r="584" spans="2:41" s="82" customFormat="1" ht="35.25" customHeight="1" x14ac:dyDescent="0.2">
      <c r="B584" s="171">
        <v>580</v>
      </c>
      <c r="C584" s="170"/>
      <c r="D584" s="88"/>
      <c r="E584" s="113"/>
      <c r="F584" s="95"/>
      <c r="G584" s="105"/>
      <c r="H584" s="106"/>
      <c r="I584" s="105"/>
      <c r="J584" s="107"/>
      <c r="K584" s="99"/>
      <c r="L584" s="117"/>
      <c r="M584" s="118"/>
      <c r="N584" s="95"/>
      <c r="O584" s="88"/>
      <c r="P584" s="96"/>
      <c r="Q584" s="95"/>
      <c r="R584" s="88"/>
      <c r="S584" s="96"/>
      <c r="T584" s="122"/>
      <c r="U584" s="160"/>
      <c r="V584" s="168"/>
      <c r="W584" s="133"/>
      <c r="X584" s="133"/>
      <c r="Y584" s="134"/>
      <c r="Z584" s="515"/>
      <c r="AA584" s="138"/>
      <c r="AB584" s="139"/>
      <c r="AC584" s="140"/>
      <c r="AD584" s="148"/>
      <c r="AE584" s="149"/>
      <c r="AF584" s="150"/>
      <c r="AG584" s="151"/>
      <c r="AH584" s="151"/>
      <c r="AI584" s="151"/>
      <c r="AJ584" s="151"/>
      <c r="AK584" s="152"/>
      <c r="AL584" s="135"/>
      <c r="AM584" s="172"/>
      <c r="AN584" s="172"/>
      <c r="AO584" s="173"/>
    </row>
    <row r="585" spans="2:41" s="82" customFormat="1" ht="35.25" customHeight="1" x14ac:dyDescent="0.2">
      <c r="B585" s="171">
        <v>581</v>
      </c>
      <c r="C585" s="170"/>
      <c r="D585" s="88"/>
      <c r="E585" s="113"/>
      <c r="F585" s="95"/>
      <c r="G585" s="105"/>
      <c r="H585" s="106"/>
      <c r="I585" s="105"/>
      <c r="J585" s="107"/>
      <c r="K585" s="99"/>
      <c r="L585" s="117"/>
      <c r="M585" s="118"/>
      <c r="N585" s="95"/>
      <c r="O585" s="88"/>
      <c r="P585" s="96"/>
      <c r="Q585" s="95"/>
      <c r="R585" s="88"/>
      <c r="S585" s="96"/>
      <c r="T585" s="122"/>
      <c r="U585" s="160"/>
      <c r="V585" s="168"/>
      <c r="W585" s="133"/>
      <c r="X585" s="133"/>
      <c r="Y585" s="134"/>
      <c r="Z585" s="515"/>
      <c r="AA585" s="138"/>
      <c r="AB585" s="139"/>
      <c r="AC585" s="140"/>
      <c r="AD585" s="148"/>
      <c r="AE585" s="149"/>
      <c r="AF585" s="150"/>
      <c r="AG585" s="151"/>
      <c r="AH585" s="151"/>
      <c r="AI585" s="151"/>
      <c r="AJ585" s="151"/>
      <c r="AK585" s="152"/>
      <c r="AL585" s="135"/>
      <c r="AM585" s="172"/>
      <c r="AN585" s="172"/>
      <c r="AO585" s="173"/>
    </row>
    <row r="586" spans="2:41" s="82" customFormat="1" ht="35.25" customHeight="1" x14ac:dyDescent="0.2">
      <c r="B586" s="171">
        <v>582</v>
      </c>
      <c r="C586" s="170"/>
      <c r="D586" s="88"/>
      <c r="E586" s="113"/>
      <c r="F586" s="95"/>
      <c r="G586" s="105"/>
      <c r="H586" s="106"/>
      <c r="I586" s="105"/>
      <c r="J586" s="107"/>
      <c r="K586" s="99"/>
      <c r="L586" s="117"/>
      <c r="M586" s="118"/>
      <c r="N586" s="95"/>
      <c r="O586" s="88"/>
      <c r="P586" s="96"/>
      <c r="Q586" s="95"/>
      <c r="R586" s="88"/>
      <c r="S586" s="96"/>
      <c r="T586" s="122"/>
      <c r="U586" s="160"/>
      <c r="V586" s="168"/>
      <c r="W586" s="133"/>
      <c r="X586" s="133"/>
      <c r="Y586" s="134"/>
      <c r="Z586" s="515"/>
      <c r="AA586" s="138"/>
      <c r="AB586" s="139"/>
      <c r="AC586" s="140"/>
      <c r="AD586" s="148"/>
      <c r="AE586" s="149"/>
      <c r="AF586" s="150"/>
      <c r="AG586" s="151"/>
      <c r="AH586" s="151"/>
      <c r="AI586" s="151"/>
      <c r="AJ586" s="151"/>
      <c r="AK586" s="152"/>
      <c r="AL586" s="135"/>
      <c r="AM586" s="172"/>
      <c r="AN586" s="172"/>
      <c r="AO586" s="173"/>
    </row>
    <row r="587" spans="2:41" s="82" customFormat="1" ht="35.25" customHeight="1" x14ac:dyDescent="0.2">
      <c r="B587" s="171">
        <v>583</v>
      </c>
      <c r="C587" s="170"/>
      <c r="D587" s="88"/>
      <c r="E587" s="113"/>
      <c r="F587" s="95"/>
      <c r="G587" s="105"/>
      <c r="H587" s="106"/>
      <c r="I587" s="105"/>
      <c r="J587" s="107"/>
      <c r="K587" s="99"/>
      <c r="L587" s="117"/>
      <c r="M587" s="118"/>
      <c r="N587" s="95"/>
      <c r="O587" s="88"/>
      <c r="P587" s="96"/>
      <c r="Q587" s="95"/>
      <c r="R587" s="88"/>
      <c r="S587" s="96"/>
      <c r="T587" s="122"/>
      <c r="U587" s="160"/>
      <c r="V587" s="168"/>
      <c r="W587" s="133"/>
      <c r="X587" s="133"/>
      <c r="Y587" s="134"/>
      <c r="Z587" s="515"/>
      <c r="AA587" s="138"/>
      <c r="AB587" s="139"/>
      <c r="AC587" s="140"/>
      <c r="AD587" s="148"/>
      <c r="AE587" s="149"/>
      <c r="AF587" s="150"/>
      <c r="AG587" s="151"/>
      <c r="AH587" s="151"/>
      <c r="AI587" s="151"/>
      <c r="AJ587" s="151"/>
      <c r="AK587" s="152"/>
      <c r="AL587" s="135"/>
      <c r="AM587" s="172"/>
      <c r="AN587" s="172"/>
      <c r="AO587" s="173"/>
    </row>
    <row r="588" spans="2:41" s="82" customFormat="1" ht="35.25" customHeight="1" x14ac:dyDescent="0.2">
      <c r="B588" s="171">
        <v>584</v>
      </c>
      <c r="C588" s="170"/>
      <c r="D588" s="88"/>
      <c r="E588" s="113"/>
      <c r="F588" s="95"/>
      <c r="G588" s="105"/>
      <c r="H588" s="106"/>
      <c r="I588" s="105"/>
      <c r="J588" s="107"/>
      <c r="K588" s="99"/>
      <c r="L588" s="117"/>
      <c r="M588" s="118"/>
      <c r="N588" s="95"/>
      <c r="O588" s="88"/>
      <c r="P588" s="96"/>
      <c r="Q588" s="95"/>
      <c r="R588" s="88"/>
      <c r="S588" s="96"/>
      <c r="T588" s="122"/>
      <c r="U588" s="160"/>
      <c r="V588" s="168"/>
      <c r="W588" s="133"/>
      <c r="X588" s="133"/>
      <c r="Y588" s="134"/>
      <c r="Z588" s="515"/>
      <c r="AA588" s="138"/>
      <c r="AB588" s="139"/>
      <c r="AC588" s="140"/>
      <c r="AD588" s="148"/>
      <c r="AE588" s="149"/>
      <c r="AF588" s="150"/>
      <c r="AG588" s="151"/>
      <c r="AH588" s="151"/>
      <c r="AI588" s="151"/>
      <c r="AJ588" s="151"/>
      <c r="AK588" s="152"/>
      <c r="AL588" s="135"/>
      <c r="AM588" s="172"/>
      <c r="AN588" s="172"/>
      <c r="AO588" s="173"/>
    </row>
    <row r="589" spans="2:41" s="82" customFormat="1" ht="35.25" customHeight="1" x14ac:dyDescent="0.2">
      <c r="B589" s="171">
        <v>585</v>
      </c>
      <c r="C589" s="170"/>
      <c r="D589" s="88"/>
      <c r="E589" s="113"/>
      <c r="F589" s="95"/>
      <c r="G589" s="105"/>
      <c r="H589" s="106"/>
      <c r="I589" s="105"/>
      <c r="J589" s="107"/>
      <c r="K589" s="99"/>
      <c r="L589" s="117"/>
      <c r="M589" s="118"/>
      <c r="N589" s="95"/>
      <c r="O589" s="88"/>
      <c r="P589" s="96"/>
      <c r="Q589" s="95"/>
      <c r="R589" s="88"/>
      <c r="S589" s="96"/>
      <c r="T589" s="122"/>
      <c r="U589" s="160"/>
      <c r="V589" s="168"/>
      <c r="W589" s="133"/>
      <c r="X589" s="133"/>
      <c r="Y589" s="134"/>
      <c r="Z589" s="515"/>
      <c r="AA589" s="138"/>
      <c r="AB589" s="139"/>
      <c r="AC589" s="140"/>
      <c r="AD589" s="148"/>
      <c r="AE589" s="149"/>
      <c r="AF589" s="150"/>
      <c r="AG589" s="151"/>
      <c r="AH589" s="151"/>
      <c r="AI589" s="151"/>
      <c r="AJ589" s="151"/>
      <c r="AK589" s="152"/>
      <c r="AL589" s="135"/>
      <c r="AM589" s="172"/>
      <c r="AN589" s="172"/>
      <c r="AO589" s="173"/>
    </row>
    <row r="590" spans="2:41" s="82" customFormat="1" ht="35.25" customHeight="1" x14ac:dyDescent="0.2">
      <c r="B590" s="171">
        <v>586</v>
      </c>
      <c r="C590" s="170"/>
      <c r="D590" s="88"/>
      <c r="E590" s="113"/>
      <c r="F590" s="95"/>
      <c r="G590" s="105"/>
      <c r="H590" s="106"/>
      <c r="I590" s="105"/>
      <c r="J590" s="107"/>
      <c r="K590" s="99"/>
      <c r="L590" s="117"/>
      <c r="M590" s="118"/>
      <c r="N590" s="95"/>
      <c r="O590" s="88"/>
      <c r="P590" s="96"/>
      <c r="Q590" s="95"/>
      <c r="R590" s="88"/>
      <c r="S590" s="96"/>
      <c r="T590" s="122"/>
      <c r="U590" s="160"/>
      <c r="V590" s="168"/>
      <c r="W590" s="133"/>
      <c r="X590" s="133"/>
      <c r="Y590" s="134"/>
      <c r="Z590" s="515"/>
      <c r="AA590" s="138"/>
      <c r="AB590" s="139"/>
      <c r="AC590" s="140"/>
      <c r="AD590" s="148"/>
      <c r="AE590" s="149"/>
      <c r="AF590" s="150"/>
      <c r="AG590" s="151"/>
      <c r="AH590" s="151"/>
      <c r="AI590" s="151"/>
      <c r="AJ590" s="151"/>
      <c r="AK590" s="152"/>
      <c r="AL590" s="135"/>
      <c r="AM590" s="172"/>
      <c r="AN590" s="172"/>
      <c r="AO590" s="173"/>
    </row>
    <row r="591" spans="2:41" s="82" customFormat="1" ht="35.25" customHeight="1" x14ac:dyDescent="0.2">
      <c r="B591" s="171">
        <v>587</v>
      </c>
      <c r="C591" s="170"/>
      <c r="D591" s="88"/>
      <c r="E591" s="113"/>
      <c r="F591" s="95"/>
      <c r="G591" s="105"/>
      <c r="H591" s="106"/>
      <c r="I591" s="105"/>
      <c r="J591" s="107"/>
      <c r="K591" s="99"/>
      <c r="L591" s="117"/>
      <c r="M591" s="118"/>
      <c r="N591" s="95"/>
      <c r="O591" s="88"/>
      <c r="P591" s="96"/>
      <c r="Q591" s="95"/>
      <c r="R591" s="88"/>
      <c r="S591" s="96"/>
      <c r="T591" s="122"/>
      <c r="U591" s="160"/>
      <c r="V591" s="168"/>
      <c r="W591" s="133"/>
      <c r="X591" s="133"/>
      <c r="Y591" s="134"/>
      <c r="Z591" s="515"/>
      <c r="AA591" s="138"/>
      <c r="AB591" s="139"/>
      <c r="AC591" s="140"/>
      <c r="AD591" s="148"/>
      <c r="AE591" s="149"/>
      <c r="AF591" s="150"/>
      <c r="AG591" s="151"/>
      <c r="AH591" s="151"/>
      <c r="AI591" s="151"/>
      <c r="AJ591" s="151"/>
      <c r="AK591" s="152"/>
      <c r="AL591" s="135"/>
      <c r="AM591" s="172"/>
      <c r="AN591" s="172"/>
      <c r="AO591" s="173"/>
    </row>
    <row r="592" spans="2:41" s="82" customFormat="1" ht="35.25" customHeight="1" x14ac:dyDescent="0.2">
      <c r="B592" s="171">
        <v>588</v>
      </c>
      <c r="C592" s="170"/>
      <c r="D592" s="88"/>
      <c r="E592" s="113"/>
      <c r="F592" s="95"/>
      <c r="G592" s="105"/>
      <c r="H592" s="106"/>
      <c r="I592" s="105"/>
      <c r="J592" s="107"/>
      <c r="K592" s="99"/>
      <c r="L592" s="117"/>
      <c r="M592" s="118"/>
      <c r="N592" s="95"/>
      <c r="O592" s="88"/>
      <c r="P592" s="96"/>
      <c r="Q592" s="95"/>
      <c r="R592" s="88"/>
      <c r="S592" s="96"/>
      <c r="T592" s="122"/>
      <c r="U592" s="160"/>
      <c r="V592" s="168"/>
      <c r="W592" s="133"/>
      <c r="X592" s="133"/>
      <c r="Y592" s="134"/>
      <c r="Z592" s="515"/>
      <c r="AA592" s="138"/>
      <c r="AB592" s="139"/>
      <c r="AC592" s="140"/>
      <c r="AD592" s="148"/>
      <c r="AE592" s="149"/>
      <c r="AF592" s="150"/>
      <c r="AG592" s="151"/>
      <c r="AH592" s="151"/>
      <c r="AI592" s="151"/>
      <c r="AJ592" s="151"/>
      <c r="AK592" s="152"/>
      <c r="AL592" s="135"/>
      <c r="AM592" s="172"/>
      <c r="AN592" s="172"/>
      <c r="AO592" s="173"/>
    </row>
    <row r="593" spans="2:41" s="82" customFormat="1" ht="35.25" customHeight="1" x14ac:dyDescent="0.2">
      <c r="B593" s="171">
        <v>589</v>
      </c>
      <c r="C593" s="170"/>
      <c r="D593" s="88"/>
      <c r="E593" s="113"/>
      <c r="F593" s="95"/>
      <c r="G593" s="105"/>
      <c r="H593" s="106"/>
      <c r="I593" s="105"/>
      <c r="J593" s="107"/>
      <c r="K593" s="99"/>
      <c r="L593" s="117"/>
      <c r="M593" s="118"/>
      <c r="N593" s="95"/>
      <c r="O593" s="88"/>
      <c r="P593" s="96"/>
      <c r="Q593" s="95"/>
      <c r="R593" s="88"/>
      <c r="S593" s="96"/>
      <c r="T593" s="122"/>
      <c r="U593" s="160"/>
      <c r="V593" s="168"/>
      <c r="W593" s="133"/>
      <c r="X593" s="133"/>
      <c r="Y593" s="134"/>
      <c r="Z593" s="515"/>
      <c r="AA593" s="138"/>
      <c r="AB593" s="139"/>
      <c r="AC593" s="140"/>
      <c r="AD593" s="148"/>
      <c r="AE593" s="149"/>
      <c r="AF593" s="150"/>
      <c r="AG593" s="151"/>
      <c r="AH593" s="151"/>
      <c r="AI593" s="151"/>
      <c r="AJ593" s="151"/>
      <c r="AK593" s="152"/>
      <c r="AL593" s="135"/>
      <c r="AM593" s="172"/>
      <c r="AN593" s="172"/>
      <c r="AO593" s="173"/>
    </row>
    <row r="594" spans="2:41" s="82" customFormat="1" ht="35.25" customHeight="1" x14ac:dyDescent="0.2">
      <c r="B594" s="171">
        <v>590</v>
      </c>
      <c r="C594" s="170"/>
      <c r="D594" s="88"/>
      <c r="E594" s="113"/>
      <c r="F594" s="95"/>
      <c r="G594" s="105"/>
      <c r="H594" s="106"/>
      <c r="I594" s="105"/>
      <c r="J594" s="107"/>
      <c r="K594" s="99"/>
      <c r="L594" s="117"/>
      <c r="M594" s="118"/>
      <c r="N594" s="95"/>
      <c r="O594" s="88"/>
      <c r="P594" s="96"/>
      <c r="Q594" s="95"/>
      <c r="R594" s="88"/>
      <c r="S594" s="96"/>
      <c r="T594" s="122"/>
      <c r="U594" s="160"/>
      <c r="V594" s="168"/>
      <c r="W594" s="133"/>
      <c r="X594" s="133"/>
      <c r="Y594" s="134"/>
      <c r="Z594" s="515"/>
      <c r="AA594" s="138"/>
      <c r="AB594" s="139"/>
      <c r="AC594" s="140"/>
      <c r="AD594" s="148"/>
      <c r="AE594" s="149"/>
      <c r="AF594" s="150"/>
      <c r="AG594" s="151"/>
      <c r="AH594" s="151"/>
      <c r="AI594" s="151"/>
      <c r="AJ594" s="151"/>
      <c r="AK594" s="152"/>
      <c r="AL594" s="135"/>
      <c r="AM594" s="172"/>
      <c r="AN594" s="172"/>
      <c r="AO594" s="173"/>
    </row>
    <row r="595" spans="2:41" s="82" customFormat="1" ht="35.25" customHeight="1" x14ac:dyDescent="0.2">
      <c r="B595" s="171">
        <v>591</v>
      </c>
      <c r="C595" s="170"/>
      <c r="D595" s="88"/>
      <c r="E595" s="113"/>
      <c r="F595" s="95"/>
      <c r="G595" s="105"/>
      <c r="H595" s="106"/>
      <c r="I595" s="105"/>
      <c r="J595" s="107"/>
      <c r="K595" s="99"/>
      <c r="L595" s="117"/>
      <c r="M595" s="118"/>
      <c r="N595" s="95"/>
      <c r="O595" s="88"/>
      <c r="P595" s="96"/>
      <c r="Q595" s="95"/>
      <c r="R595" s="88"/>
      <c r="S595" s="96"/>
      <c r="T595" s="122"/>
      <c r="U595" s="160"/>
      <c r="V595" s="168"/>
      <c r="W595" s="133"/>
      <c r="X595" s="133"/>
      <c r="Y595" s="134"/>
      <c r="Z595" s="515"/>
      <c r="AA595" s="138"/>
      <c r="AB595" s="139"/>
      <c r="AC595" s="140"/>
      <c r="AD595" s="148"/>
      <c r="AE595" s="149"/>
      <c r="AF595" s="150"/>
      <c r="AG595" s="151"/>
      <c r="AH595" s="151"/>
      <c r="AI595" s="151"/>
      <c r="AJ595" s="151"/>
      <c r="AK595" s="152"/>
      <c r="AL595" s="135"/>
      <c r="AM595" s="172"/>
      <c r="AN595" s="172"/>
      <c r="AO595" s="173"/>
    </row>
    <row r="596" spans="2:41" s="82" customFormat="1" ht="35.25" customHeight="1" x14ac:dyDescent="0.2">
      <c r="B596" s="171">
        <v>592</v>
      </c>
      <c r="C596" s="170"/>
      <c r="D596" s="88"/>
      <c r="E596" s="113"/>
      <c r="F596" s="95"/>
      <c r="G596" s="105"/>
      <c r="H596" s="106"/>
      <c r="I596" s="105"/>
      <c r="J596" s="107"/>
      <c r="K596" s="99"/>
      <c r="L596" s="117"/>
      <c r="M596" s="118"/>
      <c r="N596" s="95"/>
      <c r="O596" s="88"/>
      <c r="P596" s="96"/>
      <c r="Q596" s="95"/>
      <c r="R596" s="88"/>
      <c r="S596" s="96"/>
      <c r="T596" s="122"/>
      <c r="U596" s="160"/>
      <c r="V596" s="168"/>
      <c r="W596" s="133"/>
      <c r="X596" s="133"/>
      <c r="Y596" s="134"/>
      <c r="Z596" s="515"/>
      <c r="AA596" s="138"/>
      <c r="AB596" s="139"/>
      <c r="AC596" s="140"/>
      <c r="AD596" s="148"/>
      <c r="AE596" s="149"/>
      <c r="AF596" s="150"/>
      <c r="AG596" s="151"/>
      <c r="AH596" s="151"/>
      <c r="AI596" s="151"/>
      <c r="AJ596" s="151"/>
      <c r="AK596" s="152"/>
      <c r="AL596" s="135"/>
      <c r="AM596" s="172"/>
      <c r="AN596" s="172"/>
      <c r="AO596" s="173"/>
    </row>
    <row r="597" spans="2:41" s="82" customFormat="1" ht="35.25" customHeight="1" x14ac:dyDescent="0.2">
      <c r="B597" s="171">
        <v>593</v>
      </c>
      <c r="C597" s="170"/>
      <c r="D597" s="88"/>
      <c r="E597" s="113"/>
      <c r="F597" s="95"/>
      <c r="G597" s="105"/>
      <c r="H597" s="106"/>
      <c r="I597" s="105"/>
      <c r="J597" s="107"/>
      <c r="K597" s="99"/>
      <c r="L597" s="117"/>
      <c r="M597" s="118"/>
      <c r="N597" s="95"/>
      <c r="O597" s="88"/>
      <c r="P597" s="96"/>
      <c r="Q597" s="95"/>
      <c r="R597" s="88"/>
      <c r="S597" s="96"/>
      <c r="T597" s="122"/>
      <c r="U597" s="160"/>
      <c r="V597" s="168"/>
      <c r="W597" s="133"/>
      <c r="X597" s="133"/>
      <c r="Y597" s="134"/>
      <c r="Z597" s="515"/>
      <c r="AA597" s="138"/>
      <c r="AB597" s="139"/>
      <c r="AC597" s="140"/>
      <c r="AD597" s="148"/>
      <c r="AE597" s="149"/>
      <c r="AF597" s="150"/>
      <c r="AG597" s="151"/>
      <c r="AH597" s="151"/>
      <c r="AI597" s="151"/>
      <c r="AJ597" s="151"/>
      <c r="AK597" s="152"/>
      <c r="AL597" s="135"/>
      <c r="AM597" s="172"/>
      <c r="AN597" s="172"/>
      <c r="AO597" s="173"/>
    </row>
    <row r="598" spans="2:41" s="82" customFormat="1" ht="35.25" customHeight="1" x14ac:dyDescent="0.2">
      <c r="B598" s="171">
        <v>594</v>
      </c>
      <c r="C598" s="170"/>
      <c r="D598" s="88"/>
      <c r="E598" s="113"/>
      <c r="F598" s="95"/>
      <c r="G598" s="105"/>
      <c r="H598" s="106"/>
      <c r="I598" s="105"/>
      <c r="J598" s="107"/>
      <c r="K598" s="99"/>
      <c r="L598" s="117"/>
      <c r="M598" s="118"/>
      <c r="N598" s="95"/>
      <c r="O598" s="88"/>
      <c r="P598" s="96"/>
      <c r="Q598" s="95"/>
      <c r="R598" s="88"/>
      <c r="S598" s="96"/>
      <c r="T598" s="122"/>
      <c r="U598" s="160"/>
      <c r="V598" s="168"/>
      <c r="W598" s="133"/>
      <c r="X598" s="133"/>
      <c r="Y598" s="134"/>
      <c r="Z598" s="515"/>
      <c r="AA598" s="138"/>
      <c r="AB598" s="139"/>
      <c r="AC598" s="140"/>
      <c r="AD598" s="148"/>
      <c r="AE598" s="149"/>
      <c r="AF598" s="150"/>
      <c r="AG598" s="151"/>
      <c r="AH598" s="151"/>
      <c r="AI598" s="151"/>
      <c r="AJ598" s="151"/>
      <c r="AK598" s="152"/>
      <c r="AL598" s="135"/>
      <c r="AM598" s="172"/>
      <c r="AN598" s="172"/>
      <c r="AO598" s="173"/>
    </row>
    <row r="599" spans="2:41" s="82" customFormat="1" ht="35.25" customHeight="1" x14ac:dyDescent="0.2">
      <c r="B599" s="171">
        <v>595</v>
      </c>
      <c r="C599" s="170"/>
      <c r="D599" s="88"/>
      <c r="E599" s="113"/>
      <c r="F599" s="95"/>
      <c r="G599" s="105"/>
      <c r="H599" s="106"/>
      <c r="I599" s="105"/>
      <c r="J599" s="107"/>
      <c r="K599" s="99"/>
      <c r="L599" s="117"/>
      <c r="M599" s="118"/>
      <c r="N599" s="95"/>
      <c r="O599" s="88"/>
      <c r="P599" s="96"/>
      <c r="Q599" s="95"/>
      <c r="R599" s="88"/>
      <c r="S599" s="96"/>
      <c r="T599" s="122"/>
      <c r="U599" s="160"/>
      <c r="V599" s="168"/>
      <c r="W599" s="133"/>
      <c r="X599" s="133"/>
      <c r="Y599" s="134"/>
      <c r="Z599" s="515"/>
      <c r="AA599" s="138"/>
      <c r="AB599" s="139"/>
      <c r="AC599" s="140"/>
      <c r="AD599" s="148"/>
      <c r="AE599" s="149"/>
      <c r="AF599" s="150"/>
      <c r="AG599" s="151"/>
      <c r="AH599" s="151"/>
      <c r="AI599" s="151"/>
      <c r="AJ599" s="151"/>
      <c r="AK599" s="152"/>
      <c r="AL599" s="135"/>
      <c r="AM599" s="172"/>
      <c r="AN599" s="172"/>
      <c r="AO599" s="173"/>
    </row>
    <row r="600" spans="2:41" s="82" customFormat="1" ht="35.25" customHeight="1" x14ac:dyDescent="0.2">
      <c r="B600" s="171">
        <v>596</v>
      </c>
      <c r="C600" s="170"/>
      <c r="D600" s="88"/>
      <c r="E600" s="113"/>
      <c r="F600" s="95"/>
      <c r="G600" s="105"/>
      <c r="H600" s="106"/>
      <c r="I600" s="105"/>
      <c r="J600" s="107"/>
      <c r="K600" s="99"/>
      <c r="L600" s="117"/>
      <c r="M600" s="118"/>
      <c r="N600" s="95"/>
      <c r="O600" s="88"/>
      <c r="P600" s="96"/>
      <c r="Q600" s="95"/>
      <c r="R600" s="88"/>
      <c r="S600" s="96"/>
      <c r="T600" s="122"/>
      <c r="U600" s="160"/>
      <c r="V600" s="168"/>
      <c r="W600" s="133"/>
      <c r="X600" s="133"/>
      <c r="Y600" s="134"/>
      <c r="Z600" s="515"/>
      <c r="AA600" s="138"/>
      <c r="AB600" s="139"/>
      <c r="AC600" s="140"/>
      <c r="AD600" s="148"/>
      <c r="AE600" s="149"/>
      <c r="AF600" s="150"/>
      <c r="AG600" s="151"/>
      <c r="AH600" s="151"/>
      <c r="AI600" s="151"/>
      <c r="AJ600" s="151"/>
      <c r="AK600" s="152"/>
      <c r="AL600" s="135"/>
      <c r="AM600" s="172"/>
      <c r="AN600" s="172"/>
      <c r="AO600" s="173"/>
    </row>
    <row r="601" spans="2:41" s="82" customFormat="1" ht="35.25" customHeight="1" x14ac:dyDescent="0.2">
      <c r="B601" s="171">
        <v>597</v>
      </c>
      <c r="C601" s="170"/>
      <c r="D601" s="88"/>
      <c r="E601" s="113"/>
      <c r="F601" s="95"/>
      <c r="G601" s="105"/>
      <c r="H601" s="106"/>
      <c r="I601" s="105"/>
      <c r="J601" s="107"/>
      <c r="K601" s="99"/>
      <c r="L601" s="117"/>
      <c r="M601" s="118"/>
      <c r="N601" s="95"/>
      <c r="O601" s="88"/>
      <c r="P601" s="96"/>
      <c r="Q601" s="95"/>
      <c r="R601" s="88"/>
      <c r="S601" s="96"/>
      <c r="T601" s="122"/>
      <c r="U601" s="160"/>
      <c r="V601" s="168"/>
      <c r="W601" s="133"/>
      <c r="X601" s="133"/>
      <c r="Y601" s="134"/>
      <c r="Z601" s="515"/>
      <c r="AA601" s="138"/>
      <c r="AB601" s="139"/>
      <c r="AC601" s="140"/>
      <c r="AD601" s="148"/>
      <c r="AE601" s="149"/>
      <c r="AF601" s="150"/>
      <c r="AG601" s="151"/>
      <c r="AH601" s="151"/>
      <c r="AI601" s="151"/>
      <c r="AJ601" s="151"/>
      <c r="AK601" s="152"/>
      <c r="AL601" s="135"/>
      <c r="AM601" s="172"/>
      <c r="AN601" s="172"/>
      <c r="AO601" s="173"/>
    </row>
    <row r="602" spans="2:41" s="82" customFormat="1" ht="35.25" customHeight="1" x14ac:dyDescent="0.2">
      <c r="B602" s="171">
        <v>598</v>
      </c>
      <c r="C602" s="170"/>
      <c r="D602" s="88"/>
      <c r="E602" s="113"/>
      <c r="F602" s="95"/>
      <c r="G602" s="105"/>
      <c r="H602" s="106"/>
      <c r="I602" s="105"/>
      <c r="J602" s="107"/>
      <c r="K602" s="99"/>
      <c r="L602" s="117"/>
      <c r="M602" s="118"/>
      <c r="N602" s="95"/>
      <c r="O602" s="88"/>
      <c r="P602" s="96"/>
      <c r="Q602" s="95"/>
      <c r="R602" s="88"/>
      <c r="S602" s="96"/>
      <c r="T602" s="122"/>
      <c r="U602" s="160"/>
      <c r="V602" s="168"/>
      <c r="W602" s="133"/>
      <c r="X602" s="133"/>
      <c r="Y602" s="134"/>
      <c r="Z602" s="515"/>
      <c r="AA602" s="138"/>
      <c r="AB602" s="139"/>
      <c r="AC602" s="140"/>
      <c r="AD602" s="148"/>
      <c r="AE602" s="149"/>
      <c r="AF602" s="150"/>
      <c r="AG602" s="151"/>
      <c r="AH602" s="151"/>
      <c r="AI602" s="151"/>
      <c r="AJ602" s="151"/>
      <c r="AK602" s="152"/>
      <c r="AL602" s="135"/>
      <c r="AM602" s="172"/>
      <c r="AN602" s="172"/>
      <c r="AO602" s="173"/>
    </row>
    <row r="603" spans="2:41" s="82" customFormat="1" ht="35.25" customHeight="1" x14ac:dyDescent="0.2">
      <c r="B603" s="171">
        <v>599</v>
      </c>
      <c r="C603" s="170"/>
      <c r="D603" s="88"/>
      <c r="E603" s="113"/>
      <c r="F603" s="95"/>
      <c r="G603" s="105"/>
      <c r="H603" s="106"/>
      <c r="I603" s="105"/>
      <c r="J603" s="107"/>
      <c r="K603" s="99"/>
      <c r="L603" s="117"/>
      <c r="M603" s="118"/>
      <c r="N603" s="95"/>
      <c r="O603" s="88"/>
      <c r="P603" s="96"/>
      <c r="Q603" s="95"/>
      <c r="R603" s="88"/>
      <c r="S603" s="96"/>
      <c r="T603" s="122"/>
      <c r="U603" s="160"/>
      <c r="V603" s="168"/>
      <c r="W603" s="133"/>
      <c r="X603" s="133"/>
      <c r="Y603" s="134"/>
      <c r="Z603" s="515"/>
      <c r="AA603" s="138"/>
      <c r="AB603" s="139"/>
      <c r="AC603" s="140"/>
      <c r="AD603" s="148"/>
      <c r="AE603" s="149"/>
      <c r="AF603" s="150"/>
      <c r="AG603" s="151"/>
      <c r="AH603" s="151"/>
      <c r="AI603" s="151"/>
      <c r="AJ603" s="151"/>
      <c r="AK603" s="152"/>
      <c r="AL603" s="135"/>
      <c r="AM603" s="172"/>
      <c r="AN603" s="172"/>
      <c r="AO603" s="173"/>
    </row>
    <row r="604" spans="2:41" s="82" customFormat="1" ht="35.25" customHeight="1" x14ac:dyDescent="0.2">
      <c r="B604" s="171">
        <v>600</v>
      </c>
      <c r="C604" s="170"/>
      <c r="D604" s="88"/>
      <c r="E604" s="113"/>
      <c r="F604" s="95"/>
      <c r="G604" s="105"/>
      <c r="H604" s="106"/>
      <c r="I604" s="105"/>
      <c r="J604" s="107"/>
      <c r="K604" s="99"/>
      <c r="L604" s="117"/>
      <c r="M604" s="118"/>
      <c r="N604" s="95"/>
      <c r="O604" s="88"/>
      <c r="P604" s="96"/>
      <c r="Q604" s="95"/>
      <c r="R604" s="88"/>
      <c r="S604" s="96"/>
      <c r="T604" s="122"/>
      <c r="U604" s="160"/>
      <c r="V604" s="168"/>
      <c r="W604" s="133"/>
      <c r="X604" s="133"/>
      <c r="Y604" s="134"/>
      <c r="Z604" s="515"/>
      <c r="AA604" s="138"/>
      <c r="AB604" s="139"/>
      <c r="AC604" s="140"/>
      <c r="AD604" s="148"/>
      <c r="AE604" s="149"/>
      <c r="AF604" s="150"/>
      <c r="AG604" s="151"/>
      <c r="AH604" s="151"/>
      <c r="AI604" s="151"/>
      <c r="AJ604" s="151"/>
      <c r="AK604" s="152"/>
      <c r="AL604" s="135"/>
      <c r="AM604" s="172"/>
      <c r="AN604" s="172"/>
      <c r="AO604" s="173"/>
    </row>
    <row r="605" spans="2:41" s="82" customFormat="1" ht="35.25" customHeight="1" x14ac:dyDescent="0.2">
      <c r="B605" s="171">
        <v>601</v>
      </c>
      <c r="C605" s="170"/>
      <c r="D605" s="88"/>
      <c r="E605" s="113"/>
      <c r="F605" s="95"/>
      <c r="G605" s="105"/>
      <c r="H605" s="106"/>
      <c r="I605" s="105"/>
      <c r="J605" s="107"/>
      <c r="K605" s="99"/>
      <c r="L605" s="117"/>
      <c r="M605" s="118"/>
      <c r="N605" s="95"/>
      <c r="O605" s="88"/>
      <c r="P605" s="96"/>
      <c r="Q605" s="95"/>
      <c r="R605" s="88"/>
      <c r="S605" s="96"/>
      <c r="T605" s="122"/>
      <c r="U605" s="160"/>
      <c r="V605" s="168"/>
      <c r="W605" s="133"/>
      <c r="X605" s="133"/>
      <c r="Y605" s="134"/>
      <c r="Z605" s="515"/>
      <c r="AA605" s="138"/>
      <c r="AB605" s="139"/>
      <c r="AC605" s="140"/>
      <c r="AD605" s="148"/>
      <c r="AE605" s="149"/>
      <c r="AF605" s="150"/>
      <c r="AG605" s="151"/>
      <c r="AH605" s="151"/>
      <c r="AI605" s="151"/>
      <c r="AJ605" s="151"/>
      <c r="AK605" s="152"/>
      <c r="AL605" s="135"/>
      <c r="AM605" s="172"/>
      <c r="AN605" s="172"/>
      <c r="AO605" s="173"/>
    </row>
    <row r="606" spans="2:41" s="82" customFormat="1" ht="35.25" customHeight="1" x14ac:dyDescent="0.2">
      <c r="B606" s="171">
        <v>602</v>
      </c>
      <c r="C606" s="170"/>
      <c r="D606" s="88"/>
      <c r="E606" s="113"/>
      <c r="F606" s="95"/>
      <c r="G606" s="105"/>
      <c r="H606" s="106"/>
      <c r="I606" s="105"/>
      <c r="J606" s="107"/>
      <c r="K606" s="99"/>
      <c r="L606" s="117"/>
      <c r="M606" s="118"/>
      <c r="N606" s="95"/>
      <c r="O606" s="88"/>
      <c r="P606" s="96"/>
      <c r="Q606" s="95"/>
      <c r="R606" s="88"/>
      <c r="S606" s="96"/>
      <c r="T606" s="122"/>
      <c r="U606" s="160"/>
      <c r="V606" s="168"/>
      <c r="W606" s="133"/>
      <c r="X606" s="133"/>
      <c r="Y606" s="134"/>
      <c r="Z606" s="515"/>
      <c r="AA606" s="138"/>
      <c r="AB606" s="139"/>
      <c r="AC606" s="140"/>
      <c r="AD606" s="148"/>
      <c r="AE606" s="149"/>
      <c r="AF606" s="150"/>
      <c r="AG606" s="151"/>
      <c r="AH606" s="151"/>
      <c r="AI606" s="151"/>
      <c r="AJ606" s="151"/>
      <c r="AK606" s="152"/>
      <c r="AL606" s="135"/>
      <c r="AM606" s="172"/>
      <c r="AN606" s="172"/>
      <c r="AO606" s="173"/>
    </row>
    <row r="607" spans="2:41" s="82" customFormat="1" ht="35.25" customHeight="1" x14ac:dyDescent="0.2">
      <c r="B607" s="171">
        <v>603</v>
      </c>
      <c r="C607" s="170"/>
      <c r="D607" s="88"/>
      <c r="E607" s="113"/>
      <c r="F607" s="95"/>
      <c r="G607" s="105"/>
      <c r="H607" s="106"/>
      <c r="I607" s="105"/>
      <c r="J607" s="107"/>
      <c r="K607" s="99"/>
      <c r="L607" s="117"/>
      <c r="M607" s="118"/>
      <c r="N607" s="95"/>
      <c r="O607" s="88"/>
      <c r="P607" s="96"/>
      <c r="Q607" s="95"/>
      <c r="R607" s="88"/>
      <c r="S607" s="96"/>
      <c r="T607" s="122"/>
      <c r="U607" s="160"/>
      <c r="V607" s="168"/>
      <c r="W607" s="133"/>
      <c r="X607" s="133"/>
      <c r="Y607" s="134"/>
      <c r="Z607" s="515"/>
      <c r="AA607" s="138"/>
      <c r="AB607" s="139"/>
      <c r="AC607" s="140"/>
      <c r="AD607" s="148"/>
      <c r="AE607" s="149"/>
      <c r="AF607" s="150"/>
      <c r="AG607" s="151"/>
      <c r="AH607" s="151"/>
      <c r="AI607" s="151"/>
      <c r="AJ607" s="151"/>
      <c r="AK607" s="152"/>
      <c r="AL607" s="135"/>
      <c r="AM607" s="172"/>
      <c r="AN607" s="172"/>
      <c r="AO607" s="173"/>
    </row>
    <row r="608" spans="2:41" s="82" customFormat="1" ht="35.25" customHeight="1" x14ac:dyDescent="0.2">
      <c r="B608" s="171">
        <v>604</v>
      </c>
      <c r="C608" s="170"/>
      <c r="D608" s="88"/>
      <c r="E608" s="113"/>
      <c r="F608" s="95"/>
      <c r="G608" s="105"/>
      <c r="H608" s="106"/>
      <c r="I608" s="105"/>
      <c r="J608" s="107"/>
      <c r="K608" s="99"/>
      <c r="L608" s="117"/>
      <c r="M608" s="118"/>
      <c r="N608" s="95"/>
      <c r="O608" s="88"/>
      <c r="P608" s="96"/>
      <c r="Q608" s="95"/>
      <c r="R608" s="88"/>
      <c r="S608" s="96"/>
      <c r="T608" s="122"/>
      <c r="U608" s="160"/>
      <c r="V608" s="168"/>
      <c r="W608" s="133"/>
      <c r="X608" s="133"/>
      <c r="Y608" s="134"/>
      <c r="Z608" s="515"/>
      <c r="AA608" s="138"/>
      <c r="AB608" s="139"/>
      <c r="AC608" s="140"/>
      <c r="AD608" s="148"/>
      <c r="AE608" s="149"/>
      <c r="AF608" s="150"/>
      <c r="AG608" s="151"/>
      <c r="AH608" s="151"/>
      <c r="AI608" s="151"/>
      <c r="AJ608" s="151"/>
      <c r="AK608" s="152"/>
      <c r="AL608" s="135"/>
      <c r="AM608" s="172"/>
      <c r="AN608" s="172"/>
      <c r="AO608" s="173"/>
    </row>
    <row r="609" spans="2:41" s="82" customFormat="1" ht="35.25" customHeight="1" x14ac:dyDescent="0.2">
      <c r="B609" s="171">
        <v>605</v>
      </c>
      <c r="C609" s="170"/>
      <c r="D609" s="88"/>
      <c r="E609" s="113"/>
      <c r="F609" s="95"/>
      <c r="G609" s="105"/>
      <c r="H609" s="106"/>
      <c r="I609" s="105"/>
      <c r="J609" s="107"/>
      <c r="K609" s="99"/>
      <c r="L609" s="117"/>
      <c r="M609" s="118"/>
      <c r="N609" s="95"/>
      <c r="O609" s="88"/>
      <c r="P609" s="96"/>
      <c r="Q609" s="95"/>
      <c r="R609" s="88"/>
      <c r="S609" s="96"/>
      <c r="T609" s="122"/>
      <c r="U609" s="160"/>
      <c r="V609" s="168"/>
      <c r="W609" s="133"/>
      <c r="X609" s="133"/>
      <c r="Y609" s="134"/>
      <c r="Z609" s="515"/>
      <c r="AA609" s="138"/>
      <c r="AB609" s="139"/>
      <c r="AC609" s="140"/>
      <c r="AD609" s="148"/>
      <c r="AE609" s="149"/>
      <c r="AF609" s="150"/>
      <c r="AG609" s="151"/>
      <c r="AH609" s="151"/>
      <c r="AI609" s="151"/>
      <c r="AJ609" s="151"/>
      <c r="AK609" s="152"/>
      <c r="AL609" s="135"/>
      <c r="AM609" s="172"/>
      <c r="AN609" s="172"/>
      <c r="AO609" s="173"/>
    </row>
    <row r="610" spans="2:41" s="82" customFormat="1" ht="35.25" customHeight="1" x14ac:dyDescent="0.2">
      <c r="B610" s="171">
        <v>606</v>
      </c>
      <c r="C610" s="170"/>
      <c r="D610" s="88"/>
      <c r="E610" s="113"/>
      <c r="F610" s="95"/>
      <c r="G610" s="105"/>
      <c r="H610" s="106"/>
      <c r="I610" s="105"/>
      <c r="J610" s="107"/>
      <c r="K610" s="99"/>
      <c r="L610" s="117"/>
      <c r="M610" s="118"/>
      <c r="N610" s="95"/>
      <c r="O610" s="88"/>
      <c r="P610" s="96"/>
      <c r="Q610" s="95"/>
      <c r="R610" s="88"/>
      <c r="S610" s="96"/>
      <c r="T610" s="122"/>
      <c r="U610" s="160"/>
      <c r="V610" s="168"/>
      <c r="W610" s="133"/>
      <c r="X610" s="133"/>
      <c r="Y610" s="134"/>
      <c r="Z610" s="515"/>
      <c r="AA610" s="138"/>
      <c r="AB610" s="139"/>
      <c r="AC610" s="140"/>
      <c r="AD610" s="148"/>
      <c r="AE610" s="149"/>
      <c r="AF610" s="150"/>
      <c r="AG610" s="151"/>
      <c r="AH610" s="151"/>
      <c r="AI610" s="151"/>
      <c r="AJ610" s="151"/>
      <c r="AK610" s="152"/>
      <c r="AL610" s="135"/>
      <c r="AM610" s="172"/>
      <c r="AN610" s="172"/>
      <c r="AO610" s="173"/>
    </row>
    <row r="611" spans="2:41" s="82" customFormat="1" ht="35.25" customHeight="1" x14ac:dyDescent="0.2">
      <c r="B611" s="171">
        <v>607</v>
      </c>
      <c r="C611" s="170"/>
      <c r="D611" s="88"/>
      <c r="E611" s="113"/>
      <c r="F611" s="95"/>
      <c r="G611" s="105"/>
      <c r="H611" s="106"/>
      <c r="I611" s="105"/>
      <c r="J611" s="107"/>
      <c r="K611" s="99"/>
      <c r="L611" s="117"/>
      <c r="M611" s="118"/>
      <c r="N611" s="95"/>
      <c r="O611" s="88"/>
      <c r="P611" s="96"/>
      <c r="Q611" s="95"/>
      <c r="R611" s="88"/>
      <c r="S611" s="96"/>
      <c r="T611" s="122"/>
      <c r="U611" s="160"/>
      <c r="V611" s="168"/>
      <c r="W611" s="133"/>
      <c r="X611" s="133"/>
      <c r="Y611" s="134"/>
      <c r="Z611" s="515"/>
      <c r="AA611" s="138"/>
      <c r="AB611" s="139"/>
      <c r="AC611" s="140"/>
      <c r="AD611" s="148"/>
      <c r="AE611" s="149"/>
      <c r="AF611" s="150"/>
      <c r="AG611" s="151"/>
      <c r="AH611" s="151"/>
      <c r="AI611" s="151"/>
      <c r="AJ611" s="151"/>
      <c r="AK611" s="152"/>
      <c r="AL611" s="135"/>
      <c r="AM611" s="172"/>
      <c r="AN611" s="172"/>
      <c r="AO611" s="173"/>
    </row>
    <row r="612" spans="2:41" s="82" customFormat="1" ht="35.25" customHeight="1" x14ac:dyDescent="0.2">
      <c r="B612" s="171">
        <v>608</v>
      </c>
      <c r="C612" s="170"/>
      <c r="D612" s="88"/>
      <c r="E612" s="113"/>
      <c r="F612" s="95"/>
      <c r="G612" s="105"/>
      <c r="H612" s="106"/>
      <c r="I612" s="105"/>
      <c r="J612" s="107"/>
      <c r="K612" s="99"/>
      <c r="L612" s="117"/>
      <c r="M612" s="118"/>
      <c r="N612" s="95"/>
      <c r="O612" s="88"/>
      <c r="P612" s="96"/>
      <c r="Q612" s="95"/>
      <c r="R612" s="88"/>
      <c r="S612" s="96"/>
      <c r="T612" s="122"/>
      <c r="U612" s="160"/>
      <c r="V612" s="168"/>
      <c r="W612" s="133"/>
      <c r="X612" s="133"/>
      <c r="Y612" s="134"/>
      <c r="Z612" s="515"/>
      <c r="AA612" s="138"/>
      <c r="AB612" s="139"/>
      <c r="AC612" s="140"/>
      <c r="AD612" s="148"/>
      <c r="AE612" s="149"/>
      <c r="AF612" s="150"/>
      <c r="AG612" s="151"/>
      <c r="AH612" s="151"/>
      <c r="AI612" s="151"/>
      <c r="AJ612" s="151"/>
      <c r="AK612" s="152"/>
      <c r="AL612" s="135"/>
      <c r="AM612" s="172"/>
      <c r="AN612" s="172"/>
      <c r="AO612" s="173"/>
    </row>
    <row r="613" spans="2:41" s="82" customFormat="1" ht="35.25" customHeight="1" x14ac:dyDescent="0.2">
      <c r="B613" s="171">
        <v>609</v>
      </c>
      <c r="C613" s="170"/>
      <c r="D613" s="88"/>
      <c r="E613" s="113"/>
      <c r="F613" s="95"/>
      <c r="G613" s="105"/>
      <c r="H613" s="106"/>
      <c r="I613" s="105"/>
      <c r="J613" s="107"/>
      <c r="K613" s="99"/>
      <c r="L613" s="117"/>
      <c r="M613" s="118"/>
      <c r="N613" s="95"/>
      <c r="O613" s="88"/>
      <c r="P613" s="96"/>
      <c r="Q613" s="95"/>
      <c r="R613" s="88"/>
      <c r="S613" s="96"/>
      <c r="T613" s="122"/>
      <c r="U613" s="160"/>
      <c r="V613" s="168"/>
      <c r="W613" s="133"/>
      <c r="X613" s="133"/>
      <c r="Y613" s="134"/>
      <c r="Z613" s="515"/>
      <c r="AA613" s="138"/>
      <c r="AB613" s="139"/>
      <c r="AC613" s="140"/>
      <c r="AD613" s="148"/>
      <c r="AE613" s="149"/>
      <c r="AF613" s="150"/>
      <c r="AG613" s="151"/>
      <c r="AH613" s="151"/>
      <c r="AI613" s="151"/>
      <c r="AJ613" s="151"/>
      <c r="AK613" s="152"/>
      <c r="AL613" s="135"/>
      <c r="AM613" s="172"/>
      <c r="AN613" s="172"/>
      <c r="AO613" s="173"/>
    </row>
    <row r="614" spans="2:41" s="82" customFormat="1" ht="35.25" customHeight="1" x14ac:dyDescent="0.2">
      <c r="B614" s="171">
        <v>610</v>
      </c>
      <c r="C614" s="170"/>
      <c r="D614" s="88"/>
      <c r="E614" s="113"/>
      <c r="F614" s="95"/>
      <c r="G614" s="105"/>
      <c r="H614" s="106"/>
      <c r="I614" s="105"/>
      <c r="J614" s="107"/>
      <c r="K614" s="99"/>
      <c r="L614" s="117"/>
      <c r="M614" s="118"/>
      <c r="N614" s="95"/>
      <c r="O614" s="88"/>
      <c r="P614" s="96"/>
      <c r="Q614" s="95"/>
      <c r="R614" s="88"/>
      <c r="S614" s="96"/>
      <c r="T614" s="122"/>
      <c r="U614" s="160"/>
      <c r="V614" s="168"/>
      <c r="W614" s="133"/>
      <c r="X614" s="133"/>
      <c r="Y614" s="134"/>
      <c r="Z614" s="515"/>
      <c r="AA614" s="138"/>
      <c r="AB614" s="139"/>
      <c r="AC614" s="140"/>
      <c r="AD614" s="148"/>
      <c r="AE614" s="149"/>
      <c r="AF614" s="150"/>
      <c r="AG614" s="151"/>
      <c r="AH614" s="151"/>
      <c r="AI614" s="151"/>
      <c r="AJ614" s="151"/>
      <c r="AK614" s="152"/>
      <c r="AL614" s="135"/>
      <c r="AM614" s="172"/>
      <c r="AN614" s="172"/>
      <c r="AO614" s="173"/>
    </row>
    <row r="615" spans="2:41" s="82" customFormat="1" ht="35.25" customHeight="1" x14ac:dyDescent="0.2">
      <c r="B615" s="171">
        <v>611</v>
      </c>
      <c r="C615" s="170"/>
      <c r="D615" s="88"/>
      <c r="E615" s="113"/>
      <c r="F615" s="95"/>
      <c r="G615" s="105"/>
      <c r="H615" s="106"/>
      <c r="I615" s="105"/>
      <c r="J615" s="107"/>
      <c r="K615" s="99"/>
      <c r="L615" s="117"/>
      <c r="M615" s="118"/>
      <c r="N615" s="95"/>
      <c r="O615" s="88"/>
      <c r="P615" s="96"/>
      <c r="Q615" s="95"/>
      <c r="R615" s="88"/>
      <c r="S615" s="96"/>
      <c r="T615" s="122"/>
      <c r="U615" s="160"/>
      <c r="V615" s="168"/>
      <c r="W615" s="133"/>
      <c r="X615" s="133"/>
      <c r="Y615" s="134"/>
      <c r="Z615" s="515"/>
      <c r="AA615" s="138"/>
      <c r="AB615" s="139"/>
      <c r="AC615" s="140"/>
      <c r="AD615" s="148"/>
      <c r="AE615" s="149"/>
      <c r="AF615" s="150"/>
      <c r="AG615" s="151"/>
      <c r="AH615" s="151"/>
      <c r="AI615" s="151"/>
      <c r="AJ615" s="151"/>
      <c r="AK615" s="152"/>
      <c r="AL615" s="135"/>
      <c r="AM615" s="172"/>
      <c r="AN615" s="172"/>
      <c r="AO615" s="173"/>
    </row>
    <row r="616" spans="2:41" s="82" customFormat="1" ht="35.25" customHeight="1" x14ac:dyDescent="0.2">
      <c r="B616" s="171">
        <v>612</v>
      </c>
      <c r="C616" s="170"/>
      <c r="D616" s="88"/>
      <c r="E616" s="113"/>
      <c r="F616" s="95"/>
      <c r="G616" s="105"/>
      <c r="H616" s="106"/>
      <c r="I616" s="105"/>
      <c r="J616" s="107"/>
      <c r="K616" s="99"/>
      <c r="L616" s="117"/>
      <c r="M616" s="118"/>
      <c r="N616" s="95"/>
      <c r="O616" s="88"/>
      <c r="P616" s="96"/>
      <c r="Q616" s="95"/>
      <c r="R616" s="88"/>
      <c r="S616" s="96"/>
      <c r="T616" s="122"/>
      <c r="U616" s="160"/>
      <c r="V616" s="168"/>
      <c r="W616" s="133"/>
      <c r="X616" s="133"/>
      <c r="Y616" s="134"/>
      <c r="Z616" s="515"/>
      <c r="AA616" s="138"/>
      <c r="AB616" s="139"/>
      <c r="AC616" s="140"/>
      <c r="AD616" s="148"/>
      <c r="AE616" s="149"/>
      <c r="AF616" s="150"/>
      <c r="AG616" s="151"/>
      <c r="AH616" s="151"/>
      <c r="AI616" s="151"/>
      <c r="AJ616" s="151"/>
      <c r="AK616" s="152"/>
      <c r="AL616" s="135"/>
      <c r="AM616" s="172"/>
      <c r="AN616" s="172"/>
      <c r="AO616" s="173"/>
    </row>
    <row r="617" spans="2:41" s="82" customFormat="1" ht="35.25" customHeight="1" x14ac:dyDescent="0.2">
      <c r="B617" s="171">
        <v>613</v>
      </c>
      <c r="C617" s="170"/>
      <c r="D617" s="88"/>
      <c r="E617" s="113"/>
      <c r="F617" s="95"/>
      <c r="G617" s="105"/>
      <c r="H617" s="106"/>
      <c r="I617" s="105"/>
      <c r="J617" s="107"/>
      <c r="K617" s="99"/>
      <c r="L617" s="117"/>
      <c r="M617" s="118"/>
      <c r="N617" s="95"/>
      <c r="O617" s="88"/>
      <c r="P617" s="96"/>
      <c r="Q617" s="95"/>
      <c r="R617" s="88"/>
      <c r="S617" s="96"/>
      <c r="T617" s="122"/>
      <c r="U617" s="160"/>
      <c r="V617" s="168"/>
      <c r="W617" s="133"/>
      <c r="X617" s="133"/>
      <c r="Y617" s="134"/>
      <c r="Z617" s="515"/>
      <c r="AA617" s="138"/>
      <c r="AB617" s="139"/>
      <c r="AC617" s="140"/>
      <c r="AD617" s="148"/>
      <c r="AE617" s="149"/>
      <c r="AF617" s="150"/>
      <c r="AG617" s="151"/>
      <c r="AH617" s="151"/>
      <c r="AI617" s="151"/>
      <c r="AJ617" s="151"/>
      <c r="AK617" s="152"/>
      <c r="AL617" s="135"/>
      <c r="AM617" s="172"/>
      <c r="AN617" s="172"/>
      <c r="AO617" s="173"/>
    </row>
    <row r="618" spans="2:41" s="82" customFormat="1" ht="35.25" customHeight="1" x14ac:dyDescent="0.2">
      <c r="B618" s="171">
        <v>614</v>
      </c>
      <c r="C618" s="170"/>
      <c r="D618" s="88"/>
      <c r="E618" s="113"/>
      <c r="F618" s="95"/>
      <c r="G618" s="105"/>
      <c r="H618" s="106"/>
      <c r="I618" s="105"/>
      <c r="J618" s="107"/>
      <c r="K618" s="99"/>
      <c r="L618" s="117"/>
      <c r="M618" s="118"/>
      <c r="N618" s="95"/>
      <c r="O618" s="88"/>
      <c r="P618" s="96"/>
      <c r="Q618" s="95"/>
      <c r="R618" s="88"/>
      <c r="S618" s="96"/>
      <c r="T618" s="122"/>
      <c r="U618" s="160"/>
      <c r="V618" s="168"/>
      <c r="W618" s="133"/>
      <c r="X618" s="133"/>
      <c r="Y618" s="134"/>
      <c r="Z618" s="515"/>
      <c r="AA618" s="138"/>
      <c r="AB618" s="139"/>
      <c r="AC618" s="140"/>
      <c r="AD618" s="148"/>
      <c r="AE618" s="149"/>
      <c r="AF618" s="150"/>
      <c r="AG618" s="151"/>
      <c r="AH618" s="151"/>
      <c r="AI618" s="151"/>
      <c r="AJ618" s="151"/>
      <c r="AK618" s="152"/>
      <c r="AL618" s="135"/>
      <c r="AM618" s="172"/>
      <c r="AN618" s="172"/>
      <c r="AO618" s="173"/>
    </row>
    <row r="619" spans="2:41" s="82" customFormat="1" ht="35.25" customHeight="1" x14ac:dyDescent="0.2">
      <c r="B619" s="171">
        <v>615</v>
      </c>
      <c r="C619" s="170"/>
      <c r="D619" s="88"/>
      <c r="E619" s="113"/>
      <c r="F619" s="95"/>
      <c r="G619" s="105"/>
      <c r="H619" s="106"/>
      <c r="I619" s="105"/>
      <c r="J619" s="107"/>
      <c r="K619" s="99"/>
      <c r="L619" s="117"/>
      <c r="M619" s="118"/>
      <c r="N619" s="95"/>
      <c r="O619" s="88"/>
      <c r="P619" s="96"/>
      <c r="Q619" s="95"/>
      <c r="R619" s="88"/>
      <c r="S619" s="96"/>
      <c r="T619" s="122"/>
      <c r="U619" s="160"/>
      <c r="V619" s="168"/>
      <c r="W619" s="133"/>
      <c r="X619" s="133"/>
      <c r="Y619" s="134"/>
      <c r="Z619" s="515"/>
      <c r="AA619" s="138"/>
      <c r="AB619" s="139"/>
      <c r="AC619" s="140"/>
      <c r="AD619" s="148"/>
      <c r="AE619" s="149"/>
      <c r="AF619" s="150"/>
      <c r="AG619" s="151"/>
      <c r="AH619" s="151"/>
      <c r="AI619" s="151"/>
      <c r="AJ619" s="151"/>
      <c r="AK619" s="152"/>
      <c r="AL619" s="135"/>
      <c r="AM619" s="172"/>
      <c r="AN619" s="172"/>
      <c r="AO619" s="173"/>
    </row>
    <row r="620" spans="2:41" s="82" customFormat="1" ht="35.25" customHeight="1" x14ac:dyDescent="0.2">
      <c r="B620" s="171">
        <v>616</v>
      </c>
      <c r="C620" s="170"/>
      <c r="D620" s="88"/>
      <c r="E620" s="113"/>
      <c r="F620" s="95"/>
      <c r="G620" s="105"/>
      <c r="H620" s="106"/>
      <c r="I620" s="105"/>
      <c r="J620" s="107"/>
      <c r="K620" s="99"/>
      <c r="L620" s="117"/>
      <c r="M620" s="118"/>
      <c r="N620" s="95"/>
      <c r="O620" s="88"/>
      <c r="P620" s="96"/>
      <c r="Q620" s="95"/>
      <c r="R620" s="88"/>
      <c r="S620" s="96"/>
      <c r="T620" s="122"/>
      <c r="U620" s="160"/>
      <c r="V620" s="168"/>
      <c r="W620" s="133"/>
      <c r="X620" s="133"/>
      <c r="Y620" s="134"/>
      <c r="Z620" s="515"/>
      <c r="AA620" s="138"/>
      <c r="AB620" s="139"/>
      <c r="AC620" s="140"/>
      <c r="AD620" s="148"/>
      <c r="AE620" s="149"/>
      <c r="AF620" s="150"/>
      <c r="AG620" s="151"/>
      <c r="AH620" s="151"/>
      <c r="AI620" s="151"/>
      <c r="AJ620" s="151"/>
      <c r="AK620" s="152"/>
      <c r="AL620" s="135"/>
      <c r="AM620" s="172"/>
      <c r="AN620" s="172"/>
      <c r="AO620" s="173"/>
    </row>
    <row r="621" spans="2:41" s="82" customFormat="1" ht="35.25" customHeight="1" x14ac:dyDescent="0.2">
      <c r="B621" s="171">
        <v>617</v>
      </c>
      <c r="C621" s="170"/>
      <c r="D621" s="88"/>
      <c r="E621" s="113"/>
      <c r="F621" s="95"/>
      <c r="G621" s="105"/>
      <c r="H621" s="106"/>
      <c r="I621" s="105"/>
      <c r="J621" s="107"/>
      <c r="K621" s="99"/>
      <c r="L621" s="117"/>
      <c r="M621" s="118"/>
      <c r="N621" s="95"/>
      <c r="O621" s="88"/>
      <c r="P621" s="96"/>
      <c r="Q621" s="95"/>
      <c r="R621" s="88"/>
      <c r="S621" s="96"/>
      <c r="T621" s="122"/>
      <c r="U621" s="160"/>
      <c r="V621" s="168"/>
      <c r="W621" s="133"/>
      <c r="X621" s="133"/>
      <c r="Y621" s="134"/>
      <c r="Z621" s="515"/>
      <c r="AA621" s="138"/>
      <c r="AB621" s="139"/>
      <c r="AC621" s="140"/>
      <c r="AD621" s="148"/>
      <c r="AE621" s="149"/>
      <c r="AF621" s="150"/>
      <c r="AG621" s="151"/>
      <c r="AH621" s="151"/>
      <c r="AI621" s="151"/>
      <c r="AJ621" s="151"/>
      <c r="AK621" s="152"/>
      <c r="AL621" s="135"/>
      <c r="AM621" s="172"/>
      <c r="AN621" s="172"/>
      <c r="AO621" s="173"/>
    </row>
    <row r="622" spans="2:41" s="82" customFormat="1" ht="35.25" customHeight="1" x14ac:dyDescent="0.2">
      <c r="B622" s="171">
        <v>618</v>
      </c>
      <c r="C622" s="170"/>
      <c r="D622" s="88"/>
      <c r="E622" s="113"/>
      <c r="F622" s="95"/>
      <c r="G622" s="105"/>
      <c r="H622" s="106"/>
      <c r="I622" s="105"/>
      <c r="J622" s="107"/>
      <c r="K622" s="99"/>
      <c r="L622" s="117"/>
      <c r="M622" s="118"/>
      <c r="N622" s="95"/>
      <c r="O622" s="88"/>
      <c r="P622" s="96"/>
      <c r="Q622" s="95"/>
      <c r="R622" s="88"/>
      <c r="S622" s="96"/>
      <c r="T622" s="122"/>
      <c r="U622" s="160"/>
      <c r="V622" s="168"/>
      <c r="W622" s="133"/>
      <c r="X622" s="133"/>
      <c r="Y622" s="134"/>
      <c r="Z622" s="515"/>
      <c r="AA622" s="138"/>
      <c r="AB622" s="139"/>
      <c r="AC622" s="140"/>
      <c r="AD622" s="148"/>
      <c r="AE622" s="149"/>
      <c r="AF622" s="150"/>
      <c r="AG622" s="151"/>
      <c r="AH622" s="151"/>
      <c r="AI622" s="151"/>
      <c r="AJ622" s="151"/>
      <c r="AK622" s="152"/>
      <c r="AL622" s="135"/>
      <c r="AM622" s="172"/>
      <c r="AN622" s="172"/>
      <c r="AO622" s="173"/>
    </row>
    <row r="623" spans="2:41" s="82" customFormat="1" ht="35.25" customHeight="1" x14ac:dyDescent="0.2">
      <c r="B623" s="171">
        <v>619</v>
      </c>
      <c r="C623" s="170"/>
      <c r="D623" s="88"/>
      <c r="E623" s="113"/>
      <c r="F623" s="95"/>
      <c r="G623" s="105"/>
      <c r="H623" s="106"/>
      <c r="I623" s="105"/>
      <c r="J623" s="107"/>
      <c r="K623" s="99"/>
      <c r="L623" s="117"/>
      <c r="M623" s="118"/>
      <c r="N623" s="95"/>
      <c r="O623" s="88"/>
      <c r="P623" s="96"/>
      <c r="Q623" s="95"/>
      <c r="R623" s="88"/>
      <c r="S623" s="96"/>
      <c r="T623" s="122"/>
      <c r="U623" s="160"/>
      <c r="V623" s="168"/>
      <c r="W623" s="133"/>
      <c r="X623" s="133"/>
      <c r="Y623" s="134"/>
      <c r="Z623" s="515"/>
      <c r="AA623" s="138"/>
      <c r="AB623" s="139"/>
      <c r="AC623" s="140"/>
      <c r="AD623" s="148"/>
      <c r="AE623" s="149"/>
      <c r="AF623" s="150"/>
      <c r="AG623" s="151"/>
      <c r="AH623" s="151"/>
      <c r="AI623" s="151"/>
      <c r="AJ623" s="151"/>
      <c r="AK623" s="152"/>
      <c r="AL623" s="135"/>
      <c r="AM623" s="172"/>
      <c r="AN623" s="172"/>
      <c r="AO623" s="173"/>
    </row>
    <row r="624" spans="2:41" s="82" customFormat="1" ht="35.25" customHeight="1" x14ac:dyDescent="0.2">
      <c r="B624" s="171">
        <v>620</v>
      </c>
      <c r="C624" s="170"/>
      <c r="D624" s="88"/>
      <c r="E624" s="113"/>
      <c r="F624" s="95"/>
      <c r="G624" s="105"/>
      <c r="H624" s="106"/>
      <c r="I624" s="105"/>
      <c r="J624" s="107"/>
      <c r="K624" s="99"/>
      <c r="L624" s="117"/>
      <c r="M624" s="118"/>
      <c r="N624" s="95"/>
      <c r="O624" s="88"/>
      <c r="P624" s="96"/>
      <c r="Q624" s="95"/>
      <c r="R624" s="88"/>
      <c r="S624" s="96"/>
      <c r="T624" s="122"/>
      <c r="U624" s="160"/>
      <c r="V624" s="168"/>
      <c r="W624" s="133"/>
      <c r="X624" s="133"/>
      <c r="Y624" s="134"/>
      <c r="Z624" s="515"/>
      <c r="AA624" s="138"/>
      <c r="AB624" s="139"/>
      <c r="AC624" s="140"/>
      <c r="AD624" s="148"/>
      <c r="AE624" s="149"/>
      <c r="AF624" s="150"/>
      <c r="AG624" s="151"/>
      <c r="AH624" s="151"/>
      <c r="AI624" s="151"/>
      <c r="AJ624" s="151"/>
      <c r="AK624" s="152"/>
      <c r="AL624" s="135"/>
      <c r="AM624" s="172"/>
      <c r="AN624" s="172"/>
      <c r="AO624" s="173"/>
    </row>
    <row r="625" spans="2:41" s="82" customFormat="1" ht="35.25" customHeight="1" x14ac:dyDescent="0.2">
      <c r="B625" s="171">
        <v>621</v>
      </c>
      <c r="C625" s="170"/>
      <c r="D625" s="88"/>
      <c r="E625" s="113"/>
      <c r="F625" s="95"/>
      <c r="G625" s="105"/>
      <c r="H625" s="106"/>
      <c r="I625" s="105"/>
      <c r="J625" s="107"/>
      <c r="K625" s="99"/>
      <c r="L625" s="117"/>
      <c r="M625" s="118"/>
      <c r="N625" s="95"/>
      <c r="O625" s="88"/>
      <c r="P625" s="96"/>
      <c r="Q625" s="95"/>
      <c r="R625" s="88"/>
      <c r="S625" s="96"/>
      <c r="T625" s="122"/>
      <c r="U625" s="160"/>
      <c r="V625" s="168"/>
      <c r="W625" s="133"/>
      <c r="X625" s="133"/>
      <c r="Y625" s="134"/>
      <c r="Z625" s="515"/>
      <c r="AA625" s="138"/>
      <c r="AB625" s="139"/>
      <c r="AC625" s="140"/>
      <c r="AD625" s="148"/>
      <c r="AE625" s="149"/>
      <c r="AF625" s="150"/>
      <c r="AG625" s="151"/>
      <c r="AH625" s="151"/>
      <c r="AI625" s="151"/>
      <c r="AJ625" s="151"/>
      <c r="AK625" s="152"/>
      <c r="AL625" s="135"/>
      <c r="AM625" s="172"/>
      <c r="AN625" s="172"/>
      <c r="AO625" s="173"/>
    </row>
    <row r="626" spans="2:41" s="82" customFormat="1" ht="35.25" customHeight="1" x14ac:dyDescent="0.2">
      <c r="B626" s="171">
        <v>622</v>
      </c>
      <c r="C626" s="170"/>
      <c r="D626" s="88"/>
      <c r="E626" s="113"/>
      <c r="F626" s="95"/>
      <c r="G626" s="105"/>
      <c r="H626" s="106"/>
      <c r="I626" s="105"/>
      <c r="J626" s="107"/>
      <c r="K626" s="99"/>
      <c r="L626" s="117"/>
      <c r="M626" s="118"/>
      <c r="N626" s="95"/>
      <c r="O626" s="88"/>
      <c r="P626" s="96"/>
      <c r="Q626" s="95"/>
      <c r="R626" s="88"/>
      <c r="S626" s="96"/>
      <c r="T626" s="122"/>
      <c r="U626" s="160"/>
      <c r="V626" s="168"/>
      <c r="W626" s="133"/>
      <c r="X626" s="133"/>
      <c r="Y626" s="134"/>
      <c r="Z626" s="515"/>
      <c r="AA626" s="138"/>
      <c r="AB626" s="139"/>
      <c r="AC626" s="140"/>
      <c r="AD626" s="148"/>
      <c r="AE626" s="149"/>
      <c r="AF626" s="150"/>
      <c r="AG626" s="151"/>
      <c r="AH626" s="151"/>
      <c r="AI626" s="151"/>
      <c r="AJ626" s="151"/>
      <c r="AK626" s="152"/>
      <c r="AL626" s="135"/>
      <c r="AM626" s="172"/>
      <c r="AN626" s="172"/>
      <c r="AO626" s="173"/>
    </row>
    <row r="627" spans="2:41" s="82" customFormat="1" ht="35.25" customHeight="1" x14ac:dyDescent="0.2">
      <c r="B627" s="171">
        <v>623</v>
      </c>
      <c r="C627" s="170"/>
      <c r="D627" s="88"/>
      <c r="E627" s="113"/>
      <c r="F627" s="95"/>
      <c r="G627" s="105"/>
      <c r="H627" s="106"/>
      <c r="I627" s="105"/>
      <c r="J627" s="107"/>
      <c r="K627" s="99"/>
      <c r="L627" s="117"/>
      <c r="M627" s="118"/>
      <c r="N627" s="95"/>
      <c r="O627" s="88"/>
      <c r="P627" s="96"/>
      <c r="Q627" s="95"/>
      <c r="R627" s="88"/>
      <c r="S627" s="96"/>
      <c r="T627" s="122"/>
      <c r="U627" s="160"/>
      <c r="V627" s="168"/>
      <c r="W627" s="133"/>
      <c r="X627" s="133"/>
      <c r="Y627" s="134"/>
      <c r="Z627" s="515"/>
      <c r="AA627" s="138"/>
      <c r="AB627" s="139"/>
      <c r="AC627" s="140"/>
      <c r="AD627" s="148"/>
      <c r="AE627" s="149"/>
      <c r="AF627" s="150"/>
      <c r="AG627" s="151"/>
      <c r="AH627" s="151"/>
      <c r="AI627" s="151"/>
      <c r="AJ627" s="151"/>
      <c r="AK627" s="152"/>
      <c r="AL627" s="135"/>
      <c r="AM627" s="172"/>
      <c r="AN627" s="172"/>
      <c r="AO627" s="173"/>
    </row>
    <row r="628" spans="2:41" s="82" customFormat="1" ht="35.25" customHeight="1" x14ac:dyDescent="0.2">
      <c r="B628" s="171">
        <v>624</v>
      </c>
      <c r="C628" s="170"/>
      <c r="D628" s="88"/>
      <c r="E628" s="113"/>
      <c r="F628" s="95"/>
      <c r="G628" s="105"/>
      <c r="H628" s="106"/>
      <c r="I628" s="105"/>
      <c r="J628" s="107"/>
      <c r="K628" s="99"/>
      <c r="L628" s="117"/>
      <c r="M628" s="118"/>
      <c r="N628" s="95"/>
      <c r="O628" s="88"/>
      <c r="P628" s="96"/>
      <c r="Q628" s="95"/>
      <c r="R628" s="88"/>
      <c r="S628" s="96"/>
      <c r="T628" s="122"/>
      <c r="U628" s="160"/>
      <c r="V628" s="168"/>
      <c r="W628" s="133"/>
      <c r="X628" s="133"/>
      <c r="Y628" s="134"/>
      <c r="Z628" s="515"/>
      <c r="AA628" s="138"/>
      <c r="AB628" s="139"/>
      <c r="AC628" s="140"/>
      <c r="AD628" s="148"/>
      <c r="AE628" s="149"/>
      <c r="AF628" s="150"/>
      <c r="AG628" s="151"/>
      <c r="AH628" s="151"/>
      <c r="AI628" s="151"/>
      <c r="AJ628" s="151"/>
      <c r="AK628" s="152"/>
      <c r="AL628" s="135"/>
      <c r="AM628" s="172"/>
      <c r="AN628" s="172"/>
      <c r="AO628" s="173"/>
    </row>
    <row r="629" spans="2:41" s="82" customFormat="1" ht="35.25" customHeight="1" x14ac:dyDescent="0.2">
      <c r="B629" s="171">
        <v>625</v>
      </c>
      <c r="C629" s="170"/>
      <c r="D629" s="88"/>
      <c r="E629" s="113"/>
      <c r="F629" s="95"/>
      <c r="G629" s="105"/>
      <c r="H629" s="106"/>
      <c r="I629" s="105"/>
      <c r="J629" s="107"/>
      <c r="K629" s="99"/>
      <c r="L629" s="117"/>
      <c r="M629" s="118"/>
      <c r="N629" s="95"/>
      <c r="O629" s="88"/>
      <c r="P629" s="96"/>
      <c r="Q629" s="95"/>
      <c r="R629" s="88"/>
      <c r="S629" s="96"/>
      <c r="T629" s="122"/>
      <c r="U629" s="160"/>
      <c r="V629" s="168"/>
      <c r="W629" s="133"/>
      <c r="X629" s="133"/>
      <c r="Y629" s="134"/>
      <c r="Z629" s="515"/>
      <c r="AA629" s="138"/>
      <c r="AB629" s="139"/>
      <c r="AC629" s="140"/>
      <c r="AD629" s="148"/>
      <c r="AE629" s="149"/>
      <c r="AF629" s="150"/>
      <c r="AG629" s="151"/>
      <c r="AH629" s="151"/>
      <c r="AI629" s="151"/>
      <c r="AJ629" s="151"/>
      <c r="AK629" s="152"/>
      <c r="AL629" s="135"/>
      <c r="AM629" s="172"/>
      <c r="AN629" s="172"/>
      <c r="AO629" s="173"/>
    </row>
    <row r="630" spans="2:41" s="82" customFormat="1" ht="35.25" customHeight="1" x14ac:dyDescent="0.2">
      <c r="B630" s="171">
        <v>626</v>
      </c>
      <c r="C630" s="170"/>
      <c r="D630" s="88"/>
      <c r="E630" s="113"/>
      <c r="F630" s="95"/>
      <c r="G630" s="105"/>
      <c r="H630" s="106"/>
      <c r="I630" s="105"/>
      <c r="J630" s="107"/>
      <c r="K630" s="99"/>
      <c r="L630" s="117"/>
      <c r="M630" s="118"/>
      <c r="N630" s="95"/>
      <c r="O630" s="88"/>
      <c r="P630" s="96"/>
      <c r="Q630" s="95"/>
      <c r="R630" s="88"/>
      <c r="S630" s="96"/>
      <c r="T630" s="122"/>
      <c r="U630" s="160"/>
      <c r="V630" s="168"/>
      <c r="W630" s="133"/>
      <c r="X630" s="133"/>
      <c r="Y630" s="134"/>
      <c r="Z630" s="515"/>
      <c r="AA630" s="138"/>
      <c r="AB630" s="139"/>
      <c r="AC630" s="140"/>
      <c r="AD630" s="148"/>
      <c r="AE630" s="149"/>
      <c r="AF630" s="150"/>
      <c r="AG630" s="151"/>
      <c r="AH630" s="151"/>
      <c r="AI630" s="151"/>
      <c r="AJ630" s="151"/>
      <c r="AK630" s="152"/>
      <c r="AL630" s="135"/>
      <c r="AM630" s="172"/>
      <c r="AN630" s="172"/>
      <c r="AO630" s="173"/>
    </row>
    <row r="631" spans="2:41" s="82" customFormat="1" ht="35.25" customHeight="1" x14ac:dyDescent="0.2">
      <c r="B631" s="171">
        <v>627</v>
      </c>
      <c r="C631" s="170"/>
      <c r="D631" s="88"/>
      <c r="E631" s="113"/>
      <c r="F631" s="95"/>
      <c r="G631" s="105"/>
      <c r="H631" s="106"/>
      <c r="I631" s="105"/>
      <c r="J631" s="107"/>
      <c r="K631" s="99"/>
      <c r="L631" s="117"/>
      <c r="M631" s="118"/>
      <c r="N631" s="95"/>
      <c r="O631" s="88"/>
      <c r="P631" s="96"/>
      <c r="Q631" s="95"/>
      <c r="R631" s="88"/>
      <c r="S631" s="96"/>
      <c r="T631" s="122"/>
      <c r="U631" s="160"/>
      <c r="V631" s="168"/>
      <c r="W631" s="133"/>
      <c r="X631" s="133"/>
      <c r="Y631" s="134"/>
      <c r="Z631" s="515"/>
      <c r="AA631" s="138"/>
      <c r="AB631" s="139"/>
      <c r="AC631" s="140"/>
      <c r="AD631" s="148"/>
      <c r="AE631" s="149"/>
      <c r="AF631" s="150"/>
      <c r="AG631" s="151"/>
      <c r="AH631" s="151"/>
      <c r="AI631" s="151"/>
      <c r="AJ631" s="151"/>
      <c r="AK631" s="152"/>
      <c r="AL631" s="135"/>
      <c r="AM631" s="172"/>
      <c r="AN631" s="172"/>
      <c r="AO631" s="173"/>
    </row>
    <row r="632" spans="2:41" s="82" customFormat="1" ht="35.25" customHeight="1" x14ac:dyDescent="0.2">
      <c r="B632" s="171">
        <v>628</v>
      </c>
      <c r="C632" s="170"/>
      <c r="D632" s="88"/>
      <c r="E632" s="113"/>
      <c r="F632" s="95"/>
      <c r="G632" s="105"/>
      <c r="H632" s="106"/>
      <c r="I632" s="105"/>
      <c r="J632" s="107"/>
      <c r="K632" s="99"/>
      <c r="L632" s="117"/>
      <c r="M632" s="118"/>
      <c r="N632" s="95"/>
      <c r="O632" s="88"/>
      <c r="P632" s="96"/>
      <c r="Q632" s="95"/>
      <c r="R632" s="88"/>
      <c r="S632" s="96"/>
      <c r="T632" s="122"/>
      <c r="U632" s="160"/>
      <c r="V632" s="168"/>
      <c r="W632" s="133"/>
      <c r="X632" s="133"/>
      <c r="Y632" s="134"/>
      <c r="Z632" s="515"/>
      <c r="AA632" s="138"/>
      <c r="AB632" s="139"/>
      <c r="AC632" s="140"/>
      <c r="AD632" s="148"/>
      <c r="AE632" s="149"/>
      <c r="AF632" s="150"/>
      <c r="AG632" s="151"/>
      <c r="AH632" s="151"/>
      <c r="AI632" s="151"/>
      <c r="AJ632" s="151"/>
      <c r="AK632" s="152"/>
      <c r="AL632" s="135"/>
      <c r="AM632" s="172"/>
      <c r="AN632" s="172"/>
      <c r="AO632" s="173"/>
    </row>
    <row r="633" spans="2:41" s="82" customFormat="1" ht="35.25" customHeight="1" x14ac:dyDescent="0.2">
      <c r="B633" s="171">
        <v>629</v>
      </c>
      <c r="C633" s="170"/>
      <c r="D633" s="88"/>
      <c r="E633" s="113"/>
      <c r="F633" s="95"/>
      <c r="G633" s="105"/>
      <c r="H633" s="106"/>
      <c r="I633" s="105"/>
      <c r="J633" s="107"/>
      <c r="K633" s="99"/>
      <c r="L633" s="117"/>
      <c r="M633" s="118"/>
      <c r="N633" s="95"/>
      <c r="O633" s="88"/>
      <c r="P633" s="96"/>
      <c r="Q633" s="95"/>
      <c r="R633" s="88"/>
      <c r="S633" s="96"/>
      <c r="T633" s="122"/>
      <c r="U633" s="160"/>
      <c r="V633" s="168"/>
      <c r="W633" s="133"/>
      <c r="X633" s="133"/>
      <c r="Y633" s="134"/>
      <c r="Z633" s="515"/>
      <c r="AA633" s="138"/>
      <c r="AB633" s="139"/>
      <c r="AC633" s="140"/>
      <c r="AD633" s="148"/>
      <c r="AE633" s="149"/>
      <c r="AF633" s="150"/>
      <c r="AG633" s="151"/>
      <c r="AH633" s="151"/>
      <c r="AI633" s="151"/>
      <c r="AJ633" s="151"/>
      <c r="AK633" s="152"/>
      <c r="AL633" s="135"/>
      <c r="AM633" s="172"/>
      <c r="AN633" s="172"/>
      <c r="AO633" s="173"/>
    </row>
    <row r="634" spans="2:41" s="82" customFormat="1" ht="35.25" customHeight="1" x14ac:dyDescent="0.2">
      <c r="B634" s="171">
        <v>630</v>
      </c>
      <c r="C634" s="170"/>
      <c r="D634" s="88"/>
      <c r="E634" s="113"/>
      <c r="F634" s="95"/>
      <c r="G634" s="105"/>
      <c r="H634" s="106"/>
      <c r="I634" s="105"/>
      <c r="J634" s="107"/>
      <c r="K634" s="99"/>
      <c r="L634" s="117"/>
      <c r="M634" s="118"/>
      <c r="N634" s="95"/>
      <c r="O634" s="88"/>
      <c r="P634" s="96"/>
      <c r="Q634" s="95"/>
      <c r="R634" s="88"/>
      <c r="S634" s="96"/>
      <c r="T634" s="122"/>
      <c r="U634" s="160"/>
      <c r="V634" s="168"/>
      <c r="W634" s="133"/>
      <c r="X634" s="133"/>
      <c r="Y634" s="134"/>
      <c r="Z634" s="515"/>
      <c r="AA634" s="138"/>
      <c r="AB634" s="139"/>
      <c r="AC634" s="140"/>
      <c r="AD634" s="148"/>
      <c r="AE634" s="149"/>
      <c r="AF634" s="150"/>
      <c r="AG634" s="151"/>
      <c r="AH634" s="151"/>
      <c r="AI634" s="151"/>
      <c r="AJ634" s="151"/>
      <c r="AK634" s="152"/>
      <c r="AL634" s="135"/>
      <c r="AM634" s="172"/>
      <c r="AN634" s="172"/>
      <c r="AO634" s="173"/>
    </row>
    <row r="635" spans="2:41" s="82" customFormat="1" ht="35.25" customHeight="1" x14ac:dyDescent="0.2">
      <c r="B635" s="171">
        <v>631</v>
      </c>
      <c r="C635" s="170"/>
      <c r="D635" s="88"/>
      <c r="E635" s="113"/>
      <c r="F635" s="95"/>
      <c r="G635" s="105"/>
      <c r="H635" s="106"/>
      <c r="I635" s="105"/>
      <c r="J635" s="107"/>
      <c r="K635" s="99"/>
      <c r="L635" s="117"/>
      <c r="M635" s="118"/>
      <c r="N635" s="95"/>
      <c r="O635" s="88"/>
      <c r="P635" s="96"/>
      <c r="Q635" s="95"/>
      <c r="R635" s="88"/>
      <c r="S635" s="96"/>
      <c r="T635" s="122"/>
      <c r="U635" s="160"/>
      <c r="V635" s="168"/>
      <c r="W635" s="133"/>
      <c r="X635" s="133"/>
      <c r="Y635" s="134"/>
      <c r="Z635" s="515"/>
      <c r="AA635" s="138"/>
      <c r="AB635" s="139"/>
      <c r="AC635" s="140"/>
      <c r="AD635" s="148"/>
      <c r="AE635" s="149"/>
      <c r="AF635" s="150"/>
      <c r="AG635" s="151"/>
      <c r="AH635" s="151"/>
      <c r="AI635" s="151"/>
      <c r="AJ635" s="151"/>
      <c r="AK635" s="152"/>
      <c r="AL635" s="135"/>
      <c r="AM635" s="172"/>
      <c r="AN635" s="172"/>
      <c r="AO635" s="173"/>
    </row>
    <row r="636" spans="2:41" s="82" customFormat="1" ht="35.25" customHeight="1" x14ac:dyDescent="0.2">
      <c r="B636" s="171">
        <v>632</v>
      </c>
      <c r="C636" s="170"/>
      <c r="D636" s="88"/>
      <c r="E636" s="113"/>
      <c r="F636" s="95"/>
      <c r="G636" s="105"/>
      <c r="H636" s="106"/>
      <c r="I636" s="105"/>
      <c r="J636" s="107"/>
      <c r="K636" s="99"/>
      <c r="L636" s="117"/>
      <c r="M636" s="118"/>
      <c r="N636" s="95"/>
      <c r="O636" s="88"/>
      <c r="P636" s="96"/>
      <c r="Q636" s="95"/>
      <c r="R636" s="88"/>
      <c r="S636" s="96"/>
      <c r="T636" s="122"/>
      <c r="U636" s="160"/>
      <c r="V636" s="168"/>
      <c r="W636" s="133"/>
      <c r="X636" s="133"/>
      <c r="Y636" s="134"/>
      <c r="Z636" s="515"/>
      <c r="AA636" s="138"/>
      <c r="AB636" s="139"/>
      <c r="AC636" s="140"/>
      <c r="AD636" s="148"/>
      <c r="AE636" s="149"/>
      <c r="AF636" s="150"/>
      <c r="AG636" s="151"/>
      <c r="AH636" s="151"/>
      <c r="AI636" s="151"/>
      <c r="AJ636" s="151"/>
      <c r="AK636" s="152"/>
      <c r="AL636" s="135"/>
      <c r="AM636" s="172"/>
      <c r="AN636" s="172"/>
      <c r="AO636" s="173"/>
    </row>
    <row r="637" spans="2:41" s="82" customFormat="1" ht="35.25" customHeight="1" x14ac:dyDescent="0.2">
      <c r="B637" s="171">
        <v>633</v>
      </c>
      <c r="C637" s="170"/>
      <c r="D637" s="88"/>
      <c r="E637" s="113"/>
      <c r="F637" s="95"/>
      <c r="G637" s="105"/>
      <c r="H637" s="106"/>
      <c r="I637" s="105"/>
      <c r="J637" s="107"/>
      <c r="K637" s="99"/>
      <c r="L637" s="117"/>
      <c r="M637" s="118"/>
      <c r="N637" s="95"/>
      <c r="O637" s="88"/>
      <c r="P637" s="96"/>
      <c r="Q637" s="95"/>
      <c r="R637" s="88"/>
      <c r="S637" s="96"/>
      <c r="T637" s="122"/>
      <c r="U637" s="160"/>
      <c r="V637" s="168"/>
      <c r="W637" s="133"/>
      <c r="X637" s="133"/>
      <c r="Y637" s="134"/>
      <c r="Z637" s="515"/>
      <c r="AA637" s="138"/>
      <c r="AB637" s="139"/>
      <c r="AC637" s="140"/>
      <c r="AD637" s="148"/>
      <c r="AE637" s="149"/>
      <c r="AF637" s="150"/>
      <c r="AG637" s="151"/>
      <c r="AH637" s="151"/>
      <c r="AI637" s="151"/>
      <c r="AJ637" s="151"/>
      <c r="AK637" s="152"/>
      <c r="AL637" s="135"/>
      <c r="AM637" s="172"/>
      <c r="AN637" s="172"/>
      <c r="AO637" s="173"/>
    </row>
    <row r="638" spans="2:41" s="82" customFormat="1" ht="35.25" customHeight="1" x14ac:dyDescent="0.2">
      <c r="B638" s="171">
        <v>634</v>
      </c>
      <c r="C638" s="170"/>
      <c r="D638" s="88"/>
      <c r="E638" s="113"/>
      <c r="F638" s="95"/>
      <c r="G638" s="105"/>
      <c r="H638" s="106"/>
      <c r="I638" s="105"/>
      <c r="J638" s="107"/>
      <c r="K638" s="99"/>
      <c r="L638" s="117"/>
      <c r="M638" s="118"/>
      <c r="N638" s="95"/>
      <c r="O638" s="88"/>
      <c r="P638" s="96"/>
      <c r="Q638" s="95"/>
      <c r="R638" s="88"/>
      <c r="S638" s="96"/>
      <c r="T638" s="122"/>
      <c r="U638" s="160"/>
      <c r="V638" s="168"/>
      <c r="W638" s="133"/>
      <c r="X638" s="133"/>
      <c r="Y638" s="134"/>
      <c r="Z638" s="515"/>
      <c r="AA638" s="138"/>
      <c r="AB638" s="139"/>
      <c r="AC638" s="140"/>
      <c r="AD638" s="148"/>
      <c r="AE638" s="149"/>
      <c r="AF638" s="150"/>
      <c r="AG638" s="151"/>
      <c r="AH638" s="151"/>
      <c r="AI638" s="151"/>
      <c r="AJ638" s="151"/>
      <c r="AK638" s="152"/>
      <c r="AL638" s="135"/>
      <c r="AM638" s="172"/>
      <c r="AN638" s="172"/>
      <c r="AO638" s="173"/>
    </row>
    <row r="639" spans="2:41" s="82" customFormat="1" ht="35.25" customHeight="1" x14ac:dyDescent="0.2">
      <c r="B639" s="171">
        <v>635</v>
      </c>
      <c r="C639" s="170"/>
      <c r="D639" s="88"/>
      <c r="E639" s="113"/>
      <c r="F639" s="95"/>
      <c r="G639" s="105"/>
      <c r="H639" s="106"/>
      <c r="I639" s="105"/>
      <c r="J639" s="107"/>
      <c r="K639" s="99"/>
      <c r="L639" s="117"/>
      <c r="M639" s="118"/>
      <c r="N639" s="95"/>
      <c r="O639" s="88"/>
      <c r="P639" s="96"/>
      <c r="Q639" s="95"/>
      <c r="R639" s="88"/>
      <c r="S639" s="96"/>
      <c r="T639" s="122"/>
      <c r="U639" s="160"/>
      <c r="V639" s="168"/>
      <c r="W639" s="133"/>
      <c r="X639" s="133"/>
      <c r="Y639" s="134"/>
      <c r="Z639" s="515"/>
      <c r="AA639" s="138"/>
      <c r="AB639" s="139"/>
      <c r="AC639" s="140"/>
      <c r="AD639" s="148"/>
      <c r="AE639" s="149"/>
      <c r="AF639" s="150"/>
      <c r="AG639" s="151"/>
      <c r="AH639" s="151"/>
      <c r="AI639" s="151"/>
      <c r="AJ639" s="151"/>
      <c r="AK639" s="152"/>
      <c r="AL639" s="135"/>
      <c r="AM639" s="172"/>
      <c r="AN639" s="172"/>
      <c r="AO639" s="173"/>
    </row>
    <row r="640" spans="2:41" s="82" customFormat="1" ht="35.25" customHeight="1" x14ac:dyDescent="0.2">
      <c r="B640" s="171">
        <v>636</v>
      </c>
      <c r="C640" s="170"/>
      <c r="D640" s="88"/>
      <c r="E640" s="113"/>
      <c r="F640" s="95"/>
      <c r="G640" s="105"/>
      <c r="H640" s="106"/>
      <c r="I640" s="105"/>
      <c r="J640" s="107"/>
      <c r="K640" s="99"/>
      <c r="L640" s="117"/>
      <c r="M640" s="118"/>
      <c r="N640" s="95"/>
      <c r="O640" s="88"/>
      <c r="P640" s="96"/>
      <c r="Q640" s="95"/>
      <c r="R640" s="88"/>
      <c r="S640" s="96"/>
      <c r="T640" s="122"/>
      <c r="U640" s="160"/>
      <c r="V640" s="168"/>
      <c r="W640" s="133"/>
      <c r="X640" s="133"/>
      <c r="Y640" s="134"/>
      <c r="Z640" s="515"/>
      <c r="AA640" s="138"/>
      <c r="AB640" s="139"/>
      <c r="AC640" s="140"/>
      <c r="AD640" s="148"/>
      <c r="AE640" s="149"/>
      <c r="AF640" s="150"/>
      <c r="AG640" s="151"/>
      <c r="AH640" s="151"/>
      <c r="AI640" s="151"/>
      <c r="AJ640" s="151"/>
      <c r="AK640" s="152"/>
      <c r="AL640" s="135"/>
      <c r="AM640" s="172"/>
      <c r="AN640" s="172"/>
      <c r="AO640" s="173"/>
    </row>
    <row r="641" spans="2:41" s="82" customFormat="1" ht="35.25" customHeight="1" x14ac:dyDescent="0.2">
      <c r="B641" s="171">
        <v>637</v>
      </c>
      <c r="C641" s="170"/>
      <c r="D641" s="88"/>
      <c r="E641" s="113"/>
      <c r="F641" s="95"/>
      <c r="G641" s="105"/>
      <c r="H641" s="106"/>
      <c r="I641" s="105"/>
      <c r="J641" s="107"/>
      <c r="K641" s="99"/>
      <c r="L641" s="117"/>
      <c r="M641" s="118"/>
      <c r="N641" s="95"/>
      <c r="O641" s="88"/>
      <c r="P641" s="96"/>
      <c r="Q641" s="95"/>
      <c r="R641" s="88"/>
      <c r="S641" s="96"/>
      <c r="T641" s="122"/>
      <c r="U641" s="160"/>
      <c r="V641" s="168"/>
      <c r="W641" s="133"/>
      <c r="X641" s="133"/>
      <c r="Y641" s="134"/>
      <c r="Z641" s="515"/>
      <c r="AA641" s="138"/>
      <c r="AB641" s="139"/>
      <c r="AC641" s="140"/>
      <c r="AD641" s="148"/>
      <c r="AE641" s="149"/>
      <c r="AF641" s="150"/>
      <c r="AG641" s="151"/>
      <c r="AH641" s="151"/>
      <c r="AI641" s="151"/>
      <c r="AJ641" s="151"/>
      <c r="AK641" s="152"/>
      <c r="AL641" s="135"/>
      <c r="AM641" s="172"/>
      <c r="AN641" s="172"/>
      <c r="AO641" s="173"/>
    </row>
    <row r="642" spans="2:41" s="82" customFormat="1" ht="35.25" customHeight="1" x14ac:dyDescent="0.2">
      <c r="B642" s="171">
        <v>638</v>
      </c>
      <c r="C642" s="170"/>
      <c r="D642" s="88"/>
      <c r="E642" s="113"/>
      <c r="F642" s="95"/>
      <c r="G642" s="105"/>
      <c r="H642" s="106"/>
      <c r="I642" s="105"/>
      <c r="J642" s="107"/>
      <c r="K642" s="99"/>
      <c r="L642" s="117"/>
      <c r="M642" s="118"/>
      <c r="N642" s="95"/>
      <c r="O642" s="88"/>
      <c r="P642" s="96"/>
      <c r="Q642" s="95"/>
      <c r="R642" s="88"/>
      <c r="S642" s="96"/>
      <c r="T642" s="122"/>
      <c r="U642" s="160"/>
      <c r="V642" s="168"/>
      <c r="W642" s="133"/>
      <c r="X642" s="133"/>
      <c r="Y642" s="134"/>
      <c r="Z642" s="515"/>
      <c r="AA642" s="138"/>
      <c r="AB642" s="139"/>
      <c r="AC642" s="140"/>
      <c r="AD642" s="148"/>
      <c r="AE642" s="149"/>
      <c r="AF642" s="150"/>
      <c r="AG642" s="151"/>
      <c r="AH642" s="151"/>
      <c r="AI642" s="151"/>
      <c r="AJ642" s="151"/>
      <c r="AK642" s="152"/>
      <c r="AL642" s="135"/>
      <c r="AM642" s="172"/>
      <c r="AN642" s="172"/>
      <c r="AO642" s="173"/>
    </row>
    <row r="643" spans="2:41" s="82" customFormat="1" ht="35.25" customHeight="1" x14ac:dyDescent="0.2">
      <c r="B643" s="171">
        <v>639</v>
      </c>
      <c r="C643" s="170"/>
      <c r="D643" s="88"/>
      <c r="E643" s="113"/>
      <c r="F643" s="95"/>
      <c r="G643" s="105"/>
      <c r="H643" s="106"/>
      <c r="I643" s="105"/>
      <c r="J643" s="107"/>
      <c r="K643" s="99"/>
      <c r="L643" s="117"/>
      <c r="M643" s="118"/>
      <c r="N643" s="95"/>
      <c r="O643" s="88"/>
      <c r="P643" s="96"/>
      <c r="Q643" s="95"/>
      <c r="R643" s="88"/>
      <c r="S643" s="96"/>
      <c r="T643" s="122"/>
      <c r="U643" s="160"/>
      <c r="V643" s="168"/>
      <c r="W643" s="133"/>
      <c r="X643" s="133"/>
      <c r="Y643" s="134"/>
      <c r="Z643" s="515"/>
      <c r="AA643" s="138"/>
      <c r="AB643" s="139"/>
      <c r="AC643" s="140"/>
      <c r="AD643" s="148"/>
      <c r="AE643" s="149"/>
      <c r="AF643" s="150"/>
      <c r="AG643" s="151"/>
      <c r="AH643" s="151"/>
      <c r="AI643" s="151"/>
      <c r="AJ643" s="151"/>
      <c r="AK643" s="152"/>
      <c r="AL643" s="135"/>
      <c r="AM643" s="172"/>
      <c r="AN643" s="172"/>
      <c r="AO643" s="173"/>
    </row>
    <row r="644" spans="2:41" s="82" customFormat="1" ht="35.25" customHeight="1" x14ac:dyDescent="0.2">
      <c r="B644" s="171">
        <v>640</v>
      </c>
      <c r="C644" s="170"/>
      <c r="D644" s="88"/>
      <c r="E644" s="113"/>
      <c r="F644" s="95"/>
      <c r="G644" s="105"/>
      <c r="H644" s="106"/>
      <c r="I644" s="105"/>
      <c r="J644" s="107"/>
      <c r="K644" s="99"/>
      <c r="L644" s="117"/>
      <c r="M644" s="118"/>
      <c r="N644" s="95"/>
      <c r="O644" s="88"/>
      <c r="P644" s="96"/>
      <c r="Q644" s="95"/>
      <c r="R644" s="88"/>
      <c r="S644" s="96"/>
      <c r="T644" s="122"/>
      <c r="U644" s="160"/>
      <c r="V644" s="168"/>
      <c r="W644" s="133"/>
      <c r="X644" s="133"/>
      <c r="Y644" s="134"/>
      <c r="Z644" s="515"/>
      <c r="AA644" s="138"/>
      <c r="AB644" s="139"/>
      <c r="AC644" s="140"/>
      <c r="AD644" s="148"/>
      <c r="AE644" s="149"/>
      <c r="AF644" s="150"/>
      <c r="AG644" s="151"/>
      <c r="AH644" s="151"/>
      <c r="AI644" s="151"/>
      <c r="AJ644" s="151"/>
      <c r="AK644" s="152"/>
      <c r="AL644" s="135"/>
      <c r="AM644" s="172"/>
      <c r="AN644" s="172"/>
      <c r="AO644" s="173"/>
    </row>
    <row r="645" spans="2:41" s="82" customFormat="1" ht="35.25" customHeight="1" x14ac:dyDescent="0.2">
      <c r="B645" s="171">
        <v>641</v>
      </c>
      <c r="C645" s="170"/>
      <c r="D645" s="88"/>
      <c r="E645" s="113"/>
      <c r="F645" s="95"/>
      <c r="G645" s="105"/>
      <c r="H645" s="106"/>
      <c r="I645" s="105"/>
      <c r="J645" s="107"/>
      <c r="K645" s="99"/>
      <c r="L645" s="117"/>
      <c r="M645" s="118"/>
      <c r="N645" s="95"/>
      <c r="O645" s="88"/>
      <c r="P645" s="96"/>
      <c r="Q645" s="95"/>
      <c r="R645" s="88"/>
      <c r="S645" s="96"/>
      <c r="T645" s="122"/>
      <c r="U645" s="160"/>
      <c r="V645" s="168"/>
      <c r="W645" s="133"/>
      <c r="X645" s="133"/>
      <c r="Y645" s="134"/>
      <c r="Z645" s="515"/>
      <c r="AA645" s="138"/>
      <c r="AB645" s="139"/>
      <c r="AC645" s="140"/>
      <c r="AD645" s="148"/>
      <c r="AE645" s="149"/>
      <c r="AF645" s="150"/>
      <c r="AG645" s="151"/>
      <c r="AH645" s="151"/>
      <c r="AI645" s="151"/>
      <c r="AJ645" s="151"/>
      <c r="AK645" s="152"/>
      <c r="AL645" s="135"/>
      <c r="AM645" s="172"/>
      <c r="AN645" s="172"/>
      <c r="AO645" s="173"/>
    </row>
    <row r="646" spans="2:41" s="82" customFormat="1" ht="35.25" customHeight="1" x14ac:dyDescent="0.2">
      <c r="B646" s="171">
        <v>642</v>
      </c>
      <c r="C646" s="170"/>
      <c r="D646" s="88"/>
      <c r="E646" s="113"/>
      <c r="F646" s="95"/>
      <c r="G646" s="105"/>
      <c r="H646" s="106"/>
      <c r="I646" s="105"/>
      <c r="J646" s="107"/>
      <c r="K646" s="99"/>
      <c r="L646" s="117"/>
      <c r="M646" s="118"/>
      <c r="N646" s="95"/>
      <c r="O646" s="88"/>
      <c r="P646" s="96"/>
      <c r="Q646" s="95"/>
      <c r="R646" s="88"/>
      <c r="S646" s="96"/>
      <c r="T646" s="122"/>
      <c r="U646" s="160"/>
      <c r="V646" s="168"/>
      <c r="W646" s="133"/>
      <c r="X646" s="133"/>
      <c r="Y646" s="134"/>
      <c r="Z646" s="515"/>
      <c r="AA646" s="138"/>
      <c r="AB646" s="139"/>
      <c r="AC646" s="140"/>
      <c r="AD646" s="148"/>
      <c r="AE646" s="149"/>
      <c r="AF646" s="150"/>
      <c r="AG646" s="151"/>
      <c r="AH646" s="151"/>
      <c r="AI646" s="151"/>
      <c r="AJ646" s="151"/>
      <c r="AK646" s="152"/>
      <c r="AL646" s="135"/>
      <c r="AM646" s="172"/>
      <c r="AN646" s="172"/>
      <c r="AO646" s="173"/>
    </row>
    <row r="647" spans="2:41" s="82" customFormat="1" ht="35.25" customHeight="1" x14ac:dyDescent="0.2">
      <c r="B647" s="171">
        <v>643</v>
      </c>
      <c r="C647" s="170"/>
      <c r="D647" s="88"/>
      <c r="E647" s="113"/>
      <c r="F647" s="95"/>
      <c r="G647" s="105"/>
      <c r="H647" s="106"/>
      <c r="I647" s="105"/>
      <c r="J647" s="107"/>
      <c r="K647" s="99"/>
      <c r="L647" s="117"/>
      <c r="M647" s="118"/>
      <c r="N647" s="95"/>
      <c r="O647" s="88"/>
      <c r="P647" s="96"/>
      <c r="Q647" s="95"/>
      <c r="R647" s="88"/>
      <c r="S647" s="96"/>
      <c r="T647" s="122"/>
      <c r="U647" s="160"/>
      <c r="V647" s="168"/>
      <c r="W647" s="133"/>
      <c r="X647" s="133"/>
      <c r="Y647" s="134"/>
      <c r="Z647" s="515"/>
      <c r="AA647" s="138"/>
      <c r="AB647" s="139"/>
      <c r="AC647" s="140"/>
      <c r="AD647" s="148"/>
      <c r="AE647" s="149"/>
      <c r="AF647" s="150"/>
      <c r="AG647" s="151"/>
      <c r="AH647" s="151"/>
      <c r="AI647" s="151"/>
      <c r="AJ647" s="151"/>
      <c r="AK647" s="152"/>
      <c r="AL647" s="135"/>
      <c r="AM647" s="172"/>
      <c r="AN647" s="172"/>
      <c r="AO647" s="173"/>
    </row>
    <row r="648" spans="2:41" s="82" customFormat="1" ht="35.25" customHeight="1" x14ac:dyDescent="0.2">
      <c r="B648" s="171">
        <v>644</v>
      </c>
      <c r="C648" s="170"/>
      <c r="D648" s="88"/>
      <c r="E648" s="113"/>
      <c r="F648" s="95"/>
      <c r="G648" s="105"/>
      <c r="H648" s="106"/>
      <c r="I648" s="105"/>
      <c r="J648" s="107"/>
      <c r="K648" s="99"/>
      <c r="L648" s="117"/>
      <c r="M648" s="118"/>
      <c r="N648" s="95"/>
      <c r="O648" s="88"/>
      <c r="P648" s="96"/>
      <c r="Q648" s="95"/>
      <c r="R648" s="88"/>
      <c r="S648" s="96"/>
      <c r="T648" s="122"/>
      <c r="U648" s="160"/>
      <c r="V648" s="168"/>
      <c r="W648" s="133"/>
      <c r="X648" s="133"/>
      <c r="Y648" s="134"/>
      <c r="Z648" s="515"/>
      <c r="AA648" s="138"/>
      <c r="AB648" s="139"/>
      <c r="AC648" s="140"/>
      <c r="AD648" s="148"/>
      <c r="AE648" s="149"/>
      <c r="AF648" s="150"/>
      <c r="AG648" s="151"/>
      <c r="AH648" s="151"/>
      <c r="AI648" s="151"/>
      <c r="AJ648" s="151"/>
      <c r="AK648" s="152"/>
      <c r="AL648" s="135"/>
      <c r="AM648" s="172"/>
      <c r="AN648" s="172"/>
      <c r="AO648" s="173"/>
    </row>
    <row r="649" spans="2:41" s="82" customFormat="1" ht="35.25" customHeight="1" x14ac:dyDescent="0.2">
      <c r="B649" s="171">
        <v>645</v>
      </c>
      <c r="C649" s="170"/>
      <c r="D649" s="88"/>
      <c r="E649" s="113"/>
      <c r="F649" s="95"/>
      <c r="G649" s="105"/>
      <c r="H649" s="106"/>
      <c r="I649" s="105"/>
      <c r="J649" s="107"/>
      <c r="K649" s="99"/>
      <c r="L649" s="117"/>
      <c r="M649" s="118"/>
      <c r="N649" s="95"/>
      <c r="O649" s="88"/>
      <c r="P649" s="96"/>
      <c r="Q649" s="95"/>
      <c r="R649" s="88"/>
      <c r="S649" s="96"/>
      <c r="T649" s="122"/>
      <c r="U649" s="160"/>
      <c r="V649" s="168"/>
      <c r="W649" s="133"/>
      <c r="X649" s="133"/>
      <c r="Y649" s="134"/>
      <c r="Z649" s="515"/>
      <c r="AA649" s="138"/>
      <c r="AB649" s="139"/>
      <c r="AC649" s="140"/>
      <c r="AD649" s="148"/>
      <c r="AE649" s="149"/>
      <c r="AF649" s="150"/>
      <c r="AG649" s="151"/>
      <c r="AH649" s="151"/>
      <c r="AI649" s="151"/>
      <c r="AJ649" s="151"/>
      <c r="AK649" s="152"/>
      <c r="AL649" s="135"/>
      <c r="AM649" s="172"/>
      <c r="AN649" s="172"/>
      <c r="AO649" s="173"/>
    </row>
    <row r="650" spans="2:41" s="82" customFormat="1" ht="35.25" customHeight="1" x14ac:dyDescent="0.2">
      <c r="B650" s="171">
        <v>646</v>
      </c>
      <c r="C650" s="170"/>
      <c r="D650" s="88"/>
      <c r="E650" s="113"/>
      <c r="F650" s="95"/>
      <c r="G650" s="105"/>
      <c r="H650" s="106"/>
      <c r="I650" s="105"/>
      <c r="J650" s="107"/>
      <c r="K650" s="99"/>
      <c r="L650" s="117"/>
      <c r="M650" s="118"/>
      <c r="N650" s="95"/>
      <c r="O650" s="88"/>
      <c r="P650" s="96"/>
      <c r="Q650" s="95"/>
      <c r="R650" s="88"/>
      <c r="S650" s="96"/>
      <c r="T650" s="122"/>
      <c r="U650" s="160"/>
      <c r="V650" s="168"/>
      <c r="W650" s="133"/>
      <c r="X650" s="133"/>
      <c r="Y650" s="134"/>
      <c r="Z650" s="515"/>
      <c r="AA650" s="138"/>
      <c r="AB650" s="139"/>
      <c r="AC650" s="140"/>
      <c r="AD650" s="148"/>
      <c r="AE650" s="149"/>
      <c r="AF650" s="150"/>
      <c r="AG650" s="151"/>
      <c r="AH650" s="151"/>
      <c r="AI650" s="151"/>
      <c r="AJ650" s="151"/>
      <c r="AK650" s="152"/>
      <c r="AL650" s="135"/>
      <c r="AM650" s="172"/>
      <c r="AN650" s="172"/>
      <c r="AO650" s="173"/>
    </row>
    <row r="651" spans="2:41" s="82" customFormat="1" ht="35.25" customHeight="1" x14ac:dyDescent="0.2">
      <c r="B651" s="171">
        <v>647</v>
      </c>
      <c r="C651" s="170"/>
      <c r="D651" s="88"/>
      <c r="E651" s="113"/>
      <c r="F651" s="95"/>
      <c r="G651" s="105"/>
      <c r="H651" s="106"/>
      <c r="I651" s="105"/>
      <c r="J651" s="107"/>
      <c r="K651" s="99"/>
      <c r="L651" s="117"/>
      <c r="M651" s="118"/>
      <c r="N651" s="95"/>
      <c r="O651" s="88"/>
      <c r="P651" s="96"/>
      <c r="Q651" s="95"/>
      <c r="R651" s="88"/>
      <c r="S651" s="96"/>
      <c r="T651" s="122"/>
      <c r="U651" s="160"/>
      <c r="V651" s="168"/>
      <c r="W651" s="133"/>
      <c r="X651" s="133"/>
      <c r="Y651" s="134"/>
      <c r="Z651" s="515"/>
      <c r="AA651" s="138"/>
      <c r="AB651" s="139"/>
      <c r="AC651" s="140"/>
      <c r="AD651" s="148"/>
      <c r="AE651" s="149"/>
      <c r="AF651" s="150"/>
      <c r="AG651" s="151"/>
      <c r="AH651" s="151"/>
      <c r="AI651" s="151"/>
      <c r="AJ651" s="151"/>
      <c r="AK651" s="152"/>
      <c r="AL651" s="135"/>
      <c r="AM651" s="172"/>
      <c r="AN651" s="172"/>
      <c r="AO651" s="173"/>
    </row>
    <row r="652" spans="2:41" s="82" customFormat="1" ht="35.25" customHeight="1" x14ac:dyDescent="0.2">
      <c r="B652" s="171">
        <v>648</v>
      </c>
      <c r="C652" s="170"/>
      <c r="D652" s="88"/>
      <c r="E652" s="113"/>
      <c r="F652" s="95"/>
      <c r="G652" s="105"/>
      <c r="H652" s="106"/>
      <c r="I652" s="105"/>
      <c r="J652" s="107"/>
      <c r="K652" s="99"/>
      <c r="L652" s="117"/>
      <c r="M652" s="118"/>
      <c r="N652" s="95"/>
      <c r="O652" s="88"/>
      <c r="P652" s="96"/>
      <c r="Q652" s="95"/>
      <c r="R652" s="88"/>
      <c r="S652" s="96"/>
      <c r="T652" s="122"/>
      <c r="U652" s="160"/>
      <c r="V652" s="168"/>
      <c r="W652" s="133"/>
      <c r="X652" s="133"/>
      <c r="Y652" s="134"/>
      <c r="Z652" s="515"/>
      <c r="AA652" s="138"/>
      <c r="AB652" s="139"/>
      <c r="AC652" s="140"/>
      <c r="AD652" s="148"/>
      <c r="AE652" s="149"/>
      <c r="AF652" s="150"/>
      <c r="AG652" s="151"/>
      <c r="AH652" s="151"/>
      <c r="AI652" s="151"/>
      <c r="AJ652" s="151"/>
      <c r="AK652" s="152"/>
      <c r="AL652" s="135"/>
      <c r="AM652" s="172"/>
      <c r="AN652" s="172"/>
      <c r="AO652" s="173"/>
    </row>
    <row r="653" spans="2:41" s="82" customFormat="1" ht="35.25" customHeight="1" x14ac:dyDescent="0.2">
      <c r="B653" s="171">
        <v>649</v>
      </c>
      <c r="C653" s="170"/>
      <c r="D653" s="88"/>
      <c r="E653" s="113"/>
      <c r="F653" s="95"/>
      <c r="G653" s="105"/>
      <c r="H653" s="106"/>
      <c r="I653" s="105"/>
      <c r="J653" s="107"/>
      <c r="K653" s="99"/>
      <c r="L653" s="117"/>
      <c r="M653" s="118"/>
      <c r="N653" s="95"/>
      <c r="O653" s="88"/>
      <c r="P653" s="96"/>
      <c r="Q653" s="95"/>
      <c r="R653" s="88"/>
      <c r="S653" s="96"/>
      <c r="T653" s="122"/>
      <c r="U653" s="160"/>
      <c r="V653" s="168"/>
      <c r="W653" s="133"/>
      <c r="X653" s="133"/>
      <c r="Y653" s="134"/>
      <c r="Z653" s="515"/>
      <c r="AA653" s="138"/>
      <c r="AB653" s="139"/>
      <c r="AC653" s="140"/>
      <c r="AD653" s="148"/>
      <c r="AE653" s="149"/>
      <c r="AF653" s="150"/>
      <c r="AG653" s="151"/>
      <c r="AH653" s="151"/>
      <c r="AI653" s="151"/>
      <c r="AJ653" s="151"/>
      <c r="AK653" s="152"/>
      <c r="AL653" s="135"/>
      <c r="AM653" s="172"/>
      <c r="AN653" s="172"/>
      <c r="AO653" s="173"/>
    </row>
    <row r="654" spans="2:41" s="82" customFormat="1" ht="35.25" customHeight="1" x14ac:dyDescent="0.2">
      <c r="B654" s="171">
        <v>650</v>
      </c>
      <c r="C654" s="170"/>
      <c r="D654" s="88"/>
      <c r="E654" s="113"/>
      <c r="F654" s="95"/>
      <c r="G654" s="105"/>
      <c r="H654" s="106"/>
      <c r="I654" s="105"/>
      <c r="J654" s="107"/>
      <c r="K654" s="99"/>
      <c r="L654" s="117"/>
      <c r="M654" s="118"/>
      <c r="N654" s="95"/>
      <c r="O654" s="88"/>
      <c r="P654" s="96"/>
      <c r="Q654" s="95"/>
      <c r="R654" s="88"/>
      <c r="S654" s="96"/>
      <c r="T654" s="122"/>
      <c r="U654" s="160"/>
      <c r="V654" s="168"/>
      <c r="W654" s="133"/>
      <c r="X654" s="133"/>
      <c r="Y654" s="134"/>
      <c r="Z654" s="515"/>
      <c r="AA654" s="138"/>
      <c r="AB654" s="139"/>
      <c r="AC654" s="140"/>
      <c r="AD654" s="148"/>
      <c r="AE654" s="149"/>
      <c r="AF654" s="150"/>
      <c r="AG654" s="151"/>
      <c r="AH654" s="151"/>
      <c r="AI654" s="151"/>
      <c r="AJ654" s="151"/>
      <c r="AK654" s="152"/>
      <c r="AL654" s="135"/>
      <c r="AM654" s="172"/>
      <c r="AN654" s="172"/>
      <c r="AO654" s="173"/>
    </row>
    <row r="655" spans="2:41" s="82" customFormat="1" ht="35.25" customHeight="1" x14ac:dyDescent="0.2">
      <c r="B655" s="171">
        <v>651</v>
      </c>
      <c r="C655" s="170"/>
      <c r="D655" s="88"/>
      <c r="E655" s="113"/>
      <c r="F655" s="95"/>
      <c r="G655" s="105"/>
      <c r="H655" s="106"/>
      <c r="I655" s="105"/>
      <c r="J655" s="107"/>
      <c r="K655" s="99"/>
      <c r="L655" s="117"/>
      <c r="M655" s="118"/>
      <c r="N655" s="95"/>
      <c r="O655" s="88"/>
      <c r="P655" s="96"/>
      <c r="Q655" s="95"/>
      <c r="R655" s="88"/>
      <c r="S655" s="96"/>
      <c r="T655" s="122"/>
      <c r="U655" s="160"/>
      <c r="V655" s="168"/>
      <c r="W655" s="133"/>
      <c r="X655" s="133"/>
      <c r="Y655" s="134"/>
      <c r="Z655" s="515"/>
      <c r="AA655" s="138"/>
      <c r="AB655" s="139"/>
      <c r="AC655" s="140"/>
      <c r="AD655" s="148"/>
      <c r="AE655" s="149"/>
      <c r="AF655" s="150"/>
      <c r="AG655" s="151"/>
      <c r="AH655" s="151"/>
      <c r="AI655" s="151"/>
      <c r="AJ655" s="151"/>
      <c r="AK655" s="152"/>
      <c r="AL655" s="135"/>
      <c r="AM655" s="172"/>
      <c r="AN655" s="172"/>
      <c r="AO655" s="173"/>
    </row>
    <row r="656" spans="2:41" s="82" customFormat="1" ht="35.25" customHeight="1" x14ac:dyDescent="0.2">
      <c r="B656" s="171">
        <v>652</v>
      </c>
      <c r="C656" s="170"/>
      <c r="D656" s="88"/>
      <c r="E656" s="113"/>
      <c r="F656" s="95"/>
      <c r="G656" s="105"/>
      <c r="H656" s="106"/>
      <c r="I656" s="105"/>
      <c r="J656" s="107"/>
      <c r="K656" s="99"/>
      <c r="L656" s="117"/>
      <c r="M656" s="118"/>
      <c r="N656" s="95"/>
      <c r="O656" s="88"/>
      <c r="P656" s="96"/>
      <c r="Q656" s="95"/>
      <c r="R656" s="88"/>
      <c r="S656" s="96"/>
      <c r="T656" s="122"/>
      <c r="U656" s="160"/>
      <c r="V656" s="168"/>
      <c r="W656" s="133"/>
      <c r="X656" s="133"/>
      <c r="Y656" s="134"/>
      <c r="Z656" s="515"/>
      <c r="AA656" s="138"/>
      <c r="AB656" s="139"/>
      <c r="AC656" s="140"/>
      <c r="AD656" s="148"/>
      <c r="AE656" s="149"/>
      <c r="AF656" s="150"/>
      <c r="AG656" s="151"/>
      <c r="AH656" s="151"/>
      <c r="AI656" s="151"/>
      <c r="AJ656" s="151"/>
      <c r="AK656" s="152"/>
      <c r="AL656" s="135"/>
      <c r="AM656" s="172"/>
      <c r="AN656" s="172"/>
      <c r="AO656" s="173"/>
    </row>
    <row r="657" spans="2:41" s="82" customFormat="1" ht="35.25" customHeight="1" x14ac:dyDescent="0.2">
      <c r="B657" s="171">
        <v>653</v>
      </c>
      <c r="C657" s="170"/>
      <c r="D657" s="88"/>
      <c r="E657" s="113"/>
      <c r="F657" s="95"/>
      <c r="G657" s="105"/>
      <c r="H657" s="106"/>
      <c r="I657" s="105"/>
      <c r="J657" s="107"/>
      <c r="K657" s="99"/>
      <c r="L657" s="117"/>
      <c r="M657" s="118"/>
      <c r="N657" s="95"/>
      <c r="O657" s="88"/>
      <c r="P657" s="96"/>
      <c r="Q657" s="95"/>
      <c r="R657" s="88"/>
      <c r="S657" s="96"/>
      <c r="T657" s="122"/>
      <c r="U657" s="160"/>
      <c r="V657" s="168"/>
      <c r="W657" s="133"/>
      <c r="X657" s="133"/>
      <c r="Y657" s="134"/>
      <c r="Z657" s="515"/>
      <c r="AA657" s="138"/>
      <c r="AB657" s="139"/>
      <c r="AC657" s="140"/>
      <c r="AD657" s="148"/>
      <c r="AE657" s="149"/>
      <c r="AF657" s="150"/>
      <c r="AG657" s="151"/>
      <c r="AH657" s="151"/>
      <c r="AI657" s="151"/>
      <c r="AJ657" s="151"/>
      <c r="AK657" s="152"/>
      <c r="AL657" s="135"/>
      <c r="AM657" s="172"/>
      <c r="AN657" s="172"/>
      <c r="AO657" s="173"/>
    </row>
    <row r="658" spans="2:41" s="82" customFormat="1" ht="35.25" customHeight="1" x14ac:dyDescent="0.2">
      <c r="B658" s="171">
        <v>654</v>
      </c>
      <c r="C658" s="170"/>
      <c r="D658" s="88"/>
      <c r="E658" s="113"/>
      <c r="F658" s="95"/>
      <c r="G658" s="105"/>
      <c r="H658" s="106"/>
      <c r="I658" s="105"/>
      <c r="J658" s="107"/>
      <c r="K658" s="99"/>
      <c r="L658" s="117"/>
      <c r="M658" s="118"/>
      <c r="N658" s="95"/>
      <c r="O658" s="88"/>
      <c r="P658" s="96"/>
      <c r="Q658" s="95"/>
      <c r="R658" s="88"/>
      <c r="S658" s="96"/>
      <c r="T658" s="122"/>
      <c r="U658" s="160"/>
      <c r="V658" s="168"/>
      <c r="W658" s="133"/>
      <c r="X658" s="133"/>
      <c r="Y658" s="134"/>
      <c r="Z658" s="515"/>
      <c r="AA658" s="138"/>
      <c r="AB658" s="139"/>
      <c r="AC658" s="140"/>
      <c r="AD658" s="148"/>
      <c r="AE658" s="149"/>
      <c r="AF658" s="150"/>
      <c r="AG658" s="151"/>
      <c r="AH658" s="151"/>
      <c r="AI658" s="151"/>
      <c r="AJ658" s="151"/>
      <c r="AK658" s="152"/>
      <c r="AL658" s="135"/>
      <c r="AM658" s="172"/>
      <c r="AN658" s="172"/>
      <c r="AO658" s="173"/>
    </row>
    <row r="659" spans="2:41" s="82" customFormat="1" ht="35.25" customHeight="1" x14ac:dyDescent="0.2">
      <c r="B659" s="171">
        <v>655</v>
      </c>
      <c r="C659" s="170"/>
      <c r="D659" s="88"/>
      <c r="E659" s="113"/>
      <c r="F659" s="95"/>
      <c r="G659" s="105"/>
      <c r="H659" s="106"/>
      <c r="I659" s="105"/>
      <c r="J659" s="107"/>
      <c r="K659" s="99"/>
      <c r="L659" s="117"/>
      <c r="M659" s="118"/>
      <c r="N659" s="95"/>
      <c r="O659" s="88"/>
      <c r="P659" s="96"/>
      <c r="Q659" s="95"/>
      <c r="R659" s="88"/>
      <c r="S659" s="96"/>
      <c r="T659" s="122"/>
      <c r="U659" s="160"/>
      <c r="V659" s="168"/>
      <c r="W659" s="133"/>
      <c r="X659" s="133"/>
      <c r="Y659" s="134"/>
      <c r="Z659" s="515"/>
      <c r="AA659" s="138"/>
      <c r="AB659" s="139"/>
      <c r="AC659" s="140"/>
      <c r="AD659" s="148"/>
      <c r="AE659" s="149"/>
      <c r="AF659" s="150"/>
      <c r="AG659" s="151"/>
      <c r="AH659" s="151"/>
      <c r="AI659" s="151"/>
      <c r="AJ659" s="151"/>
      <c r="AK659" s="152"/>
      <c r="AL659" s="135"/>
      <c r="AM659" s="172"/>
      <c r="AN659" s="172"/>
      <c r="AO659" s="173"/>
    </row>
    <row r="660" spans="2:41" s="82" customFormat="1" ht="35.25" customHeight="1" x14ac:dyDescent="0.2">
      <c r="B660" s="171">
        <v>656</v>
      </c>
      <c r="C660" s="170"/>
      <c r="D660" s="88"/>
      <c r="E660" s="113"/>
      <c r="F660" s="95"/>
      <c r="G660" s="105"/>
      <c r="H660" s="106"/>
      <c r="I660" s="105"/>
      <c r="J660" s="107"/>
      <c r="K660" s="99"/>
      <c r="L660" s="117"/>
      <c r="M660" s="118"/>
      <c r="N660" s="95"/>
      <c r="O660" s="88"/>
      <c r="P660" s="96"/>
      <c r="Q660" s="95"/>
      <c r="R660" s="88"/>
      <c r="S660" s="96"/>
      <c r="T660" s="122"/>
      <c r="U660" s="160"/>
      <c r="V660" s="168"/>
      <c r="W660" s="133"/>
      <c r="X660" s="133"/>
      <c r="Y660" s="134"/>
      <c r="Z660" s="515"/>
      <c r="AA660" s="138"/>
      <c r="AB660" s="139"/>
      <c r="AC660" s="140"/>
      <c r="AD660" s="148"/>
      <c r="AE660" s="149"/>
      <c r="AF660" s="150"/>
      <c r="AG660" s="151"/>
      <c r="AH660" s="151"/>
      <c r="AI660" s="151"/>
      <c r="AJ660" s="151"/>
      <c r="AK660" s="152"/>
      <c r="AL660" s="135"/>
      <c r="AM660" s="172"/>
      <c r="AN660" s="172"/>
      <c r="AO660" s="173"/>
    </row>
    <row r="661" spans="2:41" s="82" customFormat="1" ht="35.25" customHeight="1" x14ac:dyDescent="0.2">
      <c r="B661" s="171">
        <v>657</v>
      </c>
      <c r="C661" s="170"/>
      <c r="D661" s="88"/>
      <c r="E661" s="113"/>
      <c r="F661" s="95"/>
      <c r="G661" s="105"/>
      <c r="H661" s="106"/>
      <c r="I661" s="105"/>
      <c r="J661" s="107"/>
      <c r="K661" s="99"/>
      <c r="L661" s="117"/>
      <c r="M661" s="118"/>
      <c r="N661" s="95"/>
      <c r="O661" s="88"/>
      <c r="P661" s="96"/>
      <c r="Q661" s="95"/>
      <c r="R661" s="88"/>
      <c r="S661" s="96"/>
      <c r="T661" s="122"/>
      <c r="U661" s="160"/>
      <c r="V661" s="168"/>
      <c r="W661" s="133"/>
      <c r="X661" s="133"/>
      <c r="Y661" s="134"/>
      <c r="Z661" s="515"/>
      <c r="AA661" s="138"/>
      <c r="AB661" s="139"/>
      <c r="AC661" s="140"/>
      <c r="AD661" s="148"/>
      <c r="AE661" s="149"/>
      <c r="AF661" s="150"/>
      <c r="AG661" s="151"/>
      <c r="AH661" s="151"/>
      <c r="AI661" s="151"/>
      <c r="AJ661" s="151"/>
      <c r="AK661" s="152"/>
      <c r="AL661" s="135"/>
      <c r="AM661" s="172"/>
      <c r="AN661" s="172"/>
      <c r="AO661" s="173"/>
    </row>
    <row r="662" spans="2:41" s="82" customFormat="1" ht="35.25" customHeight="1" x14ac:dyDescent="0.2">
      <c r="B662" s="171">
        <v>658</v>
      </c>
      <c r="C662" s="170"/>
      <c r="D662" s="88"/>
      <c r="E662" s="113"/>
      <c r="F662" s="95"/>
      <c r="G662" s="105"/>
      <c r="H662" s="106"/>
      <c r="I662" s="105"/>
      <c r="J662" s="107"/>
      <c r="K662" s="99"/>
      <c r="L662" s="117"/>
      <c r="M662" s="118"/>
      <c r="N662" s="95"/>
      <c r="O662" s="88"/>
      <c r="P662" s="96"/>
      <c r="Q662" s="95"/>
      <c r="R662" s="88"/>
      <c r="S662" s="96"/>
      <c r="T662" s="122"/>
      <c r="U662" s="160"/>
      <c r="V662" s="168"/>
      <c r="W662" s="133"/>
      <c r="X662" s="133"/>
      <c r="Y662" s="134"/>
      <c r="Z662" s="515"/>
      <c r="AA662" s="138"/>
      <c r="AB662" s="139"/>
      <c r="AC662" s="140"/>
      <c r="AD662" s="148"/>
      <c r="AE662" s="149"/>
      <c r="AF662" s="150"/>
      <c r="AG662" s="151"/>
      <c r="AH662" s="151"/>
      <c r="AI662" s="151"/>
      <c r="AJ662" s="151"/>
      <c r="AK662" s="152"/>
      <c r="AL662" s="135"/>
      <c r="AM662" s="172"/>
      <c r="AN662" s="172"/>
      <c r="AO662" s="173"/>
    </row>
    <row r="663" spans="2:41" s="82" customFormat="1" ht="35.25" customHeight="1" x14ac:dyDescent="0.2">
      <c r="B663" s="171">
        <v>659</v>
      </c>
      <c r="C663" s="170"/>
      <c r="D663" s="88"/>
      <c r="E663" s="113"/>
      <c r="F663" s="95"/>
      <c r="G663" s="105"/>
      <c r="H663" s="106"/>
      <c r="I663" s="105"/>
      <c r="J663" s="107"/>
      <c r="K663" s="99"/>
      <c r="L663" s="117"/>
      <c r="M663" s="118"/>
      <c r="N663" s="95"/>
      <c r="O663" s="88"/>
      <c r="P663" s="96"/>
      <c r="Q663" s="95"/>
      <c r="R663" s="88"/>
      <c r="S663" s="96"/>
      <c r="T663" s="122"/>
      <c r="U663" s="160"/>
      <c r="V663" s="168"/>
      <c r="W663" s="133"/>
      <c r="X663" s="133"/>
      <c r="Y663" s="134"/>
      <c r="Z663" s="515"/>
      <c r="AA663" s="138"/>
      <c r="AB663" s="139"/>
      <c r="AC663" s="140"/>
      <c r="AD663" s="148"/>
      <c r="AE663" s="149"/>
      <c r="AF663" s="150"/>
      <c r="AG663" s="151"/>
      <c r="AH663" s="151"/>
      <c r="AI663" s="151"/>
      <c r="AJ663" s="151"/>
      <c r="AK663" s="152"/>
      <c r="AL663" s="135"/>
      <c r="AM663" s="172"/>
      <c r="AN663" s="172"/>
      <c r="AO663" s="173"/>
    </row>
    <row r="664" spans="2:41" s="82" customFormat="1" ht="35.25" customHeight="1" x14ac:dyDescent="0.2">
      <c r="B664" s="171">
        <v>660</v>
      </c>
      <c r="C664" s="170"/>
      <c r="D664" s="88"/>
      <c r="E664" s="113"/>
      <c r="F664" s="95"/>
      <c r="G664" s="105"/>
      <c r="H664" s="106"/>
      <c r="I664" s="105"/>
      <c r="J664" s="107"/>
      <c r="K664" s="99"/>
      <c r="L664" s="117"/>
      <c r="M664" s="118"/>
      <c r="N664" s="95"/>
      <c r="O664" s="88"/>
      <c r="P664" s="96"/>
      <c r="Q664" s="95"/>
      <c r="R664" s="88"/>
      <c r="S664" s="96"/>
      <c r="T664" s="122"/>
      <c r="U664" s="160"/>
      <c r="V664" s="168"/>
      <c r="W664" s="133"/>
      <c r="X664" s="133"/>
      <c r="Y664" s="134"/>
      <c r="Z664" s="515"/>
      <c r="AA664" s="138"/>
      <c r="AB664" s="139"/>
      <c r="AC664" s="140"/>
      <c r="AD664" s="148"/>
      <c r="AE664" s="149"/>
      <c r="AF664" s="150"/>
      <c r="AG664" s="151"/>
      <c r="AH664" s="151"/>
      <c r="AI664" s="151"/>
      <c r="AJ664" s="151"/>
      <c r="AK664" s="152"/>
      <c r="AL664" s="135"/>
      <c r="AM664" s="172"/>
      <c r="AN664" s="172"/>
      <c r="AO664" s="173"/>
    </row>
    <row r="665" spans="2:41" s="82" customFormat="1" ht="35.25" customHeight="1" x14ac:dyDescent="0.2">
      <c r="B665" s="171">
        <v>661</v>
      </c>
      <c r="C665" s="170"/>
      <c r="D665" s="88"/>
      <c r="E665" s="113"/>
      <c r="F665" s="95"/>
      <c r="G665" s="105"/>
      <c r="H665" s="106"/>
      <c r="I665" s="105"/>
      <c r="J665" s="107"/>
      <c r="K665" s="99"/>
      <c r="L665" s="117"/>
      <c r="M665" s="118"/>
      <c r="N665" s="95"/>
      <c r="O665" s="88"/>
      <c r="P665" s="96"/>
      <c r="Q665" s="95"/>
      <c r="R665" s="88"/>
      <c r="S665" s="96"/>
      <c r="T665" s="122"/>
      <c r="U665" s="160"/>
      <c r="V665" s="168"/>
      <c r="W665" s="133"/>
      <c r="X665" s="133"/>
      <c r="Y665" s="134"/>
      <c r="Z665" s="515"/>
      <c r="AA665" s="138"/>
      <c r="AB665" s="139"/>
      <c r="AC665" s="140"/>
      <c r="AD665" s="148"/>
      <c r="AE665" s="149"/>
      <c r="AF665" s="150"/>
      <c r="AG665" s="151"/>
      <c r="AH665" s="151"/>
      <c r="AI665" s="151"/>
      <c r="AJ665" s="151"/>
      <c r="AK665" s="152"/>
      <c r="AL665" s="135"/>
      <c r="AM665" s="172"/>
      <c r="AN665" s="172"/>
      <c r="AO665" s="173"/>
    </row>
    <row r="666" spans="2:41" s="82" customFormat="1" ht="35.25" customHeight="1" x14ac:dyDescent="0.2">
      <c r="B666" s="171">
        <v>662</v>
      </c>
      <c r="C666" s="170"/>
      <c r="D666" s="88"/>
      <c r="E666" s="113"/>
      <c r="F666" s="95"/>
      <c r="G666" s="105"/>
      <c r="H666" s="106"/>
      <c r="I666" s="105"/>
      <c r="J666" s="107"/>
      <c r="K666" s="99"/>
      <c r="L666" s="117"/>
      <c r="M666" s="118"/>
      <c r="N666" s="95"/>
      <c r="O666" s="88"/>
      <c r="P666" s="96"/>
      <c r="Q666" s="95"/>
      <c r="R666" s="88"/>
      <c r="S666" s="96"/>
      <c r="T666" s="122"/>
      <c r="U666" s="160"/>
      <c r="V666" s="168"/>
      <c r="W666" s="133"/>
      <c r="X666" s="133"/>
      <c r="Y666" s="134"/>
      <c r="Z666" s="515"/>
      <c r="AA666" s="138"/>
      <c r="AB666" s="139"/>
      <c r="AC666" s="140"/>
      <c r="AD666" s="148"/>
      <c r="AE666" s="149"/>
      <c r="AF666" s="150"/>
      <c r="AG666" s="151"/>
      <c r="AH666" s="151"/>
      <c r="AI666" s="151"/>
      <c r="AJ666" s="151"/>
      <c r="AK666" s="152"/>
      <c r="AL666" s="135"/>
      <c r="AM666" s="172"/>
      <c r="AN666" s="172"/>
      <c r="AO666" s="173"/>
    </row>
    <row r="667" spans="2:41" s="82" customFormat="1" ht="35.25" customHeight="1" x14ac:dyDescent="0.2">
      <c r="B667" s="171">
        <v>663</v>
      </c>
      <c r="C667" s="170"/>
      <c r="D667" s="88"/>
      <c r="E667" s="113"/>
      <c r="F667" s="95"/>
      <c r="G667" s="105"/>
      <c r="H667" s="106"/>
      <c r="I667" s="105"/>
      <c r="J667" s="107"/>
      <c r="K667" s="99"/>
      <c r="L667" s="117"/>
      <c r="M667" s="118"/>
      <c r="N667" s="95"/>
      <c r="O667" s="88"/>
      <c r="P667" s="96"/>
      <c r="Q667" s="95"/>
      <c r="R667" s="88"/>
      <c r="S667" s="96"/>
      <c r="T667" s="122"/>
      <c r="U667" s="160"/>
      <c r="V667" s="168"/>
      <c r="W667" s="133"/>
      <c r="X667" s="133"/>
      <c r="Y667" s="134"/>
      <c r="Z667" s="515"/>
      <c r="AA667" s="138"/>
      <c r="AB667" s="139"/>
      <c r="AC667" s="140"/>
      <c r="AD667" s="148"/>
      <c r="AE667" s="149"/>
      <c r="AF667" s="150"/>
      <c r="AG667" s="151"/>
      <c r="AH667" s="151"/>
      <c r="AI667" s="151"/>
      <c r="AJ667" s="151"/>
      <c r="AK667" s="152"/>
      <c r="AL667" s="135"/>
      <c r="AM667" s="172"/>
      <c r="AN667" s="172"/>
      <c r="AO667" s="173"/>
    </row>
    <row r="668" spans="2:41" s="82" customFormat="1" ht="35.25" customHeight="1" x14ac:dyDescent="0.2">
      <c r="B668" s="171">
        <v>664</v>
      </c>
      <c r="C668" s="170"/>
      <c r="D668" s="88"/>
      <c r="E668" s="113"/>
      <c r="F668" s="95"/>
      <c r="G668" s="105"/>
      <c r="H668" s="106"/>
      <c r="I668" s="105"/>
      <c r="J668" s="107"/>
      <c r="K668" s="99"/>
      <c r="L668" s="117"/>
      <c r="M668" s="118"/>
      <c r="N668" s="95"/>
      <c r="O668" s="88"/>
      <c r="P668" s="96"/>
      <c r="Q668" s="95"/>
      <c r="R668" s="88"/>
      <c r="S668" s="96"/>
      <c r="T668" s="122"/>
      <c r="U668" s="160"/>
      <c r="V668" s="168"/>
      <c r="W668" s="133"/>
      <c r="X668" s="133"/>
      <c r="Y668" s="134"/>
      <c r="Z668" s="515"/>
      <c r="AA668" s="138"/>
      <c r="AB668" s="139"/>
      <c r="AC668" s="140"/>
      <c r="AD668" s="148"/>
      <c r="AE668" s="149"/>
      <c r="AF668" s="150"/>
      <c r="AG668" s="151"/>
      <c r="AH668" s="151"/>
      <c r="AI668" s="151"/>
      <c r="AJ668" s="151"/>
      <c r="AK668" s="152"/>
      <c r="AL668" s="135"/>
      <c r="AM668" s="172"/>
      <c r="AN668" s="172"/>
      <c r="AO668" s="173"/>
    </row>
    <row r="669" spans="2:41" s="82" customFormat="1" ht="35.25" customHeight="1" x14ac:dyDescent="0.2">
      <c r="B669" s="171">
        <v>665</v>
      </c>
      <c r="C669" s="170"/>
      <c r="D669" s="88"/>
      <c r="E669" s="113"/>
      <c r="F669" s="95"/>
      <c r="G669" s="105"/>
      <c r="H669" s="106"/>
      <c r="I669" s="105"/>
      <c r="J669" s="107"/>
      <c r="K669" s="99"/>
      <c r="L669" s="117"/>
      <c r="M669" s="118"/>
      <c r="N669" s="95"/>
      <c r="O669" s="88"/>
      <c r="P669" s="96"/>
      <c r="Q669" s="95"/>
      <c r="R669" s="88"/>
      <c r="S669" s="96"/>
      <c r="T669" s="122"/>
      <c r="U669" s="160"/>
      <c r="V669" s="168"/>
      <c r="W669" s="133"/>
      <c r="X669" s="133"/>
      <c r="Y669" s="134"/>
      <c r="Z669" s="515"/>
      <c r="AA669" s="138"/>
      <c r="AB669" s="139"/>
      <c r="AC669" s="140"/>
      <c r="AD669" s="148"/>
      <c r="AE669" s="149"/>
      <c r="AF669" s="150"/>
      <c r="AG669" s="151"/>
      <c r="AH669" s="151"/>
      <c r="AI669" s="151"/>
      <c r="AJ669" s="151"/>
      <c r="AK669" s="152"/>
      <c r="AL669" s="135"/>
      <c r="AM669" s="172"/>
      <c r="AN669" s="172"/>
      <c r="AO669" s="173"/>
    </row>
    <row r="670" spans="2:41" s="82" customFormat="1" ht="35.25" customHeight="1" x14ac:dyDescent="0.2">
      <c r="B670" s="171">
        <v>666</v>
      </c>
      <c r="C670" s="170"/>
      <c r="D670" s="88"/>
      <c r="E670" s="113"/>
      <c r="F670" s="95"/>
      <c r="G670" s="105"/>
      <c r="H670" s="106"/>
      <c r="I670" s="105"/>
      <c r="J670" s="107"/>
      <c r="K670" s="99"/>
      <c r="L670" s="117"/>
      <c r="M670" s="118"/>
      <c r="N670" s="95"/>
      <c r="O670" s="88"/>
      <c r="P670" s="96"/>
      <c r="Q670" s="95"/>
      <c r="R670" s="88"/>
      <c r="S670" s="96"/>
      <c r="T670" s="122"/>
      <c r="U670" s="160"/>
      <c r="V670" s="168"/>
      <c r="W670" s="133"/>
      <c r="X670" s="133"/>
      <c r="Y670" s="134"/>
      <c r="Z670" s="515"/>
      <c r="AA670" s="138"/>
      <c r="AB670" s="139"/>
      <c r="AC670" s="140"/>
      <c r="AD670" s="148"/>
      <c r="AE670" s="149"/>
      <c r="AF670" s="150"/>
      <c r="AG670" s="151"/>
      <c r="AH670" s="151"/>
      <c r="AI670" s="151"/>
      <c r="AJ670" s="151"/>
      <c r="AK670" s="152"/>
      <c r="AL670" s="135"/>
      <c r="AM670" s="172"/>
      <c r="AN670" s="172"/>
      <c r="AO670" s="173"/>
    </row>
    <row r="671" spans="2:41" s="82" customFormat="1" ht="35.25" customHeight="1" x14ac:dyDescent="0.2">
      <c r="B671" s="171">
        <v>667</v>
      </c>
      <c r="C671" s="170"/>
      <c r="D671" s="88"/>
      <c r="E671" s="113"/>
      <c r="F671" s="95"/>
      <c r="G671" s="105"/>
      <c r="H671" s="106"/>
      <c r="I671" s="105"/>
      <c r="J671" s="107"/>
      <c r="K671" s="99"/>
      <c r="L671" s="117"/>
      <c r="M671" s="118"/>
      <c r="N671" s="95"/>
      <c r="O671" s="88"/>
      <c r="P671" s="96"/>
      <c r="Q671" s="95"/>
      <c r="R671" s="88"/>
      <c r="S671" s="96"/>
      <c r="T671" s="122"/>
      <c r="U671" s="160"/>
      <c r="V671" s="168"/>
      <c r="W671" s="133"/>
      <c r="X671" s="133"/>
      <c r="Y671" s="134"/>
      <c r="Z671" s="515"/>
      <c r="AA671" s="138"/>
      <c r="AB671" s="139"/>
      <c r="AC671" s="140"/>
      <c r="AD671" s="148"/>
      <c r="AE671" s="149"/>
      <c r="AF671" s="150"/>
      <c r="AG671" s="151"/>
      <c r="AH671" s="151"/>
      <c r="AI671" s="151"/>
      <c r="AJ671" s="151"/>
      <c r="AK671" s="152"/>
      <c r="AL671" s="135"/>
      <c r="AM671" s="172"/>
      <c r="AN671" s="172"/>
      <c r="AO671" s="173"/>
    </row>
    <row r="672" spans="2:41" s="82" customFormat="1" ht="35.25" customHeight="1" x14ac:dyDescent="0.2">
      <c r="B672" s="171">
        <v>668</v>
      </c>
      <c r="C672" s="170"/>
      <c r="D672" s="88"/>
      <c r="E672" s="113"/>
      <c r="F672" s="95"/>
      <c r="G672" s="105"/>
      <c r="H672" s="106"/>
      <c r="I672" s="105"/>
      <c r="J672" s="107"/>
      <c r="K672" s="99"/>
      <c r="L672" s="117"/>
      <c r="M672" s="118"/>
      <c r="N672" s="95"/>
      <c r="O672" s="88"/>
      <c r="P672" s="96"/>
      <c r="Q672" s="95"/>
      <c r="R672" s="88"/>
      <c r="S672" s="96"/>
      <c r="T672" s="122"/>
      <c r="U672" s="160"/>
      <c r="V672" s="168"/>
      <c r="W672" s="133"/>
      <c r="X672" s="133"/>
      <c r="Y672" s="134"/>
      <c r="Z672" s="515"/>
      <c r="AA672" s="138"/>
      <c r="AB672" s="139"/>
      <c r="AC672" s="140"/>
      <c r="AD672" s="148"/>
      <c r="AE672" s="149"/>
      <c r="AF672" s="150"/>
      <c r="AG672" s="151"/>
      <c r="AH672" s="151"/>
      <c r="AI672" s="151"/>
      <c r="AJ672" s="151"/>
      <c r="AK672" s="152"/>
      <c r="AL672" s="135"/>
      <c r="AM672" s="172"/>
      <c r="AN672" s="172"/>
      <c r="AO672" s="173"/>
    </row>
    <row r="673" spans="2:41" s="82" customFormat="1" ht="35.25" customHeight="1" x14ac:dyDescent="0.2">
      <c r="B673" s="171">
        <v>669</v>
      </c>
      <c r="C673" s="170"/>
      <c r="D673" s="88"/>
      <c r="E673" s="113"/>
      <c r="F673" s="95"/>
      <c r="G673" s="105"/>
      <c r="H673" s="106"/>
      <c r="I673" s="105"/>
      <c r="J673" s="107"/>
      <c r="K673" s="99"/>
      <c r="L673" s="117"/>
      <c r="M673" s="118"/>
      <c r="N673" s="95"/>
      <c r="O673" s="88"/>
      <c r="P673" s="96"/>
      <c r="Q673" s="95"/>
      <c r="R673" s="88"/>
      <c r="S673" s="96"/>
      <c r="T673" s="122"/>
      <c r="U673" s="160"/>
      <c r="V673" s="168"/>
      <c r="W673" s="133"/>
      <c r="X673" s="133"/>
      <c r="Y673" s="134"/>
      <c r="Z673" s="515"/>
      <c r="AA673" s="138"/>
      <c r="AB673" s="139"/>
      <c r="AC673" s="140"/>
      <c r="AD673" s="148"/>
      <c r="AE673" s="149"/>
      <c r="AF673" s="150"/>
      <c r="AG673" s="151"/>
      <c r="AH673" s="151"/>
      <c r="AI673" s="151"/>
      <c r="AJ673" s="151"/>
      <c r="AK673" s="152"/>
      <c r="AL673" s="135"/>
      <c r="AM673" s="172"/>
      <c r="AN673" s="172"/>
      <c r="AO673" s="173"/>
    </row>
    <row r="674" spans="2:41" s="82" customFormat="1" ht="35.25" customHeight="1" x14ac:dyDescent="0.2">
      <c r="B674" s="171">
        <v>670</v>
      </c>
      <c r="C674" s="170"/>
      <c r="D674" s="88"/>
      <c r="E674" s="113"/>
      <c r="F674" s="95"/>
      <c r="G674" s="105"/>
      <c r="H674" s="106"/>
      <c r="I674" s="105"/>
      <c r="J674" s="107"/>
      <c r="K674" s="99"/>
      <c r="L674" s="117"/>
      <c r="M674" s="118"/>
      <c r="N674" s="95"/>
      <c r="O674" s="88"/>
      <c r="P674" s="96"/>
      <c r="Q674" s="95"/>
      <c r="R674" s="88"/>
      <c r="S674" s="96"/>
      <c r="T674" s="122"/>
      <c r="U674" s="160"/>
      <c r="V674" s="168"/>
      <c r="W674" s="133"/>
      <c r="X674" s="133"/>
      <c r="Y674" s="134"/>
      <c r="Z674" s="515"/>
      <c r="AA674" s="138"/>
      <c r="AB674" s="139"/>
      <c r="AC674" s="140"/>
      <c r="AD674" s="148"/>
      <c r="AE674" s="149"/>
      <c r="AF674" s="150"/>
      <c r="AG674" s="151"/>
      <c r="AH674" s="151"/>
      <c r="AI674" s="151"/>
      <c r="AJ674" s="151"/>
      <c r="AK674" s="152"/>
      <c r="AL674" s="135"/>
      <c r="AM674" s="172"/>
      <c r="AN674" s="172"/>
      <c r="AO674" s="173"/>
    </row>
    <row r="675" spans="2:41" s="82" customFormat="1" ht="35.25" customHeight="1" x14ac:dyDescent="0.2">
      <c r="B675" s="171">
        <v>671</v>
      </c>
      <c r="C675" s="170"/>
      <c r="D675" s="88"/>
      <c r="E675" s="113"/>
      <c r="F675" s="95"/>
      <c r="G675" s="105"/>
      <c r="H675" s="106"/>
      <c r="I675" s="105"/>
      <c r="J675" s="107"/>
      <c r="K675" s="99"/>
      <c r="L675" s="117"/>
      <c r="M675" s="118"/>
      <c r="N675" s="95"/>
      <c r="O675" s="88"/>
      <c r="P675" s="96"/>
      <c r="Q675" s="95"/>
      <c r="R675" s="88"/>
      <c r="S675" s="96"/>
      <c r="T675" s="122"/>
      <c r="U675" s="160"/>
      <c r="V675" s="168"/>
      <c r="W675" s="133"/>
      <c r="X675" s="133"/>
      <c r="Y675" s="134"/>
      <c r="Z675" s="515"/>
      <c r="AA675" s="138"/>
      <c r="AB675" s="139"/>
      <c r="AC675" s="140"/>
      <c r="AD675" s="148"/>
      <c r="AE675" s="149"/>
      <c r="AF675" s="150"/>
      <c r="AG675" s="151"/>
      <c r="AH675" s="151"/>
      <c r="AI675" s="151"/>
      <c r="AJ675" s="151"/>
      <c r="AK675" s="152"/>
      <c r="AL675" s="135"/>
      <c r="AM675" s="172"/>
      <c r="AN675" s="172"/>
      <c r="AO675" s="173"/>
    </row>
    <row r="676" spans="2:41" s="82" customFormat="1" ht="35.25" customHeight="1" x14ac:dyDescent="0.2">
      <c r="B676" s="171">
        <v>672</v>
      </c>
      <c r="C676" s="170"/>
      <c r="D676" s="88"/>
      <c r="E676" s="113"/>
      <c r="F676" s="95"/>
      <c r="G676" s="105"/>
      <c r="H676" s="106"/>
      <c r="I676" s="105"/>
      <c r="J676" s="107"/>
      <c r="K676" s="99"/>
      <c r="L676" s="117"/>
      <c r="M676" s="118"/>
      <c r="N676" s="95"/>
      <c r="O676" s="88"/>
      <c r="P676" s="96"/>
      <c r="Q676" s="95"/>
      <c r="R676" s="88"/>
      <c r="S676" s="96"/>
      <c r="T676" s="122"/>
      <c r="U676" s="160"/>
      <c r="V676" s="168"/>
      <c r="W676" s="133"/>
      <c r="X676" s="133"/>
      <c r="Y676" s="134"/>
      <c r="Z676" s="515"/>
      <c r="AA676" s="138"/>
      <c r="AB676" s="139"/>
      <c r="AC676" s="140"/>
      <c r="AD676" s="148"/>
      <c r="AE676" s="149"/>
      <c r="AF676" s="150"/>
      <c r="AG676" s="151"/>
      <c r="AH676" s="151"/>
      <c r="AI676" s="151"/>
      <c r="AJ676" s="151"/>
      <c r="AK676" s="152"/>
      <c r="AL676" s="135"/>
      <c r="AM676" s="172"/>
      <c r="AN676" s="172"/>
      <c r="AO676" s="173"/>
    </row>
    <row r="677" spans="2:41" s="82" customFormat="1" ht="35.25" customHeight="1" x14ac:dyDescent="0.2">
      <c r="B677" s="171">
        <v>673</v>
      </c>
      <c r="C677" s="170"/>
      <c r="D677" s="88"/>
      <c r="E677" s="113"/>
      <c r="F677" s="95"/>
      <c r="G677" s="105"/>
      <c r="H677" s="106"/>
      <c r="I677" s="105"/>
      <c r="J677" s="107"/>
      <c r="K677" s="99"/>
      <c r="L677" s="117"/>
      <c r="M677" s="118"/>
      <c r="N677" s="95"/>
      <c r="O677" s="88"/>
      <c r="P677" s="96"/>
      <c r="Q677" s="95"/>
      <c r="R677" s="88"/>
      <c r="S677" s="96"/>
      <c r="T677" s="122"/>
      <c r="U677" s="160"/>
      <c r="V677" s="168"/>
      <c r="W677" s="133"/>
      <c r="X677" s="133"/>
      <c r="Y677" s="134"/>
      <c r="Z677" s="515"/>
      <c r="AA677" s="138"/>
      <c r="AB677" s="139"/>
      <c r="AC677" s="140"/>
      <c r="AD677" s="148"/>
      <c r="AE677" s="149"/>
      <c r="AF677" s="150"/>
      <c r="AG677" s="151"/>
      <c r="AH677" s="151"/>
      <c r="AI677" s="151"/>
      <c r="AJ677" s="151"/>
      <c r="AK677" s="152"/>
      <c r="AL677" s="135"/>
      <c r="AM677" s="172"/>
      <c r="AN677" s="172"/>
      <c r="AO677" s="173"/>
    </row>
    <row r="678" spans="2:41" s="82" customFormat="1" ht="35.25" customHeight="1" x14ac:dyDescent="0.2">
      <c r="B678" s="171">
        <v>674</v>
      </c>
      <c r="C678" s="170"/>
      <c r="D678" s="88"/>
      <c r="E678" s="113"/>
      <c r="F678" s="95"/>
      <c r="G678" s="105"/>
      <c r="H678" s="106"/>
      <c r="I678" s="105"/>
      <c r="J678" s="107"/>
      <c r="K678" s="99"/>
      <c r="L678" s="117"/>
      <c r="M678" s="118"/>
      <c r="N678" s="95"/>
      <c r="O678" s="88"/>
      <c r="P678" s="96"/>
      <c r="Q678" s="95"/>
      <c r="R678" s="88"/>
      <c r="S678" s="96"/>
      <c r="T678" s="122"/>
      <c r="U678" s="160"/>
      <c r="V678" s="168"/>
      <c r="W678" s="133"/>
      <c r="X678" s="133"/>
      <c r="Y678" s="134"/>
      <c r="Z678" s="515"/>
      <c r="AA678" s="138"/>
      <c r="AB678" s="139"/>
      <c r="AC678" s="140"/>
      <c r="AD678" s="148"/>
      <c r="AE678" s="149"/>
      <c r="AF678" s="150"/>
      <c r="AG678" s="151"/>
      <c r="AH678" s="151"/>
      <c r="AI678" s="151"/>
      <c r="AJ678" s="151"/>
      <c r="AK678" s="152"/>
      <c r="AL678" s="135"/>
      <c r="AM678" s="172"/>
      <c r="AN678" s="172"/>
      <c r="AO678" s="173"/>
    </row>
    <row r="679" spans="2:41" s="82" customFormat="1" ht="35.25" customHeight="1" x14ac:dyDescent="0.2">
      <c r="B679" s="171">
        <v>675</v>
      </c>
      <c r="C679" s="170"/>
      <c r="D679" s="88"/>
      <c r="E679" s="113"/>
      <c r="F679" s="95"/>
      <c r="G679" s="105"/>
      <c r="H679" s="106"/>
      <c r="I679" s="105"/>
      <c r="J679" s="107"/>
      <c r="K679" s="99"/>
      <c r="L679" s="117"/>
      <c r="M679" s="118"/>
      <c r="N679" s="95"/>
      <c r="O679" s="88"/>
      <c r="P679" s="96"/>
      <c r="Q679" s="95"/>
      <c r="R679" s="88"/>
      <c r="S679" s="96"/>
      <c r="T679" s="122"/>
      <c r="U679" s="160"/>
      <c r="V679" s="168"/>
      <c r="W679" s="133"/>
      <c r="X679" s="133"/>
      <c r="Y679" s="134"/>
      <c r="Z679" s="515"/>
      <c r="AA679" s="138"/>
      <c r="AB679" s="139"/>
      <c r="AC679" s="140"/>
      <c r="AD679" s="148"/>
      <c r="AE679" s="149"/>
      <c r="AF679" s="150"/>
      <c r="AG679" s="151"/>
      <c r="AH679" s="151"/>
      <c r="AI679" s="151"/>
      <c r="AJ679" s="151"/>
      <c r="AK679" s="152"/>
      <c r="AL679" s="135"/>
      <c r="AM679" s="172"/>
      <c r="AN679" s="172"/>
      <c r="AO679" s="173"/>
    </row>
    <row r="680" spans="2:41" s="82" customFormat="1" ht="35.25" customHeight="1" x14ac:dyDescent="0.2">
      <c r="B680" s="171">
        <v>676</v>
      </c>
      <c r="C680" s="170"/>
      <c r="D680" s="88"/>
      <c r="E680" s="113"/>
      <c r="F680" s="95"/>
      <c r="G680" s="105"/>
      <c r="H680" s="106"/>
      <c r="I680" s="105"/>
      <c r="J680" s="107"/>
      <c r="K680" s="99"/>
      <c r="L680" s="117"/>
      <c r="M680" s="118"/>
      <c r="N680" s="95"/>
      <c r="O680" s="88"/>
      <c r="P680" s="96"/>
      <c r="Q680" s="95"/>
      <c r="R680" s="88"/>
      <c r="S680" s="96"/>
      <c r="T680" s="122"/>
      <c r="U680" s="160"/>
      <c r="V680" s="168"/>
      <c r="W680" s="133"/>
      <c r="X680" s="133"/>
      <c r="Y680" s="134"/>
      <c r="Z680" s="515"/>
      <c r="AA680" s="138"/>
      <c r="AB680" s="139"/>
      <c r="AC680" s="140"/>
      <c r="AD680" s="148"/>
      <c r="AE680" s="149"/>
      <c r="AF680" s="150"/>
      <c r="AG680" s="151"/>
      <c r="AH680" s="151"/>
      <c r="AI680" s="151"/>
      <c r="AJ680" s="151"/>
      <c r="AK680" s="152"/>
      <c r="AL680" s="135"/>
      <c r="AM680" s="172"/>
      <c r="AN680" s="172"/>
      <c r="AO680" s="173"/>
    </row>
    <row r="681" spans="2:41" s="82" customFormat="1" ht="35.25" customHeight="1" x14ac:dyDescent="0.2">
      <c r="B681" s="171">
        <v>677</v>
      </c>
      <c r="C681" s="170"/>
      <c r="D681" s="88"/>
      <c r="E681" s="113"/>
      <c r="F681" s="95"/>
      <c r="G681" s="105"/>
      <c r="H681" s="106"/>
      <c r="I681" s="105"/>
      <c r="J681" s="107"/>
      <c r="K681" s="99"/>
      <c r="L681" s="117"/>
      <c r="M681" s="118"/>
      <c r="N681" s="95"/>
      <c r="O681" s="88"/>
      <c r="P681" s="96"/>
      <c r="Q681" s="95"/>
      <c r="R681" s="88"/>
      <c r="S681" s="96"/>
      <c r="T681" s="122"/>
      <c r="U681" s="160"/>
      <c r="V681" s="168"/>
      <c r="W681" s="133"/>
      <c r="X681" s="133"/>
      <c r="Y681" s="134"/>
      <c r="Z681" s="515"/>
      <c r="AA681" s="138"/>
      <c r="AB681" s="139"/>
      <c r="AC681" s="140"/>
      <c r="AD681" s="148"/>
      <c r="AE681" s="149"/>
      <c r="AF681" s="150"/>
      <c r="AG681" s="151"/>
      <c r="AH681" s="151"/>
      <c r="AI681" s="151"/>
      <c r="AJ681" s="151"/>
      <c r="AK681" s="152"/>
      <c r="AL681" s="135"/>
      <c r="AM681" s="172"/>
      <c r="AN681" s="172"/>
      <c r="AO681" s="173"/>
    </row>
    <row r="682" spans="2:41" s="82" customFormat="1" ht="35.25" customHeight="1" x14ac:dyDescent="0.2">
      <c r="B682" s="171">
        <v>678</v>
      </c>
      <c r="C682" s="170"/>
      <c r="D682" s="88"/>
      <c r="E682" s="113"/>
      <c r="F682" s="95"/>
      <c r="G682" s="105"/>
      <c r="H682" s="106"/>
      <c r="I682" s="105"/>
      <c r="J682" s="107"/>
      <c r="K682" s="99"/>
      <c r="L682" s="117"/>
      <c r="M682" s="118"/>
      <c r="N682" s="95"/>
      <c r="O682" s="88"/>
      <c r="P682" s="96"/>
      <c r="Q682" s="95"/>
      <c r="R682" s="88"/>
      <c r="S682" s="96"/>
      <c r="T682" s="122"/>
      <c r="U682" s="160"/>
      <c r="V682" s="168"/>
      <c r="W682" s="133"/>
      <c r="X682" s="133"/>
      <c r="Y682" s="134"/>
      <c r="Z682" s="515"/>
      <c r="AA682" s="138"/>
      <c r="AB682" s="139"/>
      <c r="AC682" s="140"/>
      <c r="AD682" s="148"/>
      <c r="AE682" s="149"/>
      <c r="AF682" s="150"/>
      <c r="AG682" s="151"/>
      <c r="AH682" s="151"/>
      <c r="AI682" s="151"/>
      <c r="AJ682" s="151"/>
      <c r="AK682" s="152"/>
      <c r="AL682" s="135"/>
      <c r="AM682" s="172"/>
      <c r="AN682" s="172"/>
      <c r="AO682" s="173"/>
    </row>
    <row r="683" spans="2:41" s="82" customFormat="1" ht="35.25" customHeight="1" x14ac:dyDescent="0.2">
      <c r="B683" s="171">
        <v>679</v>
      </c>
      <c r="C683" s="170"/>
      <c r="D683" s="88"/>
      <c r="E683" s="113"/>
      <c r="F683" s="95"/>
      <c r="G683" s="105"/>
      <c r="H683" s="106"/>
      <c r="I683" s="105"/>
      <c r="J683" s="107"/>
      <c r="K683" s="99"/>
      <c r="L683" s="117"/>
      <c r="M683" s="118"/>
      <c r="N683" s="95"/>
      <c r="O683" s="88"/>
      <c r="P683" s="96"/>
      <c r="Q683" s="95"/>
      <c r="R683" s="88"/>
      <c r="S683" s="96"/>
      <c r="T683" s="122"/>
      <c r="U683" s="160"/>
      <c r="V683" s="168"/>
      <c r="W683" s="133"/>
      <c r="X683" s="133"/>
      <c r="Y683" s="134"/>
      <c r="Z683" s="515"/>
      <c r="AA683" s="138"/>
      <c r="AB683" s="139"/>
      <c r="AC683" s="140"/>
      <c r="AD683" s="148"/>
      <c r="AE683" s="149"/>
      <c r="AF683" s="150"/>
      <c r="AG683" s="151"/>
      <c r="AH683" s="151"/>
      <c r="AI683" s="151"/>
      <c r="AJ683" s="151"/>
      <c r="AK683" s="152"/>
      <c r="AL683" s="135"/>
      <c r="AM683" s="172"/>
      <c r="AN683" s="172"/>
      <c r="AO683" s="173"/>
    </row>
    <row r="684" spans="2:41" s="82" customFormat="1" ht="35.25" customHeight="1" x14ac:dyDescent="0.2">
      <c r="B684" s="171">
        <v>680</v>
      </c>
      <c r="C684" s="170"/>
      <c r="D684" s="88"/>
      <c r="E684" s="113"/>
      <c r="F684" s="95"/>
      <c r="G684" s="105"/>
      <c r="H684" s="106"/>
      <c r="I684" s="105"/>
      <c r="J684" s="107"/>
      <c r="K684" s="99"/>
      <c r="L684" s="117"/>
      <c r="M684" s="118"/>
      <c r="N684" s="95"/>
      <c r="O684" s="88"/>
      <c r="P684" s="96"/>
      <c r="Q684" s="95"/>
      <c r="R684" s="88"/>
      <c r="S684" s="96"/>
      <c r="T684" s="122"/>
      <c r="U684" s="160"/>
      <c r="V684" s="168"/>
      <c r="W684" s="133"/>
      <c r="X684" s="133"/>
      <c r="Y684" s="134"/>
      <c r="Z684" s="515"/>
      <c r="AA684" s="138"/>
      <c r="AB684" s="139"/>
      <c r="AC684" s="140"/>
      <c r="AD684" s="148"/>
      <c r="AE684" s="149"/>
      <c r="AF684" s="150"/>
      <c r="AG684" s="151"/>
      <c r="AH684" s="151"/>
      <c r="AI684" s="151"/>
      <c r="AJ684" s="151"/>
      <c r="AK684" s="152"/>
      <c r="AL684" s="135"/>
      <c r="AM684" s="172"/>
      <c r="AN684" s="172"/>
      <c r="AO684" s="173"/>
    </row>
    <row r="685" spans="2:41" s="82" customFormat="1" ht="35.25" customHeight="1" x14ac:dyDescent="0.2">
      <c r="B685" s="171">
        <v>681</v>
      </c>
      <c r="C685" s="170"/>
      <c r="D685" s="88"/>
      <c r="E685" s="113"/>
      <c r="F685" s="95"/>
      <c r="G685" s="105"/>
      <c r="H685" s="106"/>
      <c r="I685" s="105"/>
      <c r="J685" s="107"/>
      <c r="K685" s="99"/>
      <c r="L685" s="117"/>
      <c r="M685" s="118"/>
      <c r="N685" s="95"/>
      <c r="O685" s="88"/>
      <c r="P685" s="96"/>
      <c r="Q685" s="95"/>
      <c r="R685" s="88"/>
      <c r="S685" s="96"/>
      <c r="T685" s="122"/>
      <c r="U685" s="160"/>
      <c r="V685" s="168"/>
      <c r="W685" s="133"/>
      <c r="X685" s="133"/>
      <c r="Y685" s="134"/>
      <c r="Z685" s="515"/>
      <c r="AA685" s="138"/>
      <c r="AB685" s="139"/>
      <c r="AC685" s="140"/>
      <c r="AD685" s="148"/>
      <c r="AE685" s="149"/>
      <c r="AF685" s="150"/>
      <c r="AG685" s="151"/>
      <c r="AH685" s="151"/>
      <c r="AI685" s="151"/>
      <c r="AJ685" s="151"/>
      <c r="AK685" s="152"/>
      <c r="AL685" s="135"/>
      <c r="AM685" s="172"/>
      <c r="AN685" s="172"/>
      <c r="AO685" s="173"/>
    </row>
    <row r="686" spans="2:41" s="82" customFormat="1" ht="35.25" customHeight="1" x14ac:dyDescent="0.2">
      <c r="B686" s="171">
        <v>682</v>
      </c>
      <c r="C686" s="170"/>
      <c r="D686" s="88"/>
      <c r="E686" s="113"/>
      <c r="F686" s="95"/>
      <c r="G686" s="105"/>
      <c r="H686" s="106"/>
      <c r="I686" s="105"/>
      <c r="J686" s="107"/>
      <c r="K686" s="99"/>
      <c r="L686" s="117"/>
      <c r="M686" s="118"/>
      <c r="N686" s="95"/>
      <c r="O686" s="88"/>
      <c r="P686" s="96"/>
      <c r="Q686" s="95"/>
      <c r="R686" s="88"/>
      <c r="S686" s="96"/>
      <c r="T686" s="122"/>
      <c r="U686" s="160"/>
      <c r="V686" s="168"/>
      <c r="W686" s="133"/>
      <c r="X686" s="133"/>
      <c r="Y686" s="134"/>
      <c r="Z686" s="515"/>
      <c r="AA686" s="138"/>
      <c r="AB686" s="139"/>
      <c r="AC686" s="140"/>
      <c r="AD686" s="148"/>
      <c r="AE686" s="149"/>
      <c r="AF686" s="150"/>
      <c r="AG686" s="151"/>
      <c r="AH686" s="151"/>
      <c r="AI686" s="151"/>
      <c r="AJ686" s="151"/>
      <c r="AK686" s="152"/>
      <c r="AL686" s="135"/>
      <c r="AM686" s="172"/>
      <c r="AN686" s="172"/>
      <c r="AO686" s="173"/>
    </row>
    <row r="687" spans="2:41" s="82" customFormat="1" ht="35.25" customHeight="1" x14ac:dyDescent="0.2">
      <c r="B687" s="171">
        <v>683</v>
      </c>
      <c r="C687" s="170"/>
      <c r="D687" s="88"/>
      <c r="E687" s="113"/>
      <c r="F687" s="95"/>
      <c r="G687" s="105"/>
      <c r="H687" s="106"/>
      <c r="I687" s="105"/>
      <c r="J687" s="107"/>
      <c r="K687" s="99"/>
      <c r="L687" s="117"/>
      <c r="M687" s="118"/>
      <c r="N687" s="95"/>
      <c r="O687" s="88"/>
      <c r="P687" s="96"/>
      <c r="Q687" s="95"/>
      <c r="R687" s="88"/>
      <c r="S687" s="96"/>
      <c r="T687" s="122"/>
      <c r="U687" s="160"/>
      <c r="V687" s="168"/>
      <c r="W687" s="133"/>
      <c r="X687" s="133"/>
      <c r="Y687" s="134"/>
      <c r="Z687" s="515"/>
      <c r="AA687" s="138"/>
      <c r="AB687" s="139"/>
      <c r="AC687" s="140"/>
      <c r="AD687" s="148"/>
      <c r="AE687" s="149"/>
      <c r="AF687" s="150"/>
      <c r="AG687" s="151"/>
      <c r="AH687" s="151"/>
      <c r="AI687" s="151"/>
      <c r="AJ687" s="151"/>
      <c r="AK687" s="152"/>
      <c r="AL687" s="135"/>
      <c r="AM687" s="172"/>
      <c r="AN687" s="172"/>
      <c r="AO687" s="173"/>
    </row>
    <row r="688" spans="2:41" s="82" customFormat="1" ht="35.25" customHeight="1" x14ac:dyDescent="0.2">
      <c r="B688" s="171">
        <v>684</v>
      </c>
      <c r="C688" s="170"/>
      <c r="D688" s="88"/>
      <c r="E688" s="113"/>
      <c r="F688" s="95"/>
      <c r="G688" s="105"/>
      <c r="H688" s="106"/>
      <c r="I688" s="105"/>
      <c r="J688" s="107"/>
      <c r="K688" s="99"/>
      <c r="L688" s="117"/>
      <c r="M688" s="118"/>
      <c r="N688" s="95"/>
      <c r="O688" s="88"/>
      <c r="P688" s="96"/>
      <c r="Q688" s="95"/>
      <c r="R688" s="88"/>
      <c r="S688" s="96"/>
      <c r="T688" s="122"/>
      <c r="U688" s="160"/>
      <c r="V688" s="168"/>
      <c r="W688" s="133"/>
      <c r="X688" s="133"/>
      <c r="Y688" s="134"/>
      <c r="Z688" s="515"/>
      <c r="AA688" s="138"/>
      <c r="AB688" s="139"/>
      <c r="AC688" s="140"/>
      <c r="AD688" s="148"/>
      <c r="AE688" s="149"/>
      <c r="AF688" s="150"/>
      <c r="AG688" s="151"/>
      <c r="AH688" s="151"/>
      <c r="AI688" s="151"/>
      <c r="AJ688" s="151"/>
      <c r="AK688" s="152"/>
      <c r="AL688" s="135"/>
      <c r="AM688" s="172"/>
      <c r="AN688" s="172"/>
      <c r="AO688" s="173"/>
    </row>
    <row r="689" spans="2:41" s="82" customFormat="1" ht="35.25" customHeight="1" x14ac:dyDescent="0.2">
      <c r="B689" s="171">
        <v>685</v>
      </c>
      <c r="C689" s="170"/>
      <c r="D689" s="88"/>
      <c r="E689" s="113"/>
      <c r="F689" s="95"/>
      <c r="G689" s="105"/>
      <c r="H689" s="106"/>
      <c r="I689" s="105"/>
      <c r="J689" s="107"/>
      <c r="K689" s="99"/>
      <c r="L689" s="117"/>
      <c r="M689" s="118"/>
      <c r="N689" s="95"/>
      <c r="O689" s="88"/>
      <c r="P689" s="96"/>
      <c r="Q689" s="95"/>
      <c r="R689" s="88"/>
      <c r="S689" s="96"/>
      <c r="T689" s="122"/>
      <c r="U689" s="160"/>
      <c r="V689" s="168"/>
      <c r="W689" s="133"/>
      <c r="X689" s="133"/>
      <c r="Y689" s="134"/>
      <c r="Z689" s="515"/>
      <c r="AA689" s="138"/>
      <c r="AB689" s="139"/>
      <c r="AC689" s="140"/>
      <c r="AD689" s="148"/>
      <c r="AE689" s="149"/>
      <c r="AF689" s="150"/>
      <c r="AG689" s="151"/>
      <c r="AH689" s="151"/>
      <c r="AI689" s="151"/>
      <c r="AJ689" s="151"/>
      <c r="AK689" s="152"/>
      <c r="AL689" s="135"/>
      <c r="AM689" s="172"/>
      <c r="AN689" s="172"/>
      <c r="AO689" s="173"/>
    </row>
    <row r="690" spans="2:41" s="82" customFormat="1" ht="35.25" customHeight="1" x14ac:dyDescent="0.2">
      <c r="B690" s="171">
        <v>686</v>
      </c>
      <c r="C690" s="170"/>
      <c r="D690" s="88"/>
      <c r="E690" s="113"/>
      <c r="F690" s="95"/>
      <c r="G690" s="105"/>
      <c r="H690" s="106"/>
      <c r="I690" s="105"/>
      <c r="J690" s="107"/>
      <c r="K690" s="99"/>
      <c r="L690" s="117"/>
      <c r="M690" s="118"/>
      <c r="N690" s="95"/>
      <c r="O690" s="88"/>
      <c r="P690" s="96"/>
      <c r="Q690" s="95"/>
      <c r="R690" s="88"/>
      <c r="S690" s="96"/>
      <c r="T690" s="122"/>
      <c r="U690" s="160"/>
      <c r="V690" s="168"/>
      <c r="W690" s="133"/>
      <c r="X690" s="133"/>
      <c r="Y690" s="134"/>
      <c r="Z690" s="515"/>
      <c r="AA690" s="138"/>
      <c r="AB690" s="139"/>
      <c r="AC690" s="140"/>
      <c r="AD690" s="148"/>
      <c r="AE690" s="149"/>
      <c r="AF690" s="150"/>
      <c r="AG690" s="151"/>
      <c r="AH690" s="151"/>
      <c r="AI690" s="151"/>
      <c r="AJ690" s="151"/>
      <c r="AK690" s="152"/>
      <c r="AL690" s="135"/>
      <c r="AM690" s="172"/>
      <c r="AN690" s="172"/>
      <c r="AO690" s="173"/>
    </row>
    <row r="691" spans="2:41" s="82" customFormat="1" ht="35.25" customHeight="1" x14ac:dyDescent="0.2">
      <c r="B691" s="171">
        <v>687</v>
      </c>
      <c r="C691" s="170"/>
      <c r="D691" s="88"/>
      <c r="E691" s="113"/>
      <c r="F691" s="95"/>
      <c r="G691" s="105"/>
      <c r="H691" s="106"/>
      <c r="I691" s="105"/>
      <c r="J691" s="107"/>
      <c r="K691" s="99"/>
      <c r="L691" s="117"/>
      <c r="M691" s="118"/>
      <c r="N691" s="95"/>
      <c r="O691" s="88"/>
      <c r="P691" s="96"/>
      <c r="Q691" s="95"/>
      <c r="R691" s="88"/>
      <c r="S691" s="96"/>
      <c r="T691" s="122"/>
      <c r="U691" s="160"/>
      <c r="V691" s="168"/>
      <c r="W691" s="133"/>
      <c r="X691" s="133"/>
      <c r="Y691" s="134"/>
      <c r="Z691" s="515"/>
      <c r="AA691" s="138"/>
      <c r="AB691" s="139"/>
      <c r="AC691" s="140"/>
      <c r="AD691" s="148"/>
      <c r="AE691" s="149"/>
      <c r="AF691" s="150"/>
      <c r="AG691" s="151"/>
      <c r="AH691" s="151"/>
      <c r="AI691" s="151"/>
      <c r="AJ691" s="151"/>
      <c r="AK691" s="152"/>
      <c r="AL691" s="135"/>
      <c r="AM691" s="172"/>
      <c r="AN691" s="172"/>
      <c r="AO691" s="173"/>
    </row>
    <row r="692" spans="2:41" s="82" customFormat="1" ht="35.25" customHeight="1" x14ac:dyDescent="0.2">
      <c r="B692" s="171">
        <v>688</v>
      </c>
      <c r="C692" s="170"/>
      <c r="D692" s="88"/>
      <c r="E692" s="113"/>
      <c r="F692" s="95"/>
      <c r="G692" s="105"/>
      <c r="H692" s="106"/>
      <c r="I692" s="105"/>
      <c r="J692" s="107"/>
      <c r="K692" s="99"/>
      <c r="L692" s="117"/>
      <c r="M692" s="118"/>
      <c r="N692" s="95"/>
      <c r="O692" s="88"/>
      <c r="P692" s="96"/>
      <c r="Q692" s="95"/>
      <c r="R692" s="88"/>
      <c r="S692" s="96"/>
      <c r="T692" s="122"/>
      <c r="U692" s="160"/>
      <c r="V692" s="168"/>
      <c r="W692" s="133"/>
      <c r="X692" s="133"/>
      <c r="Y692" s="134"/>
      <c r="Z692" s="515"/>
      <c r="AA692" s="138"/>
      <c r="AB692" s="139"/>
      <c r="AC692" s="140"/>
      <c r="AD692" s="148"/>
      <c r="AE692" s="149"/>
      <c r="AF692" s="150"/>
      <c r="AG692" s="151"/>
      <c r="AH692" s="151"/>
      <c r="AI692" s="151"/>
      <c r="AJ692" s="151"/>
      <c r="AK692" s="152"/>
      <c r="AL692" s="135"/>
      <c r="AM692" s="172"/>
      <c r="AN692" s="172"/>
      <c r="AO692" s="173"/>
    </row>
    <row r="693" spans="2:41" s="82" customFormat="1" ht="35.25" customHeight="1" x14ac:dyDescent="0.2">
      <c r="B693" s="171">
        <v>689</v>
      </c>
      <c r="C693" s="170"/>
      <c r="D693" s="88"/>
      <c r="E693" s="113"/>
      <c r="F693" s="95"/>
      <c r="G693" s="105"/>
      <c r="H693" s="106"/>
      <c r="I693" s="105"/>
      <c r="J693" s="107"/>
      <c r="K693" s="99"/>
      <c r="L693" s="117"/>
      <c r="M693" s="118"/>
      <c r="N693" s="95"/>
      <c r="O693" s="88"/>
      <c r="P693" s="96"/>
      <c r="Q693" s="95"/>
      <c r="R693" s="88"/>
      <c r="S693" s="96"/>
      <c r="T693" s="122"/>
      <c r="U693" s="160"/>
      <c r="V693" s="168"/>
      <c r="W693" s="133"/>
      <c r="X693" s="133"/>
      <c r="Y693" s="134"/>
      <c r="Z693" s="515"/>
      <c r="AA693" s="138"/>
      <c r="AB693" s="139"/>
      <c r="AC693" s="140"/>
      <c r="AD693" s="148"/>
      <c r="AE693" s="149"/>
      <c r="AF693" s="150"/>
      <c r="AG693" s="151"/>
      <c r="AH693" s="151"/>
      <c r="AI693" s="151"/>
      <c r="AJ693" s="151"/>
      <c r="AK693" s="152"/>
      <c r="AL693" s="135"/>
      <c r="AM693" s="172"/>
      <c r="AN693" s="172"/>
      <c r="AO693" s="173"/>
    </row>
    <row r="694" spans="2:41" s="82" customFormat="1" ht="35.25" customHeight="1" x14ac:dyDescent="0.2">
      <c r="B694" s="171">
        <v>690</v>
      </c>
      <c r="C694" s="170"/>
      <c r="D694" s="88"/>
      <c r="E694" s="113"/>
      <c r="F694" s="95"/>
      <c r="G694" s="105"/>
      <c r="H694" s="106"/>
      <c r="I694" s="105"/>
      <c r="J694" s="107"/>
      <c r="K694" s="99"/>
      <c r="L694" s="117"/>
      <c r="M694" s="118"/>
      <c r="N694" s="95"/>
      <c r="O694" s="88"/>
      <c r="P694" s="96"/>
      <c r="Q694" s="95"/>
      <c r="R694" s="88"/>
      <c r="S694" s="96"/>
      <c r="T694" s="122"/>
      <c r="U694" s="160"/>
      <c r="V694" s="168"/>
      <c r="W694" s="133"/>
      <c r="X694" s="133"/>
      <c r="Y694" s="134"/>
      <c r="Z694" s="515"/>
      <c r="AA694" s="138"/>
      <c r="AB694" s="139"/>
      <c r="AC694" s="140"/>
      <c r="AD694" s="148"/>
      <c r="AE694" s="149"/>
      <c r="AF694" s="150"/>
      <c r="AG694" s="151"/>
      <c r="AH694" s="151"/>
      <c r="AI694" s="151"/>
      <c r="AJ694" s="151"/>
      <c r="AK694" s="152"/>
      <c r="AL694" s="135"/>
      <c r="AM694" s="172"/>
      <c r="AN694" s="172"/>
      <c r="AO694" s="173"/>
    </row>
    <row r="695" spans="2:41" s="82" customFormat="1" ht="35.25" customHeight="1" x14ac:dyDescent="0.2">
      <c r="B695" s="171">
        <v>691</v>
      </c>
      <c r="C695" s="170"/>
      <c r="D695" s="88"/>
      <c r="E695" s="113"/>
      <c r="F695" s="95"/>
      <c r="G695" s="105"/>
      <c r="H695" s="106"/>
      <c r="I695" s="105"/>
      <c r="J695" s="107"/>
      <c r="K695" s="99"/>
      <c r="L695" s="117"/>
      <c r="M695" s="118"/>
      <c r="N695" s="95"/>
      <c r="O695" s="88"/>
      <c r="P695" s="96"/>
      <c r="Q695" s="95"/>
      <c r="R695" s="88"/>
      <c r="S695" s="96"/>
      <c r="T695" s="122"/>
      <c r="U695" s="160"/>
      <c r="V695" s="168"/>
      <c r="W695" s="133"/>
      <c r="X695" s="133"/>
      <c r="Y695" s="134"/>
      <c r="Z695" s="515"/>
      <c r="AA695" s="138"/>
      <c r="AB695" s="139"/>
      <c r="AC695" s="140"/>
      <c r="AD695" s="148"/>
      <c r="AE695" s="149"/>
      <c r="AF695" s="150"/>
      <c r="AG695" s="151"/>
      <c r="AH695" s="151"/>
      <c r="AI695" s="151"/>
      <c r="AJ695" s="151"/>
      <c r="AK695" s="152"/>
      <c r="AL695" s="135"/>
      <c r="AM695" s="172"/>
      <c r="AN695" s="172"/>
      <c r="AO695" s="173"/>
    </row>
    <row r="696" spans="2:41" s="82" customFormat="1" ht="35.25" customHeight="1" x14ac:dyDescent="0.2">
      <c r="B696" s="171">
        <v>692</v>
      </c>
      <c r="C696" s="170"/>
      <c r="D696" s="88"/>
      <c r="E696" s="113"/>
      <c r="F696" s="95"/>
      <c r="G696" s="105"/>
      <c r="H696" s="106"/>
      <c r="I696" s="105"/>
      <c r="J696" s="107"/>
      <c r="K696" s="99"/>
      <c r="L696" s="117"/>
      <c r="M696" s="118"/>
      <c r="N696" s="95"/>
      <c r="O696" s="88"/>
      <c r="P696" s="96"/>
      <c r="Q696" s="95"/>
      <c r="R696" s="88"/>
      <c r="S696" s="96"/>
      <c r="T696" s="122"/>
      <c r="U696" s="160"/>
      <c r="V696" s="168"/>
      <c r="W696" s="133"/>
      <c r="X696" s="133"/>
      <c r="Y696" s="134"/>
      <c r="Z696" s="515"/>
      <c r="AA696" s="138"/>
      <c r="AB696" s="139"/>
      <c r="AC696" s="140"/>
      <c r="AD696" s="148"/>
      <c r="AE696" s="149"/>
      <c r="AF696" s="150"/>
      <c r="AG696" s="151"/>
      <c r="AH696" s="151"/>
      <c r="AI696" s="151"/>
      <c r="AJ696" s="151"/>
      <c r="AK696" s="152"/>
      <c r="AL696" s="135"/>
      <c r="AM696" s="172"/>
      <c r="AN696" s="172"/>
      <c r="AO696" s="173"/>
    </row>
    <row r="697" spans="2:41" s="82" customFormat="1" ht="35.25" customHeight="1" x14ac:dyDescent="0.2">
      <c r="B697" s="171">
        <v>693</v>
      </c>
      <c r="C697" s="170"/>
      <c r="D697" s="88"/>
      <c r="E697" s="113"/>
      <c r="F697" s="95"/>
      <c r="G697" s="105"/>
      <c r="H697" s="106"/>
      <c r="I697" s="105"/>
      <c r="J697" s="107"/>
      <c r="K697" s="99"/>
      <c r="L697" s="117"/>
      <c r="M697" s="118"/>
      <c r="N697" s="95"/>
      <c r="O697" s="88"/>
      <c r="P697" s="96"/>
      <c r="Q697" s="95"/>
      <c r="R697" s="88"/>
      <c r="S697" s="96"/>
      <c r="T697" s="122"/>
      <c r="U697" s="160"/>
      <c r="V697" s="168"/>
      <c r="W697" s="133"/>
      <c r="X697" s="133"/>
      <c r="Y697" s="134"/>
      <c r="Z697" s="515"/>
      <c r="AA697" s="138"/>
      <c r="AB697" s="139"/>
      <c r="AC697" s="140"/>
      <c r="AD697" s="148"/>
      <c r="AE697" s="149"/>
      <c r="AF697" s="150"/>
      <c r="AG697" s="151"/>
      <c r="AH697" s="151"/>
      <c r="AI697" s="151"/>
      <c r="AJ697" s="151"/>
      <c r="AK697" s="152"/>
      <c r="AL697" s="135"/>
      <c r="AM697" s="172"/>
      <c r="AN697" s="172"/>
      <c r="AO697" s="173"/>
    </row>
    <row r="698" spans="2:41" s="82" customFormat="1" ht="35.25" customHeight="1" x14ac:dyDescent="0.2">
      <c r="B698" s="171">
        <v>694</v>
      </c>
      <c r="C698" s="170"/>
      <c r="D698" s="88"/>
      <c r="E698" s="113"/>
      <c r="F698" s="95"/>
      <c r="G698" s="105"/>
      <c r="H698" s="106"/>
      <c r="I698" s="105"/>
      <c r="J698" s="107"/>
      <c r="K698" s="99"/>
      <c r="L698" s="117"/>
      <c r="M698" s="118"/>
      <c r="N698" s="95"/>
      <c r="O698" s="88"/>
      <c r="P698" s="96"/>
      <c r="Q698" s="95"/>
      <c r="R698" s="88"/>
      <c r="S698" s="96"/>
      <c r="T698" s="122"/>
      <c r="U698" s="160"/>
      <c r="V698" s="168"/>
      <c r="W698" s="133"/>
      <c r="X698" s="133"/>
      <c r="Y698" s="134"/>
      <c r="Z698" s="515"/>
      <c r="AA698" s="138"/>
      <c r="AB698" s="139"/>
      <c r="AC698" s="140"/>
      <c r="AD698" s="148"/>
      <c r="AE698" s="149"/>
      <c r="AF698" s="150"/>
      <c r="AG698" s="151"/>
      <c r="AH698" s="151"/>
      <c r="AI698" s="151"/>
      <c r="AJ698" s="151"/>
      <c r="AK698" s="152"/>
      <c r="AL698" s="135"/>
      <c r="AM698" s="172"/>
      <c r="AN698" s="172"/>
      <c r="AO698" s="173"/>
    </row>
    <row r="699" spans="2:41" s="82" customFormat="1" ht="35.25" customHeight="1" x14ac:dyDescent="0.2">
      <c r="B699" s="171">
        <v>695</v>
      </c>
      <c r="C699" s="170"/>
      <c r="D699" s="88"/>
      <c r="E699" s="113"/>
      <c r="F699" s="95"/>
      <c r="G699" s="105"/>
      <c r="H699" s="106"/>
      <c r="I699" s="105"/>
      <c r="J699" s="107"/>
      <c r="K699" s="99"/>
      <c r="L699" s="117"/>
      <c r="M699" s="118"/>
      <c r="N699" s="95"/>
      <c r="O699" s="88"/>
      <c r="P699" s="96"/>
      <c r="Q699" s="95"/>
      <c r="R699" s="88"/>
      <c r="S699" s="96"/>
      <c r="T699" s="122"/>
      <c r="U699" s="160"/>
      <c r="V699" s="168"/>
      <c r="W699" s="133"/>
      <c r="X699" s="133"/>
      <c r="Y699" s="134"/>
      <c r="Z699" s="515"/>
      <c r="AA699" s="138"/>
      <c r="AB699" s="139"/>
      <c r="AC699" s="140"/>
      <c r="AD699" s="148"/>
      <c r="AE699" s="149"/>
      <c r="AF699" s="150"/>
      <c r="AG699" s="151"/>
      <c r="AH699" s="151"/>
      <c r="AI699" s="151"/>
      <c r="AJ699" s="151"/>
      <c r="AK699" s="152"/>
      <c r="AL699" s="135"/>
      <c r="AM699" s="172"/>
      <c r="AN699" s="172"/>
      <c r="AO699" s="173"/>
    </row>
    <row r="700" spans="2:41" s="82" customFormat="1" ht="35.25" customHeight="1" x14ac:dyDescent="0.2">
      <c r="B700" s="171">
        <v>696</v>
      </c>
      <c r="C700" s="170"/>
      <c r="D700" s="88"/>
      <c r="E700" s="113"/>
      <c r="F700" s="95"/>
      <c r="G700" s="105"/>
      <c r="H700" s="106"/>
      <c r="I700" s="105"/>
      <c r="J700" s="107"/>
      <c r="K700" s="99"/>
      <c r="L700" s="117"/>
      <c r="M700" s="118"/>
      <c r="N700" s="95"/>
      <c r="O700" s="88"/>
      <c r="P700" s="96"/>
      <c r="Q700" s="95"/>
      <c r="R700" s="88"/>
      <c r="S700" s="96"/>
      <c r="T700" s="122"/>
      <c r="U700" s="160"/>
      <c r="V700" s="168"/>
      <c r="W700" s="133"/>
      <c r="X700" s="133"/>
      <c r="Y700" s="134"/>
      <c r="Z700" s="515"/>
      <c r="AA700" s="138"/>
      <c r="AB700" s="139"/>
      <c r="AC700" s="140"/>
      <c r="AD700" s="148"/>
      <c r="AE700" s="149"/>
      <c r="AF700" s="150"/>
      <c r="AG700" s="151"/>
      <c r="AH700" s="151"/>
      <c r="AI700" s="151"/>
      <c r="AJ700" s="151"/>
      <c r="AK700" s="152"/>
      <c r="AL700" s="135"/>
      <c r="AM700" s="172"/>
      <c r="AN700" s="172"/>
      <c r="AO700" s="173"/>
    </row>
    <row r="701" spans="2:41" s="82" customFormat="1" ht="35.25" customHeight="1" x14ac:dyDescent="0.2">
      <c r="B701" s="171">
        <v>697</v>
      </c>
      <c r="C701" s="170"/>
      <c r="D701" s="88"/>
      <c r="E701" s="113"/>
      <c r="F701" s="95"/>
      <c r="G701" s="105"/>
      <c r="H701" s="106"/>
      <c r="I701" s="105"/>
      <c r="J701" s="107"/>
      <c r="K701" s="99"/>
      <c r="L701" s="117"/>
      <c r="M701" s="118"/>
      <c r="N701" s="95"/>
      <c r="O701" s="88"/>
      <c r="P701" s="96"/>
      <c r="Q701" s="95"/>
      <c r="R701" s="88"/>
      <c r="S701" s="96"/>
      <c r="T701" s="122"/>
      <c r="U701" s="160"/>
      <c r="V701" s="168"/>
      <c r="W701" s="133"/>
      <c r="X701" s="133"/>
      <c r="Y701" s="134"/>
      <c r="Z701" s="515"/>
      <c r="AA701" s="138"/>
      <c r="AB701" s="139"/>
      <c r="AC701" s="140"/>
      <c r="AD701" s="148"/>
      <c r="AE701" s="149"/>
      <c r="AF701" s="150"/>
      <c r="AG701" s="151"/>
      <c r="AH701" s="151"/>
      <c r="AI701" s="151"/>
      <c r="AJ701" s="151"/>
      <c r="AK701" s="152"/>
      <c r="AL701" s="135"/>
      <c r="AM701" s="172"/>
      <c r="AN701" s="172"/>
      <c r="AO701" s="173"/>
    </row>
    <row r="702" spans="2:41" s="82" customFormat="1" ht="35.25" customHeight="1" x14ac:dyDescent="0.2">
      <c r="B702" s="171">
        <v>698</v>
      </c>
      <c r="C702" s="170"/>
      <c r="D702" s="88"/>
      <c r="E702" s="113"/>
      <c r="F702" s="95"/>
      <c r="G702" s="105"/>
      <c r="H702" s="106"/>
      <c r="I702" s="105"/>
      <c r="J702" s="107"/>
      <c r="K702" s="99"/>
      <c r="L702" s="117"/>
      <c r="M702" s="118"/>
      <c r="N702" s="95"/>
      <c r="O702" s="88"/>
      <c r="P702" s="96"/>
      <c r="Q702" s="95"/>
      <c r="R702" s="88"/>
      <c r="S702" s="96"/>
      <c r="T702" s="122"/>
      <c r="U702" s="160"/>
      <c r="V702" s="168"/>
      <c r="W702" s="133"/>
      <c r="X702" s="133"/>
      <c r="Y702" s="134"/>
      <c r="Z702" s="515"/>
      <c r="AA702" s="138"/>
      <c r="AB702" s="139"/>
      <c r="AC702" s="140"/>
      <c r="AD702" s="148"/>
      <c r="AE702" s="149"/>
      <c r="AF702" s="150"/>
      <c r="AG702" s="151"/>
      <c r="AH702" s="151"/>
      <c r="AI702" s="151"/>
      <c r="AJ702" s="151"/>
      <c r="AK702" s="152"/>
      <c r="AL702" s="135"/>
      <c r="AM702" s="172"/>
      <c r="AN702" s="172"/>
      <c r="AO702" s="173"/>
    </row>
    <row r="703" spans="2:41" s="82" customFormat="1" ht="35.25" customHeight="1" x14ac:dyDescent="0.2">
      <c r="B703" s="171">
        <v>699</v>
      </c>
      <c r="C703" s="170"/>
      <c r="D703" s="88"/>
      <c r="E703" s="113"/>
      <c r="F703" s="95"/>
      <c r="G703" s="105"/>
      <c r="H703" s="106"/>
      <c r="I703" s="105"/>
      <c r="J703" s="107"/>
      <c r="K703" s="99"/>
      <c r="L703" s="117"/>
      <c r="M703" s="118"/>
      <c r="N703" s="95"/>
      <c r="O703" s="88"/>
      <c r="P703" s="96"/>
      <c r="Q703" s="95"/>
      <c r="R703" s="88"/>
      <c r="S703" s="96"/>
      <c r="T703" s="122"/>
      <c r="U703" s="160"/>
      <c r="V703" s="168"/>
      <c r="W703" s="133"/>
      <c r="X703" s="133"/>
      <c r="Y703" s="134"/>
      <c r="Z703" s="515"/>
      <c r="AA703" s="138"/>
      <c r="AB703" s="139"/>
      <c r="AC703" s="140"/>
      <c r="AD703" s="148"/>
      <c r="AE703" s="149"/>
      <c r="AF703" s="150"/>
      <c r="AG703" s="151"/>
      <c r="AH703" s="151"/>
      <c r="AI703" s="151"/>
      <c r="AJ703" s="151"/>
      <c r="AK703" s="152"/>
      <c r="AL703" s="135"/>
      <c r="AM703" s="172"/>
      <c r="AN703" s="172"/>
      <c r="AO703" s="173"/>
    </row>
    <row r="704" spans="2:41" s="82" customFormat="1" ht="35.25" customHeight="1" x14ac:dyDescent="0.2">
      <c r="B704" s="171">
        <v>700</v>
      </c>
      <c r="C704" s="170"/>
      <c r="D704" s="88"/>
      <c r="E704" s="113"/>
      <c r="F704" s="95"/>
      <c r="G704" s="105"/>
      <c r="H704" s="106"/>
      <c r="I704" s="105"/>
      <c r="J704" s="107"/>
      <c r="K704" s="99"/>
      <c r="L704" s="117"/>
      <c r="M704" s="118"/>
      <c r="N704" s="95"/>
      <c r="O704" s="88"/>
      <c r="P704" s="96"/>
      <c r="Q704" s="95"/>
      <c r="R704" s="88"/>
      <c r="S704" s="96"/>
      <c r="T704" s="122"/>
      <c r="U704" s="160"/>
      <c r="V704" s="168"/>
      <c r="W704" s="133"/>
      <c r="X704" s="133"/>
      <c r="Y704" s="134"/>
      <c r="Z704" s="515"/>
      <c r="AA704" s="138"/>
      <c r="AB704" s="139"/>
      <c r="AC704" s="140"/>
      <c r="AD704" s="148"/>
      <c r="AE704" s="149"/>
      <c r="AF704" s="150"/>
      <c r="AG704" s="151"/>
      <c r="AH704" s="151"/>
      <c r="AI704" s="151"/>
      <c r="AJ704" s="151"/>
      <c r="AK704" s="152"/>
      <c r="AL704" s="135"/>
      <c r="AM704" s="172"/>
      <c r="AN704" s="172"/>
      <c r="AO704" s="173"/>
    </row>
    <row r="705" spans="2:41" s="82" customFormat="1" ht="35.25" customHeight="1" x14ac:dyDescent="0.2">
      <c r="B705" s="171">
        <v>701</v>
      </c>
      <c r="C705" s="170"/>
      <c r="D705" s="88"/>
      <c r="E705" s="113"/>
      <c r="F705" s="95"/>
      <c r="G705" s="105"/>
      <c r="H705" s="106"/>
      <c r="I705" s="105"/>
      <c r="J705" s="107"/>
      <c r="K705" s="99"/>
      <c r="L705" s="117"/>
      <c r="M705" s="118"/>
      <c r="N705" s="95"/>
      <c r="O705" s="88"/>
      <c r="P705" s="96"/>
      <c r="Q705" s="95"/>
      <c r="R705" s="88"/>
      <c r="S705" s="96"/>
      <c r="T705" s="122"/>
      <c r="U705" s="160"/>
      <c r="V705" s="168"/>
      <c r="W705" s="133"/>
      <c r="X705" s="133"/>
      <c r="Y705" s="134"/>
      <c r="Z705" s="515"/>
      <c r="AA705" s="138"/>
      <c r="AB705" s="139"/>
      <c r="AC705" s="140"/>
      <c r="AD705" s="148"/>
      <c r="AE705" s="149"/>
      <c r="AF705" s="150"/>
      <c r="AG705" s="151"/>
      <c r="AH705" s="151"/>
      <c r="AI705" s="151"/>
      <c r="AJ705" s="151"/>
      <c r="AK705" s="152"/>
      <c r="AL705" s="135"/>
      <c r="AM705" s="172"/>
      <c r="AN705" s="172"/>
      <c r="AO705" s="173"/>
    </row>
    <row r="706" spans="2:41" s="82" customFormat="1" ht="35.25" customHeight="1" x14ac:dyDescent="0.2">
      <c r="B706" s="171">
        <v>702</v>
      </c>
      <c r="C706" s="170"/>
      <c r="D706" s="88"/>
      <c r="E706" s="113"/>
      <c r="F706" s="95"/>
      <c r="G706" s="105"/>
      <c r="H706" s="106"/>
      <c r="I706" s="105"/>
      <c r="J706" s="107"/>
      <c r="K706" s="99"/>
      <c r="L706" s="117"/>
      <c r="M706" s="118"/>
      <c r="N706" s="95"/>
      <c r="O706" s="88"/>
      <c r="P706" s="96"/>
      <c r="Q706" s="95"/>
      <c r="R706" s="88"/>
      <c r="S706" s="96"/>
      <c r="T706" s="122"/>
      <c r="U706" s="160"/>
      <c r="V706" s="168"/>
      <c r="W706" s="133"/>
      <c r="X706" s="133"/>
      <c r="Y706" s="134"/>
      <c r="Z706" s="515"/>
      <c r="AA706" s="138"/>
      <c r="AB706" s="139"/>
      <c r="AC706" s="140"/>
      <c r="AD706" s="148"/>
      <c r="AE706" s="149"/>
      <c r="AF706" s="150"/>
      <c r="AG706" s="151"/>
      <c r="AH706" s="151"/>
      <c r="AI706" s="151"/>
      <c r="AJ706" s="151"/>
      <c r="AK706" s="152"/>
      <c r="AL706" s="135"/>
      <c r="AM706" s="172"/>
      <c r="AN706" s="172"/>
      <c r="AO706" s="173"/>
    </row>
    <row r="707" spans="2:41" s="82" customFormat="1" ht="35.25" customHeight="1" x14ac:dyDescent="0.2">
      <c r="B707" s="171">
        <v>703</v>
      </c>
      <c r="C707" s="170"/>
      <c r="D707" s="88"/>
      <c r="E707" s="113"/>
      <c r="F707" s="95"/>
      <c r="G707" s="105"/>
      <c r="H707" s="106"/>
      <c r="I707" s="105"/>
      <c r="J707" s="107"/>
      <c r="K707" s="99"/>
      <c r="L707" s="117"/>
      <c r="M707" s="118"/>
      <c r="N707" s="95"/>
      <c r="O707" s="88"/>
      <c r="P707" s="96"/>
      <c r="Q707" s="95"/>
      <c r="R707" s="88"/>
      <c r="S707" s="96"/>
      <c r="T707" s="122"/>
      <c r="U707" s="160"/>
      <c r="V707" s="168"/>
      <c r="W707" s="133"/>
      <c r="X707" s="133"/>
      <c r="Y707" s="134"/>
      <c r="Z707" s="515"/>
      <c r="AA707" s="138"/>
      <c r="AB707" s="139"/>
      <c r="AC707" s="140"/>
      <c r="AD707" s="148"/>
      <c r="AE707" s="149"/>
      <c r="AF707" s="150"/>
      <c r="AG707" s="151"/>
      <c r="AH707" s="151"/>
      <c r="AI707" s="151"/>
      <c r="AJ707" s="151"/>
      <c r="AK707" s="152"/>
      <c r="AL707" s="135"/>
      <c r="AM707" s="172"/>
      <c r="AN707" s="172"/>
      <c r="AO707" s="173"/>
    </row>
    <row r="708" spans="2:41" s="82" customFormat="1" ht="35.25" customHeight="1" x14ac:dyDescent="0.2">
      <c r="B708" s="171">
        <v>704</v>
      </c>
      <c r="C708" s="170"/>
      <c r="D708" s="88"/>
      <c r="E708" s="113"/>
      <c r="F708" s="95"/>
      <c r="G708" s="105"/>
      <c r="H708" s="106"/>
      <c r="I708" s="105"/>
      <c r="J708" s="107"/>
      <c r="K708" s="99"/>
      <c r="L708" s="117"/>
      <c r="M708" s="118"/>
      <c r="N708" s="95"/>
      <c r="O708" s="88"/>
      <c r="P708" s="96"/>
      <c r="Q708" s="95"/>
      <c r="R708" s="88"/>
      <c r="S708" s="96"/>
      <c r="T708" s="122"/>
      <c r="U708" s="160"/>
      <c r="V708" s="168"/>
      <c r="W708" s="133"/>
      <c r="X708" s="133"/>
      <c r="Y708" s="134"/>
      <c r="Z708" s="515"/>
      <c r="AA708" s="138"/>
      <c r="AB708" s="139"/>
      <c r="AC708" s="140"/>
      <c r="AD708" s="148"/>
      <c r="AE708" s="149"/>
      <c r="AF708" s="150"/>
      <c r="AG708" s="151"/>
      <c r="AH708" s="151"/>
      <c r="AI708" s="151"/>
      <c r="AJ708" s="151"/>
      <c r="AK708" s="152"/>
      <c r="AL708" s="135"/>
      <c r="AM708" s="172"/>
      <c r="AN708" s="172"/>
      <c r="AO708" s="173"/>
    </row>
    <row r="709" spans="2:41" s="82" customFormat="1" ht="35.25" customHeight="1" x14ac:dyDescent="0.2">
      <c r="B709" s="171">
        <v>705</v>
      </c>
      <c r="C709" s="170"/>
      <c r="D709" s="88"/>
      <c r="E709" s="113"/>
      <c r="F709" s="95"/>
      <c r="G709" s="105"/>
      <c r="H709" s="106"/>
      <c r="I709" s="105"/>
      <c r="J709" s="107"/>
      <c r="K709" s="99"/>
      <c r="L709" s="117"/>
      <c r="M709" s="118"/>
      <c r="N709" s="95"/>
      <c r="O709" s="88"/>
      <c r="P709" s="96"/>
      <c r="Q709" s="95"/>
      <c r="R709" s="88"/>
      <c r="S709" s="96"/>
      <c r="T709" s="122"/>
      <c r="U709" s="160"/>
      <c r="V709" s="168"/>
      <c r="W709" s="133"/>
      <c r="X709" s="133"/>
      <c r="Y709" s="134"/>
      <c r="Z709" s="515"/>
      <c r="AA709" s="138"/>
      <c r="AB709" s="139"/>
      <c r="AC709" s="140"/>
      <c r="AD709" s="148"/>
      <c r="AE709" s="149"/>
      <c r="AF709" s="150"/>
      <c r="AG709" s="151"/>
      <c r="AH709" s="151"/>
      <c r="AI709" s="151"/>
      <c r="AJ709" s="151"/>
      <c r="AK709" s="152"/>
      <c r="AL709" s="135"/>
      <c r="AM709" s="172"/>
      <c r="AN709" s="172"/>
      <c r="AO709" s="173"/>
    </row>
    <row r="710" spans="2:41" s="82" customFormat="1" ht="35.25" customHeight="1" x14ac:dyDescent="0.2">
      <c r="B710" s="171">
        <v>706</v>
      </c>
      <c r="C710" s="170"/>
      <c r="D710" s="88"/>
      <c r="E710" s="113"/>
      <c r="F710" s="95"/>
      <c r="G710" s="105"/>
      <c r="H710" s="106"/>
      <c r="I710" s="105"/>
      <c r="J710" s="107"/>
      <c r="K710" s="99"/>
      <c r="L710" s="117"/>
      <c r="M710" s="118"/>
      <c r="N710" s="95"/>
      <c r="O710" s="88"/>
      <c r="P710" s="96"/>
      <c r="Q710" s="95"/>
      <c r="R710" s="88"/>
      <c r="S710" s="96"/>
      <c r="T710" s="122"/>
      <c r="U710" s="160"/>
      <c r="V710" s="168"/>
      <c r="W710" s="133"/>
      <c r="X710" s="133"/>
      <c r="Y710" s="134"/>
      <c r="Z710" s="515"/>
      <c r="AA710" s="138"/>
      <c r="AB710" s="139"/>
      <c r="AC710" s="140"/>
      <c r="AD710" s="148"/>
      <c r="AE710" s="149"/>
      <c r="AF710" s="150"/>
      <c r="AG710" s="151"/>
      <c r="AH710" s="151"/>
      <c r="AI710" s="151"/>
      <c r="AJ710" s="151"/>
      <c r="AK710" s="152"/>
      <c r="AL710" s="135"/>
      <c r="AM710" s="172"/>
      <c r="AN710" s="172"/>
      <c r="AO710" s="173"/>
    </row>
    <row r="711" spans="2:41" s="82" customFormat="1" ht="35.25" customHeight="1" x14ac:dyDescent="0.2">
      <c r="B711" s="171">
        <v>707</v>
      </c>
      <c r="C711" s="170"/>
      <c r="D711" s="88"/>
      <c r="E711" s="113"/>
      <c r="F711" s="95"/>
      <c r="G711" s="105"/>
      <c r="H711" s="106"/>
      <c r="I711" s="105"/>
      <c r="J711" s="107"/>
      <c r="K711" s="99"/>
      <c r="L711" s="117"/>
      <c r="M711" s="118"/>
      <c r="N711" s="95"/>
      <c r="O711" s="88"/>
      <c r="P711" s="96"/>
      <c r="Q711" s="95"/>
      <c r="R711" s="88"/>
      <c r="S711" s="96"/>
      <c r="T711" s="122"/>
      <c r="U711" s="160"/>
      <c r="V711" s="168"/>
      <c r="W711" s="133"/>
      <c r="X711" s="133"/>
      <c r="Y711" s="134"/>
      <c r="Z711" s="515"/>
      <c r="AA711" s="138"/>
      <c r="AB711" s="139"/>
      <c r="AC711" s="140"/>
      <c r="AD711" s="148"/>
      <c r="AE711" s="149"/>
      <c r="AF711" s="150"/>
      <c r="AG711" s="151"/>
      <c r="AH711" s="151"/>
      <c r="AI711" s="151"/>
      <c r="AJ711" s="151"/>
      <c r="AK711" s="152"/>
      <c r="AL711" s="135"/>
      <c r="AM711" s="172"/>
      <c r="AN711" s="172"/>
      <c r="AO711" s="173"/>
    </row>
    <row r="712" spans="2:41" s="82" customFormat="1" ht="35.25" customHeight="1" x14ac:dyDescent="0.2">
      <c r="B712" s="171">
        <v>708</v>
      </c>
      <c r="C712" s="170"/>
      <c r="D712" s="88"/>
      <c r="E712" s="113"/>
      <c r="F712" s="95"/>
      <c r="G712" s="105"/>
      <c r="H712" s="106"/>
      <c r="I712" s="105"/>
      <c r="J712" s="107"/>
      <c r="K712" s="99"/>
      <c r="L712" s="117"/>
      <c r="M712" s="118"/>
      <c r="N712" s="95"/>
      <c r="O712" s="88"/>
      <c r="P712" s="96"/>
      <c r="Q712" s="95"/>
      <c r="R712" s="88"/>
      <c r="S712" s="96"/>
      <c r="T712" s="122"/>
      <c r="U712" s="160"/>
      <c r="V712" s="168"/>
      <c r="W712" s="133"/>
      <c r="X712" s="133"/>
      <c r="Y712" s="134"/>
      <c r="Z712" s="515"/>
      <c r="AA712" s="138"/>
      <c r="AB712" s="139"/>
      <c r="AC712" s="140"/>
      <c r="AD712" s="148"/>
      <c r="AE712" s="149"/>
      <c r="AF712" s="150"/>
      <c r="AG712" s="151"/>
      <c r="AH712" s="151"/>
      <c r="AI712" s="151"/>
      <c r="AJ712" s="151"/>
      <c r="AK712" s="152"/>
      <c r="AL712" s="135"/>
      <c r="AM712" s="172"/>
      <c r="AN712" s="172"/>
      <c r="AO712" s="173"/>
    </row>
    <row r="713" spans="2:41" s="82" customFormat="1" ht="35.25" customHeight="1" x14ac:dyDescent="0.2">
      <c r="B713" s="171">
        <v>709</v>
      </c>
      <c r="C713" s="170"/>
      <c r="D713" s="88"/>
      <c r="E713" s="113"/>
      <c r="F713" s="95"/>
      <c r="G713" s="105"/>
      <c r="H713" s="106"/>
      <c r="I713" s="105"/>
      <c r="J713" s="107"/>
      <c r="K713" s="99"/>
      <c r="L713" s="117"/>
      <c r="M713" s="118"/>
      <c r="N713" s="95"/>
      <c r="O713" s="88"/>
      <c r="P713" s="96"/>
      <c r="Q713" s="95"/>
      <c r="R713" s="88"/>
      <c r="S713" s="96"/>
      <c r="T713" s="122"/>
      <c r="U713" s="160"/>
      <c r="V713" s="168"/>
      <c r="W713" s="133"/>
      <c r="X713" s="133"/>
      <c r="Y713" s="134"/>
      <c r="Z713" s="515"/>
      <c r="AA713" s="138"/>
      <c r="AB713" s="139"/>
      <c r="AC713" s="140"/>
      <c r="AD713" s="148"/>
      <c r="AE713" s="149"/>
      <c r="AF713" s="150"/>
      <c r="AG713" s="151"/>
      <c r="AH713" s="151"/>
      <c r="AI713" s="151"/>
      <c r="AJ713" s="151"/>
      <c r="AK713" s="152"/>
      <c r="AL713" s="135"/>
      <c r="AM713" s="172"/>
      <c r="AN713" s="172"/>
      <c r="AO713" s="173"/>
    </row>
    <row r="714" spans="2:41" s="82" customFormat="1" ht="35.25" customHeight="1" x14ac:dyDescent="0.2">
      <c r="B714" s="171">
        <v>710</v>
      </c>
      <c r="C714" s="170"/>
      <c r="D714" s="88"/>
      <c r="E714" s="113"/>
      <c r="F714" s="95"/>
      <c r="G714" s="105"/>
      <c r="H714" s="106"/>
      <c r="I714" s="105"/>
      <c r="J714" s="107"/>
      <c r="K714" s="99"/>
      <c r="L714" s="117"/>
      <c r="M714" s="118"/>
      <c r="N714" s="95"/>
      <c r="O714" s="88"/>
      <c r="P714" s="96"/>
      <c r="Q714" s="95"/>
      <c r="R714" s="88"/>
      <c r="S714" s="96"/>
      <c r="T714" s="122"/>
      <c r="U714" s="160"/>
      <c r="V714" s="168"/>
      <c r="W714" s="133"/>
      <c r="X714" s="133"/>
      <c r="Y714" s="134"/>
      <c r="Z714" s="515"/>
      <c r="AA714" s="138"/>
      <c r="AB714" s="139"/>
      <c r="AC714" s="140"/>
      <c r="AD714" s="148"/>
      <c r="AE714" s="149"/>
      <c r="AF714" s="150"/>
      <c r="AG714" s="151"/>
      <c r="AH714" s="151"/>
      <c r="AI714" s="151"/>
      <c r="AJ714" s="151"/>
      <c r="AK714" s="152"/>
      <c r="AL714" s="135"/>
      <c r="AM714" s="172"/>
      <c r="AN714" s="172"/>
      <c r="AO714" s="173"/>
    </row>
    <row r="715" spans="2:41" s="82" customFormat="1" ht="35.25" customHeight="1" x14ac:dyDescent="0.2">
      <c r="B715" s="171">
        <v>711</v>
      </c>
      <c r="C715" s="170"/>
      <c r="D715" s="88"/>
      <c r="E715" s="113"/>
      <c r="F715" s="95"/>
      <c r="G715" s="105"/>
      <c r="H715" s="106"/>
      <c r="I715" s="105"/>
      <c r="J715" s="107"/>
      <c r="K715" s="99"/>
      <c r="L715" s="117"/>
      <c r="M715" s="118"/>
      <c r="N715" s="95"/>
      <c r="O715" s="88"/>
      <c r="P715" s="96"/>
      <c r="Q715" s="95"/>
      <c r="R715" s="88"/>
      <c r="S715" s="96"/>
      <c r="T715" s="122"/>
      <c r="U715" s="160"/>
      <c r="V715" s="168"/>
      <c r="W715" s="133"/>
      <c r="X715" s="133"/>
      <c r="Y715" s="134"/>
      <c r="Z715" s="515"/>
      <c r="AA715" s="138"/>
      <c r="AB715" s="139"/>
      <c r="AC715" s="140"/>
      <c r="AD715" s="148"/>
      <c r="AE715" s="149"/>
      <c r="AF715" s="150"/>
      <c r="AG715" s="151"/>
      <c r="AH715" s="151"/>
      <c r="AI715" s="151"/>
      <c r="AJ715" s="151"/>
      <c r="AK715" s="152"/>
      <c r="AL715" s="135"/>
      <c r="AM715" s="172"/>
      <c r="AN715" s="172"/>
      <c r="AO715" s="173"/>
    </row>
    <row r="716" spans="2:41" s="82" customFormat="1" ht="35.25" customHeight="1" x14ac:dyDescent="0.2">
      <c r="B716" s="171">
        <v>712</v>
      </c>
      <c r="C716" s="170"/>
      <c r="D716" s="88"/>
      <c r="E716" s="113"/>
      <c r="F716" s="95"/>
      <c r="G716" s="105"/>
      <c r="H716" s="106"/>
      <c r="I716" s="105"/>
      <c r="J716" s="107"/>
      <c r="K716" s="99"/>
      <c r="L716" s="117"/>
      <c r="M716" s="118"/>
      <c r="N716" s="95"/>
      <c r="O716" s="88"/>
      <c r="P716" s="96"/>
      <c r="Q716" s="95"/>
      <c r="R716" s="88"/>
      <c r="S716" s="96"/>
      <c r="T716" s="122"/>
      <c r="U716" s="160"/>
      <c r="V716" s="168"/>
      <c r="W716" s="133"/>
      <c r="X716" s="133"/>
      <c r="Y716" s="134"/>
      <c r="Z716" s="515"/>
      <c r="AA716" s="138"/>
      <c r="AB716" s="139"/>
      <c r="AC716" s="140"/>
      <c r="AD716" s="148"/>
      <c r="AE716" s="149"/>
      <c r="AF716" s="150"/>
      <c r="AG716" s="151"/>
      <c r="AH716" s="151"/>
      <c r="AI716" s="151"/>
      <c r="AJ716" s="151"/>
      <c r="AK716" s="152"/>
      <c r="AL716" s="135"/>
      <c r="AM716" s="172"/>
      <c r="AN716" s="172"/>
      <c r="AO716" s="173"/>
    </row>
    <row r="717" spans="2:41" s="82" customFormat="1" ht="35.25" customHeight="1" x14ac:dyDescent="0.2">
      <c r="B717" s="171">
        <v>713</v>
      </c>
      <c r="C717" s="170"/>
      <c r="D717" s="88"/>
      <c r="E717" s="113"/>
      <c r="F717" s="95"/>
      <c r="G717" s="105"/>
      <c r="H717" s="106"/>
      <c r="I717" s="105"/>
      <c r="J717" s="107"/>
      <c r="K717" s="99"/>
      <c r="L717" s="117"/>
      <c r="M717" s="118"/>
      <c r="N717" s="95"/>
      <c r="O717" s="88"/>
      <c r="P717" s="96"/>
      <c r="Q717" s="95"/>
      <c r="R717" s="88"/>
      <c r="S717" s="96"/>
      <c r="T717" s="122"/>
      <c r="U717" s="160"/>
      <c r="V717" s="168"/>
      <c r="W717" s="133"/>
      <c r="X717" s="133"/>
      <c r="Y717" s="134"/>
      <c r="Z717" s="515"/>
      <c r="AA717" s="138"/>
      <c r="AB717" s="139"/>
      <c r="AC717" s="140"/>
      <c r="AD717" s="148"/>
      <c r="AE717" s="149"/>
      <c r="AF717" s="150"/>
      <c r="AG717" s="151"/>
      <c r="AH717" s="151"/>
      <c r="AI717" s="151"/>
      <c r="AJ717" s="151"/>
      <c r="AK717" s="152"/>
      <c r="AL717" s="135"/>
      <c r="AM717" s="172"/>
      <c r="AN717" s="172"/>
      <c r="AO717" s="173"/>
    </row>
    <row r="718" spans="2:41" s="82" customFormat="1" ht="35.25" customHeight="1" x14ac:dyDescent="0.2">
      <c r="B718" s="171">
        <v>714</v>
      </c>
      <c r="C718" s="170"/>
      <c r="D718" s="88"/>
      <c r="E718" s="113"/>
      <c r="F718" s="95"/>
      <c r="G718" s="105"/>
      <c r="H718" s="106"/>
      <c r="I718" s="105"/>
      <c r="J718" s="107"/>
      <c r="K718" s="99"/>
      <c r="L718" s="117"/>
      <c r="M718" s="118"/>
      <c r="N718" s="95"/>
      <c r="O718" s="88"/>
      <c r="P718" s="96"/>
      <c r="Q718" s="95"/>
      <c r="R718" s="88"/>
      <c r="S718" s="96"/>
      <c r="T718" s="122"/>
      <c r="U718" s="160"/>
      <c r="V718" s="168"/>
      <c r="W718" s="133"/>
      <c r="X718" s="133"/>
      <c r="Y718" s="134"/>
      <c r="Z718" s="515"/>
      <c r="AA718" s="138"/>
      <c r="AB718" s="139"/>
      <c r="AC718" s="140"/>
      <c r="AD718" s="148"/>
      <c r="AE718" s="149"/>
      <c r="AF718" s="150"/>
      <c r="AG718" s="151"/>
      <c r="AH718" s="151"/>
      <c r="AI718" s="151"/>
      <c r="AJ718" s="151"/>
      <c r="AK718" s="152"/>
      <c r="AL718" s="135"/>
      <c r="AM718" s="172"/>
      <c r="AN718" s="172"/>
      <c r="AO718" s="173"/>
    </row>
    <row r="719" spans="2:41" s="82" customFormat="1" ht="35.25" customHeight="1" x14ac:dyDescent="0.2">
      <c r="B719" s="171">
        <v>715</v>
      </c>
      <c r="C719" s="170"/>
      <c r="D719" s="88"/>
      <c r="E719" s="113"/>
      <c r="F719" s="95"/>
      <c r="G719" s="105"/>
      <c r="H719" s="106"/>
      <c r="I719" s="105"/>
      <c r="J719" s="107"/>
      <c r="K719" s="99"/>
      <c r="L719" s="117"/>
      <c r="M719" s="118"/>
      <c r="N719" s="95"/>
      <c r="O719" s="88"/>
      <c r="P719" s="96"/>
      <c r="Q719" s="95"/>
      <c r="R719" s="88"/>
      <c r="S719" s="96"/>
      <c r="T719" s="122"/>
      <c r="U719" s="160"/>
      <c r="V719" s="168"/>
      <c r="W719" s="133"/>
      <c r="X719" s="133"/>
      <c r="Y719" s="134"/>
      <c r="Z719" s="515"/>
      <c r="AA719" s="138"/>
      <c r="AB719" s="139"/>
      <c r="AC719" s="140"/>
      <c r="AD719" s="148"/>
      <c r="AE719" s="149"/>
      <c r="AF719" s="150"/>
      <c r="AG719" s="151"/>
      <c r="AH719" s="151"/>
      <c r="AI719" s="151"/>
      <c r="AJ719" s="151"/>
      <c r="AK719" s="152"/>
      <c r="AL719" s="135"/>
      <c r="AM719" s="172"/>
      <c r="AN719" s="172"/>
      <c r="AO719" s="173"/>
    </row>
    <row r="720" spans="2:41" s="82" customFormat="1" ht="35.25" customHeight="1" x14ac:dyDescent="0.2">
      <c r="B720" s="171">
        <v>716</v>
      </c>
      <c r="C720" s="170"/>
      <c r="D720" s="88"/>
      <c r="E720" s="113"/>
      <c r="F720" s="95"/>
      <c r="G720" s="105"/>
      <c r="H720" s="106"/>
      <c r="I720" s="105"/>
      <c r="J720" s="107"/>
      <c r="K720" s="99"/>
      <c r="L720" s="117"/>
      <c r="M720" s="118"/>
      <c r="N720" s="95"/>
      <c r="O720" s="88"/>
      <c r="P720" s="96"/>
      <c r="Q720" s="95"/>
      <c r="R720" s="88"/>
      <c r="S720" s="96"/>
      <c r="T720" s="122"/>
      <c r="U720" s="160"/>
      <c r="V720" s="168"/>
      <c r="W720" s="133"/>
      <c r="X720" s="133"/>
      <c r="Y720" s="134"/>
      <c r="Z720" s="515"/>
      <c r="AA720" s="138"/>
      <c r="AB720" s="139"/>
      <c r="AC720" s="140"/>
      <c r="AD720" s="148"/>
      <c r="AE720" s="149"/>
      <c r="AF720" s="150"/>
      <c r="AG720" s="151"/>
      <c r="AH720" s="151"/>
      <c r="AI720" s="151"/>
      <c r="AJ720" s="151"/>
      <c r="AK720" s="152"/>
      <c r="AL720" s="135"/>
      <c r="AM720" s="172"/>
      <c r="AN720" s="172"/>
      <c r="AO720" s="173"/>
    </row>
    <row r="721" spans="2:41" s="82" customFormat="1" ht="35.25" customHeight="1" x14ac:dyDescent="0.2">
      <c r="B721" s="171">
        <v>717</v>
      </c>
      <c r="C721" s="170"/>
      <c r="D721" s="88"/>
      <c r="E721" s="113"/>
      <c r="F721" s="95"/>
      <c r="G721" s="105"/>
      <c r="H721" s="106"/>
      <c r="I721" s="105"/>
      <c r="J721" s="107"/>
      <c r="K721" s="99"/>
      <c r="L721" s="117"/>
      <c r="M721" s="118"/>
      <c r="N721" s="95"/>
      <c r="O721" s="88"/>
      <c r="P721" s="96"/>
      <c r="Q721" s="95"/>
      <c r="R721" s="88"/>
      <c r="S721" s="96"/>
      <c r="T721" s="122"/>
      <c r="U721" s="160"/>
      <c r="V721" s="168"/>
      <c r="W721" s="133"/>
      <c r="X721" s="133"/>
      <c r="Y721" s="134"/>
      <c r="Z721" s="515"/>
      <c r="AA721" s="138"/>
      <c r="AB721" s="139"/>
      <c r="AC721" s="140"/>
      <c r="AD721" s="148"/>
      <c r="AE721" s="149"/>
      <c r="AF721" s="150"/>
      <c r="AG721" s="151"/>
      <c r="AH721" s="151"/>
      <c r="AI721" s="151"/>
      <c r="AJ721" s="151"/>
      <c r="AK721" s="152"/>
      <c r="AL721" s="135"/>
      <c r="AM721" s="172"/>
      <c r="AN721" s="172"/>
      <c r="AO721" s="173"/>
    </row>
    <row r="722" spans="2:41" s="82" customFormat="1" ht="35.25" customHeight="1" x14ac:dyDescent="0.2">
      <c r="B722" s="171">
        <v>718</v>
      </c>
      <c r="C722" s="170"/>
      <c r="D722" s="88"/>
      <c r="E722" s="113"/>
      <c r="F722" s="95"/>
      <c r="G722" s="105"/>
      <c r="H722" s="106"/>
      <c r="I722" s="105"/>
      <c r="J722" s="107"/>
      <c r="K722" s="99"/>
      <c r="L722" s="117"/>
      <c r="M722" s="118"/>
      <c r="N722" s="95"/>
      <c r="O722" s="88"/>
      <c r="P722" s="96"/>
      <c r="Q722" s="95"/>
      <c r="R722" s="88"/>
      <c r="S722" s="96"/>
      <c r="T722" s="122"/>
      <c r="U722" s="160"/>
      <c r="V722" s="168"/>
      <c r="W722" s="133"/>
      <c r="X722" s="133"/>
      <c r="Y722" s="134"/>
      <c r="Z722" s="515"/>
      <c r="AA722" s="138"/>
      <c r="AB722" s="139"/>
      <c r="AC722" s="140"/>
      <c r="AD722" s="148"/>
      <c r="AE722" s="149"/>
      <c r="AF722" s="150"/>
      <c r="AG722" s="151"/>
      <c r="AH722" s="151"/>
      <c r="AI722" s="151"/>
      <c r="AJ722" s="151"/>
      <c r="AK722" s="152"/>
      <c r="AL722" s="135"/>
      <c r="AM722" s="172"/>
      <c r="AN722" s="172"/>
      <c r="AO722" s="173"/>
    </row>
    <row r="723" spans="2:41" s="82" customFormat="1" ht="35.25" customHeight="1" x14ac:dyDescent="0.2">
      <c r="B723" s="171">
        <v>719</v>
      </c>
      <c r="C723" s="170"/>
      <c r="D723" s="88"/>
      <c r="E723" s="113"/>
      <c r="F723" s="95"/>
      <c r="G723" s="105"/>
      <c r="H723" s="106"/>
      <c r="I723" s="105"/>
      <c r="J723" s="107"/>
      <c r="K723" s="99"/>
      <c r="L723" s="117"/>
      <c r="M723" s="118"/>
      <c r="N723" s="95"/>
      <c r="O723" s="88"/>
      <c r="P723" s="96"/>
      <c r="Q723" s="95"/>
      <c r="R723" s="88"/>
      <c r="S723" s="96"/>
      <c r="T723" s="122"/>
      <c r="U723" s="160"/>
      <c r="V723" s="168"/>
      <c r="W723" s="133"/>
      <c r="X723" s="133"/>
      <c r="Y723" s="134"/>
      <c r="Z723" s="515"/>
      <c r="AA723" s="138"/>
      <c r="AB723" s="139"/>
      <c r="AC723" s="140"/>
      <c r="AD723" s="148"/>
      <c r="AE723" s="149"/>
      <c r="AF723" s="150"/>
      <c r="AG723" s="151"/>
      <c r="AH723" s="151"/>
      <c r="AI723" s="151"/>
      <c r="AJ723" s="151"/>
      <c r="AK723" s="152"/>
      <c r="AL723" s="135"/>
      <c r="AM723" s="172"/>
      <c r="AN723" s="172"/>
      <c r="AO723" s="173"/>
    </row>
    <row r="724" spans="2:41" s="82" customFormat="1" ht="35.25" customHeight="1" x14ac:dyDescent="0.2">
      <c r="B724" s="171">
        <v>720</v>
      </c>
      <c r="C724" s="170"/>
      <c r="D724" s="88"/>
      <c r="E724" s="113"/>
      <c r="F724" s="95"/>
      <c r="G724" s="105"/>
      <c r="H724" s="106"/>
      <c r="I724" s="105"/>
      <c r="J724" s="107"/>
      <c r="K724" s="99"/>
      <c r="L724" s="117"/>
      <c r="M724" s="118"/>
      <c r="N724" s="95"/>
      <c r="O724" s="88"/>
      <c r="P724" s="96"/>
      <c r="Q724" s="95"/>
      <c r="R724" s="88"/>
      <c r="S724" s="96"/>
      <c r="T724" s="122"/>
      <c r="U724" s="160"/>
      <c r="V724" s="168"/>
      <c r="W724" s="133"/>
      <c r="X724" s="133"/>
      <c r="Y724" s="134"/>
      <c r="Z724" s="515"/>
      <c r="AA724" s="138"/>
      <c r="AB724" s="139"/>
      <c r="AC724" s="140"/>
      <c r="AD724" s="148"/>
      <c r="AE724" s="149"/>
      <c r="AF724" s="150"/>
      <c r="AG724" s="151"/>
      <c r="AH724" s="151"/>
      <c r="AI724" s="151"/>
      <c r="AJ724" s="151"/>
      <c r="AK724" s="152"/>
      <c r="AL724" s="135"/>
      <c r="AM724" s="172"/>
      <c r="AN724" s="172"/>
      <c r="AO724" s="173"/>
    </row>
    <row r="725" spans="2:41" s="82" customFormat="1" ht="35.25" customHeight="1" x14ac:dyDescent="0.2">
      <c r="B725" s="171">
        <v>721</v>
      </c>
      <c r="C725" s="170"/>
      <c r="D725" s="88"/>
      <c r="E725" s="113"/>
      <c r="F725" s="95"/>
      <c r="G725" s="105"/>
      <c r="H725" s="106"/>
      <c r="I725" s="105"/>
      <c r="J725" s="107"/>
      <c r="K725" s="99"/>
      <c r="L725" s="117"/>
      <c r="M725" s="118"/>
      <c r="N725" s="95"/>
      <c r="O725" s="88"/>
      <c r="P725" s="96"/>
      <c r="Q725" s="95"/>
      <c r="R725" s="88"/>
      <c r="S725" s="96"/>
      <c r="T725" s="122"/>
      <c r="U725" s="160"/>
      <c r="V725" s="168"/>
      <c r="W725" s="133"/>
      <c r="X725" s="133"/>
      <c r="Y725" s="134"/>
      <c r="Z725" s="515"/>
      <c r="AA725" s="138"/>
      <c r="AB725" s="139"/>
      <c r="AC725" s="140"/>
      <c r="AD725" s="148"/>
      <c r="AE725" s="149"/>
      <c r="AF725" s="150"/>
      <c r="AG725" s="151"/>
      <c r="AH725" s="151"/>
      <c r="AI725" s="151"/>
      <c r="AJ725" s="151"/>
      <c r="AK725" s="152"/>
      <c r="AL725" s="135"/>
      <c r="AM725" s="172"/>
      <c r="AN725" s="172"/>
      <c r="AO725" s="173"/>
    </row>
    <row r="726" spans="2:41" s="82" customFormat="1" ht="35.25" customHeight="1" x14ac:dyDescent="0.2">
      <c r="B726" s="171">
        <v>722</v>
      </c>
      <c r="C726" s="170"/>
      <c r="D726" s="88"/>
      <c r="E726" s="113"/>
      <c r="F726" s="95"/>
      <c r="G726" s="105"/>
      <c r="H726" s="106"/>
      <c r="I726" s="105"/>
      <c r="J726" s="107"/>
      <c r="K726" s="99"/>
      <c r="L726" s="117"/>
      <c r="M726" s="118"/>
      <c r="N726" s="95"/>
      <c r="O726" s="88"/>
      <c r="P726" s="96"/>
      <c r="Q726" s="95"/>
      <c r="R726" s="88"/>
      <c r="S726" s="96"/>
      <c r="T726" s="122"/>
      <c r="U726" s="160"/>
      <c r="V726" s="168"/>
      <c r="W726" s="133"/>
      <c r="X726" s="133"/>
      <c r="Y726" s="134"/>
      <c r="Z726" s="515"/>
      <c r="AA726" s="138"/>
      <c r="AB726" s="139"/>
      <c r="AC726" s="140"/>
      <c r="AD726" s="148"/>
      <c r="AE726" s="149"/>
      <c r="AF726" s="150"/>
      <c r="AG726" s="151"/>
      <c r="AH726" s="151"/>
      <c r="AI726" s="151"/>
      <c r="AJ726" s="151"/>
      <c r="AK726" s="152"/>
      <c r="AL726" s="135"/>
      <c r="AM726" s="172"/>
      <c r="AN726" s="172"/>
      <c r="AO726" s="173"/>
    </row>
    <row r="727" spans="2:41" s="82" customFormat="1" ht="35.25" customHeight="1" x14ac:dyDescent="0.2">
      <c r="B727" s="171">
        <v>723</v>
      </c>
      <c r="C727" s="170"/>
      <c r="D727" s="88"/>
      <c r="E727" s="113"/>
      <c r="F727" s="95"/>
      <c r="G727" s="105"/>
      <c r="H727" s="106"/>
      <c r="I727" s="105"/>
      <c r="J727" s="107"/>
      <c r="K727" s="99"/>
      <c r="L727" s="117"/>
      <c r="M727" s="118"/>
      <c r="N727" s="95"/>
      <c r="O727" s="88"/>
      <c r="P727" s="96"/>
      <c r="Q727" s="95"/>
      <c r="R727" s="88"/>
      <c r="S727" s="96"/>
      <c r="T727" s="122"/>
      <c r="U727" s="160"/>
      <c r="V727" s="168"/>
      <c r="W727" s="133"/>
      <c r="X727" s="133"/>
      <c r="Y727" s="134"/>
      <c r="Z727" s="515"/>
      <c r="AA727" s="138"/>
      <c r="AB727" s="139"/>
      <c r="AC727" s="140"/>
      <c r="AD727" s="148"/>
      <c r="AE727" s="149"/>
      <c r="AF727" s="150"/>
      <c r="AG727" s="151"/>
      <c r="AH727" s="151"/>
      <c r="AI727" s="151"/>
      <c r="AJ727" s="151"/>
      <c r="AK727" s="152"/>
      <c r="AL727" s="135"/>
      <c r="AM727" s="172"/>
      <c r="AN727" s="172"/>
      <c r="AO727" s="173"/>
    </row>
    <row r="728" spans="2:41" s="82" customFormat="1" ht="35.25" customHeight="1" x14ac:dyDescent="0.2">
      <c r="B728" s="171">
        <v>724</v>
      </c>
      <c r="C728" s="170"/>
      <c r="D728" s="88"/>
      <c r="E728" s="113"/>
      <c r="F728" s="95"/>
      <c r="G728" s="105"/>
      <c r="H728" s="106"/>
      <c r="I728" s="105"/>
      <c r="J728" s="107"/>
      <c r="K728" s="99"/>
      <c r="L728" s="117"/>
      <c r="M728" s="118"/>
      <c r="N728" s="95"/>
      <c r="O728" s="88"/>
      <c r="P728" s="96"/>
      <c r="Q728" s="95"/>
      <c r="R728" s="88"/>
      <c r="S728" s="96"/>
      <c r="T728" s="122"/>
      <c r="U728" s="160"/>
      <c r="V728" s="168"/>
      <c r="W728" s="133"/>
      <c r="X728" s="133"/>
      <c r="Y728" s="134"/>
      <c r="Z728" s="515"/>
      <c r="AA728" s="138"/>
      <c r="AB728" s="139"/>
      <c r="AC728" s="140"/>
      <c r="AD728" s="148"/>
      <c r="AE728" s="149"/>
      <c r="AF728" s="150"/>
      <c r="AG728" s="151"/>
      <c r="AH728" s="151"/>
      <c r="AI728" s="151"/>
      <c r="AJ728" s="151"/>
      <c r="AK728" s="152"/>
      <c r="AL728" s="135"/>
      <c r="AM728" s="172"/>
      <c r="AN728" s="172"/>
      <c r="AO728" s="173"/>
    </row>
    <row r="729" spans="2:41" s="82" customFormat="1" ht="35.25" customHeight="1" x14ac:dyDescent="0.2">
      <c r="B729" s="171">
        <v>725</v>
      </c>
      <c r="C729" s="170"/>
      <c r="D729" s="88"/>
      <c r="E729" s="113"/>
      <c r="F729" s="95"/>
      <c r="G729" s="105"/>
      <c r="H729" s="106"/>
      <c r="I729" s="105"/>
      <c r="J729" s="107"/>
      <c r="K729" s="99"/>
      <c r="L729" s="117"/>
      <c r="M729" s="118"/>
      <c r="N729" s="95"/>
      <c r="O729" s="88"/>
      <c r="P729" s="96"/>
      <c r="Q729" s="95"/>
      <c r="R729" s="88"/>
      <c r="S729" s="96"/>
      <c r="T729" s="122"/>
      <c r="U729" s="160"/>
      <c r="V729" s="168"/>
      <c r="W729" s="133"/>
      <c r="X729" s="133"/>
      <c r="Y729" s="134"/>
      <c r="Z729" s="515"/>
      <c r="AA729" s="138"/>
      <c r="AB729" s="139"/>
      <c r="AC729" s="140"/>
      <c r="AD729" s="148"/>
      <c r="AE729" s="149"/>
      <c r="AF729" s="150"/>
      <c r="AG729" s="151"/>
      <c r="AH729" s="151"/>
      <c r="AI729" s="151"/>
      <c r="AJ729" s="151"/>
      <c r="AK729" s="152"/>
      <c r="AL729" s="135"/>
      <c r="AM729" s="172"/>
      <c r="AN729" s="172"/>
      <c r="AO729" s="173"/>
    </row>
    <row r="730" spans="2:41" s="82" customFormat="1" ht="35.25" customHeight="1" x14ac:dyDescent="0.2">
      <c r="B730" s="171">
        <v>726</v>
      </c>
      <c r="C730" s="170"/>
      <c r="D730" s="88"/>
      <c r="E730" s="113"/>
      <c r="F730" s="95"/>
      <c r="G730" s="105"/>
      <c r="H730" s="106"/>
      <c r="I730" s="105"/>
      <c r="J730" s="107"/>
      <c r="K730" s="99"/>
      <c r="L730" s="117"/>
      <c r="M730" s="118"/>
      <c r="N730" s="95"/>
      <c r="O730" s="88"/>
      <c r="P730" s="96"/>
      <c r="Q730" s="95"/>
      <c r="R730" s="88"/>
      <c r="S730" s="96"/>
      <c r="T730" s="122"/>
      <c r="U730" s="160"/>
      <c r="V730" s="168"/>
      <c r="W730" s="133"/>
      <c r="X730" s="133"/>
      <c r="Y730" s="134"/>
      <c r="Z730" s="515"/>
      <c r="AA730" s="138"/>
      <c r="AB730" s="139"/>
      <c r="AC730" s="140"/>
      <c r="AD730" s="148"/>
      <c r="AE730" s="149"/>
      <c r="AF730" s="150"/>
      <c r="AG730" s="151"/>
      <c r="AH730" s="151"/>
      <c r="AI730" s="151"/>
      <c r="AJ730" s="151"/>
      <c r="AK730" s="152"/>
      <c r="AL730" s="135"/>
      <c r="AM730" s="172"/>
      <c r="AN730" s="172"/>
      <c r="AO730" s="173"/>
    </row>
    <row r="731" spans="2:41" s="82" customFormat="1" ht="35.25" customHeight="1" x14ac:dyDescent="0.2">
      <c r="B731" s="171">
        <v>727</v>
      </c>
      <c r="C731" s="170"/>
      <c r="D731" s="88"/>
      <c r="E731" s="113"/>
      <c r="F731" s="95"/>
      <c r="G731" s="105"/>
      <c r="H731" s="106"/>
      <c r="I731" s="105"/>
      <c r="J731" s="107"/>
      <c r="K731" s="99"/>
      <c r="L731" s="117"/>
      <c r="M731" s="118"/>
      <c r="N731" s="95"/>
      <c r="O731" s="88"/>
      <c r="P731" s="96"/>
      <c r="Q731" s="95"/>
      <c r="R731" s="88"/>
      <c r="S731" s="96"/>
      <c r="T731" s="122"/>
      <c r="U731" s="160"/>
      <c r="V731" s="168"/>
      <c r="W731" s="133"/>
      <c r="X731" s="133"/>
      <c r="Y731" s="134"/>
      <c r="Z731" s="515"/>
      <c r="AA731" s="138"/>
      <c r="AB731" s="139"/>
      <c r="AC731" s="140"/>
      <c r="AD731" s="148"/>
      <c r="AE731" s="149"/>
      <c r="AF731" s="150"/>
      <c r="AG731" s="151"/>
      <c r="AH731" s="151"/>
      <c r="AI731" s="151"/>
      <c r="AJ731" s="151"/>
      <c r="AK731" s="152"/>
      <c r="AL731" s="135"/>
      <c r="AM731" s="172"/>
      <c r="AN731" s="172"/>
      <c r="AO731" s="173"/>
    </row>
    <row r="732" spans="2:41" s="82" customFormat="1" ht="35.25" customHeight="1" x14ac:dyDescent="0.2">
      <c r="B732" s="171">
        <v>728</v>
      </c>
      <c r="C732" s="170"/>
      <c r="D732" s="88"/>
      <c r="E732" s="113"/>
      <c r="F732" s="95"/>
      <c r="G732" s="105"/>
      <c r="H732" s="106"/>
      <c r="I732" s="105"/>
      <c r="J732" s="107"/>
      <c r="K732" s="99"/>
      <c r="L732" s="117"/>
      <c r="M732" s="118"/>
      <c r="N732" s="95"/>
      <c r="O732" s="88"/>
      <c r="P732" s="96"/>
      <c r="Q732" s="95"/>
      <c r="R732" s="88"/>
      <c r="S732" s="96"/>
      <c r="T732" s="122"/>
      <c r="U732" s="160"/>
      <c r="V732" s="168"/>
      <c r="W732" s="133"/>
      <c r="X732" s="133"/>
      <c r="Y732" s="134"/>
      <c r="Z732" s="515"/>
      <c r="AA732" s="138"/>
      <c r="AB732" s="139"/>
      <c r="AC732" s="140"/>
      <c r="AD732" s="148"/>
      <c r="AE732" s="149"/>
      <c r="AF732" s="150"/>
      <c r="AG732" s="151"/>
      <c r="AH732" s="151"/>
      <c r="AI732" s="151"/>
      <c r="AJ732" s="151"/>
      <c r="AK732" s="152"/>
      <c r="AL732" s="135"/>
      <c r="AM732" s="172"/>
      <c r="AN732" s="172"/>
      <c r="AO732" s="173"/>
    </row>
    <row r="733" spans="2:41" s="82" customFormat="1" ht="35.25" customHeight="1" x14ac:dyDescent="0.2">
      <c r="B733" s="171">
        <v>729</v>
      </c>
      <c r="C733" s="170"/>
      <c r="D733" s="88"/>
      <c r="E733" s="113"/>
      <c r="F733" s="95"/>
      <c r="G733" s="105"/>
      <c r="H733" s="106"/>
      <c r="I733" s="105"/>
      <c r="J733" s="107"/>
      <c r="K733" s="99"/>
      <c r="L733" s="117"/>
      <c r="M733" s="118"/>
      <c r="N733" s="95"/>
      <c r="O733" s="88"/>
      <c r="P733" s="96"/>
      <c r="Q733" s="95"/>
      <c r="R733" s="88"/>
      <c r="S733" s="96"/>
      <c r="T733" s="122"/>
      <c r="U733" s="160"/>
      <c r="V733" s="168"/>
      <c r="W733" s="133"/>
      <c r="X733" s="133"/>
      <c r="Y733" s="134"/>
      <c r="Z733" s="515"/>
      <c r="AA733" s="138"/>
      <c r="AB733" s="139"/>
      <c r="AC733" s="140"/>
      <c r="AD733" s="148"/>
      <c r="AE733" s="149"/>
      <c r="AF733" s="150"/>
      <c r="AG733" s="151"/>
      <c r="AH733" s="151"/>
      <c r="AI733" s="151"/>
      <c r="AJ733" s="151"/>
      <c r="AK733" s="152"/>
      <c r="AL733" s="135"/>
      <c r="AM733" s="172"/>
      <c r="AN733" s="172"/>
      <c r="AO733" s="173"/>
    </row>
    <row r="734" spans="2:41" s="82" customFormat="1" ht="35.25" customHeight="1" x14ac:dyDescent="0.2">
      <c r="B734" s="171">
        <v>730</v>
      </c>
      <c r="C734" s="170"/>
      <c r="D734" s="88"/>
      <c r="E734" s="113"/>
      <c r="F734" s="95"/>
      <c r="G734" s="105"/>
      <c r="H734" s="106"/>
      <c r="I734" s="105"/>
      <c r="J734" s="107"/>
      <c r="K734" s="99"/>
      <c r="L734" s="117"/>
      <c r="M734" s="118"/>
      <c r="N734" s="95"/>
      <c r="O734" s="88"/>
      <c r="P734" s="96"/>
      <c r="Q734" s="95"/>
      <c r="R734" s="88"/>
      <c r="S734" s="96"/>
      <c r="T734" s="122"/>
      <c r="U734" s="160"/>
      <c r="V734" s="168"/>
      <c r="W734" s="133"/>
      <c r="X734" s="133"/>
      <c r="Y734" s="134"/>
      <c r="Z734" s="515"/>
      <c r="AA734" s="138"/>
      <c r="AB734" s="139"/>
      <c r="AC734" s="140"/>
      <c r="AD734" s="148"/>
      <c r="AE734" s="149"/>
      <c r="AF734" s="150"/>
      <c r="AG734" s="151"/>
      <c r="AH734" s="151"/>
      <c r="AI734" s="151"/>
      <c r="AJ734" s="151"/>
      <c r="AK734" s="152"/>
      <c r="AL734" s="135"/>
      <c r="AM734" s="172"/>
      <c r="AN734" s="172"/>
      <c r="AO734" s="173"/>
    </row>
    <row r="735" spans="2:41" s="82" customFormat="1" ht="35.25" customHeight="1" x14ac:dyDescent="0.2">
      <c r="B735" s="171">
        <v>731</v>
      </c>
      <c r="C735" s="170"/>
      <c r="D735" s="88"/>
      <c r="E735" s="113"/>
      <c r="F735" s="95"/>
      <c r="G735" s="105"/>
      <c r="H735" s="106"/>
      <c r="I735" s="105"/>
      <c r="J735" s="107"/>
      <c r="K735" s="99"/>
      <c r="L735" s="117"/>
      <c r="M735" s="118"/>
      <c r="N735" s="95"/>
      <c r="O735" s="88"/>
      <c r="P735" s="96"/>
      <c r="Q735" s="95"/>
      <c r="R735" s="88"/>
      <c r="S735" s="96"/>
      <c r="T735" s="122"/>
      <c r="U735" s="160"/>
      <c r="V735" s="168"/>
      <c r="W735" s="133"/>
      <c r="X735" s="133"/>
      <c r="Y735" s="134"/>
      <c r="Z735" s="515"/>
      <c r="AA735" s="138"/>
      <c r="AB735" s="139"/>
      <c r="AC735" s="140"/>
      <c r="AD735" s="148"/>
      <c r="AE735" s="149"/>
      <c r="AF735" s="150"/>
      <c r="AG735" s="151"/>
      <c r="AH735" s="151"/>
      <c r="AI735" s="151"/>
      <c r="AJ735" s="151"/>
      <c r="AK735" s="152"/>
      <c r="AL735" s="135"/>
      <c r="AM735" s="172"/>
      <c r="AN735" s="172"/>
      <c r="AO735" s="173"/>
    </row>
    <row r="736" spans="2:41" s="82" customFormat="1" ht="35.25" customHeight="1" x14ac:dyDescent="0.2">
      <c r="B736" s="171">
        <v>732</v>
      </c>
      <c r="C736" s="170"/>
      <c r="D736" s="88"/>
      <c r="E736" s="113"/>
      <c r="F736" s="95"/>
      <c r="G736" s="105"/>
      <c r="H736" s="106"/>
      <c r="I736" s="105"/>
      <c r="J736" s="107"/>
      <c r="K736" s="99"/>
      <c r="L736" s="117"/>
      <c r="M736" s="118"/>
      <c r="N736" s="95"/>
      <c r="O736" s="88"/>
      <c r="P736" s="96"/>
      <c r="Q736" s="95"/>
      <c r="R736" s="88"/>
      <c r="S736" s="96"/>
      <c r="T736" s="122"/>
      <c r="U736" s="160"/>
      <c r="V736" s="168"/>
      <c r="W736" s="133"/>
      <c r="X736" s="133"/>
      <c r="Y736" s="134"/>
      <c r="Z736" s="515"/>
      <c r="AA736" s="138"/>
      <c r="AB736" s="139"/>
      <c r="AC736" s="140"/>
      <c r="AD736" s="148"/>
      <c r="AE736" s="149"/>
      <c r="AF736" s="150"/>
      <c r="AG736" s="151"/>
      <c r="AH736" s="151"/>
      <c r="AI736" s="151"/>
      <c r="AJ736" s="151"/>
      <c r="AK736" s="152"/>
      <c r="AL736" s="135"/>
      <c r="AM736" s="172"/>
      <c r="AN736" s="172"/>
      <c r="AO736" s="173"/>
    </row>
    <row r="737" spans="2:41" s="82" customFormat="1" ht="35.25" customHeight="1" x14ac:dyDescent="0.2">
      <c r="B737" s="171">
        <v>733</v>
      </c>
      <c r="C737" s="170"/>
      <c r="D737" s="88"/>
      <c r="E737" s="113"/>
      <c r="F737" s="95"/>
      <c r="G737" s="105"/>
      <c r="H737" s="106"/>
      <c r="I737" s="105"/>
      <c r="J737" s="107"/>
      <c r="K737" s="99"/>
      <c r="L737" s="117"/>
      <c r="M737" s="118"/>
      <c r="N737" s="95"/>
      <c r="O737" s="88"/>
      <c r="P737" s="96"/>
      <c r="Q737" s="95"/>
      <c r="R737" s="88"/>
      <c r="S737" s="96"/>
      <c r="T737" s="122"/>
      <c r="U737" s="160"/>
      <c r="V737" s="168"/>
      <c r="W737" s="133"/>
      <c r="X737" s="133"/>
      <c r="Y737" s="134"/>
      <c r="Z737" s="515"/>
      <c r="AA737" s="138"/>
      <c r="AB737" s="139"/>
      <c r="AC737" s="140"/>
      <c r="AD737" s="148"/>
      <c r="AE737" s="149"/>
      <c r="AF737" s="150"/>
      <c r="AG737" s="151"/>
      <c r="AH737" s="151"/>
      <c r="AI737" s="151"/>
      <c r="AJ737" s="151"/>
      <c r="AK737" s="152"/>
      <c r="AL737" s="135"/>
      <c r="AM737" s="172"/>
      <c r="AN737" s="172"/>
      <c r="AO737" s="173"/>
    </row>
    <row r="738" spans="2:41" s="82" customFormat="1" ht="35.25" customHeight="1" x14ac:dyDescent="0.2">
      <c r="B738" s="171">
        <v>734</v>
      </c>
      <c r="C738" s="170"/>
      <c r="D738" s="88"/>
      <c r="E738" s="113"/>
      <c r="F738" s="95"/>
      <c r="G738" s="105"/>
      <c r="H738" s="106"/>
      <c r="I738" s="105"/>
      <c r="J738" s="107"/>
      <c r="K738" s="99"/>
      <c r="L738" s="117"/>
      <c r="M738" s="118"/>
      <c r="N738" s="95"/>
      <c r="O738" s="88"/>
      <c r="P738" s="96"/>
      <c r="Q738" s="95"/>
      <c r="R738" s="88"/>
      <c r="S738" s="96"/>
      <c r="T738" s="122"/>
      <c r="U738" s="160"/>
      <c r="V738" s="168"/>
      <c r="W738" s="133"/>
      <c r="X738" s="133"/>
      <c r="Y738" s="134"/>
      <c r="Z738" s="515"/>
      <c r="AA738" s="138"/>
      <c r="AB738" s="139"/>
      <c r="AC738" s="140"/>
      <c r="AD738" s="148"/>
      <c r="AE738" s="149"/>
      <c r="AF738" s="150"/>
      <c r="AG738" s="151"/>
      <c r="AH738" s="151"/>
      <c r="AI738" s="151"/>
      <c r="AJ738" s="151"/>
      <c r="AK738" s="152"/>
      <c r="AL738" s="135"/>
      <c r="AM738" s="172"/>
      <c r="AN738" s="172"/>
      <c r="AO738" s="173"/>
    </row>
    <row r="739" spans="2:41" s="82" customFormat="1" ht="35.25" customHeight="1" x14ac:dyDescent="0.2">
      <c r="B739" s="171">
        <v>735</v>
      </c>
      <c r="C739" s="170"/>
      <c r="D739" s="88"/>
      <c r="E739" s="113"/>
      <c r="F739" s="95"/>
      <c r="G739" s="105"/>
      <c r="H739" s="106"/>
      <c r="I739" s="105"/>
      <c r="J739" s="107"/>
      <c r="K739" s="99"/>
      <c r="L739" s="117"/>
      <c r="M739" s="118"/>
      <c r="N739" s="95"/>
      <c r="O739" s="88"/>
      <c r="P739" s="96"/>
      <c r="Q739" s="95"/>
      <c r="R739" s="88"/>
      <c r="S739" s="96"/>
      <c r="T739" s="122"/>
      <c r="U739" s="160"/>
      <c r="V739" s="168"/>
      <c r="W739" s="133"/>
      <c r="X739" s="133"/>
      <c r="Y739" s="134"/>
      <c r="Z739" s="515"/>
      <c r="AA739" s="138"/>
      <c r="AB739" s="139"/>
      <c r="AC739" s="140"/>
      <c r="AD739" s="148"/>
      <c r="AE739" s="149"/>
      <c r="AF739" s="150"/>
      <c r="AG739" s="151"/>
      <c r="AH739" s="151"/>
      <c r="AI739" s="151"/>
      <c r="AJ739" s="151"/>
      <c r="AK739" s="152"/>
      <c r="AL739" s="135"/>
      <c r="AM739" s="172"/>
      <c r="AN739" s="172"/>
      <c r="AO739" s="173"/>
    </row>
    <row r="740" spans="2:41" s="82" customFormat="1" ht="35.25" customHeight="1" x14ac:dyDescent="0.2">
      <c r="B740" s="171">
        <v>736</v>
      </c>
      <c r="C740" s="170"/>
      <c r="D740" s="88"/>
      <c r="E740" s="113"/>
      <c r="F740" s="95"/>
      <c r="G740" s="105"/>
      <c r="H740" s="106"/>
      <c r="I740" s="105"/>
      <c r="J740" s="107"/>
      <c r="K740" s="99"/>
      <c r="L740" s="117"/>
      <c r="M740" s="118"/>
      <c r="N740" s="95"/>
      <c r="O740" s="88"/>
      <c r="P740" s="96"/>
      <c r="Q740" s="95"/>
      <c r="R740" s="88"/>
      <c r="S740" s="96"/>
      <c r="T740" s="122"/>
      <c r="U740" s="160"/>
      <c r="V740" s="168"/>
      <c r="W740" s="133"/>
      <c r="X740" s="133"/>
      <c r="Y740" s="134"/>
      <c r="Z740" s="515"/>
      <c r="AA740" s="138"/>
      <c r="AB740" s="139"/>
      <c r="AC740" s="140"/>
      <c r="AD740" s="148"/>
      <c r="AE740" s="149"/>
      <c r="AF740" s="150"/>
      <c r="AG740" s="151"/>
      <c r="AH740" s="151"/>
      <c r="AI740" s="151"/>
      <c r="AJ740" s="151"/>
      <c r="AK740" s="152"/>
      <c r="AL740" s="135"/>
      <c r="AM740" s="172"/>
      <c r="AN740" s="172"/>
      <c r="AO740" s="173"/>
    </row>
    <row r="741" spans="2:41" s="82" customFormat="1" ht="35.25" customHeight="1" x14ac:dyDescent="0.2">
      <c r="B741" s="171">
        <v>737</v>
      </c>
      <c r="C741" s="170"/>
      <c r="D741" s="88"/>
      <c r="E741" s="113"/>
      <c r="F741" s="95"/>
      <c r="G741" s="105"/>
      <c r="H741" s="106"/>
      <c r="I741" s="105"/>
      <c r="J741" s="107"/>
      <c r="K741" s="99"/>
      <c r="L741" s="117"/>
      <c r="M741" s="118"/>
      <c r="N741" s="95"/>
      <c r="O741" s="88"/>
      <c r="P741" s="96"/>
      <c r="Q741" s="95"/>
      <c r="R741" s="88"/>
      <c r="S741" s="96"/>
      <c r="T741" s="122"/>
      <c r="U741" s="160"/>
      <c r="V741" s="168"/>
      <c r="W741" s="133"/>
      <c r="X741" s="133"/>
      <c r="Y741" s="134"/>
      <c r="Z741" s="515"/>
      <c r="AA741" s="138"/>
      <c r="AB741" s="139"/>
      <c r="AC741" s="140"/>
      <c r="AD741" s="148"/>
      <c r="AE741" s="149"/>
      <c r="AF741" s="150"/>
      <c r="AG741" s="151"/>
      <c r="AH741" s="151"/>
      <c r="AI741" s="151"/>
      <c r="AJ741" s="151"/>
      <c r="AK741" s="152"/>
      <c r="AL741" s="135"/>
      <c r="AM741" s="172"/>
      <c r="AN741" s="172"/>
      <c r="AO741" s="173"/>
    </row>
    <row r="742" spans="2:41" s="82" customFormat="1" ht="35.25" customHeight="1" x14ac:dyDescent="0.2">
      <c r="B742" s="171">
        <v>738</v>
      </c>
      <c r="C742" s="170"/>
      <c r="D742" s="88"/>
      <c r="E742" s="113"/>
      <c r="F742" s="95"/>
      <c r="G742" s="105"/>
      <c r="H742" s="106"/>
      <c r="I742" s="105"/>
      <c r="J742" s="107"/>
      <c r="K742" s="99"/>
      <c r="L742" s="117"/>
      <c r="M742" s="118"/>
      <c r="N742" s="95"/>
      <c r="O742" s="88"/>
      <c r="P742" s="96"/>
      <c r="Q742" s="95"/>
      <c r="R742" s="88"/>
      <c r="S742" s="96"/>
      <c r="T742" s="122"/>
      <c r="U742" s="160"/>
      <c r="V742" s="168"/>
      <c r="W742" s="133"/>
      <c r="X742" s="133"/>
      <c r="Y742" s="134"/>
      <c r="Z742" s="515"/>
      <c r="AA742" s="138"/>
      <c r="AB742" s="139"/>
      <c r="AC742" s="140"/>
      <c r="AD742" s="148"/>
      <c r="AE742" s="149"/>
      <c r="AF742" s="150"/>
      <c r="AG742" s="151"/>
      <c r="AH742" s="151"/>
      <c r="AI742" s="151"/>
      <c r="AJ742" s="151"/>
      <c r="AK742" s="152"/>
      <c r="AL742" s="135"/>
      <c r="AM742" s="172"/>
      <c r="AN742" s="172"/>
      <c r="AO742" s="173"/>
    </row>
    <row r="743" spans="2:41" s="82" customFormat="1" ht="35.25" customHeight="1" x14ac:dyDescent="0.2">
      <c r="B743" s="171">
        <v>739</v>
      </c>
      <c r="C743" s="170"/>
      <c r="D743" s="88"/>
      <c r="E743" s="113"/>
      <c r="F743" s="95"/>
      <c r="G743" s="105"/>
      <c r="H743" s="106"/>
      <c r="I743" s="105"/>
      <c r="J743" s="107"/>
      <c r="K743" s="99"/>
      <c r="L743" s="117"/>
      <c r="M743" s="118"/>
      <c r="N743" s="95"/>
      <c r="O743" s="88"/>
      <c r="P743" s="96"/>
      <c r="Q743" s="95"/>
      <c r="R743" s="88"/>
      <c r="S743" s="96"/>
      <c r="T743" s="122"/>
      <c r="U743" s="160"/>
      <c r="V743" s="168"/>
      <c r="W743" s="133"/>
      <c r="X743" s="133"/>
      <c r="Y743" s="134"/>
      <c r="Z743" s="515"/>
      <c r="AA743" s="138"/>
      <c r="AB743" s="139"/>
      <c r="AC743" s="140"/>
      <c r="AD743" s="148"/>
      <c r="AE743" s="149"/>
      <c r="AF743" s="150"/>
      <c r="AG743" s="151"/>
      <c r="AH743" s="151"/>
      <c r="AI743" s="151"/>
      <c r="AJ743" s="151"/>
      <c r="AK743" s="152"/>
      <c r="AL743" s="135"/>
      <c r="AM743" s="172"/>
      <c r="AN743" s="172"/>
      <c r="AO743" s="173"/>
    </row>
    <row r="744" spans="2:41" s="82" customFormat="1" ht="35.25" customHeight="1" x14ac:dyDescent="0.2">
      <c r="B744" s="171">
        <v>740</v>
      </c>
      <c r="C744" s="170"/>
      <c r="D744" s="88"/>
      <c r="E744" s="113"/>
      <c r="F744" s="95"/>
      <c r="G744" s="105"/>
      <c r="H744" s="106"/>
      <c r="I744" s="105"/>
      <c r="J744" s="107"/>
      <c r="K744" s="99"/>
      <c r="L744" s="117"/>
      <c r="M744" s="118"/>
      <c r="N744" s="95"/>
      <c r="O744" s="88"/>
      <c r="P744" s="96"/>
      <c r="Q744" s="95"/>
      <c r="R744" s="88"/>
      <c r="S744" s="96"/>
      <c r="T744" s="122"/>
      <c r="U744" s="160"/>
      <c r="V744" s="168"/>
      <c r="W744" s="133"/>
      <c r="X744" s="133"/>
      <c r="Y744" s="134"/>
      <c r="Z744" s="515"/>
      <c r="AA744" s="138"/>
      <c r="AB744" s="139"/>
      <c r="AC744" s="140"/>
      <c r="AD744" s="148"/>
      <c r="AE744" s="149"/>
      <c r="AF744" s="150"/>
      <c r="AG744" s="151"/>
      <c r="AH744" s="151"/>
      <c r="AI744" s="151"/>
      <c r="AJ744" s="151"/>
      <c r="AK744" s="152"/>
      <c r="AL744" s="135"/>
      <c r="AM744" s="172"/>
      <c r="AN744" s="172"/>
      <c r="AO744" s="173"/>
    </row>
    <row r="745" spans="2:41" s="82" customFormat="1" ht="35.25" customHeight="1" x14ac:dyDescent="0.2">
      <c r="B745" s="171">
        <v>741</v>
      </c>
      <c r="C745" s="170"/>
      <c r="D745" s="88"/>
      <c r="E745" s="113"/>
      <c r="F745" s="95"/>
      <c r="G745" s="105"/>
      <c r="H745" s="106"/>
      <c r="I745" s="105"/>
      <c r="J745" s="107"/>
      <c r="K745" s="99"/>
      <c r="L745" s="117"/>
      <c r="M745" s="118"/>
      <c r="N745" s="95"/>
      <c r="O745" s="88"/>
      <c r="P745" s="96"/>
      <c r="Q745" s="95"/>
      <c r="R745" s="88"/>
      <c r="S745" s="96"/>
      <c r="T745" s="122"/>
      <c r="U745" s="160"/>
      <c r="V745" s="168"/>
      <c r="W745" s="133"/>
      <c r="X745" s="133"/>
      <c r="Y745" s="134"/>
      <c r="Z745" s="515"/>
      <c r="AA745" s="138"/>
      <c r="AB745" s="139"/>
      <c r="AC745" s="140"/>
      <c r="AD745" s="148"/>
      <c r="AE745" s="149"/>
      <c r="AF745" s="150"/>
      <c r="AG745" s="151"/>
      <c r="AH745" s="151"/>
      <c r="AI745" s="151"/>
      <c r="AJ745" s="151"/>
      <c r="AK745" s="152"/>
      <c r="AL745" s="135"/>
      <c r="AM745" s="172"/>
      <c r="AN745" s="172"/>
      <c r="AO745" s="173"/>
    </row>
    <row r="746" spans="2:41" s="82" customFormat="1" ht="35.25" customHeight="1" x14ac:dyDescent="0.2">
      <c r="B746" s="171">
        <v>742</v>
      </c>
      <c r="C746" s="170"/>
      <c r="D746" s="88"/>
      <c r="E746" s="113"/>
      <c r="F746" s="95"/>
      <c r="G746" s="105"/>
      <c r="H746" s="106"/>
      <c r="I746" s="105"/>
      <c r="J746" s="107"/>
      <c r="K746" s="99"/>
      <c r="L746" s="117"/>
      <c r="M746" s="118"/>
      <c r="N746" s="95"/>
      <c r="O746" s="88"/>
      <c r="P746" s="96"/>
      <c r="Q746" s="95"/>
      <c r="R746" s="88"/>
      <c r="S746" s="96"/>
      <c r="T746" s="122"/>
      <c r="U746" s="160"/>
      <c r="V746" s="168"/>
      <c r="W746" s="133"/>
      <c r="X746" s="133"/>
      <c r="Y746" s="134"/>
      <c r="Z746" s="515"/>
      <c r="AA746" s="138"/>
      <c r="AB746" s="139"/>
      <c r="AC746" s="140"/>
      <c r="AD746" s="148"/>
      <c r="AE746" s="149"/>
      <c r="AF746" s="150"/>
      <c r="AG746" s="151"/>
      <c r="AH746" s="151"/>
      <c r="AI746" s="151"/>
      <c r="AJ746" s="151"/>
      <c r="AK746" s="152"/>
      <c r="AL746" s="135"/>
      <c r="AM746" s="172"/>
      <c r="AN746" s="172"/>
      <c r="AO746" s="173"/>
    </row>
    <row r="747" spans="2:41" s="82" customFormat="1" ht="35.25" customHeight="1" x14ac:dyDescent="0.2">
      <c r="B747" s="171">
        <v>743</v>
      </c>
      <c r="C747" s="170"/>
      <c r="D747" s="88"/>
      <c r="E747" s="113"/>
      <c r="F747" s="95"/>
      <c r="G747" s="105"/>
      <c r="H747" s="106"/>
      <c r="I747" s="105"/>
      <c r="J747" s="107"/>
      <c r="K747" s="99"/>
      <c r="L747" s="117"/>
      <c r="M747" s="118"/>
      <c r="N747" s="95"/>
      <c r="O747" s="88"/>
      <c r="P747" s="96"/>
      <c r="Q747" s="95"/>
      <c r="R747" s="88"/>
      <c r="S747" s="96"/>
      <c r="T747" s="122"/>
      <c r="U747" s="160"/>
      <c r="V747" s="168"/>
      <c r="W747" s="133"/>
      <c r="X747" s="133"/>
      <c r="Y747" s="134"/>
      <c r="Z747" s="515"/>
      <c r="AA747" s="138"/>
      <c r="AB747" s="139"/>
      <c r="AC747" s="140"/>
      <c r="AD747" s="148"/>
      <c r="AE747" s="149"/>
      <c r="AF747" s="150"/>
      <c r="AG747" s="151"/>
      <c r="AH747" s="151"/>
      <c r="AI747" s="151"/>
      <c r="AJ747" s="151"/>
      <c r="AK747" s="152"/>
      <c r="AL747" s="135"/>
      <c r="AM747" s="172"/>
      <c r="AN747" s="172"/>
      <c r="AO747" s="173"/>
    </row>
    <row r="748" spans="2:41" s="82" customFormat="1" ht="35.25" customHeight="1" x14ac:dyDescent="0.2">
      <c r="B748" s="171">
        <v>744</v>
      </c>
      <c r="C748" s="170"/>
      <c r="D748" s="88"/>
      <c r="E748" s="113"/>
      <c r="F748" s="95"/>
      <c r="G748" s="105"/>
      <c r="H748" s="106"/>
      <c r="I748" s="105"/>
      <c r="J748" s="107"/>
      <c r="K748" s="99"/>
      <c r="L748" s="117"/>
      <c r="M748" s="118"/>
      <c r="N748" s="95"/>
      <c r="O748" s="88"/>
      <c r="P748" s="96"/>
      <c r="Q748" s="95"/>
      <c r="R748" s="88"/>
      <c r="S748" s="96"/>
      <c r="T748" s="122"/>
      <c r="U748" s="160"/>
      <c r="V748" s="168"/>
      <c r="W748" s="133"/>
      <c r="X748" s="133"/>
      <c r="Y748" s="134"/>
      <c r="Z748" s="515"/>
      <c r="AA748" s="138"/>
      <c r="AB748" s="139"/>
      <c r="AC748" s="140"/>
      <c r="AD748" s="148"/>
      <c r="AE748" s="149"/>
      <c r="AF748" s="150"/>
      <c r="AG748" s="151"/>
      <c r="AH748" s="151"/>
      <c r="AI748" s="151"/>
      <c r="AJ748" s="151"/>
      <c r="AK748" s="152"/>
      <c r="AL748" s="135"/>
      <c r="AM748" s="172"/>
      <c r="AN748" s="172"/>
      <c r="AO748" s="173"/>
    </row>
    <row r="749" spans="2:41" s="82" customFormat="1" ht="35.25" customHeight="1" x14ac:dyDescent="0.2">
      <c r="B749" s="171">
        <v>745</v>
      </c>
      <c r="C749" s="170"/>
      <c r="D749" s="88"/>
      <c r="E749" s="113"/>
      <c r="F749" s="95"/>
      <c r="G749" s="105"/>
      <c r="H749" s="106"/>
      <c r="I749" s="105"/>
      <c r="J749" s="107"/>
      <c r="K749" s="99"/>
      <c r="L749" s="117"/>
      <c r="M749" s="118"/>
      <c r="N749" s="95"/>
      <c r="O749" s="88"/>
      <c r="P749" s="96"/>
      <c r="Q749" s="95"/>
      <c r="R749" s="88"/>
      <c r="S749" s="96"/>
      <c r="T749" s="122"/>
      <c r="U749" s="160"/>
      <c r="V749" s="168"/>
      <c r="W749" s="133"/>
      <c r="X749" s="133"/>
      <c r="Y749" s="134"/>
      <c r="Z749" s="515"/>
      <c r="AA749" s="138"/>
      <c r="AB749" s="139"/>
      <c r="AC749" s="140"/>
      <c r="AD749" s="148"/>
      <c r="AE749" s="149"/>
      <c r="AF749" s="150"/>
      <c r="AG749" s="151"/>
      <c r="AH749" s="151"/>
      <c r="AI749" s="151"/>
      <c r="AJ749" s="151"/>
      <c r="AK749" s="152"/>
      <c r="AL749" s="135"/>
      <c r="AM749" s="172"/>
      <c r="AN749" s="172"/>
      <c r="AO749" s="173"/>
    </row>
    <row r="750" spans="2:41" s="82" customFormat="1" ht="35.25" customHeight="1" x14ac:dyDescent="0.2">
      <c r="B750" s="171">
        <v>746</v>
      </c>
      <c r="C750" s="170"/>
      <c r="D750" s="88"/>
      <c r="E750" s="113"/>
      <c r="F750" s="95"/>
      <c r="G750" s="105"/>
      <c r="H750" s="106"/>
      <c r="I750" s="105"/>
      <c r="J750" s="107"/>
      <c r="K750" s="99"/>
      <c r="L750" s="117"/>
      <c r="M750" s="118"/>
      <c r="N750" s="95"/>
      <c r="O750" s="88"/>
      <c r="P750" s="96"/>
      <c r="Q750" s="95"/>
      <c r="R750" s="88"/>
      <c r="S750" s="96"/>
      <c r="T750" s="122"/>
      <c r="U750" s="160"/>
      <c r="V750" s="168"/>
      <c r="W750" s="133"/>
      <c r="X750" s="133"/>
      <c r="Y750" s="134"/>
      <c r="Z750" s="515"/>
      <c r="AA750" s="138"/>
      <c r="AB750" s="139"/>
      <c r="AC750" s="140"/>
      <c r="AD750" s="148"/>
      <c r="AE750" s="149"/>
      <c r="AF750" s="150"/>
      <c r="AG750" s="151"/>
      <c r="AH750" s="151"/>
      <c r="AI750" s="151"/>
      <c r="AJ750" s="151"/>
      <c r="AK750" s="152"/>
      <c r="AL750" s="135"/>
      <c r="AM750" s="172"/>
      <c r="AN750" s="172"/>
      <c r="AO750" s="173"/>
    </row>
    <row r="751" spans="2:41" s="82" customFormat="1" ht="35.25" customHeight="1" x14ac:dyDescent="0.2">
      <c r="B751" s="171">
        <v>747</v>
      </c>
      <c r="C751" s="170"/>
      <c r="D751" s="88"/>
      <c r="E751" s="113"/>
      <c r="F751" s="95"/>
      <c r="G751" s="105"/>
      <c r="H751" s="106"/>
      <c r="I751" s="105"/>
      <c r="J751" s="107"/>
      <c r="K751" s="99"/>
      <c r="L751" s="117"/>
      <c r="M751" s="118"/>
      <c r="N751" s="95"/>
      <c r="O751" s="88"/>
      <c r="P751" s="96"/>
      <c r="Q751" s="95"/>
      <c r="R751" s="88"/>
      <c r="S751" s="96"/>
      <c r="T751" s="122"/>
      <c r="U751" s="160"/>
      <c r="V751" s="168"/>
      <c r="W751" s="133"/>
      <c r="X751" s="133"/>
      <c r="Y751" s="134"/>
      <c r="Z751" s="515"/>
      <c r="AA751" s="138"/>
      <c r="AB751" s="139"/>
      <c r="AC751" s="140"/>
      <c r="AD751" s="148"/>
      <c r="AE751" s="149"/>
      <c r="AF751" s="150"/>
      <c r="AG751" s="151"/>
      <c r="AH751" s="151"/>
      <c r="AI751" s="151"/>
      <c r="AJ751" s="151"/>
      <c r="AK751" s="152"/>
      <c r="AL751" s="135"/>
      <c r="AM751" s="172"/>
      <c r="AN751" s="172"/>
      <c r="AO751" s="173"/>
    </row>
    <row r="752" spans="2:41" s="82" customFormat="1" ht="35.25" customHeight="1" x14ac:dyDescent="0.2">
      <c r="B752" s="171">
        <v>748</v>
      </c>
      <c r="C752" s="170"/>
      <c r="D752" s="88"/>
      <c r="E752" s="113"/>
      <c r="F752" s="95"/>
      <c r="G752" s="105"/>
      <c r="H752" s="106"/>
      <c r="I752" s="105"/>
      <c r="J752" s="107"/>
      <c r="K752" s="99"/>
      <c r="L752" s="117"/>
      <c r="M752" s="118"/>
      <c r="N752" s="95"/>
      <c r="O752" s="88"/>
      <c r="P752" s="96"/>
      <c r="Q752" s="95"/>
      <c r="R752" s="88"/>
      <c r="S752" s="96"/>
      <c r="T752" s="122"/>
      <c r="U752" s="160"/>
      <c r="V752" s="168"/>
      <c r="W752" s="133"/>
      <c r="X752" s="133"/>
      <c r="Y752" s="134"/>
      <c r="Z752" s="515"/>
      <c r="AA752" s="138"/>
      <c r="AB752" s="139"/>
      <c r="AC752" s="140"/>
      <c r="AD752" s="148"/>
      <c r="AE752" s="149"/>
      <c r="AF752" s="150"/>
      <c r="AG752" s="151"/>
      <c r="AH752" s="151"/>
      <c r="AI752" s="151"/>
      <c r="AJ752" s="151"/>
      <c r="AK752" s="152"/>
      <c r="AL752" s="135"/>
      <c r="AM752" s="172"/>
      <c r="AN752" s="172"/>
      <c r="AO752" s="173"/>
    </row>
    <row r="753" spans="2:41" s="82" customFormat="1" ht="35.25" customHeight="1" x14ac:dyDescent="0.2">
      <c r="B753" s="171">
        <v>749</v>
      </c>
      <c r="C753" s="170"/>
      <c r="D753" s="88"/>
      <c r="E753" s="113"/>
      <c r="F753" s="95"/>
      <c r="G753" s="105"/>
      <c r="H753" s="106"/>
      <c r="I753" s="105"/>
      <c r="J753" s="107"/>
      <c r="K753" s="99"/>
      <c r="L753" s="117"/>
      <c r="M753" s="118"/>
      <c r="N753" s="95"/>
      <c r="O753" s="88"/>
      <c r="P753" s="96"/>
      <c r="Q753" s="95"/>
      <c r="R753" s="88"/>
      <c r="S753" s="96"/>
      <c r="T753" s="122"/>
      <c r="U753" s="160"/>
      <c r="V753" s="168"/>
      <c r="W753" s="133"/>
      <c r="X753" s="133"/>
      <c r="Y753" s="134"/>
      <c r="Z753" s="515"/>
      <c r="AA753" s="138"/>
      <c r="AB753" s="139"/>
      <c r="AC753" s="140"/>
      <c r="AD753" s="148"/>
      <c r="AE753" s="149"/>
      <c r="AF753" s="150"/>
      <c r="AG753" s="151"/>
      <c r="AH753" s="151"/>
      <c r="AI753" s="151"/>
      <c r="AJ753" s="151"/>
      <c r="AK753" s="152"/>
      <c r="AL753" s="135"/>
      <c r="AM753" s="172"/>
      <c r="AN753" s="172"/>
      <c r="AO753" s="173"/>
    </row>
    <row r="754" spans="2:41" s="82" customFormat="1" ht="35.25" customHeight="1" x14ac:dyDescent="0.2">
      <c r="B754" s="171">
        <v>750</v>
      </c>
      <c r="C754" s="170"/>
      <c r="D754" s="88"/>
      <c r="E754" s="113"/>
      <c r="F754" s="95"/>
      <c r="G754" s="105"/>
      <c r="H754" s="106"/>
      <c r="I754" s="105"/>
      <c r="J754" s="107"/>
      <c r="K754" s="99"/>
      <c r="L754" s="117"/>
      <c r="M754" s="118"/>
      <c r="N754" s="95"/>
      <c r="O754" s="88"/>
      <c r="P754" s="96"/>
      <c r="Q754" s="95"/>
      <c r="R754" s="88"/>
      <c r="S754" s="96"/>
      <c r="T754" s="122"/>
      <c r="U754" s="160"/>
      <c r="V754" s="168"/>
      <c r="W754" s="133"/>
      <c r="X754" s="133"/>
      <c r="Y754" s="134"/>
      <c r="Z754" s="515"/>
      <c r="AA754" s="138"/>
      <c r="AB754" s="139"/>
      <c r="AC754" s="140"/>
      <c r="AD754" s="148"/>
      <c r="AE754" s="149"/>
      <c r="AF754" s="150"/>
      <c r="AG754" s="151"/>
      <c r="AH754" s="151"/>
      <c r="AI754" s="151"/>
      <c r="AJ754" s="151"/>
      <c r="AK754" s="152"/>
      <c r="AL754" s="135"/>
      <c r="AM754" s="172"/>
      <c r="AN754" s="172"/>
      <c r="AO754" s="173"/>
    </row>
    <row r="755" spans="2:41" s="82" customFormat="1" ht="35.25" customHeight="1" x14ac:dyDescent="0.2">
      <c r="B755" s="171">
        <v>751</v>
      </c>
      <c r="C755" s="170"/>
      <c r="D755" s="88"/>
      <c r="E755" s="113"/>
      <c r="F755" s="95"/>
      <c r="G755" s="105"/>
      <c r="H755" s="106"/>
      <c r="I755" s="105"/>
      <c r="J755" s="107"/>
      <c r="K755" s="99"/>
      <c r="L755" s="117"/>
      <c r="M755" s="118"/>
      <c r="N755" s="95"/>
      <c r="O755" s="88"/>
      <c r="P755" s="96"/>
      <c r="Q755" s="95"/>
      <c r="R755" s="88"/>
      <c r="S755" s="96"/>
      <c r="T755" s="122"/>
      <c r="U755" s="160"/>
      <c r="V755" s="168"/>
      <c r="W755" s="133"/>
      <c r="X755" s="133"/>
      <c r="Y755" s="134"/>
      <c r="Z755" s="515"/>
      <c r="AA755" s="138"/>
      <c r="AB755" s="139"/>
      <c r="AC755" s="140"/>
      <c r="AD755" s="148"/>
      <c r="AE755" s="149"/>
      <c r="AF755" s="150"/>
      <c r="AG755" s="151"/>
      <c r="AH755" s="151"/>
      <c r="AI755" s="151"/>
      <c r="AJ755" s="151"/>
      <c r="AK755" s="152"/>
      <c r="AL755" s="135"/>
      <c r="AM755" s="172"/>
      <c r="AN755" s="172"/>
      <c r="AO755" s="173"/>
    </row>
    <row r="756" spans="2:41" s="82" customFormat="1" ht="35.25" customHeight="1" x14ac:dyDescent="0.2">
      <c r="B756" s="171">
        <v>752</v>
      </c>
      <c r="C756" s="170"/>
      <c r="D756" s="88"/>
      <c r="E756" s="113"/>
      <c r="F756" s="95"/>
      <c r="G756" s="105"/>
      <c r="H756" s="106"/>
      <c r="I756" s="105"/>
      <c r="J756" s="107"/>
      <c r="K756" s="99"/>
      <c r="L756" s="117"/>
      <c r="M756" s="118"/>
      <c r="N756" s="95"/>
      <c r="O756" s="88"/>
      <c r="P756" s="96"/>
      <c r="Q756" s="95"/>
      <c r="R756" s="88"/>
      <c r="S756" s="96"/>
      <c r="T756" s="122"/>
      <c r="U756" s="160"/>
      <c r="V756" s="168"/>
      <c r="W756" s="133"/>
      <c r="X756" s="133"/>
      <c r="Y756" s="134"/>
      <c r="Z756" s="515"/>
      <c r="AA756" s="138"/>
      <c r="AB756" s="139"/>
      <c r="AC756" s="140"/>
      <c r="AD756" s="148"/>
      <c r="AE756" s="149"/>
      <c r="AF756" s="150"/>
      <c r="AG756" s="151"/>
      <c r="AH756" s="151"/>
      <c r="AI756" s="151"/>
      <c r="AJ756" s="151"/>
      <c r="AK756" s="152"/>
      <c r="AL756" s="135"/>
      <c r="AM756" s="172"/>
      <c r="AN756" s="172"/>
      <c r="AO756" s="173"/>
    </row>
    <row r="757" spans="2:41" s="82" customFormat="1" ht="35.25" customHeight="1" x14ac:dyDescent="0.2">
      <c r="B757" s="171">
        <v>753</v>
      </c>
      <c r="C757" s="170"/>
      <c r="D757" s="88"/>
      <c r="E757" s="113"/>
      <c r="F757" s="95"/>
      <c r="G757" s="105"/>
      <c r="H757" s="106"/>
      <c r="I757" s="105"/>
      <c r="J757" s="107"/>
      <c r="K757" s="99"/>
      <c r="L757" s="117"/>
      <c r="M757" s="118"/>
      <c r="N757" s="95"/>
      <c r="O757" s="88"/>
      <c r="P757" s="96"/>
      <c r="Q757" s="95"/>
      <c r="R757" s="88"/>
      <c r="S757" s="96"/>
      <c r="T757" s="122"/>
      <c r="U757" s="160"/>
      <c r="V757" s="168"/>
      <c r="W757" s="133"/>
      <c r="X757" s="133"/>
      <c r="Y757" s="134"/>
      <c r="Z757" s="515"/>
      <c r="AA757" s="138"/>
      <c r="AB757" s="139"/>
      <c r="AC757" s="140"/>
      <c r="AD757" s="148"/>
      <c r="AE757" s="149"/>
      <c r="AF757" s="150"/>
      <c r="AG757" s="151"/>
      <c r="AH757" s="151"/>
      <c r="AI757" s="151"/>
      <c r="AJ757" s="151"/>
      <c r="AK757" s="152"/>
      <c r="AL757" s="135"/>
      <c r="AM757" s="172"/>
      <c r="AN757" s="172"/>
      <c r="AO757" s="173"/>
    </row>
    <row r="758" spans="2:41" s="82" customFormat="1" ht="35.25" customHeight="1" x14ac:dyDescent="0.2">
      <c r="B758" s="171">
        <v>754</v>
      </c>
      <c r="C758" s="170"/>
      <c r="D758" s="88"/>
      <c r="E758" s="113"/>
      <c r="F758" s="95"/>
      <c r="G758" s="105"/>
      <c r="H758" s="106"/>
      <c r="I758" s="105"/>
      <c r="J758" s="107"/>
      <c r="K758" s="99"/>
      <c r="L758" s="117"/>
      <c r="M758" s="118"/>
      <c r="N758" s="95"/>
      <c r="O758" s="88"/>
      <c r="P758" s="96"/>
      <c r="Q758" s="95"/>
      <c r="R758" s="88"/>
      <c r="S758" s="96"/>
      <c r="T758" s="122"/>
      <c r="U758" s="160"/>
      <c r="V758" s="168"/>
      <c r="W758" s="133"/>
      <c r="X758" s="133"/>
      <c r="Y758" s="134"/>
      <c r="Z758" s="515"/>
      <c r="AA758" s="138"/>
      <c r="AB758" s="139"/>
      <c r="AC758" s="140"/>
      <c r="AD758" s="148"/>
      <c r="AE758" s="149"/>
      <c r="AF758" s="150"/>
      <c r="AG758" s="151"/>
      <c r="AH758" s="151"/>
      <c r="AI758" s="151"/>
      <c r="AJ758" s="151"/>
      <c r="AK758" s="152"/>
      <c r="AL758" s="135"/>
      <c r="AM758" s="172"/>
      <c r="AN758" s="172"/>
      <c r="AO758" s="173"/>
    </row>
    <row r="759" spans="2:41" s="82" customFormat="1" ht="35.25" customHeight="1" x14ac:dyDescent="0.2">
      <c r="B759" s="171">
        <v>755</v>
      </c>
      <c r="C759" s="170"/>
      <c r="D759" s="88"/>
      <c r="E759" s="113"/>
      <c r="F759" s="95"/>
      <c r="G759" s="105"/>
      <c r="H759" s="106"/>
      <c r="I759" s="105"/>
      <c r="J759" s="107"/>
      <c r="K759" s="99"/>
      <c r="L759" s="117"/>
      <c r="M759" s="118"/>
      <c r="N759" s="95"/>
      <c r="O759" s="88"/>
      <c r="P759" s="96"/>
      <c r="Q759" s="95"/>
      <c r="R759" s="88"/>
      <c r="S759" s="96"/>
      <c r="T759" s="122"/>
      <c r="U759" s="160"/>
      <c r="V759" s="168"/>
      <c r="W759" s="133"/>
      <c r="X759" s="133"/>
      <c r="Y759" s="134"/>
      <c r="Z759" s="515"/>
      <c r="AA759" s="138"/>
      <c r="AB759" s="139"/>
      <c r="AC759" s="140"/>
      <c r="AD759" s="148"/>
      <c r="AE759" s="149"/>
      <c r="AF759" s="150"/>
      <c r="AG759" s="151"/>
      <c r="AH759" s="151"/>
      <c r="AI759" s="151"/>
      <c r="AJ759" s="151"/>
      <c r="AK759" s="152"/>
      <c r="AL759" s="135"/>
      <c r="AM759" s="172"/>
      <c r="AN759" s="172"/>
      <c r="AO759" s="173"/>
    </row>
    <row r="760" spans="2:41" s="82" customFormat="1" ht="35.25" customHeight="1" x14ac:dyDescent="0.2">
      <c r="B760" s="171">
        <v>756</v>
      </c>
      <c r="C760" s="170"/>
      <c r="D760" s="88"/>
      <c r="E760" s="113"/>
      <c r="F760" s="95"/>
      <c r="G760" s="105"/>
      <c r="H760" s="106"/>
      <c r="I760" s="105"/>
      <c r="J760" s="107"/>
      <c r="K760" s="99"/>
      <c r="L760" s="117"/>
      <c r="M760" s="118"/>
      <c r="N760" s="95"/>
      <c r="O760" s="88"/>
      <c r="P760" s="96"/>
      <c r="Q760" s="95"/>
      <c r="R760" s="88"/>
      <c r="S760" s="96"/>
      <c r="T760" s="122"/>
      <c r="U760" s="160"/>
      <c r="V760" s="168"/>
      <c r="W760" s="133"/>
      <c r="X760" s="133"/>
      <c r="Y760" s="134"/>
      <c r="Z760" s="515"/>
      <c r="AA760" s="138"/>
      <c r="AB760" s="139"/>
      <c r="AC760" s="140"/>
      <c r="AD760" s="148"/>
      <c r="AE760" s="149"/>
      <c r="AF760" s="150"/>
      <c r="AG760" s="151"/>
      <c r="AH760" s="151"/>
      <c r="AI760" s="151"/>
      <c r="AJ760" s="151"/>
      <c r="AK760" s="152"/>
      <c r="AL760" s="135"/>
      <c r="AM760" s="172"/>
      <c r="AN760" s="172"/>
      <c r="AO760" s="173"/>
    </row>
    <row r="761" spans="2:41" s="82" customFormat="1" ht="35.25" customHeight="1" x14ac:dyDescent="0.2">
      <c r="B761" s="171">
        <v>757</v>
      </c>
      <c r="C761" s="170"/>
      <c r="D761" s="88"/>
      <c r="E761" s="113"/>
      <c r="F761" s="95"/>
      <c r="G761" s="105"/>
      <c r="H761" s="106"/>
      <c r="I761" s="105"/>
      <c r="J761" s="107"/>
      <c r="K761" s="99"/>
      <c r="L761" s="117"/>
      <c r="M761" s="118"/>
      <c r="N761" s="95"/>
      <c r="O761" s="88"/>
      <c r="P761" s="96"/>
      <c r="Q761" s="95"/>
      <c r="R761" s="88"/>
      <c r="S761" s="96"/>
      <c r="T761" s="122"/>
      <c r="U761" s="160"/>
      <c r="V761" s="168"/>
      <c r="W761" s="133"/>
      <c r="X761" s="133"/>
      <c r="Y761" s="134"/>
      <c r="Z761" s="515"/>
      <c r="AA761" s="138"/>
      <c r="AB761" s="139"/>
      <c r="AC761" s="140"/>
      <c r="AD761" s="148"/>
      <c r="AE761" s="149"/>
      <c r="AF761" s="150"/>
      <c r="AG761" s="151"/>
      <c r="AH761" s="151"/>
      <c r="AI761" s="151"/>
      <c r="AJ761" s="151"/>
      <c r="AK761" s="152"/>
      <c r="AL761" s="135"/>
      <c r="AM761" s="172"/>
      <c r="AN761" s="172"/>
      <c r="AO761" s="173"/>
    </row>
    <row r="762" spans="2:41" s="82" customFormat="1" ht="35.25" customHeight="1" x14ac:dyDescent="0.2">
      <c r="B762" s="171">
        <v>758</v>
      </c>
      <c r="C762" s="170"/>
      <c r="D762" s="88"/>
      <c r="E762" s="113"/>
      <c r="F762" s="95"/>
      <c r="G762" s="105"/>
      <c r="H762" s="106"/>
      <c r="I762" s="105"/>
      <c r="J762" s="107"/>
      <c r="K762" s="99"/>
      <c r="L762" s="117"/>
      <c r="M762" s="118"/>
      <c r="N762" s="95"/>
      <c r="O762" s="88"/>
      <c r="P762" s="96"/>
      <c r="Q762" s="95"/>
      <c r="R762" s="88"/>
      <c r="S762" s="96"/>
      <c r="T762" s="122"/>
      <c r="U762" s="160"/>
      <c r="V762" s="168"/>
      <c r="W762" s="133"/>
      <c r="X762" s="133"/>
      <c r="Y762" s="134"/>
      <c r="Z762" s="515"/>
      <c r="AA762" s="138"/>
      <c r="AB762" s="139"/>
      <c r="AC762" s="140"/>
      <c r="AD762" s="148"/>
      <c r="AE762" s="149"/>
      <c r="AF762" s="150"/>
      <c r="AG762" s="151"/>
      <c r="AH762" s="151"/>
      <c r="AI762" s="151"/>
      <c r="AJ762" s="151"/>
      <c r="AK762" s="152"/>
      <c r="AL762" s="135"/>
      <c r="AM762" s="172"/>
      <c r="AN762" s="172"/>
      <c r="AO762" s="173"/>
    </row>
    <row r="763" spans="2:41" s="82" customFormat="1" ht="35.25" customHeight="1" x14ac:dyDescent="0.2">
      <c r="B763" s="171">
        <v>759</v>
      </c>
      <c r="C763" s="170"/>
      <c r="D763" s="88"/>
      <c r="E763" s="113"/>
      <c r="F763" s="95"/>
      <c r="G763" s="105"/>
      <c r="H763" s="106"/>
      <c r="I763" s="105"/>
      <c r="J763" s="107"/>
      <c r="K763" s="99"/>
      <c r="L763" s="117"/>
      <c r="M763" s="118"/>
      <c r="N763" s="95"/>
      <c r="O763" s="88"/>
      <c r="P763" s="96"/>
      <c r="Q763" s="95"/>
      <c r="R763" s="88"/>
      <c r="S763" s="96"/>
      <c r="T763" s="122"/>
      <c r="U763" s="160"/>
      <c r="V763" s="168"/>
      <c r="W763" s="133"/>
      <c r="X763" s="133"/>
      <c r="Y763" s="134"/>
      <c r="Z763" s="515"/>
      <c r="AA763" s="138"/>
      <c r="AB763" s="139"/>
      <c r="AC763" s="140"/>
      <c r="AD763" s="148"/>
      <c r="AE763" s="149"/>
      <c r="AF763" s="150"/>
      <c r="AG763" s="151"/>
      <c r="AH763" s="151"/>
      <c r="AI763" s="151"/>
      <c r="AJ763" s="151"/>
      <c r="AK763" s="152"/>
      <c r="AL763" s="135"/>
      <c r="AM763" s="172"/>
      <c r="AN763" s="172"/>
      <c r="AO763" s="173"/>
    </row>
    <row r="764" spans="2:41" s="82" customFormat="1" ht="35.25" customHeight="1" x14ac:dyDescent="0.2">
      <c r="B764" s="171">
        <v>760</v>
      </c>
      <c r="C764" s="170"/>
      <c r="D764" s="88"/>
      <c r="E764" s="113"/>
      <c r="F764" s="95"/>
      <c r="G764" s="105"/>
      <c r="H764" s="106"/>
      <c r="I764" s="105"/>
      <c r="J764" s="107"/>
      <c r="K764" s="99"/>
      <c r="L764" s="117"/>
      <c r="M764" s="118"/>
      <c r="N764" s="95"/>
      <c r="O764" s="88"/>
      <c r="P764" s="96"/>
      <c r="Q764" s="95"/>
      <c r="R764" s="88"/>
      <c r="S764" s="96"/>
      <c r="T764" s="122"/>
      <c r="U764" s="160"/>
      <c r="V764" s="168"/>
      <c r="W764" s="133"/>
      <c r="X764" s="133"/>
      <c r="Y764" s="134"/>
      <c r="Z764" s="515"/>
      <c r="AA764" s="138"/>
      <c r="AB764" s="139"/>
      <c r="AC764" s="140"/>
      <c r="AD764" s="148"/>
      <c r="AE764" s="149"/>
      <c r="AF764" s="150"/>
      <c r="AG764" s="151"/>
      <c r="AH764" s="151"/>
      <c r="AI764" s="151"/>
      <c r="AJ764" s="151"/>
      <c r="AK764" s="152"/>
      <c r="AL764" s="135"/>
      <c r="AM764" s="172"/>
      <c r="AN764" s="172"/>
      <c r="AO764" s="173"/>
    </row>
    <row r="765" spans="2:41" s="82" customFormat="1" ht="35.25" customHeight="1" x14ac:dyDescent="0.2">
      <c r="B765" s="171">
        <v>761</v>
      </c>
      <c r="C765" s="170"/>
      <c r="D765" s="88"/>
      <c r="E765" s="113"/>
      <c r="F765" s="95"/>
      <c r="G765" s="105"/>
      <c r="H765" s="106"/>
      <c r="I765" s="105"/>
      <c r="J765" s="107"/>
      <c r="K765" s="99"/>
      <c r="L765" s="117"/>
      <c r="M765" s="118"/>
      <c r="N765" s="95"/>
      <c r="O765" s="88"/>
      <c r="P765" s="96"/>
      <c r="Q765" s="95"/>
      <c r="R765" s="88"/>
      <c r="S765" s="96"/>
      <c r="T765" s="122"/>
      <c r="U765" s="160"/>
      <c r="V765" s="168"/>
      <c r="W765" s="133"/>
      <c r="X765" s="133"/>
      <c r="Y765" s="134"/>
      <c r="Z765" s="515"/>
      <c r="AA765" s="138"/>
      <c r="AB765" s="139"/>
      <c r="AC765" s="140"/>
      <c r="AD765" s="148"/>
      <c r="AE765" s="149"/>
      <c r="AF765" s="150"/>
      <c r="AG765" s="151"/>
      <c r="AH765" s="151"/>
      <c r="AI765" s="151"/>
      <c r="AJ765" s="151"/>
      <c r="AK765" s="152"/>
      <c r="AL765" s="135"/>
      <c r="AM765" s="172"/>
      <c r="AN765" s="172"/>
      <c r="AO765" s="173"/>
    </row>
    <row r="766" spans="2:41" s="82" customFormat="1" ht="35.25" customHeight="1" x14ac:dyDescent="0.2">
      <c r="B766" s="171">
        <v>762</v>
      </c>
      <c r="C766" s="170"/>
      <c r="D766" s="88"/>
      <c r="E766" s="113"/>
      <c r="F766" s="95"/>
      <c r="G766" s="105"/>
      <c r="H766" s="106"/>
      <c r="I766" s="105"/>
      <c r="J766" s="107"/>
      <c r="K766" s="99"/>
      <c r="L766" s="117"/>
      <c r="M766" s="118"/>
      <c r="N766" s="95"/>
      <c r="O766" s="88"/>
      <c r="P766" s="96"/>
      <c r="Q766" s="95"/>
      <c r="R766" s="88"/>
      <c r="S766" s="96"/>
      <c r="T766" s="122"/>
      <c r="U766" s="160"/>
      <c r="V766" s="168"/>
      <c r="W766" s="133"/>
      <c r="X766" s="133"/>
      <c r="Y766" s="134"/>
      <c r="Z766" s="515"/>
      <c r="AA766" s="138"/>
      <c r="AB766" s="139"/>
      <c r="AC766" s="140"/>
      <c r="AD766" s="148"/>
      <c r="AE766" s="149"/>
      <c r="AF766" s="150"/>
      <c r="AG766" s="151"/>
      <c r="AH766" s="151"/>
      <c r="AI766" s="151"/>
      <c r="AJ766" s="151"/>
      <c r="AK766" s="152"/>
      <c r="AL766" s="135"/>
      <c r="AM766" s="172"/>
      <c r="AN766" s="172"/>
      <c r="AO766" s="173"/>
    </row>
    <row r="767" spans="2:41" s="82" customFormat="1" ht="35.25" customHeight="1" x14ac:dyDescent="0.2">
      <c r="B767" s="171">
        <v>763</v>
      </c>
      <c r="C767" s="170"/>
      <c r="D767" s="88"/>
      <c r="E767" s="113"/>
      <c r="F767" s="95"/>
      <c r="G767" s="105"/>
      <c r="H767" s="106"/>
      <c r="I767" s="105"/>
      <c r="J767" s="107"/>
      <c r="K767" s="99"/>
      <c r="L767" s="117"/>
      <c r="M767" s="118"/>
      <c r="N767" s="95"/>
      <c r="O767" s="88"/>
      <c r="P767" s="96"/>
      <c r="Q767" s="95"/>
      <c r="R767" s="88"/>
      <c r="S767" s="96"/>
      <c r="T767" s="122"/>
      <c r="U767" s="160"/>
      <c r="V767" s="168"/>
      <c r="W767" s="133"/>
      <c r="X767" s="133"/>
      <c r="Y767" s="134"/>
      <c r="Z767" s="515"/>
      <c r="AA767" s="138"/>
      <c r="AB767" s="139"/>
      <c r="AC767" s="140"/>
      <c r="AD767" s="148"/>
      <c r="AE767" s="149"/>
      <c r="AF767" s="150"/>
      <c r="AG767" s="151"/>
      <c r="AH767" s="151"/>
      <c r="AI767" s="151"/>
      <c r="AJ767" s="151"/>
      <c r="AK767" s="152"/>
      <c r="AL767" s="135"/>
      <c r="AM767" s="172"/>
      <c r="AN767" s="172"/>
      <c r="AO767" s="173"/>
    </row>
    <row r="768" spans="2:41" s="82" customFormat="1" ht="35.25" customHeight="1" x14ac:dyDescent="0.2">
      <c r="B768" s="171">
        <v>764</v>
      </c>
      <c r="C768" s="170"/>
      <c r="D768" s="88"/>
      <c r="E768" s="113"/>
      <c r="F768" s="95"/>
      <c r="G768" s="105"/>
      <c r="H768" s="106"/>
      <c r="I768" s="105"/>
      <c r="J768" s="107"/>
      <c r="K768" s="99"/>
      <c r="L768" s="117"/>
      <c r="M768" s="118"/>
      <c r="N768" s="95"/>
      <c r="O768" s="88"/>
      <c r="P768" s="96"/>
      <c r="Q768" s="95"/>
      <c r="R768" s="88"/>
      <c r="S768" s="96"/>
      <c r="T768" s="122"/>
      <c r="U768" s="160"/>
      <c r="V768" s="168"/>
      <c r="W768" s="133"/>
      <c r="X768" s="133"/>
      <c r="Y768" s="134"/>
      <c r="Z768" s="515"/>
      <c r="AA768" s="138"/>
      <c r="AB768" s="139"/>
      <c r="AC768" s="140"/>
      <c r="AD768" s="148"/>
      <c r="AE768" s="149"/>
      <c r="AF768" s="150"/>
      <c r="AG768" s="151"/>
      <c r="AH768" s="151"/>
      <c r="AI768" s="151"/>
      <c r="AJ768" s="151"/>
      <c r="AK768" s="152"/>
      <c r="AL768" s="135"/>
      <c r="AM768" s="172"/>
      <c r="AN768" s="172"/>
      <c r="AO768" s="173"/>
    </row>
    <row r="769" spans="2:41" s="82" customFormat="1" ht="35.25" customHeight="1" x14ac:dyDescent="0.2">
      <c r="B769" s="171">
        <v>765</v>
      </c>
      <c r="C769" s="170"/>
      <c r="D769" s="88"/>
      <c r="E769" s="113"/>
      <c r="F769" s="95"/>
      <c r="G769" s="105"/>
      <c r="H769" s="106"/>
      <c r="I769" s="105"/>
      <c r="J769" s="107"/>
      <c r="K769" s="99"/>
      <c r="L769" s="117"/>
      <c r="M769" s="118"/>
      <c r="N769" s="95"/>
      <c r="O769" s="88"/>
      <c r="P769" s="96"/>
      <c r="Q769" s="95"/>
      <c r="R769" s="88"/>
      <c r="S769" s="96"/>
      <c r="T769" s="122"/>
      <c r="U769" s="160"/>
      <c r="V769" s="168"/>
      <c r="W769" s="133"/>
      <c r="X769" s="133"/>
      <c r="Y769" s="134"/>
      <c r="Z769" s="515"/>
      <c r="AA769" s="138"/>
      <c r="AB769" s="139"/>
      <c r="AC769" s="140"/>
      <c r="AD769" s="148"/>
      <c r="AE769" s="149"/>
      <c r="AF769" s="150"/>
      <c r="AG769" s="151"/>
      <c r="AH769" s="151"/>
      <c r="AI769" s="151"/>
      <c r="AJ769" s="151"/>
      <c r="AK769" s="152"/>
      <c r="AL769" s="135"/>
      <c r="AM769" s="172"/>
      <c r="AN769" s="172"/>
      <c r="AO769" s="173"/>
    </row>
    <row r="770" spans="2:41" s="82" customFormat="1" ht="35.25" customHeight="1" x14ac:dyDescent="0.2">
      <c r="B770" s="171">
        <v>766</v>
      </c>
      <c r="C770" s="170"/>
      <c r="D770" s="88"/>
      <c r="E770" s="113"/>
      <c r="F770" s="95"/>
      <c r="G770" s="105"/>
      <c r="H770" s="106"/>
      <c r="I770" s="105"/>
      <c r="J770" s="107"/>
      <c r="K770" s="99"/>
      <c r="L770" s="117"/>
      <c r="M770" s="118"/>
      <c r="N770" s="95"/>
      <c r="O770" s="88"/>
      <c r="P770" s="96"/>
      <c r="Q770" s="95"/>
      <c r="R770" s="88"/>
      <c r="S770" s="96"/>
      <c r="T770" s="122"/>
      <c r="U770" s="160"/>
      <c r="V770" s="168"/>
      <c r="W770" s="133"/>
      <c r="X770" s="133"/>
      <c r="Y770" s="134"/>
      <c r="Z770" s="515"/>
      <c r="AA770" s="138"/>
      <c r="AB770" s="139"/>
      <c r="AC770" s="140"/>
      <c r="AD770" s="148"/>
      <c r="AE770" s="149"/>
      <c r="AF770" s="150"/>
      <c r="AG770" s="151"/>
      <c r="AH770" s="151"/>
      <c r="AI770" s="151"/>
      <c r="AJ770" s="151"/>
      <c r="AK770" s="152"/>
      <c r="AL770" s="135"/>
      <c r="AM770" s="172"/>
      <c r="AN770" s="172"/>
      <c r="AO770" s="173"/>
    </row>
    <row r="771" spans="2:41" s="82" customFormat="1" ht="35.25" customHeight="1" x14ac:dyDescent="0.2">
      <c r="B771" s="171">
        <v>767</v>
      </c>
      <c r="C771" s="170"/>
      <c r="D771" s="88"/>
      <c r="E771" s="113"/>
      <c r="F771" s="95"/>
      <c r="G771" s="105"/>
      <c r="H771" s="106"/>
      <c r="I771" s="105"/>
      <c r="J771" s="107"/>
      <c r="K771" s="99"/>
      <c r="L771" s="117"/>
      <c r="M771" s="118"/>
      <c r="N771" s="95"/>
      <c r="O771" s="88"/>
      <c r="P771" s="96"/>
      <c r="Q771" s="95"/>
      <c r="R771" s="88"/>
      <c r="S771" s="96"/>
      <c r="T771" s="122"/>
      <c r="U771" s="160"/>
      <c r="V771" s="168"/>
      <c r="W771" s="133"/>
      <c r="X771" s="133"/>
      <c r="Y771" s="134"/>
      <c r="Z771" s="515"/>
      <c r="AA771" s="138"/>
      <c r="AB771" s="139"/>
      <c r="AC771" s="140"/>
      <c r="AD771" s="148"/>
      <c r="AE771" s="149"/>
      <c r="AF771" s="150"/>
      <c r="AG771" s="151"/>
      <c r="AH771" s="151"/>
      <c r="AI771" s="151"/>
      <c r="AJ771" s="151"/>
      <c r="AK771" s="152"/>
      <c r="AL771" s="135"/>
      <c r="AM771" s="172"/>
      <c r="AN771" s="172"/>
      <c r="AO771" s="173"/>
    </row>
    <row r="772" spans="2:41" s="82" customFormat="1" ht="35.25" customHeight="1" x14ac:dyDescent="0.2">
      <c r="B772" s="171">
        <v>768</v>
      </c>
      <c r="C772" s="170"/>
      <c r="D772" s="88"/>
      <c r="E772" s="113"/>
      <c r="F772" s="95"/>
      <c r="G772" s="105"/>
      <c r="H772" s="106"/>
      <c r="I772" s="105"/>
      <c r="J772" s="107"/>
      <c r="K772" s="99"/>
      <c r="L772" s="117"/>
      <c r="M772" s="118"/>
      <c r="N772" s="95"/>
      <c r="O772" s="88"/>
      <c r="P772" s="96"/>
      <c r="Q772" s="95"/>
      <c r="R772" s="88"/>
      <c r="S772" s="96"/>
      <c r="T772" s="122"/>
      <c r="U772" s="160"/>
      <c r="V772" s="168"/>
      <c r="W772" s="133"/>
      <c r="X772" s="133"/>
      <c r="Y772" s="134"/>
      <c r="Z772" s="515"/>
      <c r="AA772" s="138"/>
      <c r="AB772" s="139"/>
      <c r="AC772" s="140"/>
      <c r="AD772" s="148"/>
      <c r="AE772" s="149"/>
      <c r="AF772" s="150"/>
      <c r="AG772" s="151"/>
      <c r="AH772" s="151"/>
      <c r="AI772" s="151"/>
      <c r="AJ772" s="151"/>
      <c r="AK772" s="152"/>
      <c r="AL772" s="135"/>
      <c r="AM772" s="172"/>
      <c r="AN772" s="172"/>
      <c r="AO772" s="173"/>
    </row>
    <row r="773" spans="2:41" s="82" customFormat="1" ht="35.25" customHeight="1" x14ac:dyDescent="0.2">
      <c r="B773" s="171">
        <v>769</v>
      </c>
      <c r="C773" s="170"/>
      <c r="D773" s="88"/>
      <c r="E773" s="113"/>
      <c r="F773" s="95"/>
      <c r="G773" s="105"/>
      <c r="H773" s="106"/>
      <c r="I773" s="105"/>
      <c r="J773" s="107"/>
      <c r="K773" s="99"/>
      <c r="L773" s="117"/>
      <c r="M773" s="118"/>
      <c r="N773" s="95"/>
      <c r="O773" s="88"/>
      <c r="P773" s="96"/>
      <c r="Q773" s="95"/>
      <c r="R773" s="88"/>
      <c r="S773" s="96"/>
      <c r="T773" s="122"/>
      <c r="U773" s="160"/>
      <c r="V773" s="168"/>
      <c r="W773" s="133"/>
      <c r="X773" s="133"/>
      <c r="Y773" s="134"/>
      <c r="Z773" s="515"/>
      <c r="AA773" s="138"/>
      <c r="AB773" s="139"/>
      <c r="AC773" s="140"/>
      <c r="AD773" s="148"/>
      <c r="AE773" s="149"/>
      <c r="AF773" s="150"/>
      <c r="AG773" s="151"/>
      <c r="AH773" s="151"/>
      <c r="AI773" s="151"/>
      <c r="AJ773" s="151"/>
      <c r="AK773" s="152"/>
      <c r="AL773" s="135"/>
      <c r="AM773" s="172"/>
      <c r="AN773" s="172"/>
      <c r="AO773" s="173"/>
    </row>
    <row r="774" spans="2:41" s="82" customFormat="1" ht="35.25" customHeight="1" x14ac:dyDescent="0.2">
      <c r="B774" s="171">
        <v>770</v>
      </c>
      <c r="C774" s="170"/>
      <c r="D774" s="88"/>
      <c r="E774" s="113"/>
      <c r="F774" s="95"/>
      <c r="G774" s="105"/>
      <c r="H774" s="106"/>
      <c r="I774" s="105"/>
      <c r="J774" s="107"/>
      <c r="K774" s="99"/>
      <c r="L774" s="117"/>
      <c r="M774" s="118"/>
      <c r="N774" s="95"/>
      <c r="O774" s="88"/>
      <c r="P774" s="96"/>
      <c r="Q774" s="95"/>
      <c r="R774" s="88"/>
      <c r="S774" s="96"/>
      <c r="T774" s="122"/>
      <c r="U774" s="160"/>
      <c r="V774" s="168"/>
      <c r="W774" s="133"/>
      <c r="X774" s="133"/>
      <c r="Y774" s="134"/>
      <c r="Z774" s="515"/>
      <c r="AA774" s="138"/>
      <c r="AB774" s="139"/>
      <c r="AC774" s="140"/>
      <c r="AD774" s="148"/>
      <c r="AE774" s="149"/>
      <c r="AF774" s="150"/>
      <c r="AG774" s="151"/>
      <c r="AH774" s="151"/>
      <c r="AI774" s="151"/>
      <c r="AJ774" s="151"/>
      <c r="AK774" s="152"/>
      <c r="AL774" s="135"/>
      <c r="AM774" s="172"/>
      <c r="AN774" s="172"/>
      <c r="AO774" s="173"/>
    </row>
    <row r="775" spans="2:41" s="82" customFormat="1" ht="35.25" customHeight="1" x14ac:dyDescent="0.2">
      <c r="B775" s="171">
        <v>771</v>
      </c>
      <c r="C775" s="170"/>
      <c r="D775" s="88"/>
      <c r="E775" s="113"/>
      <c r="F775" s="95"/>
      <c r="G775" s="105"/>
      <c r="H775" s="106"/>
      <c r="I775" s="105"/>
      <c r="J775" s="107"/>
      <c r="K775" s="99"/>
      <c r="L775" s="117"/>
      <c r="M775" s="118"/>
      <c r="N775" s="95"/>
      <c r="O775" s="88"/>
      <c r="P775" s="96"/>
      <c r="Q775" s="95"/>
      <c r="R775" s="88"/>
      <c r="S775" s="96"/>
      <c r="T775" s="122"/>
      <c r="U775" s="160"/>
      <c r="V775" s="168"/>
      <c r="W775" s="133"/>
      <c r="X775" s="133"/>
      <c r="Y775" s="134"/>
      <c r="Z775" s="515"/>
      <c r="AA775" s="138"/>
      <c r="AB775" s="139"/>
      <c r="AC775" s="140"/>
      <c r="AD775" s="148"/>
      <c r="AE775" s="149"/>
      <c r="AF775" s="150"/>
      <c r="AG775" s="151"/>
      <c r="AH775" s="151"/>
      <c r="AI775" s="151"/>
      <c r="AJ775" s="151"/>
      <c r="AK775" s="152"/>
      <c r="AL775" s="135"/>
      <c r="AM775" s="172"/>
      <c r="AN775" s="172"/>
      <c r="AO775" s="173"/>
    </row>
    <row r="776" spans="2:41" s="82" customFormat="1" ht="35.25" customHeight="1" x14ac:dyDescent="0.2">
      <c r="B776" s="171">
        <v>772</v>
      </c>
      <c r="C776" s="170"/>
      <c r="D776" s="88"/>
      <c r="E776" s="113"/>
      <c r="F776" s="95"/>
      <c r="G776" s="105"/>
      <c r="H776" s="106"/>
      <c r="I776" s="105"/>
      <c r="J776" s="107"/>
      <c r="K776" s="99"/>
      <c r="L776" s="117"/>
      <c r="M776" s="118"/>
      <c r="N776" s="95"/>
      <c r="O776" s="88"/>
      <c r="P776" s="96"/>
      <c r="Q776" s="95"/>
      <c r="R776" s="88"/>
      <c r="S776" s="96"/>
      <c r="T776" s="122"/>
      <c r="U776" s="160"/>
      <c r="V776" s="168"/>
      <c r="W776" s="133"/>
      <c r="X776" s="133"/>
      <c r="Y776" s="134"/>
      <c r="Z776" s="515"/>
      <c r="AA776" s="138"/>
      <c r="AB776" s="139"/>
      <c r="AC776" s="140"/>
      <c r="AD776" s="148"/>
      <c r="AE776" s="149"/>
      <c r="AF776" s="150"/>
      <c r="AG776" s="151"/>
      <c r="AH776" s="151"/>
      <c r="AI776" s="151"/>
      <c r="AJ776" s="151"/>
      <c r="AK776" s="152"/>
      <c r="AL776" s="135"/>
      <c r="AM776" s="172"/>
      <c r="AN776" s="172"/>
      <c r="AO776" s="173"/>
    </row>
    <row r="777" spans="2:41" s="82" customFormat="1" ht="35.25" customHeight="1" x14ac:dyDescent="0.2">
      <c r="B777" s="171">
        <v>773</v>
      </c>
      <c r="C777" s="170"/>
      <c r="D777" s="88"/>
      <c r="E777" s="113"/>
      <c r="F777" s="95"/>
      <c r="G777" s="105"/>
      <c r="H777" s="106"/>
      <c r="I777" s="105"/>
      <c r="J777" s="107"/>
      <c r="K777" s="99"/>
      <c r="L777" s="117"/>
      <c r="M777" s="118"/>
      <c r="N777" s="95"/>
      <c r="O777" s="88"/>
      <c r="P777" s="96"/>
      <c r="Q777" s="95"/>
      <c r="R777" s="88"/>
      <c r="S777" s="96"/>
      <c r="T777" s="122"/>
      <c r="U777" s="160"/>
      <c r="V777" s="168"/>
      <c r="W777" s="133"/>
      <c r="X777" s="133"/>
      <c r="Y777" s="134"/>
      <c r="Z777" s="515"/>
      <c r="AA777" s="138"/>
      <c r="AB777" s="139"/>
      <c r="AC777" s="140"/>
      <c r="AD777" s="148"/>
      <c r="AE777" s="149"/>
      <c r="AF777" s="150"/>
      <c r="AG777" s="151"/>
      <c r="AH777" s="151"/>
      <c r="AI777" s="151"/>
      <c r="AJ777" s="151"/>
      <c r="AK777" s="152"/>
      <c r="AL777" s="135"/>
      <c r="AM777" s="172"/>
      <c r="AN777" s="172"/>
      <c r="AO777" s="173"/>
    </row>
    <row r="778" spans="2:41" s="82" customFormat="1" ht="35.25" customHeight="1" x14ac:dyDescent="0.2">
      <c r="B778" s="171">
        <v>774</v>
      </c>
      <c r="C778" s="170"/>
      <c r="D778" s="88"/>
      <c r="E778" s="113"/>
      <c r="F778" s="95"/>
      <c r="G778" s="105"/>
      <c r="H778" s="106"/>
      <c r="I778" s="105"/>
      <c r="J778" s="107"/>
      <c r="K778" s="99"/>
      <c r="L778" s="117"/>
      <c r="M778" s="118"/>
      <c r="N778" s="95"/>
      <c r="O778" s="88"/>
      <c r="P778" s="96"/>
      <c r="Q778" s="95"/>
      <c r="R778" s="88"/>
      <c r="S778" s="96"/>
      <c r="T778" s="122"/>
      <c r="U778" s="160"/>
      <c r="V778" s="168"/>
      <c r="W778" s="133"/>
      <c r="X778" s="133"/>
      <c r="Y778" s="134"/>
      <c r="Z778" s="515"/>
      <c r="AA778" s="138"/>
      <c r="AB778" s="139"/>
      <c r="AC778" s="140"/>
      <c r="AD778" s="148"/>
      <c r="AE778" s="149"/>
      <c r="AF778" s="150"/>
      <c r="AG778" s="151"/>
      <c r="AH778" s="151"/>
      <c r="AI778" s="151"/>
      <c r="AJ778" s="151"/>
      <c r="AK778" s="152"/>
      <c r="AL778" s="135"/>
      <c r="AM778" s="172"/>
      <c r="AN778" s="172"/>
      <c r="AO778" s="173"/>
    </row>
    <row r="779" spans="2:41" s="82" customFormat="1" ht="35.25" customHeight="1" x14ac:dyDescent="0.2">
      <c r="B779" s="171">
        <v>775</v>
      </c>
      <c r="C779" s="170"/>
      <c r="D779" s="88"/>
      <c r="E779" s="113"/>
      <c r="F779" s="95"/>
      <c r="G779" s="105"/>
      <c r="H779" s="106"/>
      <c r="I779" s="105"/>
      <c r="J779" s="107"/>
      <c r="K779" s="99"/>
      <c r="L779" s="117"/>
      <c r="M779" s="118"/>
      <c r="N779" s="95"/>
      <c r="O779" s="88"/>
      <c r="P779" s="96"/>
      <c r="Q779" s="95"/>
      <c r="R779" s="88"/>
      <c r="S779" s="96"/>
      <c r="T779" s="122"/>
      <c r="U779" s="160"/>
      <c r="V779" s="168"/>
      <c r="W779" s="133"/>
      <c r="X779" s="133"/>
      <c r="Y779" s="134"/>
      <c r="Z779" s="515"/>
      <c r="AA779" s="138"/>
      <c r="AB779" s="139"/>
      <c r="AC779" s="140"/>
      <c r="AD779" s="148"/>
      <c r="AE779" s="149"/>
      <c r="AF779" s="150"/>
      <c r="AG779" s="151"/>
      <c r="AH779" s="151"/>
      <c r="AI779" s="151"/>
      <c r="AJ779" s="151"/>
      <c r="AK779" s="152"/>
      <c r="AL779" s="135"/>
      <c r="AM779" s="172"/>
      <c r="AN779" s="172"/>
      <c r="AO779" s="173"/>
    </row>
    <row r="780" spans="2:41" s="82" customFormat="1" ht="35.25" customHeight="1" x14ac:dyDescent="0.2">
      <c r="B780" s="171">
        <v>776</v>
      </c>
      <c r="C780" s="170"/>
      <c r="D780" s="88"/>
      <c r="E780" s="113"/>
      <c r="F780" s="95"/>
      <c r="G780" s="105"/>
      <c r="H780" s="106"/>
      <c r="I780" s="105"/>
      <c r="J780" s="107"/>
      <c r="K780" s="99"/>
      <c r="L780" s="117"/>
      <c r="M780" s="118"/>
      <c r="N780" s="95"/>
      <c r="O780" s="88"/>
      <c r="P780" s="96"/>
      <c r="Q780" s="95"/>
      <c r="R780" s="88"/>
      <c r="S780" s="96"/>
      <c r="T780" s="122"/>
      <c r="U780" s="160"/>
      <c r="V780" s="168"/>
      <c r="W780" s="133"/>
      <c r="X780" s="133"/>
      <c r="Y780" s="134"/>
      <c r="Z780" s="515"/>
      <c r="AA780" s="138"/>
      <c r="AB780" s="139"/>
      <c r="AC780" s="140"/>
      <c r="AD780" s="148"/>
      <c r="AE780" s="149"/>
      <c r="AF780" s="150"/>
      <c r="AG780" s="151"/>
      <c r="AH780" s="151"/>
      <c r="AI780" s="151"/>
      <c r="AJ780" s="151"/>
      <c r="AK780" s="152"/>
      <c r="AL780" s="135"/>
      <c r="AM780" s="172"/>
      <c r="AN780" s="172"/>
      <c r="AO780" s="173"/>
    </row>
    <row r="781" spans="2:41" s="82" customFormat="1" ht="35.25" customHeight="1" x14ac:dyDescent="0.2">
      <c r="B781" s="171">
        <v>777</v>
      </c>
      <c r="C781" s="170"/>
      <c r="D781" s="88"/>
      <c r="E781" s="113"/>
      <c r="F781" s="95"/>
      <c r="G781" s="105"/>
      <c r="H781" s="106"/>
      <c r="I781" s="105"/>
      <c r="J781" s="107"/>
      <c r="K781" s="99"/>
      <c r="L781" s="117"/>
      <c r="M781" s="118"/>
      <c r="N781" s="95"/>
      <c r="O781" s="88"/>
      <c r="P781" s="96"/>
      <c r="Q781" s="95"/>
      <c r="R781" s="88"/>
      <c r="S781" s="96"/>
      <c r="T781" s="122"/>
      <c r="U781" s="160"/>
      <c r="V781" s="168"/>
      <c r="W781" s="133"/>
      <c r="X781" s="133"/>
      <c r="Y781" s="134"/>
      <c r="Z781" s="515"/>
      <c r="AA781" s="138"/>
      <c r="AB781" s="139"/>
      <c r="AC781" s="140"/>
      <c r="AD781" s="148"/>
      <c r="AE781" s="149"/>
      <c r="AF781" s="150"/>
      <c r="AG781" s="151"/>
      <c r="AH781" s="151"/>
      <c r="AI781" s="151"/>
      <c r="AJ781" s="151"/>
      <c r="AK781" s="152"/>
      <c r="AL781" s="135"/>
      <c r="AM781" s="172"/>
      <c r="AN781" s="172"/>
      <c r="AO781" s="173"/>
    </row>
    <row r="782" spans="2:41" s="82" customFormat="1" ht="35.25" customHeight="1" x14ac:dyDescent="0.2">
      <c r="B782" s="171">
        <v>778</v>
      </c>
      <c r="C782" s="170"/>
      <c r="D782" s="88"/>
      <c r="E782" s="113"/>
      <c r="F782" s="95"/>
      <c r="G782" s="105"/>
      <c r="H782" s="106"/>
      <c r="I782" s="105"/>
      <c r="J782" s="107"/>
      <c r="K782" s="99"/>
      <c r="L782" s="117"/>
      <c r="M782" s="118"/>
      <c r="N782" s="95"/>
      <c r="O782" s="88"/>
      <c r="P782" s="96"/>
      <c r="Q782" s="95"/>
      <c r="R782" s="88"/>
      <c r="S782" s="96"/>
      <c r="T782" s="122"/>
      <c r="U782" s="160"/>
      <c r="V782" s="168"/>
      <c r="W782" s="133"/>
      <c r="X782" s="133"/>
      <c r="Y782" s="134"/>
      <c r="Z782" s="515"/>
      <c r="AA782" s="138"/>
      <c r="AB782" s="139"/>
      <c r="AC782" s="140"/>
      <c r="AD782" s="148"/>
      <c r="AE782" s="149"/>
      <c r="AF782" s="150"/>
      <c r="AG782" s="151"/>
      <c r="AH782" s="151"/>
      <c r="AI782" s="151"/>
      <c r="AJ782" s="151"/>
      <c r="AK782" s="152"/>
      <c r="AL782" s="135"/>
      <c r="AM782" s="172"/>
      <c r="AN782" s="172"/>
      <c r="AO782" s="173"/>
    </row>
    <row r="783" spans="2:41" s="82" customFormat="1" ht="35.25" customHeight="1" x14ac:dyDescent="0.2">
      <c r="B783" s="171">
        <v>779</v>
      </c>
      <c r="C783" s="170"/>
      <c r="D783" s="88"/>
      <c r="E783" s="113"/>
      <c r="F783" s="95"/>
      <c r="G783" s="105"/>
      <c r="H783" s="106"/>
      <c r="I783" s="105"/>
      <c r="J783" s="107"/>
      <c r="K783" s="99"/>
      <c r="L783" s="117"/>
      <c r="M783" s="118"/>
      <c r="N783" s="95"/>
      <c r="O783" s="88"/>
      <c r="P783" s="96"/>
      <c r="Q783" s="95"/>
      <c r="R783" s="88"/>
      <c r="S783" s="96"/>
      <c r="T783" s="122"/>
      <c r="U783" s="160"/>
      <c r="V783" s="168"/>
      <c r="W783" s="133"/>
      <c r="X783" s="133"/>
      <c r="Y783" s="134"/>
      <c r="Z783" s="515"/>
      <c r="AA783" s="138"/>
      <c r="AB783" s="139"/>
      <c r="AC783" s="140"/>
      <c r="AD783" s="148"/>
      <c r="AE783" s="149"/>
      <c r="AF783" s="150"/>
      <c r="AG783" s="151"/>
      <c r="AH783" s="151"/>
      <c r="AI783" s="151"/>
      <c r="AJ783" s="151"/>
      <c r="AK783" s="152"/>
      <c r="AL783" s="135"/>
      <c r="AM783" s="172"/>
      <c r="AN783" s="172"/>
      <c r="AO783" s="173"/>
    </row>
    <row r="784" spans="2:41" s="82" customFormat="1" ht="35.25" customHeight="1" x14ac:dyDescent="0.2">
      <c r="B784" s="171">
        <v>780</v>
      </c>
      <c r="C784" s="170"/>
      <c r="D784" s="88"/>
      <c r="E784" s="113"/>
      <c r="F784" s="95"/>
      <c r="G784" s="105"/>
      <c r="H784" s="106"/>
      <c r="I784" s="105"/>
      <c r="J784" s="107"/>
      <c r="K784" s="99"/>
      <c r="L784" s="117"/>
      <c r="M784" s="118"/>
      <c r="N784" s="95"/>
      <c r="O784" s="88"/>
      <c r="P784" s="96"/>
      <c r="Q784" s="95"/>
      <c r="R784" s="88"/>
      <c r="S784" s="96"/>
      <c r="T784" s="122"/>
      <c r="U784" s="160"/>
      <c r="V784" s="168"/>
      <c r="W784" s="133"/>
      <c r="X784" s="133"/>
      <c r="Y784" s="134"/>
      <c r="Z784" s="515"/>
      <c r="AA784" s="138"/>
      <c r="AB784" s="139"/>
      <c r="AC784" s="140"/>
      <c r="AD784" s="148"/>
      <c r="AE784" s="149"/>
      <c r="AF784" s="150"/>
      <c r="AG784" s="151"/>
      <c r="AH784" s="151"/>
      <c r="AI784" s="151"/>
      <c r="AJ784" s="151"/>
      <c r="AK784" s="152"/>
      <c r="AL784" s="135"/>
      <c r="AM784" s="172"/>
      <c r="AN784" s="172"/>
      <c r="AO784" s="173"/>
    </row>
    <row r="785" spans="2:41" s="82" customFormat="1" ht="35.25" customHeight="1" x14ac:dyDescent="0.2">
      <c r="B785" s="171">
        <v>781</v>
      </c>
      <c r="C785" s="170"/>
      <c r="D785" s="88"/>
      <c r="E785" s="113"/>
      <c r="F785" s="95"/>
      <c r="G785" s="105"/>
      <c r="H785" s="106"/>
      <c r="I785" s="105"/>
      <c r="J785" s="107"/>
      <c r="K785" s="99"/>
      <c r="L785" s="117"/>
      <c r="M785" s="118"/>
      <c r="N785" s="95"/>
      <c r="O785" s="88"/>
      <c r="P785" s="96"/>
      <c r="Q785" s="95"/>
      <c r="R785" s="88"/>
      <c r="S785" s="96"/>
      <c r="T785" s="122"/>
      <c r="U785" s="160"/>
      <c r="V785" s="168"/>
      <c r="W785" s="133"/>
      <c r="X785" s="133"/>
      <c r="Y785" s="134"/>
      <c r="Z785" s="515"/>
      <c r="AA785" s="138"/>
      <c r="AB785" s="139"/>
      <c r="AC785" s="140"/>
      <c r="AD785" s="148"/>
      <c r="AE785" s="149"/>
      <c r="AF785" s="150"/>
      <c r="AG785" s="151"/>
      <c r="AH785" s="151"/>
      <c r="AI785" s="151"/>
      <c r="AJ785" s="151"/>
      <c r="AK785" s="152"/>
      <c r="AL785" s="135"/>
      <c r="AM785" s="172"/>
      <c r="AN785" s="172"/>
      <c r="AO785" s="173"/>
    </row>
    <row r="786" spans="2:41" s="82" customFormat="1" ht="35.25" customHeight="1" x14ac:dyDescent="0.2">
      <c r="B786" s="171">
        <v>782</v>
      </c>
      <c r="C786" s="170"/>
      <c r="D786" s="88"/>
      <c r="E786" s="113"/>
      <c r="F786" s="95"/>
      <c r="G786" s="105"/>
      <c r="H786" s="106"/>
      <c r="I786" s="105"/>
      <c r="J786" s="107"/>
      <c r="K786" s="99"/>
      <c r="L786" s="117"/>
      <c r="M786" s="118"/>
      <c r="N786" s="95"/>
      <c r="O786" s="88"/>
      <c r="P786" s="96"/>
      <c r="Q786" s="95"/>
      <c r="R786" s="88"/>
      <c r="S786" s="96"/>
      <c r="T786" s="122"/>
      <c r="U786" s="160"/>
      <c r="V786" s="168"/>
      <c r="W786" s="133"/>
      <c r="X786" s="133"/>
      <c r="Y786" s="134"/>
      <c r="Z786" s="515"/>
      <c r="AA786" s="138"/>
      <c r="AB786" s="139"/>
      <c r="AC786" s="140"/>
      <c r="AD786" s="148"/>
      <c r="AE786" s="149"/>
      <c r="AF786" s="150"/>
      <c r="AG786" s="151"/>
      <c r="AH786" s="151"/>
      <c r="AI786" s="151"/>
      <c r="AJ786" s="151"/>
      <c r="AK786" s="152"/>
      <c r="AL786" s="135"/>
      <c r="AM786" s="172"/>
      <c r="AN786" s="172"/>
      <c r="AO786" s="173"/>
    </row>
    <row r="787" spans="2:41" s="82" customFormat="1" ht="35.25" customHeight="1" x14ac:dyDescent="0.2">
      <c r="B787" s="171">
        <v>783</v>
      </c>
      <c r="C787" s="170"/>
      <c r="D787" s="88"/>
      <c r="E787" s="113"/>
      <c r="F787" s="95"/>
      <c r="G787" s="105"/>
      <c r="H787" s="106"/>
      <c r="I787" s="105"/>
      <c r="J787" s="107"/>
      <c r="K787" s="99"/>
      <c r="L787" s="117"/>
      <c r="M787" s="118"/>
      <c r="N787" s="95"/>
      <c r="O787" s="88"/>
      <c r="P787" s="96"/>
      <c r="Q787" s="95"/>
      <c r="R787" s="88"/>
      <c r="S787" s="96"/>
      <c r="T787" s="122"/>
      <c r="U787" s="160"/>
      <c r="V787" s="168"/>
      <c r="W787" s="133"/>
      <c r="X787" s="133"/>
      <c r="Y787" s="134"/>
      <c r="Z787" s="515"/>
      <c r="AA787" s="138"/>
      <c r="AB787" s="139"/>
      <c r="AC787" s="140"/>
      <c r="AD787" s="148"/>
      <c r="AE787" s="149"/>
      <c r="AF787" s="150"/>
      <c r="AG787" s="151"/>
      <c r="AH787" s="151"/>
      <c r="AI787" s="151"/>
      <c r="AJ787" s="151"/>
      <c r="AK787" s="152"/>
      <c r="AL787" s="135"/>
      <c r="AM787" s="172"/>
      <c r="AN787" s="172"/>
      <c r="AO787" s="173"/>
    </row>
    <row r="788" spans="2:41" s="82" customFormat="1" ht="35.25" customHeight="1" x14ac:dyDescent="0.2">
      <c r="B788" s="171">
        <v>784</v>
      </c>
      <c r="C788" s="170"/>
      <c r="D788" s="88"/>
      <c r="E788" s="113"/>
      <c r="F788" s="95"/>
      <c r="G788" s="105"/>
      <c r="H788" s="106"/>
      <c r="I788" s="105"/>
      <c r="J788" s="107"/>
      <c r="K788" s="99"/>
      <c r="L788" s="117"/>
      <c r="M788" s="118"/>
      <c r="N788" s="95"/>
      <c r="O788" s="88"/>
      <c r="P788" s="96"/>
      <c r="Q788" s="95"/>
      <c r="R788" s="88"/>
      <c r="S788" s="96"/>
      <c r="T788" s="122"/>
      <c r="U788" s="160"/>
      <c r="V788" s="168"/>
      <c r="W788" s="133"/>
      <c r="X788" s="133"/>
      <c r="Y788" s="134"/>
      <c r="Z788" s="515"/>
      <c r="AA788" s="138"/>
      <c r="AB788" s="139"/>
      <c r="AC788" s="140"/>
      <c r="AD788" s="148"/>
      <c r="AE788" s="149"/>
      <c r="AF788" s="150"/>
      <c r="AG788" s="151"/>
      <c r="AH788" s="151"/>
      <c r="AI788" s="151"/>
      <c r="AJ788" s="151"/>
      <c r="AK788" s="152"/>
      <c r="AL788" s="135"/>
      <c r="AM788" s="172"/>
      <c r="AN788" s="172"/>
      <c r="AO788" s="173"/>
    </row>
    <row r="789" spans="2:41" s="82" customFormat="1" ht="35.25" customHeight="1" x14ac:dyDescent="0.2">
      <c r="B789" s="171">
        <v>785</v>
      </c>
      <c r="C789" s="170"/>
      <c r="D789" s="88"/>
      <c r="E789" s="113"/>
      <c r="F789" s="95"/>
      <c r="G789" s="105"/>
      <c r="H789" s="106"/>
      <c r="I789" s="105"/>
      <c r="J789" s="107"/>
      <c r="K789" s="99"/>
      <c r="L789" s="117"/>
      <c r="M789" s="118"/>
      <c r="N789" s="95"/>
      <c r="O789" s="88"/>
      <c r="P789" s="96"/>
      <c r="Q789" s="95"/>
      <c r="R789" s="88"/>
      <c r="S789" s="96"/>
      <c r="T789" s="122"/>
      <c r="U789" s="160"/>
      <c r="V789" s="168"/>
      <c r="W789" s="133"/>
      <c r="X789" s="133"/>
      <c r="Y789" s="134"/>
      <c r="Z789" s="515"/>
      <c r="AA789" s="138"/>
      <c r="AB789" s="139"/>
      <c r="AC789" s="140"/>
      <c r="AD789" s="148"/>
      <c r="AE789" s="149"/>
      <c r="AF789" s="150"/>
      <c r="AG789" s="151"/>
      <c r="AH789" s="151"/>
      <c r="AI789" s="151"/>
      <c r="AJ789" s="151"/>
      <c r="AK789" s="152"/>
      <c r="AL789" s="135"/>
      <c r="AM789" s="172"/>
      <c r="AN789" s="172"/>
      <c r="AO789" s="173"/>
    </row>
    <row r="790" spans="2:41" s="82" customFormat="1" ht="35.25" customHeight="1" x14ac:dyDescent="0.2">
      <c r="B790" s="171">
        <v>786</v>
      </c>
      <c r="C790" s="170"/>
      <c r="D790" s="88"/>
      <c r="E790" s="113"/>
      <c r="F790" s="95"/>
      <c r="G790" s="105"/>
      <c r="H790" s="106"/>
      <c r="I790" s="105"/>
      <c r="J790" s="107"/>
      <c r="K790" s="99"/>
      <c r="L790" s="117"/>
      <c r="M790" s="118"/>
      <c r="N790" s="95"/>
      <c r="O790" s="88"/>
      <c r="P790" s="96"/>
      <c r="Q790" s="95"/>
      <c r="R790" s="88"/>
      <c r="S790" s="96"/>
      <c r="T790" s="122"/>
      <c r="U790" s="160"/>
      <c r="V790" s="168"/>
      <c r="W790" s="133"/>
      <c r="X790" s="133"/>
      <c r="Y790" s="134"/>
      <c r="Z790" s="515"/>
      <c r="AA790" s="138"/>
      <c r="AB790" s="139"/>
      <c r="AC790" s="140"/>
      <c r="AD790" s="148"/>
      <c r="AE790" s="149"/>
      <c r="AF790" s="150"/>
      <c r="AG790" s="151"/>
      <c r="AH790" s="151"/>
      <c r="AI790" s="151"/>
      <c r="AJ790" s="151"/>
      <c r="AK790" s="152"/>
      <c r="AL790" s="135"/>
      <c r="AM790" s="172"/>
      <c r="AN790" s="172"/>
      <c r="AO790" s="173"/>
    </row>
    <row r="791" spans="2:41" s="82" customFormat="1" ht="35.25" customHeight="1" x14ac:dyDescent="0.2">
      <c r="B791" s="171">
        <v>787</v>
      </c>
      <c r="C791" s="170"/>
      <c r="D791" s="88"/>
      <c r="E791" s="113"/>
      <c r="F791" s="95"/>
      <c r="G791" s="105"/>
      <c r="H791" s="106"/>
      <c r="I791" s="105"/>
      <c r="J791" s="107"/>
      <c r="K791" s="99"/>
      <c r="L791" s="117"/>
      <c r="M791" s="118"/>
      <c r="N791" s="95"/>
      <c r="O791" s="88"/>
      <c r="P791" s="96"/>
      <c r="Q791" s="95"/>
      <c r="R791" s="88"/>
      <c r="S791" s="96"/>
      <c r="T791" s="122"/>
      <c r="U791" s="160"/>
      <c r="V791" s="168"/>
      <c r="W791" s="133"/>
      <c r="X791" s="133"/>
      <c r="Y791" s="134"/>
      <c r="Z791" s="515"/>
      <c r="AA791" s="138"/>
      <c r="AB791" s="139"/>
      <c r="AC791" s="140"/>
      <c r="AD791" s="148"/>
      <c r="AE791" s="149"/>
      <c r="AF791" s="150"/>
      <c r="AG791" s="151"/>
      <c r="AH791" s="151"/>
      <c r="AI791" s="151"/>
      <c r="AJ791" s="151"/>
      <c r="AK791" s="152"/>
      <c r="AL791" s="135"/>
      <c r="AM791" s="172"/>
      <c r="AN791" s="172"/>
      <c r="AO791" s="173"/>
    </row>
    <row r="792" spans="2:41" s="82" customFormat="1" ht="35.25" customHeight="1" x14ac:dyDescent="0.2">
      <c r="B792" s="171">
        <v>788</v>
      </c>
      <c r="C792" s="170"/>
      <c r="D792" s="88"/>
      <c r="E792" s="113"/>
      <c r="F792" s="95"/>
      <c r="G792" s="105"/>
      <c r="H792" s="106"/>
      <c r="I792" s="105"/>
      <c r="J792" s="107"/>
      <c r="K792" s="99"/>
      <c r="L792" s="117"/>
      <c r="M792" s="118"/>
      <c r="N792" s="95"/>
      <c r="O792" s="88"/>
      <c r="P792" s="96"/>
      <c r="Q792" s="95"/>
      <c r="R792" s="88"/>
      <c r="S792" s="96"/>
      <c r="T792" s="122"/>
      <c r="U792" s="160"/>
      <c r="V792" s="168"/>
      <c r="W792" s="133"/>
      <c r="X792" s="133"/>
      <c r="Y792" s="134"/>
      <c r="Z792" s="515"/>
      <c r="AA792" s="138"/>
      <c r="AB792" s="139"/>
      <c r="AC792" s="140"/>
      <c r="AD792" s="148"/>
      <c r="AE792" s="149"/>
      <c r="AF792" s="150"/>
      <c r="AG792" s="151"/>
      <c r="AH792" s="151"/>
      <c r="AI792" s="151"/>
      <c r="AJ792" s="151"/>
      <c r="AK792" s="152"/>
      <c r="AL792" s="135"/>
      <c r="AM792" s="172"/>
      <c r="AN792" s="172"/>
      <c r="AO792" s="173"/>
    </row>
    <row r="793" spans="2:41" s="82" customFormat="1" ht="35.25" customHeight="1" x14ac:dyDescent="0.2">
      <c r="B793" s="171">
        <v>789</v>
      </c>
      <c r="C793" s="170"/>
      <c r="D793" s="88"/>
      <c r="E793" s="113"/>
      <c r="F793" s="95"/>
      <c r="G793" s="105"/>
      <c r="H793" s="106"/>
      <c r="I793" s="105"/>
      <c r="J793" s="107"/>
      <c r="K793" s="99"/>
      <c r="L793" s="117"/>
      <c r="M793" s="118"/>
      <c r="N793" s="95"/>
      <c r="O793" s="88"/>
      <c r="P793" s="96"/>
      <c r="Q793" s="95"/>
      <c r="R793" s="88"/>
      <c r="S793" s="96"/>
      <c r="T793" s="122"/>
      <c r="U793" s="160"/>
      <c r="V793" s="168"/>
      <c r="W793" s="133"/>
      <c r="X793" s="133"/>
      <c r="Y793" s="134"/>
      <c r="Z793" s="515"/>
      <c r="AA793" s="138"/>
      <c r="AB793" s="139"/>
      <c r="AC793" s="140"/>
      <c r="AD793" s="148"/>
      <c r="AE793" s="149"/>
      <c r="AF793" s="150"/>
      <c r="AG793" s="151"/>
      <c r="AH793" s="151"/>
      <c r="AI793" s="151"/>
      <c r="AJ793" s="151"/>
      <c r="AK793" s="152"/>
      <c r="AL793" s="135"/>
      <c r="AM793" s="172"/>
      <c r="AN793" s="172"/>
      <c r="AO793" s="173"/>
    </row>
    <row r="794" spans="2:41" s="82" customFormat="1" ht="35.25" customHeight="1" x14ac:dyDescent="0.2">
      <c r="B794" s="171">
        <v>790</v>
      </c>
      <c r="C794" s="170"/>
      <c r="D794" s="88"/>
      <c r="E794" s="113"/>
      <c r="F794" s="95"/>
      <c r="G794" s="105"/>
      <c r="H794" s="106"/>
      <c r="I794" s="105"/>
      <c r="J794" s="107"/>
      <c r="K794" s="99"/>
      <c r="L794" s="117"/>
      <c r="M794" s="118"/>
      <c r="N794" s="95"/>
      <c r="O794" s="88"/>
      <c r="P794" s="96"/>
      <c r="Q794" s="95"/>
      <c r="R794" s="88"/>
      <c r="S794" s="96"/>
      <c r="T794" s="122"/>
      <c r="U794" s="160"/>
      <c r="V794" s="168"/>
      <c r="W794" s="133"/>
      <c r="X794" s="133"/>
      <c r="Y794" s="134"/>
      <c r="Z794" s="515"/>
      <c r="AA794" s="138"/>
      <c r="AB794" s="139"/>
      <c r="AC794" s="140"/>
      <c r="AD794" s="148"/>
      <c r="AE794" s="149"/>
      <c r="AF794" s="150"/>
      <c r="AG794" s="151"/>
      <c r="AH794" s="151"/>
      <c r="AI794" s="151"/>
      <c r="AJ794" s="151"/>
      <c r="AK794" s="152"/>
      <c r="AL794" s="135"/>
      <c r="AM794" s="172"/>
      <c r="AN794" s="172"/>
      <c r="AO794" s="173"/>
    </row>
    <row r="795" spans="2:41" s="82" customFormat="1" ht="35.25" customHeight="1" x14ac:dyDescent="0.2">
      <c r="B795" s="171">
        <v>791</v>
      </c>
      <c r="C795" s="170"/>
      <c r="D795" s="88"/>
      <c r="E795" s="113"/>
      <c r="F795" s="95"/>
      <c r="G795" s="105"/>
      <c r="H795" s="106"/>
      <c r="I795" s="105"/>
      <c r="J795" s="107"/>
      <c r="K795" s="99"/>
      <c r="L795" s="117"/>
      <c r="M795" s="118"/>
      <c r="N795" s="95"/>
      <c r="O795" s="88"/>
      <c r="P795" s="96"/>
      <c r="Q795" s="95"/>
      <c r="R795" s="88"/>
      <c r="S795" s="96"/>
      <c r="T795" s="122"/>
      <c r="U795" s="160"/>
      <c r="V795" s="168"/>
      <c r="W795" s="133"/>
      <c r="X795" s="133"/>
      <c r="Y795" s="134"/>
      <c r="Z795" s="515"/>
      <c r="AA795" s="138"/>
      <c r="AB795" s="139"/>
      <c r="AC795" s="140"/>
      <c r="AD795" s="148"/>
      <c r="AE795" s="149"/>
      <c r="AF795" s="150"/>
      <c r="AG795" s="151"/>
      <c r="AH795" s="151"/>
      <c r="AI795" s="151"/>
      <c r="AJ795" s="151"/>
      <c r="AK795" s="152"/>
      <c r="AL795" s="135"/>
      <c r="AM795" s="172"/>
      <c r="AN795" s="172"/>
      <c r="AO795" s="173"/>
    </row>
    <row r="796" spans="2:41" s="82" customFormat="1" ht="35.25" customHeight="1" x14ac:dyDescent="0.2">
      <c r="B796" s="171">
        <v>792</v>
      </c>
      <c r="C796" s="170"/>
      <c r="D796" s="88"/>
      <c r="E796" s="113"/>
      <c r="F796" s="95"/>
      <c r="G796" s="105"/>
      <c r="H796" s="106"/>
      <c r="I796" s="105"/>
      <c r="J796" s="107"/>
      <c r="K796" s="99"/>
      <c r="L796" s="117"/>
      <c r="M796" s="118"/>
      <c r="N796" s="95"/>
      <c r="O796" s="88"/>
      <c r="P796" s="96"/>
      <c r="Q796" s="95"/>
      <c r="R796" s="88"/>
      <c r="S796" s="96"/>
      <c r="T796" s="122"/>
      <c r="U796" s="160"/>
      <c r="V796" s="168"/>
      <c r="W796" s="133"/>
      <c r="X796" s="133"/>
      <c r="Y796" s="134"/>
      <c r="Z796" s="515"/>
      <c r="AA796" s="138"/>
      <c r="AB796" s="139"/>
      <c r="AC796" s="140"/>
      <c r="AD796" s="148"/>
      <c r="AE796" s="149"/>
      <c r="AF796" s="150"/>
      <c r="AG796" s="151"/>
      <c r="AH796" s="151"/>
      <c r="AI796" s="151"/>
      <c r="AJ796" s="151"/>
      <c r="AK796" s="152"/>
      <c r="AL796" s="135"/>
      <c r="AM796" s="172"/>
      <c r="AN796" s="172"/>
      <c r="AO796" s="173"/>
    </row>
    <row r="797" spans="2:41" s="82" customFormat="1" ht="35.25" customHeight="1" x14ac:dyDescent="0.2">
      <c r="B797" s="171">
        <v>793</v>
      </c>
      <c r="C797" s="170"/>
      <c r="D797" s="88"/>
      <c r="E797" s="113"/>
      <c r="F797" s="95"/>
      <c r="G797" s="105"/>
      <c r="H797" s="106"/>
      <c r="I797" s="105"/>
      <c r="J797" s="107"/>
      <c r="K797" s="99"/>
      <c r="L797" s="117"/>
      <c r="M797" s="118"/>
      <c r="N797" s="95"/>
      <c r="O797" s="88"/>
      <c r="P797" s="96"/>
      <c r="Q797" s="95"/>
      <c r="R797" s="88"/>
      <c r="S797" s="96"/>
      <c r="T797" s="122"/>
      <c r="U797" s="160"/>
      <c r="V797" s="168"/>
      <c r="W797" s="133"/>
      <c r="X797" s="133"/>
      <c r="Y797" s="134"/>
      <c r="Z797" s="515"/>
      <c r="AA797" s="138"/>
      <c r="AB797" s="139"/>
      <c r="AC797" s="140"/>
      <c r="AD797" s="148"/>
      <c r="AE797" s="149"/>
      <c r="AF797" s="150"/>
      <c r="AG797" s="151"/>
      <c r="AH797" s="151"/>
      <c r="AI797" s="151"/>
      <c r="AJ797" s="151"/>
      <c r="AK797" s="152"/>
      <c r="AL797" s="135"/>
      <c r="AM797" s="172"/>
      <c r="AN797" s="172"/>
      <c r="AO797" s="173"/>
    </row>
    <row r="798" spans="2:41" s="82" customFormat="1" ht="35.25" customHeight="1" x14ac:dyDescent="0.2">
      <c r="B798" s="171">
        <v>794</v>
      </c>
      <c r="C798" s="170"/>
      <c r="D798" s="88"/>
      <c r="E798" s="113"/>
      <c r="F798" s="95"/>
      <c r="G798" s="105"/>
      <c r="H798" s="106"/>
      <c r="I798" s="105"/>
      <c r="J798" s="107"/>
      <c r="K798" s="99"/>
      <c r="L798" s="117"/>
      <c r="M798" s="118"/>
      <c r="N798" s="95"/>
      <c r="O798" s="88"/>
      <c r="P798" s="96"/>
      <c r="Q798" s="95"/>
      <c r="R798" s="88"/>
      <c r="S798" s="96"/>
      <c r="T798" s="122"/>
      <c r="U798" s="160"/>
      <c r="V798" s="168"/>
      <c r="W798" s="133"/>
      <c r="X798" s="133"/>
      <c r="Y798" s="134"/>
      <c r="Z798" s="515"/>
      <c r="AA798" s="138"/>
      <c r="AB798" s="139"/>
      <c r="AC798" s="140"/>
      <c r="AD798" s="148"/>
      <c r="AE798" s="149"/>
      <c r="AF798" s="150"/>
      <c r="AG798" s="151"/>
      <c r="AH798" s="151"/>
      <c r="AI798" s="151"/>
      <c r="AJ798" s="151"/>
      <c r="AK798" s="152"/>
      <c r="AL798" s="135"/>
      <c r="AM798" s="172"/>
      <c r="AN798" s="172"/>
      <c r="AO798" s="173"/>
    </row>
    <row r="799" spans="2:41" s="82" customFormat="1" ht="35.25" customHeight="1" x14ac:dyDescent="0.2">
      <c r="B799" s="171">
        <v>795</v>
      </c>
      <c r="C799" s="170"/>
      <c r="D799" s="88"/>
      <c r="E799" s="113"/>
      <c r="F799" s="95"/>
      <c r="G799" s="105"/>
      <c r="H799" s="106"/>
      <c r="I799" s="105"/>
      <c r="J799" s="107"/>
      <c r="K799" s="99"/>
      <c r="L799" s="117"/>
      <c r="M799" s="118"/>
      <c r="N799" s="95"/>
      <c r="O799" s="88"/>
      <c r="P799" s="96"/>
      <c r="Q799" s="95"/>
      <c r="R799" s="88"/>
      <c r="S799" s="96"/>
      <c r="T799" s="122"/>
      <c r="U799" s="160"/>
      <c r="V799" s="168"/>
      <c r="W799" s="133"/>
      <c r="X799" s="133"/>
      <c r="Y799" s="134"/>
      <c r="Z799" s="515"/>
      <c r="AA799" s="138"/>
      <c r="AB799" s="139"/>
      <c r="AC799" s="140"/>
      <c r="AD799" s="148"/>
      <c r="AE799" s="149"/>
      <c r="AF799" s="150"/>
      <c r="AG799" s="151"/>
      <c r="AH799" s="151"/>
      <c r="AI799" s="151"/>
      <c r="AJ799" s="151"/>
      <c r="AK799" s="152"/>
      <c r="AL799" s="135"/>
      <c r="AM799" s="172"/>
      <c r="AN799" s="172"/>
      <c r="AO799" s="173"/>
    </row>
    <row r="800" spans="2:41" s="82" customFormat="1" ht="35.25" customHeight="1" x14ac:dyDescent="0.2">
      <c r="B800" s="171">
        <v>796</v>
      </c>
      <c r="C800" s="170"/>
      <c r="D800" s="88"/>
      <c r="E800" s="113"/>
      <c r="F800" s="95"/>
      <c r="G800" s="105"/>
      <c r="H800" s="106"/>
      <c r="I800" s="105"/>
      <c r="J800" s="107"/>
      <c r="K800" s="99"/>
      <c r="L800" s="117"/>
      <c r="M800" s="118"/>
      <c r="N800" s="95"/>
      <c r="O800" s="88"/>
      <c r="P800" s="96"/>
      <c r="Q800" s="95"/>
      <c r="R800" s="88"/>
      <c r="S800" s="96"/>
      <c r="T800" s="122"/>
      <c r="U800" s="160"/>
      <c r="V800" s="168"/>
      <c r="W800" s="133"/>
      <c r="X800" s="133"/>
      <c r="Y800" s="134"/>
      <c r="Z800" s="515"/>
      <c r="AA800" s="138"/>
      <c r="AB800" s="139"/>
      <c r="AC800" s="140"/>
      <c r="AD800" s="148"/>
      <c r="AE800" s="149"/>
      <c r="AF800" s="150"/>
      <c r="AG800" s="151"/>
      <c r="AH800" s="151"/>
      <c r="AI800" s="151"/>
      <c r="AJ800" s="151"/>
      <c r="AK800" s="152"/>
      <c r="AL800" s="135"/>
      <c r="AM800" s="172"/>
      <c r="AN800" s="172"/>
      <c r="AO800" s="173"/>
    </row>
    <row r="801" spans="2:41" s="82" customFormat="1" ht="35.25" customHeight="1" x14ac:dyDescent="0.2">
      <c r="B801" s="171">
        <v>797</v>
      </c>
      <c r="C801" s="170"/>
      <c r="D801" s="88"/>
      <c r="E801" s="113"/>
      <c r="F801" s="95"/>
      <c r="G801" s="105"/>
      <c r="H801" s="106"/>
      <c r="I801" s="105"/>
      <c r="J801" s="107"/>
      <c r="K801" s="99"/>
      <c r="L801" s="117"/>
      <c r="M801" s="118"/>
      <c r="N801" s="95"/>
      <c r="O801" s="88"/>
      <c r="P801" s="96"/>
      <c r="Q801" s="95"/>
      <c r="R801" s="88"/>
      <c r="S801" s="96"/>
      <c r="T801" s="122"/>
      <c r="U801" s="160"/>
      <c r="V801" s="168"/>
      <c r="W801" s="133"/>
      <c r="X801" s="133"/>
      <c r="Y801" s="134"/>
      <c r="Z801" s="515"/>
      <c r="AA801" s="138"/>
      <c r="AB801" s="139"/>
      <c r="AC801" s="140"/>
      <c r="AD801" s="148"/>
      <c r="AE801" s="149"/>
      <c r="AF801" s="150"/>
      <c r="AG801" s="151"/>
      <c r="AH801" s="151"/>
      <c r="AI801" s="151"/>
      <c r="AJ801" s="151"/>
      <c r="AK801" s="152"/>
      <c r="AL801" s="135"/>
      <c r="AM801" s="172"/>
      <c r="AN801" s="172"/>
      <c r="AO801" s="173"/>
    </row>
    <row r="802" spans="2:41" s="82" customFormat="1" ht="35.25" customHeight="1" x14ac:dyDescent="0.2">
      <c r="B802" s="171">
        <v>798</v>
      </c>
      <c r="C802" s="170"/>
      <c r="D802" s="88"/>
      <c r="E802" s="113"/>
      <c r="F802" s="95"/>
      <c r="G802" s="105"/>
      <c r="H802" s="106"/>
      <c r="I802" s="105"/>
      <c r="J802" s="107"/>
      <c r="K802" s="99"/>
      <c r="L802" s="117"/>
      <c r="M802" s="118"/>
      <c r="N802" s="95"/>
      <c r="O802" s="88"/>
      <c r="P802" s="96"/>
      <c r="Q802" s="95"/>
      <c r="R802" s="88"/>
      <c r="S802" s="96"/>
      <c r="T802" s="122"/>
      <c r="U802" s="160"/>
      <c r="V802" s="168"/>
      <c r="W802" s="133"/>
      <c r="X802" s="133"/>
      <c r="Y802" s="134"/>
      <c r="Z802" s="515"/>
      <c r="AA802" s="138"/>
      <c r="AB802" s="139"/>
      <c r="AC802" s="140"/>
      <c r="AD802" s="148"/>
      <c r="AE802" s="149"/>
      <c r="AF802" s="150"/>
      <c r="AG802" s="151"/>
      <c r="AH802" s="151"/>
      <c r="AI802" s="151"/>
      <c r="AJ802" s="151"/>
      <c r="AK802" s="152"/>
      <c r="AL802" s="135"/>
      <c r="AM802" s="172"/>
      <c r="AN802" s="172"/>
      <c r="AO802" s="173"/>
    </row>
    <row r="803" spans="2:41" s="82" customFormat="1" ht="35.25" customHeight="1" x14ac:dyDescent="0.2">
      <c r="B803" s="171">
        <v>799</v>
      </c>
      <c r="C803" s="170"/>
      <c r="D803" s="88"/>
      <c r="E803" s="113"/>
      <c r="F803" s="95"/>
      <c r="G803" s="105"/>
      <c r="H803" s="106"/>
      <c r="I803" s="105"/>
      <c r="J803" s="107"/>
      <c r="K803" s="99"/>
      <c r="L803" s="117"/>
      <c r="M803" s="118"/>
      <c r="N803" s="95"/>
      <c r="O803" s="88"/>
      <c r="P803" s="96"/>
      <c r="Q803" s="95"/>
      <c r="R803" s="88"/>
      <c r="S803" s="96"/>
      <c r="T803" s="122"/>
      <c r="U803" s="160"/>
      <c r="V803" s="168"/>
      <c r="W803" s="133"/>
      <c r="X803" s="133"/>
      <c r="Y803" s="134"/>
      <c r="Z803" s="515"/>
      <c r="AA803" s="138"/>
      <c r="AB803" s="139"/>
      <c r="AC803" s="140"/>
      <c r="AD803" s="148"/>
      <c r="AE803" s="149"/>
      <c r="AF803" s="150"/>
      <c r="AG803" s="151"/>
      <c r="AH803" s="151"/>
      <c r="AI803" s="151"/>
      <c r="AJ803" s="151"/>
      <c r="AK803" s="152"/>
      <c r="AL803" s="135"/>
      <c r="AM803" s="172"/>
      <c r="AN803" s="172"/>
      <c r="AO803" s="173"/>
    </row>
    <row r="804" spans="2:41" s="82" customFormat="1" ht="35.25" customHeight="1" x14ac:dyDescent="0.2">
      <c r="B804" s="171">
        <v>800</v>
      </c>
      <c r="C804" s="170"/>
      <c r="D804" s="88"/>
      <c r="E804" s="113"/>
      <c r="F804" s="95"/>
      <c r="G804" s="105"/>
      <c r="H804" s="106"/>
      <c r="I804" s="105"/>
      <c r="J804" s="107"/>
      <c r="K804" s="99"/>
      <c r="L804" s="117"/>
      <c r="M804" s="118"/>
      <c r="N804" s="95"/>
      <c r="O804" s="88"/>
      <c r="P804" s="96"/>
      <c r="Q804" s="95"/>
      <c r="R804" s="88"/>
      <c r="S804" s="96"/>
      <c r="T804" s="122"/>
      <c r="U804" s="160"/>
      <c r="V804" s="168"/>
      <c r="W804" s="133"/>
      <c r="X804" s="133"/>
      <c r="Y804" s="134"/>
      <c r="Z804" s="515"/>
      <c r="AA804" s="138"/>
      <c r="AB804" s="139"/>
      <c r="AC804" s="140"/>
      <c r="AD804" s="148"/>
      <c r="AE804" s="149"/>
      <c r="AF804" s="150"/>
      <c r="AG804" s="151"/>
      <c r="AH804" s="151"/>
      <c r="AI804" s="151"/>
      <c r="AJ804" s="151"/>
      <c r="AK804" s="152"/>
      <c r="AL804" s="135"/>
      <c r="AM804" s="172"/>
      <c r="AN804" s="172"/>
      <c r="AO804" s="173"/>
    </row>
    <row r="805" spans="2:41" s="82" customFormat="1" ht="35.25" customHeight="1" x14ac:dyDescent="0.2">
      <c r="B805" s="171">
        <v>801</v>
      </c>
      <c r="C805" s="170"/>
      <c r="D805" s="88"/>
      <c r="E805" s="113"/>
      <c r="F805" s="95"/>
      <c r="G805" s="105"/>
      <c r="H805" s="106"/>
      <c r="I805" s="105"/>
      <c r="J805" s="107"/>
      <c r="K805" s="99"/>
      <c r="L805" s="117"/>
      <c r="M805" s="118"/>
      <c r="N805" s="95"/>
      <c r="O805" s="88"/>
      <c r="P805" s="96"/>
      <c r="Q805" s="95"/>
      <c r="R805" s="88"/>
      <c r="S805" s="96"/>
      <c r="T805" s="122"/>
      <c r="U805" s="160"/>
      <c r="V805" s="168"/>
      <c r="W805" s="133"/>
      <c r="X805" s="133"/>
      <c r="Y805" s="134"/>
      <c r="Z805" s="515"/>
      <c r="AA805" s="138"/>
      <c r="AB805" s="139"/>
      <c r="AC805" s="140"/>
      <c r="AD805" s="148"/>
      <c r="AE805" s="149"/>
      <c r="AF805" s="150"/>
      <c r="AG805" s="151"/>
      <c r="AH805" s="151"/>
      <c r="AI805" s="151"/>
      <c r="AJ805" s="151"/>
      <c r="AK805" s="152"/>
      <c r="AL805" s="135"/>
      <c r="AM805" s="172"/>
      <c r="AN805" s="172"/>
      <c r="AO805" s="173"/>
    </row>
    <row r="806" spans="2:41" s="82" customFormat="1" ht="35.25" customHeight="1" x14ac:dyDescent="0.2">
      <c r="B806" s="171">
        <v>802</v>
      </c>
      <c r="C806" s="170"/>
      <c r="D806" s="88"/>
      <c r="E806" s="113"/>
      <c r="F806" s="95"/>
      <c r="G806" s="105"/>
      <c r="H806" s="106"/>
      <c r="I806" s="105"/>
      <c r="J806" s="107"/>
      <c r="K806" s="99"/>
      <c r="L806" s="117"/>
      <c r="M806" s="118"/>
      <c r="N806" s="95"/>
      <c r="O806" s="88"/>
      <c r="P806" s="96"/>
      <c r="Q806" s="95"/>
      <c r="R806" s="88"/>
      <c r="S806" s="96"/>
      <c r="T806" s="122"/>
      <c r="U806" s="160"/>
      <c r="V806" s="168"/>
      <c r="W806" s="133"/>
      <c r="X806" s="133"/>
      <c r="Y806" s="134"/>
      <c r="Z806" s="515"/>
      <c r="AA806" s="138"/>
      <c r="AB806" s="139"/>
      <c r="AC806" s="140"/>
      <c r="AD806" s="148"/>
      <c r="AE806" s="149"/>
      <c r="AF806" s="150"/>
      <c r="AG806" s="151"/>
      <c r="AH806" s="151"/>
      <c r="AI806" s="151"/>
      <c r="AJ806" s="151"/>
      <c r="AK806" s="152"/>
      <c r="AL806" s="135"/>
      <c r="AM806" s="172"/>
      <c r="AN806" s="172"/>
      <c r="AO806" s="173"/>
    </row>
    <row r="807" spans="2:41" s="82" customFormat="1" ht="35.25" customHeight="1" x14ac:dyDescent="0.2">
      <c r="B807" s="171">
        <v>803</v>
      </c>
      <c r="C807" s="170"/>
      <c r="D807" s="88"/>
      <c r="E807" s="113"/>
      <c r="F807" s="95"/>
      <c r="G807" s="105"/>
      <c r="H807" s="106"/>
      <c r="I807" s="105"/>
      <c r="J807" s="107"/>
      <c r="K807" s="99"/>
      <c r="L807" s="117"/>
      <c r="M807" s="118"/>
      <c r="N807" s="95"/>
      <c r="O807" s="88"/>
      <c r="P807" s="96"/>
      <c r="Q807" s="95"/>
      <c r="R807" s="88"/>
      <c r="S807" s="96"/>
      <c r="T807" s="122"/>
      <c r="U807" s="160"/>
      <c r="V807" s="168"/>
      <c r="W807" s="133"/>
      <c r="X807" s="133"/>
      <c r="Y807" s="134"/>
      <c r="Z807" s="515"/>
      <c r="AA807" s="138"/>
      <c r="AB807" s="139"/>
      <c r="AC807" s="140"/>
      <c r="AD807" s="148"/>
      <c r="AE807" s="149"/>
      <c r="AF807" s="150"/>
      <c r="AG807" s="151"/>
      <c r="AH807" s="151"/>
      <c r="AI807" s="151"/>
      <c r="AJ807" s="151"/>
      <c r="AK807" s="152"/>
      <c r="AL807" s="135"/>
      <c r="AM807" s="172"/>
      <c r="AN807" s="172"/>
      <c r="AO807" s="173"/>
    </row>
    <row r="808" spans="2:41" s="82" customFormat="1" ht="35.25" customHeight="1" x14ac:dyDescent="0.2">
      <c r="B808" s="171">
        <v>804</v>
      </c>
      <c r="C808" s="170"/>
      <c r="D808" s="88"/>
      <c r="E808" s="113"/>
      <c r="F808" s="95"/>
      <c r="G808" s="105"/>
      <c r="H808" s="106"/>
      <c r="I808" s="105"/>
      <c r="J808" s="107"/>
      <c r="K808" s="99"/>
      <c r="L808" s="117"/>
      <c r="M808" s="118"/>
      <c r="N808" s="95"/>
      <c r="O808" s="88"/>
      <c r="P808" s="96"/>
      <c r="Q808" s="95"/>
      <c r="R808" s="88"/>
      <c r="S808" s="96"/>
      <c r="T808" s="122"/>
      <c r="U808" s="160"/>
      <c r="V808" s="168"/>
      <c r="W808" s="133"/>
      <c r="X808" s="133"/>
      <c r="Y808" s="134"/>
      <c r="Z808" s="515"/>
      <c r="AA808" s="138"/>
      <c r="AB808" s="139"/>
      <c r="AC808" s="140"/>
      <c r="AD808" s="148"/>
      <c r="AE808" s="149"/>
      <c r="AF808" s="150"/>
      <c r="AG808" s="151"/>
      <c r="AH808" s="151"/>
      <c r="AI808" s="151"/>
      <c r="AJ808" s="151"/>
      <c r="AK808" s="152"/>
      <c r="AL808" s="135"/>
      <c r="AM808" s="172"/>
      <c r="AN808" s="172"/>
      <c r="AO808" s="173"/>
    </row>
    <row r="809" spans="2:41" s="82" customFormat="1" ht="35.25" customHeight="1" x14ac:dyDescent="0.2">
      <c r="B809" s="171">
        <v>805</v>
      </c>
      <c r="C809" s="170"/>
      <c r="D809" s="88"/>
      <c r="E809" s="113"/>
      <c r="F809" s="95"/>
      <c r="G809" s="105"/>
      <c r="H809" s="106"/>
      <c r="I809" s="105"/>
      <c r="J809" s="107"/>
      <c r="K809" s="99"/>
      <c r="L809" s="117"/>
      <c r="M809" s="118"/>
      <c r="N809" s="95"/>
      <c r="O809" s="88"/>
      <c r="P809" s="96"/>
      <c r="Q809" s="95"/>
      <c r="R809" s="88"/>
      <c r="S809" s="96"/>
      <c r="T809" s="122"/>
      <c r="U809" s="160"/>
      <c r="V809" s="168"/>
      <c r="W809" s="133"/>
      <c r="X809" s="133"/>
      <c r="Y809" s="134"/>
      <c r="Z809" s="515"/>
      <c r="AA809" s="138"/>
      <c r="AB809" s="139"/>
      <c r="AC809" s="140"/>
      <c r="AD809" s="148"/>
      <c r="AE809" s="149"/>
      <c r="AF809" s="150"/>
      <c r="AG809" s="151"/>
      <c r="AH809" s="151"/>
      <c r="AI809" s="151"/>
      <c r="AJ809" s="151"/>
      <c r="AK809" s="152"/>
      <c r="AL809" s="135"/>
      <c r="AM809" s="172"/>
      <c r="AN809" s="172"/>
      <c r="AO809" s="173"/>
    </row>
    <row r="810" spans="2:41" s="82" customFormat="1" ht="35.25" customHeight="1" x14ac:dyDescent="0.2">
      <c r="B810" s="171">
        <v>806</v>
      </c>
      <c r="C810" s="170"/>
      <c r="D810" s="88"/>
      <c r="E810" s="113"/>
      <c r="F810" s="95"/>
      <c r="G810" s="105"/>
      <c r="H810" s="106"/>
      <c r="I810" s="105"/>
      <c r="J810" s="107"/>
      <c r="K810" s="99"/>
      <c r="L810" s="117"/>
      <c r="M810" s="118"/>
      <c r="N810" s="95"/>
      <c r="O810" s="88"/>
      <c r="P810" s="96"/>
      <c r="Q810" s="95"/>
      <c r="R810" s="88"/>
      <c r="S810" s="96"/>
      <c r="T810" s="122"/>
      <c r="U810" s="160"/>
      <c r="V810" s="168"/>
      <c r="W810" s="133"/>
      <c r="X810" s="133"/>
      <c r="Y810" s="134"/>
      <c r="Z810" s="515"/>
      <c r="AA810" s="138"/>
      <c r="AB810" s="139"/>
      <c r="AC810" s="140"/>
      <c r="AD810" s="148"/>
      <c r="AE810" s="149"/>
      <c r="AF810" s="150"/>
      <c r="AG810" s="151"/>
      <c r="AH810" s="151"/>
      <c r="AI810" s="151"/>
      <c r="AJ810" s="151"/>
      <c r="AK810" s="152"/>
      <c r="AL810" s="135"/>
      <c r="AM810" s="172"/>
      <c r="AN810" s="172"/>
      <c r="AO810" s="173"/>
    </row>
    <row r="811" spans="2:41" s="82" customFormat="1" ht="35.25" customHeight="1" x14ac:dyDescent="0.2">
      <c r="B811" s="171">
        <v>807</v>
      </c>
      <c r="C811" s="170"/>
      <c r="D811" s="88"/>
      <c r="E811" s="113"/>
      <c r="F811" s="95"/>
      <c r="G811" s="105"/>
      <c r="H811" s="106"/>
      <c r="I811" s="105"/>
      <c r="J811" s="107"/>
      <c r="K811" s="99"/>
      <c r="L811" s="117"/>
      <c r="M811" s="118"/>
      <c r="N811" s="95"/>
      <c r="O811" s="88"/>
      <c r="P811" s="96"/>
      <c r="Q811" s="95"/>
      <c r="R811" s="88"/>
      <c r="S811" s="96"/>
      <c r="T811" s="122"/>
      <c r="U811" s="160"/>
      <c r="V811" s="168"/>
      <c r="W811" s="133"/>
      <c r="X811" s="133"/>
      <c r="Y811" s="134"/>
      <c r="Z811" s="515"/>
      <c r="AA811" s="138"/>
      <c r="AB811" s="139"/>
      <c r="AC811" s="140"/>
      <c r="AD811" s="148"/>
      <c r="AE811" s="149"/>
      <c r="AF811" s="150"/>
      <c r="AG811" s="151"/>
      <c r="AH811" s="151"/>
      <c r="AI811" s="151"/>
      <c r="AJ811" s="151"/>
      <c r="AK811" s="152"/>
      <c r="AL811" s="135"/>
      <c r="AM811" s="172"/>
      <c r="AN811" s="172"/>
      <c r="AO811" s="173"/>
    </row>
    <row r="812" spans="2:41" s="82" customFormat="1" ht="35.25" customHeight="1" x14ac:dyDescent="0.2">
      <c r="B812" s="171">
        <v>808</v>
      </c>
      <c r="C812" s="170"/>
      <c r="D812" s="88"/>
      <c r="E812" s="113"/>
      <c r="F812" s="95"/>
      <c r="G812" s="105"/>
      <c r="H812" s="106"/>
      <c r="I812" s="105"/>
      <c r="J812" s="107"/>
      <c r="K812" s="99"/>
      <c r="L812" s="117"/>
      <c r="M812" s="118"/>
      <c r="N812" s="95"/>
      <c r="O812" s="88"/>
      <c r="P812" s="96"/>
      <c r="Q812" s="95"/>
      <c r="R812" s="88"/>
      <c r="S812" s="96"/>
      <c r="T812" s="122"/>
      <c r="U812" s="160"/>
      <c r="V812" s="168"/>
      <c r="W812" s="133"/>
      <c r="X812" s="133"/>
      <c r="Y812" s="134"/>
      <c r="Z812" s="515"/>
      <c r="AA812" s="138"/>
      <c r="AB812" s="139"/>
      <c r="AC812" s="140"/>
      <c r="AD812" s="148"/>
      <c r="AE812" s="149"/>
      <c r="AF812" s="150"/>
      <c r="AG812" s="151"/>
      <c r="AH812" s="151"/>
      <c r="AI812" s="151"/>
      <c r="AJ812" s="151"/>
      <c r="AK812" s="152"/>
      <c r="AL812" s="135"/>
      <c r="AM812" s="172"/>
      <c r="AN812" s="172"/>
      <c r="AO812" s="173"/>
    </row>
    <row r="813" spans="2:41" s="82" customFormat="1" ht="35.25" customHeight="1" x14ac:dyDescent="0.2">
      <c r="B813" s="171">
        <v>809</v>
      </c>
      <c r="C813" s="170"/>
      <c r="D813" s="88"/>
      <c r="E813" s="113"/>
      <c r="F813" s="95"/>
      <c r="G813" s="105"/>
      <c r="H813" s="106"/>
      <c r="I813" s="105"/>
      <c r="J813" s="107"/>
      <c r="K813" s="99"/>
      <c r="L813" s="117"/>
      <c r="M813" s="118"/>
      <c r="N813" s="95"/>
      <c r="O813" s="88"/>
      <c r="P813" s="96"/>
      <c r="Q813" s="95"/>
      <c r="R813" s="88"/>
      <c r="S813" s="96"/>
      <c r="T813" s="122"/>
      <c r="U813" s="160"/>
      <c r="V813" s="168"/>
      <c r="W813" s="133"/>
      <c r="X813" s="133"/>
      <c r="Y813" s="134"/>
      <c r="Z813" s="515"/>
      <c r="AA813" s="138"/>
      <c r="AB813" s="139"/>
      <c r="AC813" s="140"/>
      <c r="AD813" s="148"/>
      <c r="AE813" s="149"/>
      <c r="AF813" s="150"/>
      <c r="AG813" s="151"/>
      <c r="AH813" s="151"/>
      <c r="AI813" s="151"/>
      <c r="AJ813" s="151"/>
      <c r="AK813" s="152"/>
      <c r="AL813" s="135"/>
      <c r="AM813" s="172"/>
      <c r="AN813" s="172"/>
      <c r="AO813" s="173"/>
    </row>
    <row r="814" spans="2:41" s="82" customFormat="1" ht="35.25" customHeight="1" x14ac:dyDescent="0.2">
      <c r="B814" s="171">
        <v>810</v>
      </c>
      <c r="C814" s="170"/>
      <c r="D814" s="88"/>
      <c r="E814" s="113"/>
      <c r="F814" s="95"/>
      <c r="G814" s="105"/>
      <c r="H814" s="106"/>
      <c r="I814" s="105"/>
      <c r="J814" s="107"/>
      <c r="K814" s="99"/>
      <c r="L814" s="117"/>
      <c r="M814" s="118"/>
      <c r="N814" s="95"/>
      <c r="O814" s="88"/>
      <c r="P814" s="96"/>
      <c r="Q814" s="95"/>
      <c r="R814" s="88"/>
      <c r="S814" s="96"/>
      <c r="T814" s="122"/>
      <c r="U814" s="160"/>
      <c r="V814" s="168"/>
      <c r="W814" s="133"/>
      <c r="X814" s="133"/>
      <c r="Y814" s="134"/>
      <c r="Z814" s="515"/>
      <c r="AA814" s="138"/>
      <c r="AB814" s="139"/>
      <c r="AC814" s="140"/>
      <c r="AD814" s="148"/>
      <c r="AE814" s="149"/>
      <c r="AF814" s="150"/>
      <c r="AG814" s="151"/>
      <c r="AH814" s="151"/>
      <c r="AI814" s="151"/>
      <c r="AJ814" s="151"/>
      <c r="AK814" s="152"/>
      <c r="AL814" s="135"/>
      <c r="AM814" s="172"/>
      <c r="AN814" s="172"/>
      <c r="AO814" s="173"/>
    </row>
    <row r="815" spans="2:41" s="82" customFormat="1" ht="35.25" customHeight="1" x14ac:dyDescent="0.2">
      <c r="B815" s="171">
        <v>811</v>
      </c>
      <c r="C815" s="170"/>
      <c r="D815" s="88"/>
      <c r="E815" s="113"/>
      <c r="F815" s="95"/>
      <c r="G815" s="105"/>
      <c r="H815" s="106"/>
      <c r="I815" s="105"/>
      <c r="J815" s="107"/>
      <c r="K815" s="99"/>
      <c r="L815" s="117"/>
      <c r="M815" s="118"/>
      <c r="N815" s="95"/>
      <c r="O815" s="88"/>
      <c r="P815" s="96"/>
      <c r="Q815" s="95"/>
      <c r="R815" s="88"/>
      <c r="S815" s="96"/>
      <c r="T815" s="122"/>
      <c r="U815" s="160"/>
      <c r="V815" s="168"/>
      <c r="W815" s="133"/>
      <c r="X815" s="133"/>
      <c r="Y815" s="134"/>
      <c r="Z815" s="515"/>
      <c r="AA815" s="138"/>
      <c r="AB815" s="139"/>
      <c r="AC815" s="140"/>
      <c r="AD815" s="148"/>
      <c r="AE815" s="149"/>
      <c r="AF815" s="150"/>
      <c r="AG815" s="151"/>
      <c r="AH815" s="151"/>
      <c r="AI815" s="151"/>
      <c r="AJ815" s="151"/>
      <c r="AK815" s="152"/>
      <c r="AL815" s="135"/>
      <c r="AM815" s="172"/>
      <c r="AN815" s="172"/>
      <c r="AO815" s="173"/>
    </row>
    <row r="816" spans="2:41" s="82" customFormat="1" ht="35.25" customHeight="1" x14ac:dyDescent="0.2">
      <c r="B816" s="171">
        <v>812</v>
      </c>
      <c r="C816" s="170"/>
      <c r="D816" s="88"/>
      <c r="E816" s="113"/>
      <c r="F816" s="95"/>
      <c r="G816" s="105"/>
      <c r="H816" s="106"/>
      <c r="I816" s="105"/>
      <c r="J816" s="107"/>
      <c r="K816" s="99"/>
      <c r="L816" s="117"/>
      <c r="M816" s="118"/>
      <c r="N816" s="95"/>
      <c r="O816" s="88"/>
      <c r="P816" s="96"/>
      <c r="Q816" s="95"/>
      <c r="R816" s="88"/>
      <c r="S816" s="96"/>
      <c r="T816" s="122"/>
      <c r="U816" s="160"/>
      <c r="V816" s="168"/>
      <c r="W816" s="133"/>
      <c r="X816" s="133"/>
      <c r="Y816" s="134"/>
      <c r="Z816" s="515"/>
      <c r="AA816" s="138"/>
      <c r="AB816" s="139"/>
      <c r="AC816" s="140"/>
      <c r="AD816" s="148"/>
      <c r="AE816" s="149"/>
      <c r="AF816" s="150"/>
      <c r="AG816" s="151"/>
      <c r="AH816" s="151"/>
      <c r="AI816" s="151"/>
      <c r="AJ816" s="151"/>
      <c r="AK816" s="152"/>
      <c r="AL816" s="135"/>
      <c r="AM816" s="172"/>
      <c r="AN816" s="172"/>
      <c r="AO816" s="173"/>
    </row>
    <row r="817" spans="2:41" s="82" customFormat="1" ht="35.25" customHeight="1" x14ac:dyDescent="0.2">
      <c r="B817" s="171">
        <v>813</v>
      </c>
      <c r="C817" s="170"/>
      <c r="D817" s="88"/>
      <c r="E817" s="113"/>
      <c r="F817" s="95"/>
      <c r="G817" s="105"/>
      <c r="H817" s="106"/>
      <c r="I817" s="105"/>
      <c r="J817" s="107"/>
      <c r="K817" s="99"/>
      <c r="L817" s="117"/>
      <c r="M817" s="118"/>
      <c r="N817" s="95"/>
      <c r="O817" s="88"/>
      <c r="P817" s="96"/>
      <c r="Q817" s="95"/>
      <c r="R817" s="88"/>
      <c r="S817" s="96"/>
      <c r="T817" s="122"/>
      <c r="U817" s="160"/>
      <c r="V817" s="168"/>
      <c r="W817" s="133"/>
      <c r="X817" s="133"/>
      <c r="Y817" s="134"/>
      <c r="Z817" s="515"/>
      <c r="AA817" s="138"/>
      <c r="AB817" s="139"/>
      <c r="AC817" s="140"/>
      <c r="AD817" s="148"/>
      <c r="AE817" s="149"/>
      <c r="AF817" s="150"/>
      <c r="AG817" s="151"/>
      <c r="AH817" s="151"/>
      <c r="AI817" s="151"/>
      <c r="AJ817" s="151"/>
      <c r="AK817" s="152"/>
      <c r="AL817" s="135"/>
      <c r="AM817" s="172"/>
      <c r="AN817" s="172"/>
      <c r="AO817" s="173"/>
    </row>
    <row r="818" spans="2:41" s="82" customFormat="1" ht="35.25" customHeight="1" x14ac:dyDescent="0.2">
      <c r="B818" s="171">
        <v>814</v>
      </c>
      <c r="C818" s="170"/>
      <c r="D818" s="88"/>
      <c r="E818" s="113"/>
      <c r="F818" s="95"/>
      <c r="G818" s="105"/>
      <c r="H818" s="106"/>
      <c r="I818" s="105"/>
      <c r="J818" s="107"/>
      <c r="K818" s="99"/>
      <c r="L818" s="117"/>
      <c r="M818" s="118"/>
      <c r="N818" s="95"/>
      <c r="O818" s="88"/>
      <c r="P818" s="96"/>
      <c r="Q818" s="95"/>
      <c r="R818" s="88"/>
      <c r="S818" s="96"/>
      <c r="T818" s="122"/>
      <c r="U818" s="160"/>
      <c r="V818" s="168"/>
      <c r="W818" s="133"/>
      <c r="X818" s="133"/>
      <c r="Y818" s="134"/>
      <c r="Z818" s="515"/>
      <c r="AA818" s="138"/>
      <c r="AB818" s="139"/>
      <c r="AC818" s="140"/>
      <c r="AD818" s="148"/>
      <c r="AE818" s="149"/>
      <c r="AF818" s="150"/>
      <c r="AG818" s="151"/>
      <c r="AH818" s="151"/>
      <c r="AI818" s="151"/>
      <c r="AJ818" s="151"/>
      <c r="AK818" s="152"/>
      <c r="AL818" s="135"/>
      <c r="AM818" s="172"/>
      <c r="AN818" s="172"/>
      <c r="AO818" s="173"/>
    </row>
    <row r="819" spans="2:41" s="82" customFormat="1" ht="35.25" customHeight="1" x14ac:dyDescent="0.2">
      <c r="B819" s="171">
        <v>815</v>
      </c>
      <c r="C819" s="170"/>
      <c r="D819" s="88"/>
      <c r="E819" s="113"/>
      <c r="F819" s="95"/>
      <c r="G819" s="105"/>
      <c r="H819" s="106"/>
      <c r="I819" s="105"/>
      <c r="J819" s="107"/>
      <c r="K819" s="99"/>
      <c r="L819" s="117"/>
      <c r="M819" s="118"/>
      <c r="N819" s="95"/>
      <c r="O819" s="88"/>
      <c r="P819" s="96"/>
      <c r="Q819" s="95"/>
      <c r="R819" s="88"/>
      <c r="S819" s="96"/>
      <c r="T819" s="122"/>
      <c r="U819" s="160"/>
      <c r="V819" s="168"/>
      <c r="W819" s="133"/>
      <c r="X819" s="133"/>
      <c r="Y819" s="134"/>
      <c r="Z819" s="515"/>
      <c r="AA819" s="138"/>
      <c r="AB819" s="139"/>
      <c r="AC819" s="140"/>
      <c r="AD819" s="148"/>
      <c r="AE819" s="149"/>
      <c r="AF819" s="150"/>
      <c r="AG819" s="151"/>
      <c r="AH819" s="151"/>
      <c r="AI819" s="151"/>
      <c r="AJ819" s="151"/>
      <c r="AK819" s="152"/>
      <c r="AL819" s="135"/>
      <c r="AM819" s="172"/>
      <c r="AN819" s="172"/>
      <c r="AO819" s="173"/>
    </row>
    <row r="820" spans="2:41" s="82" customFormat="1" ht="35.25" customHeight="1" x14ac:dyDescent="0.2">
      <c r="B820" s="171">
        <v>816</v>
      </c>
      <c r="C820" s="170"/>
      <c r="D820" s="88"/>
      <c r="E820" s="113"/>
      <c r="F820" s="95"/>
      <c r="G820" s="105"/>
      <c r="H820" s="106"/>
      <c r="I820" s="105"/>
      <c r="J820" s="107"/>
      <c r="K820" s="99"/>
      <c r="L820" s="117"/>
      <c r="M820" s="118"/>
      <c r="N820" s="95"/>
      <c r="O820" s="88"/>
      <c r="P820" s="96"/>
      <c r="Q820" s="95"/>
      <c r="R820" s="88"/>
      <c r="S820" s="96"/>
      <c r="T820" s="122"/>
      <c r="U820" s="160"/>
      <c r="V820" s="168"/>
      <c r="W820" s="133"/>
      <c r="X820" s="133"/>
      <c r="Y820" s="134"/>
      <c r="Z820" s="515"/>
      <c r="AA820" s="138"/>
      <c r="AB820" s="139"/>
      <c r="AC820" s="140"/>
      <c r="AD820" s="148"/>
      <c r="AE820" s="149"/>
      <c r="AF820" s="150"/>
      <c r="AG820" s="151"/>
      <c r="AH820" s="151"/>
      <c r="AI820" s="151"/>
      <c r="AJ820" s="151"/>
      <c r="AK820" s="152"/>
      <c r="AL820" s="135"/>
      <c r="AM820" s="172"/>
      <c r="AN820" s="172"/>
      <c r="AO820" s="173"/>
    </row>
    <row r="821" spans="2:41" s="82" customFormat="1" ht="35.25" customHeight="1" x14ac:dyDescent="0.2">
      <c r="B821" s="171">
        <v>817</v>
      </c>
      <c r="C821" s="170"/>
      <c r="D821" s="88"/>
      <c r="E821" s="113"/>
      <c r="F821" s="95"/>
      <c r="G821" s="105"/>
      <c r="H821" s="106"/>
      <c r="I821" s="105"/>
      <c r="J821" s="107"/>
      <c r="K821" s="99"/>
      <c r="L821" s="117"/>
      <c r="M821" s="118"/>
      <c r="N821" s="95"/>
      <c r="O821" s="88"/>
      <c r="P821" s="96"/>
      <c r="Q821" s="95"/>
      <c r="R821" s="88"/>
      <c r="S821" s="96"/>
      <c r="T821" s="122"/>
      <c r="U821" s="160"/>
      <c r="V821" s="168"/>
      <c r="W821" s="133"/>
      <c r="X821" s="133"/>
      <c r="Y821" s="134"/>
      <c r="Z821" s="515"/>
      <c r="AA821" s="138"/>
      <c r="AB821" s="139"/>
      <c r="AC821" s="140"/>
      <c r="AD821" s="148"/>
      <c r="AE821" s="149"/>
      <c r="AF821" s="150"/>
      <c r="AG821" s="151"/>
      <c r="AH821" s="151"/>
      <c r="AI821" s="151"/>
      <c r="AJ821" s="151"/>
      <c r="AK821" s="152"/>
      <c r="AL821" s="135"/>
      <c r="AM821" s="172"/>
      <c r="AN821" s="172"/>
      <c r="AO821" s="173"/>
    </row>
    <row r="822" spans="2:41" s="82" customFormat="1" ht="35.25" customHeight="1" x14ac:dyDescent="0.2">
      <c r="B822" s="171">
        <v>818</v>
      </c>
      <c r="C822" s="170"/>
      <c r="D822" s="88"/>
      <c r="E822" s="113"/>
      <c r="F822" s="95"/>
      <c r="G822" s="105"/>
      <c r="H822" s="106"/>
      <c r="I822" s="105"/>
      <c r="J822" s="107"/>
      <c r="K822" s="99"/>
      <c r="L822" s="117"/>
      <c r="M822" s="118"/>
      <c r="N822" s="95"/>
      <c r="O822" s="88"/>
      <c r="P822" s="96"/>
      <c r="Q822" s="95"/>
      <c r="R822" s="88"/>
      <c r="S822" s="96"/>
      <c r="T822" s="122"/>
      <c r="U822" s="160"/>
      <c r="V822" s="168"/>
      <c r="W822" s="133"/>
      <c r="X822" s="133"/>
      <c r="Y822" s="134"/>
      <c r="Z822" s="515"/>
      <c r="AA822" s="138"/>
      <c r="AB822" s="139"/>
      <c r="AC822" s="140"/>
      <c r="AD822" s="148"/>
      <c r="AE822" s="149"/>
      <c r="AF822" s="150"/>
      <c r="AG822" s="151"/>
      <c r="AH822" s="151"/>
      <c r="AI822" s="151"/>
      <c r="AJ822" s="151"/>
      <c r="AK822" s="152"/>
      <c r="AL822" s="135"/>
      <c r="AM822" s="172"/>
      <c r="AN822" s="172"/>
      <c r="AO822" s="173"/>
    </row>
    <row r="823" spans="2:41" s="82" customFormat="1" ht="35.25" customHeight="1" x14ac:dyDescent="0.2">
      <c r="B823" s="171">
        <v>819</v>
      </c>
      <c r="C823" s="170"/>
      <c r="D823" s="88"/>
      <c r="E823" s="113"/>
      <c r="F823" s="95"/>
      <c r="G823" s="105"/>
      <c r="H823" s="106"/>
      <c r="I823" s="105"/>
      <c r="J823" s="107"/>
      <c r="K823" s="99"/>
      <c r="L823" s="117"/>
      <c r="M823" s="118"/>
      <c r="N823" s="95"/>
      <c r="O823" s="88"/>
      <c r="P823" s="96"/>
      <c r="Q823" s="95"/>
      <c r="R823" s="88"/>
      <c r="S823" s="96"/>
      <c r="T823" s="122"/>
      <c r="U823" s="160"/>
      <c r="V823" s="168"/>
      <c r="W823" s="133"/>
      <c r="X823" s="133"/>
      <c r="Y823" s="134"/>
      <c r="Z823" s="515"/>
      <c r="AA823" s="138"/>
      <c r="AB823" s="139"/>
      <c r="AC823" s="140"/>
      <c r="AD823" s="148"/>
      <c r="AE823" s="149"/>
      <c r="AF823" s="150"/>
      <c r="AG823" s="151"/>
      <c r="AH823" s="151"/>
      <c r="AI823" s="151"/>
      <c r="AJ823" s="151"/>
      <c r="AK823" s="152"/>
      <c r="AL823" s="135"/>
      <c r="AM823" s="172"/>
      <c r="AN823" s="172"/>
      <c r="AO823" s="173"/>
    </row>
    <row r="824" spans="2:41" s="82" customFormat="1" ht="35.25" customHeight="1" x14ac:dyDescent="0.2">
      <c r="B824" s="171">
        <v>820</v>
      </c>
      <c r="C824" s="170"/>
      <c r="D824" s="88"/>
      <c r="E824" s="113"/>
      <c r="F824" s="95"/>
      <c r="G824" s="105"/>
      <c r="H824" s="106"/>
      <c r="I824" s="105"/>
      <c r="J824" s="107"/>
      <c r="K824" s="99"/>
      <c r="L824" s="117"/>
      <c r="M824" s="118"/>
      <c r="N824" s="95"/>
      <c r="O824" s="88"/>
      <c r="P824" s="96"/>
      <c r="Q824" s="95"/>
      <c r="R824" s="88"/>
      <c r="S824" s="96"/>
      <c r="T824" s="122"/>
      <c r="U824" s="160"/>
      <c r="V824" s="168"/>
      <c r="W824" s="133"/>
      <c r="X824" s="133"/>
      <c r="Y824" s="134"/>
      <c r="Z824" s="515"/>
      <c r="AA824" s="138"/>
      <c r="AB824" s="139"/>
      <c r="AC824" s="140"/>
      <c r="AD824" s="148"/>
      <c r="AE824" s="149"/>
      <c r="AF824" s="150"/>
      <c r="AG824" s="151"/>
      <c r="AH824" s="151"/>
      <c r="AI824" s="151"/>
      <c r="AJ824" s="151"/>
      <c r="AK824" s="152"/>
      <c r="AL824" s="135"/>
      <c r="AM824" s="172"/>
      <c r="AN824" s="172"/>
      <c r="AO824" s="173"/>
    </row>
    <row r="825" spans="2:41" s="82" customFormat="1" ht="35.25" customHeight="1" x14ac:dyDescent="0.2">
      <c r="B825" s="171">
        <v>821</v>
      </c>
      <c r="C825" s="170"/>
      <c r="D825" s="88"/>
      <c r="E825" s="113"/>
      <c r="F825" s="95"/>
      <c r="G825" s="105"/>
      <c r="H825" s="106"/>
      <c r="I825" s="105"/>
      <c r="J825" s="107"/>
      <c r="K825" s="99"/>
      <c r="L825" s="117"/>
      <c r="M825" s="118"/>
      <c r="N825" s="95"/>
      <c r="O825" s="88"/>
      <c r="P825" s="96"/>
      <c r="Q825" s="95"/>
      <c r="R825" s="88"/>
      <c r="S825" s="96"/>
      <c r="T825" s="122"/>
      <c r="U825" s="160"/>
      <c r="V825" s="168"/>
      <c r="W825" s="133"/>
      <c r="X825" s="133"/>
      <c r="Y825" s="134"/>
      <c r="Z825" s="515"/>
      <c r="AA825" s="138"/>
      <c r="AB825" s="139"/>
      <c r="AC825" s="140"/>
      <c r="AD825" s="148"/>
      <c r="AE825" s="149"/>
      <c r="AF825" s="150"/>
      <c r="AG825" s="151"/>
      <c r="AH825" s="151"/>
      <c r="AI825" s="151"/>
      <c r="AJ825" s="151"/>
      <c r="AK825" s="152"/>
      <c r="AL825" s="135"/>
      <c r="AM825" s="172"/>
      <c r="AN825" s="172"/>
      <c r="AO825" s="173"/>
    </row>
    <row r="826" spans="2:41" s="82" customFormat="1" ht="35.25" customHeight="1" x14ac:dyDescent="0.2">
      <c r="B826" s="171">
        <v>822</v>
      </c>
      <c r="C826" s="170"/>
      <c r="D826" s="88"/>
      <c r="E826" s="113"/>
      <c r="F826" s="95"/>
      <c r="G826" s="105"/>
      <c r="H826" s="106"/>
      <c r="I826" s="105"/>
      <c r="J826" s="107"/>
      <c r="K826" s="99"/>
      <c r="L826" s="117"/>
      <c r="M826" s="118"/>
      <c r="N826" s="95"/>
      <c r="O826" s="88"/>
      <c r="P826" s="96"/>
      <c r="Q826" s="95"/>
      <c r="R826" s="88"/>
      <c r="S826" s="96"/>
      <c r="T826" s="122"/>
      <c r="U826" s="160"/>
      <c r="V826" s="168"/>
      <c r="W826" s="133"/>
      <c r="X826" s="133"/>
      <c r="Y826" s="134"/>
      <c r="Z826" s="515"/>
      <c r="AA826" s="138"/>
      <c r="AB826" s="139"/>
      <c r="AC826" s="140"/>
      <c r="AD826" s="148"/>
      <c r="AE826" s="149"/>
      <c r="AF826" s="150"/>
      <c r="AG826" s="151"/>
      <c r="AH826" s="151"/>
      <c r="AI826" s="151"/>
      <c r="AJ826" s="151"/>
      <c r="AK826" s="152"/>
      <c r="AL826" s="135"/>
      <c r="AM826" s="172"/>
      <c r="AN826" s="172"/>
      <c r="AO826" s="173"/>
    </row>
    <row r="827" spans="2:41" s="82" customFormat="1" ht="35.25" customHeight="1" x14ac:dyDescent="0.2">
      <c r="B827" s="171">
        <v>823</v>
      </c>
      <c r="C827" s="170"/>
      <c r="D827" s="88"/>
      <c r="E827" s="113"/>
      <c r="F827" s="95"/>
      <c r="G827" s="105"/>
      <c r="H827" s="106"/>
      <c r="I827" s="105"/>
      <c r="J827" s="107"/>
      <c r="K827" s="99"/>
      <c r="L827" s="117"/>
      <c r="M827" s="118"/>
      <c r="N827" s="95"/>
      <c r="O827" s="88"/>
      <c r="P827" s="96"/>
      <c r="Q827" s="95"/>
      <c r="R827" s="88"/>
      <c r="S827" s="96"/>
      <c r="T827" s="122"/>
      <c r="U827" s="160"/>
      <c r="V827" s="168"/>
      <c r="W827" s="133"/>
      <c r="X827" s="133"/>
      <c r="Y827" s="134"/>
      <c r="Z827" s="515"/>
      <c r="AA827" s="138"/>
      <c r="AB827" s="139"/>
      <c r="AC827" s="140"/>
      <c r="AD827" s="148"/>
      <c r="AE827" s="149"/>
      <c r="AF827" s="150"/>
      <c r="AG827" s="151"/>
      <c r="AH827" s="151"/>
      <c r="AI827" s="151"/>
      <c r="AJ827" s="151"/>
      <c r="AK827" s="152"/>
      <c r="AL827" s="135"/>
      <c r="AM827" s="172"/>
      <c r="AN827" s="172"/>
      <c r="AO827" s="173"/>
    </row>
    <row r="828" spans="2:41" s="82" customFormat="1" ht="35.25" customHeight="1" x14ac:dyDescent="0.2">
      <c r="B828" s="171">
        <v>824</v>
      </c>
      <c r="C828" s="170"/>
      <c r="D828" s="88"/>
      <c r="E828" s="113"/>
      <c r="F828" s="95"/>
      <c r="G828" s="105"/>
      <c r="H828" s="106"/>
      <c r="I828" s="105"/>
      <c r="J828" s="107"/>
      <c r="K828" s="99"/>
      <c r="L828" s="117"/>
      <c r="M828" s="118"/>
      <c r="N828" s="95"/>
      <c r="O828" s="88"/>
      <c r="P828" s="96"/>
      <c r="Q828" s="95"/>
      <c r="R828" s="88"/>
      <c r="S828" s="96"/>
      <c r="T828" s="122"/>
      <c r="U828" s="160"/>
      <c r="V828" s="168"/>
      <c r="W828" s="133"/>
      <c r="X828" s="133"/>
      <c r="Y828" s="134"/>
      <c r="Z828" s="515"/>
      <c r="AA828" s="138"/>
      <c r="AB828" s="139"/>
      <c r="AC828" s="140"/>
      <c r="AD828" s="148"/>
      <c r="AE828" s="149"/>
      <c r="AF828" s="150"/>
      <c r="AG828" s="151"/>
      <c r="AH828" s="151"/>
      <c r="AI828" s="151"/>
      <c r="AJ828" s="151"/>
      <c r="AK828" s="152"/>
      <c r="AL828" s="135"/>
      <c r="AM828" s="172"/>
      <c r="AN828" s="172"/>
      <c r="AO828" s="173"/>
    </row>
    <row r="829" spans="2:41" s="82" customFormat="1" ht="35.25" customHeight="1" x14ac:dyDescent="0.2">
      <c r="B829" s="171">
        <v>825</v>
      </c>
      <c r="C829" s="170"/>
      <c r="D829" s="88"/>
      <c r="E829" s="113"/>
      <c r="F829" s="95"/>
      <c r="G829" s="105"/>
      <c r="H829" s="106"/>
      <c r="I829" s="105"/>
      <c r="J829" s="107"/>
      <c r="K829" s="99"/>
      <c r="L829" s="117"/>
      <c r="M829" s="118"/>
      <c r="N829" s="95"/>
      <c r="O829" s="88"/>
      <c r="P829" s="96"/>
      <c r="Q829" s="95"/>
      <c r="R829" s="88"/>
      <c r="S829" s="96"/>
      <c r="T829" s="122"/>
      <c r="U829" s="160"/>
      <c r="V829" s="168"/>
      <c r="W829" s="133"/>
      <c r="X829" s="133"/>
      <c r="Y829" s="134"/>
      <c r="Z829" s="515"/>
      <c r="AA829" s="138"/>
      <c r="AB829" s="139"/>
      <c r="AC829" s="140"/>
      <c r="AD829" s="148"/>
      <c r="AE829" s="149"/>
      <c r="AF829" s="150"/>
      <c r="AG829" s="151"/>
      <c r="AH829" s="151"/>
      <c r="AI829" s="151"/>
      <c r="AJ829" s="151"/>
      <c r="AK829" s="152"/>
      <c r="AL829" s="135"/>
      <c r="AM829" s="172"/>
      <c r="AN829" s="172"/>
      <c r="AO829" s="173"/>
    </row>
    <row r="830" spans="2:41" s="82" customFormat="1" ht="35.25" customHeight="1" x14ac:dyDescent="0.2">
      <c r="B830" s="171">
        <v>826</v>
      </c>
      <c r="C830" s="170"/>
      <c r="D830" s="88"/>
      <c r="E830" s="113"/>
      <c r="F830" s="95"/>
      <c r="G830" s="105"/>
      <c r="H830" s="106"/>
      <c r="I830" s="105"/>
      <c r="J830" s="107"/>
      <c r="K830" s="99"/>
      <c r="L830" s="117"/>
      <c r="M830" s="118"/>
      <c r="N830" s="95"/>
      <c r="O830" s="88"/>
      <c r="P830" s="96"/>
      <c r="Q830" s="95"/>
      <c r="R830" s="88"/>
      <c r="S830" s="96"/>
      <c r="T830" s="122"/>
      <c r="U830" s="160"/>
      <c r="V830" s="168"/>
      <c r="W830" s="133"/>
      <c r="X830" s="133"/>
      <c r="Y830" s="134"/>
      <c r="Z830" s="515"/>
      <c r="AA830" s="138"/>
      <c r="AB830" s="139"/>
      <c r="AC830" s="140"/>
      <c r="AD830" s="148"/>
      <c r="AE830" s="149"/>
      <c r="AF830" s="150"/>
      <c r="AG830" s="151"/>
      <c r="AH830" s="151"/>
      <c r="AI830" s="151"/>
      <c r="AJ830" s="151"/>
      <c r="AK830" s="152"/>
      <c r="AL830" s="135"/>
      <c r="AM830" s="172"/>
      <c r="AN830" s="172"/>
      <c r="AO830" s="173"/>
    </row>
    <row r="831" spans="2:41" s="82" customFormat="1" ht="35.25" customHeight="1" x14ac:dyDescent="0.2">
      <c r="B831" s="171">
        <v>827</v>
      </c>
      <c r="C831" s="170"/>
      <c r="D831" s="88"/>
      <c r="E831" s="113"/>
      <c r="F831" s="95"/>
      <c r="G831" s="105"/>
      <c r="H831" s="106"/>
      <c r="I831" s="105"/>
      <c r="J831" s="107"/>
      <c r="K831" s="99"/>
      <c r="L831" s="117"/>
      <c r="M831" s="118"/>
      <c r="N831" s="95"/>
      <c r="O831" s="88"/>
      <c r="P831" s="96"/>
      <c r="Q831" s="95"/>
      <c r="R831" s="88"/>
      <c r="S831" s="96"/>
      <c r="T831" s="122"/>
      <c r="U831" s="160"/>
      <c r="V831" s="168"/>
      <c r="W831" s="133"/>
      <c r="X831" s="133"/>
      <c r="Y831" s="134"/>
      <c r="Z831" s="515"/>
      <c r="AA831" s="138"/>
      <c r="AB831" s="139"/>
      <c r="AC831" s="140"/>
      <c r="AD831" s="148"/>
      <c r="AE831" s="149"/>
      <c r="AF831" s="150"/>
      <c r="AG831" s="151"/>
      <c r="AH831" s="151"/>
      <c r="AI831" s="151"/>
      <c r="AJ831" s="151"/>
      <c r="AK831" s="152"/>
      <c r="AL831" s="135"/>
      <c r="AM831" s="172"/>
      <c r="AN831" s="172"/>
      <c r="AO831" s="173"/>
    </row>
    <row r="832" spans="2:41" s="82" customFormat="1" ht="35.25" customHeight="1" x14ac:dyDescent="0.2">
      <c r="B832" s="171">
        <v>828</v>
      </c>
      <c r="C832" s="170"/>
      <c r="D832" s="88"/>
      <c r="E832" s="113"/>
      <c r="F832" s="95"/>
      <c r="G832" s="105"/>
      <c r="H832" s="106"/>
      <c r="I832" s="105"/>
      <c r="J832" s="107"/>
      <c r="K832" s="99"/>
      <c r="L832" s="117"/>
      <c r="M832" s="118"/>
      <c r="N832" s="95"/>
      <c r="O832" s="88"/>
      <c r="P832" s="96"/>
      <c r="Q832" s="95"/>
      <c r="R832" s="88"/>
      <c r="S832" s="96"/>
      <c r="T832" s="122"/>
      <c r="U832" s="160"/>
      <c r="V832" s="168"/>
      <c r="W832" s="133"/>
      <c r="X832" s="133"/>
      <c r="Y832" s="134"/>
      <c r="Z832" s="515"/>
      <c r="AA832" s="138"/>
      <c r="AB832" s="139"/>
      <c r="AC832" s="140"/>
      <c r="AD832" s="148"/>
      <c r="AE832" s="149"/>
      <c r="AF832" s="150"/>
      <c r="AG832" s="151"/>
      <c r="AH832" s="151"/>
      <c r="AI832" s="151"/>
      <c r="AJ832" s="151"/>
      <c r="AK832" s="152"/>
      <c r="AL832" s="135"/>
      <c r="AM832" s="172"/>
      <c r="AN832" s="172"/>
      <c r="AO832" s="173"/>
    </row>
    <row r="833" spans="2:41" s="82" customFormat="1" ht="35.25" customHeight="1" x14ac:dyDescent="0.2">
      <c r="B833" s="171">
        <v>829</v>
      </c>
      <c r="C833" s="170"/>
      <c r="D833" s="88"/>
      <c r="E833" s="113"/>
      <c r="F833" s="95"/>
      <c r="G833" s="105"/>
      <c r="H833" s="106"/>
      <c r="I833" s="105"/>
      <c r="J833" s="107"/>
      <c r="K833" s="99"/>
      <c r="L833" s="117"/>
      <c r="M833" s="118"/>
      <c r="N833" s="95"/>
      <c r="O833" s="88"/>
      <c r="P833" s="96"/>
      <c r="Q833" s="95"/>
      <c r="R833" s="88"/>
      <c r="S833" s="96"/>
      <c r="T833" s="122"/>
      <c r="U833" s="160"/>
      <c r="V833" s="168"/>
      <c r="W833" s="133"/>
      <c r="X833" s="133"/>
      <c r="Y833" s="134"/>
      <c r="Z833" s="515"/>
      <c r="AA833" s="138"/>
      <c r="AB833" s="139"/>
      <c r="AC833" s="140"/>
      <c r="AD833" s="148"/>
      <c r="AE833" s="149"/>
      <c r="AF833" s="150"/>
      <c r="AG833" s="151"/>
      <c r="AH833" s="151"/>
      <c r="AI833" s="151"/>
      <c r="AJ833" s="151"/>
      <c r="AK833" s="152"/>
      <c r="AL833" s="135"/>
      <c r="AM833" s="172"/>
      <c r="AN833" s="172"/>
      <c r="AO833" s="173"/>
    </row>
    <row r="834" spans="2:41" s="82" customFormat="1" ht="35.25" customHeight="1" x14ac:dyDescent="0.2">
      <c r="B834" s="171">
        <v>830</v>
      </c>
      <c r="C834" s="170"/>
      <c r="D834" s="88"/>
      <c r="E834" s="113"/>
      <c r="F834" s="95"/>
      <c r="G834" s="105"/>
      <c r="H834" s="106"/>
      <c r="I834" s="105"/>
      <c r="J834" s="107"/>
      <c r="K834" s="99"/>
      <c r="L834" s="117"/>
      <c r="M834" s="118"/>
      <c r="N834" s="95"/>
      <c r="O834" s="88"/>
      <c r="P834" s="96"/>
      <c r="Q834" s="95"/>
      <c r="R834" s="88"/>
      <c r="S834" s="96"/>
      <c r="T834" s="122"/>
      <c r="U834" s="160"/>
      <c r="V834" s="168"/>
      <c r="W834" s="133"/>
      <c r="X834" s="133"/>
      <c r="Y834" s="134"/>
      <c r="Z834" s="515"/>
      <c r="AA834" s="138"/>
      <c r="AB834" s="139"/>
      <c r="AC834" s="140"/>
      <c r="AD834" s="148"/>
      <c r="AE834" s="149"/>
      <c r="AF834" s="150"/>
      <c r="AG834" s="151"/>
      <c r="AH834" s="151"/>
      <c r="AI834" s="151"/>
      <c r="AJ834" s="151"/>
      <c r="AK834" s="152"/>
      <c r="AL834" s="135"/>
      <c r="AM834" s="172"/>
      <c r="AN834" s="172"/>
      <c r="AO834" s="173"/>
    </row>
    <row r="835" spans="2:41" s="82" customFormat="1" ht="35.25" customHeight="1" x14ac:dyDescent="0.2">
      <c r="B835" s="171">
        <v>831</v>
      </c>
      <c r="C835" s="170"/>
      <c r="D835" s="88"/>
      <c r="E835" s="113"/>
      <c r="F835" s="95"/>
      <c r="G835" s="105"/>
      <c r="H835" s="106"/>
      <c r="I835" s="105"/>
      <c r="J835" s="107"/>
      <c r="K835" s="99"/>
      <c r="L835" s="117"/>
      <c r="M835" s="118"/>
      <c r="N835" s="95"/>
      <c r="O835" s="88"/>
      <c r="P835" s="96"/>
      <c r="Q835" s="95"/>
      <c r="R835" s="88"/>
      <c r="S835" s="96"/>
      <c r="T835" s="122"/>
      <c r="U835" s="160"/>
      <c r="V835" s="168"/>
      <c r="W835" s="133"/>
      <c r="X835" s="133"/>
      <c r="Y835" s="134"/>
      <c r="Z835" s="515"/>
      <c r="AA835" s="138"/>
      <c r="AB835" s="139"/>
      <c r="AC835" s="140"/>
      <c r="AD835" s="148"/>
      <c r="AE835" s="149"/>
      <c r="AF835" s="150"/>
      <c r="AG835" s="151"/>
      <c r="AH835" s="151"/>
      <c r="AI835" s="151"/>
      <c r="AJ835" s="151"/>
      <c r="AK835" s="152"/>
      <c r="AL835" s="135"/>
      <c r="AM835" s="172"/>
      <c r="AN835" s="172"/>
      <c r="AO835" s="173"/>
    </row>
    <row r="836" spans="2:41" s="82" customFormat="1" ht="35.25" customHeight="1" x14ac:dyDescent="0.2">
      <c r="B836" s="171">
        <v>832</v>
      </c>
      <c r="C836" s="170"/>
      <c r="D836" s="88"/>
      <c r="E836" s="113"/>
      <c r="F836" s="95"/>
      <c r="G836" s="105"/>
      <c r="H836" s="106"/>
      <c r="I836" s="105"/>
      <c r="J836" s="107"/>
      <c r="K836" s="99"/>
      <c r="L836" s="117"/>
      <c r="M836" s="118"/>
      <c r="N836" s="95"/>
      <c r="O836" s="88"/>
      <c r="P836" s="96"/>
      <c r="Q836" s="95"/>
      <c r="R836" s="88"/>
      <c r="S836" s="96"/>
      <c r="T836" s="122"/>
      <c r="U836" s="160"/>
      <c r="V836" s="168"/>
      <c r="W836" s="133"/>
      <c r="X836" s="133"/>
      <c r="Y836" s="134"/>
      <c r="Z836" s="515"/>
      <c r="AA836" s="138"/>
      <c r="AB836" s="139"/>
      <c r="AC836" s="140"/>
      <c r="AD836" s="148"/>
      <c r="AE836" s="149"/>
      <c r="AF836" s="150"/>
      <c r="AG836" s="151"/>
      <c r="AH836" s="151"/>
      <c r="AI836" s="151"/>
      <c r="AJ836" s="151"/>
      <c r="AK836" s="152"/>
      <c r="AL836" s="135"/>
      <c r="AM836" s="172"/>
      <c r="AN836" s="172"/>
      <c r="AO836" s="173"/>
    </row>
    <row r="837" spans="2:41" s="82" customFormat="1" ht="35.25" customHeight="1" x14ac:dyDescent="0.2">
      <c r="B837" s="171">
        <v>833</v>
      </c>
      <c r="C837" s="170"/>
      <c r="D837" s="88"/>
      <c r="E837" s="113"/>
      <c r="F837" s="95"/>
      <c r="G837" s="105"/>
      <c r="H837" s="106"/>
      <c r="I837" s="105"/>
      <c r="J837" s="107"/>
      <c r="K837" s="99"/>
      <c r="L837" s="117"/>
      <c r="M837" s="118"/>
      <c r="N837" s="95"/>
      <c r="O837" s="88"/>
      <c r="P837" s="96"/>
      <c r="Q837" s="95"/>
      <c r="R837" s="88"/>
      <c r="S837" s="96"/>
      <c r="T837" s="122"/>
      <c r="U837" s="160"/>
      <c r="V837" s="168"/>
      <c r="W837" s="133"/>
      <c r="X837" s="133"/>
      <c r="Y837" s="134"/>
      <c r="Z837" s="515"/>
      <c r="AA837" s="138"/>
      <c r="AB837" s="139"/>
      <c r="AC837" s="140"/>
      <c r="AD837" s="148"/>
      <c r="AE837" s="149"/>
      <c r="AF837" s="150"/>
      <c r="AG837" s="151"/>
      <c r="AH837" s="151"/>
      <c r="AI837" s="151"/>
      <c r="AJ837" s="151"/>
      <c r="AK837" s="152"/>
      <c r="AL837" s="135"/>
      <c r="AM837" s="172"/>
      <c r="AN837" s="172"/>
      <c r="AO837" s="173"/>
    </row>
    <row r="838" spans="2:41" s="82" customFormat="1" ht="35.25" customHeight="1" x14ac:dyDescent="0.2">
      <c r="B838" s="171">
        <v>834</v>
      </c>
      <c r="C838" s="170"/>
      <c r="D838" s="88"/>
      <c r="E838" s="113"/>
      <c r="F838" s="95"/>
      <c r="G838" s="105"/>
      <c r="H838" s="106"/>
      <c r="I838" s="105"/>
      <c r="J838" s="107"/>
      <c r="K838" s="99"/>
      <c r="L838" s="117"/>
      <c r="M838" s="118"/>
      <c r="N838" s="95"/>
      <c r="O838" s="88"/>
      <c r="P838" s="96"/>
      <c r="Q838" s="95"/>
      <c r="R838" s="88"/>
      <c r="S838" s="96"/>
      <c r="T838" s="122"/>
      <c r="U838" s="160"/>
      <c r="V838" s="168"/>
      <c r="W838" s="133"/>
      <c r="X838" s="133"/>
      <c r="Y838" s="134"/>
      <c r="Z838" s="515"/>
      <c r="AA838" s="138"/>
      <c r="AB838" s="139"/>
      <c r="AC838" s="140"/>
      <c r="AD838" s="148"/>
      <c r="AE838" s="149"/>
      <c r="AF838" s="150"/>
      <c r="AG838" s="151"/>
      <c r="AH838" s="151"/>
      <c r="AI838" s="151"/>
      <c r="AJ838" s="151"/>
      <c r="AK838" s="152"/>
      <c r="AL838" s="135"/>
      <c r="AM838" s="172"/>
      <c r="AN838" s="172"/>
      <c r="AO838" s="173"/>
    </row>
    <row r="839" spans="2:41" s="82" customFormat="1" ht="35.25" customHeight="1" x14ac:dyDescent="0.2">
      <c r="B839" s="171">
        <v>835</v>
      </c>
      <c r="C839" s="170"/>
      <c r="D839" s="88"/>
      <c r="E839" s="113"/>
      <c r="F839" s="95"/>
      <c r="G839" s="105"/>
      <c r="H839" s="106"/>
      <c r="I839" s="105"/>
      <c r="J839" s="107"/>
      <c r="K839" s="99"/>
      <c r="L839" s="117"/>
      <c r="M839" s="118"/>
      <c r="N839" s="95"/>
      <c r="O839" s="88"/>
      <c r="P839" s="96"/>
      <c r="Q839" s="95"/>
      <c r="R839" s="88"/>
      <c r="S839" s="96"/>
      <c r="T839" s="122"/>
      <c r="U839" s="160"/>
      <c r="V839" s="168"/>
      <c r="W839" s="133"/>
      <c r="X839" s="133"/>
      <c r="Y839" s="134"/>
      <c r="Z839" s="515"/>
      <c r="AA839" s="138"/>
      <c r="AB839" s="139"/>
      <c r="AC839" s="140"/>
      <c r="AD839" s="148"/>
      <c r="AE839" s="149"/>
      <c r="AF839" s="150"/>
      <c r="AG839" s="151"/>
      <c r="AH839" s="151"/>
      <c r="AI839" s="151"/>
      <c r="AJ839" s="151"/>
      <c r="AK839" s="152"/>
      <c r="AL839" s="135"/>
      <c r="AM839" s="172"/>
      <c r="AN839" s="172"/>
      <c r="AO839" s="173"/>
    </row>
    <row r="840" spans="2:41" s="82" customFormat="1" ht="35.25" customHeight="1" x14ac:dyDescent="0.2">
      <c r="B840" s="171">
        <v>836</v>
      </c>
      <c r="C840" s="170"/>
      <c r="D840" s="88"/>
      <c r="E840" s="113"/>
      <c r="F840" s="95"/>
      <c r="G840" s="105"/>
      <c r="H840" s="106"/>
      <c r="I840" s="105"/>
      <c r="J840" s="107"/>
      <c r="K840" s="99"/>
      <c r="L840" s="117"/>
      <c r="M840" s="118"/>
      <c r="N840" s="95"/>
      <c r="O840" s="88"/>
      <c r="P840" s="96"/>
      <c r="Q840" s="95"/>
      <c r="R840" s="88"/>
      <c r="S840" s="96"/>
      <c r="T840" s="122"/>
      <c r="U840" s="160"/>
      <c r="V840" s="168"/>
      <c r="W840" s="133"/>
      <c r="X840" s="133"/>
      <c r="Y840" s="134"/>
      <c r="Z840" s="515"/>
      <c r="AA840" s="138"/>
      <c r="AB840" s="139"/>
      <c r="AC840" s="140"/>
      <c r="AD840" s="148"/>
      <c r="AE840" s="149"/>
      <c r="AF840" s="150"/>
      <c r="AG840" s="151"/>
      <c r="AH840" s="151"/>
      <c r="AI840" s="151"/>
      <c r="AJ840" s="151"/>
      <c r="AK840" s="152"/>
      <c r="AL840" s="135"/>
      <c r="AM840" s="172"/>
      <c r="AN840" s="172"/>
      <c r="AO840" s="173"/>
    </row>
    <row r="841" spans="2:41" s="82" customFormat="1" ht="35.25" customHeight="1" x14ac:dyDescent="0.2">
      <c r="B841" s="171">
        <v>837</v>
      </c>
      <c r="C841" s="170"/>
      <c r="D841" s="88"/>
      <c r="E841" s="113"/>
      <c r="F841" s="95"/>
      <c r="G841" s="105"/>
      <c r="H841" s="106"/>
      <c r="I841" s="105"/>
      <c r="J841" s="107"/>
      <c r="K841" s="99"/>
      <c r="L841" s="117"/>
      <c r="M841" s="118"/>
      <c r="N841" s="95"/>
      <c r="O841" s="88"/>
      <c r="P841" s="96"/>
      <c r="Q841" s="95"/>
      <c r="R841" s="88"/>
      <c r="S841" s="96"/>
      <c r="T841" s="122"/>
      <c r="U841" s="160"/>
      <c r="V841" s="168"/>
      <c r="W841" s="133"/>
      <c r="X841" s="133"/>
      <c r="Y841" s="134"/>
      <c r="Z841" s="515"/>
      <c r="AA841" s="138"/>
      <c r="AB841" s="139"/>
      <c r="AC841" s="140"/>
      <c r="AD841" s="148"/>
      <c r="AE841" s="149"/>
      <c r="AF841" s="150"/>
      <c r="AG841" s="151"/>
      <c r="AH841" s="151"/>
      <c r="AI841" s="151"/>
      <c r="AJ841" s="151"/>
      <c r="AK841" s="152"/>
      <c r="AL841" s="135"/>
      <c r="AM841" s="172"/>
      <c r="AN841" s="172"/>
      <c r="AO841" s="173"/>
    </row>
    <row r="842" spans="2:41" s="82" customFormat="1" ht="35.25" customHeight="1" x14ac:dyDescent="0.2">
      <c r="B842" s="171">
        <v>838</v>
      </c>
      <c r="C842" s="170"/>
      <c r="D842" s="88"/>
      <c r="E842" s="113"/>
      <c r="F842" s="95"/>
      <c r="G842" s="105"/>
      <c r="H842" s="106"/>
      <c r="I842" s="105"/>
      <c r="J842" s="107"/>
      <c r="K842" s="99"/>
      <c r="L842" s="117"/>
      <c r="M842" s="118"/>
      <c r="N842" s="95"/>
      <c r="O842" s="88"/>
      <c r="P842" s="96"/>
      <c r="Q842" s="95"/>
      <c r="R842" s="88"/>
      <c r="S842" s="96"/>
      <c r="T842" s="122"/>
      <c r="U842" s="160"/>
      <c r="V842" s="168"/>
      <c r="W842" s="133"/>
      <c r="X842" s="133"/>
      <c r="Y842" s="134"/>
      <c r="Z842" s="515"/>
      <c r="AA842" s="138"/>
      <c r="AB842" s="139"/>
      <c r="AC842" s="140"/>
      <c r="AD842" s="148"/>
      <c r="AE842" s="149"/>
      <c r="AF842" s="150"/>
      <c r="AG842" s="151"/>
      <c r="AH842" s="151"/>
      <c r="AI842" s="151"/>
      <c r="AJ842" s="151"/>
      <c r="AK842" s="152"/>
      <c r="AL842" s="135"/>
      <c r="AM842" s="172"/>
      <c r="AN842" s="172"/>
      <c r="AO842" s="173"/>
    </row>
    <row r="843" spans="2:41" s="82" customFormat="1" ht="35.25" customHeight="1" x14ac:dyDescent="0.2">
      <c r="B843" s="171">
        <v>839</v>
      </c>
      <c r="C843" s="170"/>
      <c r="D843" s="88"/>
      <c r="E843" s="113"/>
      <c r="F843" s="95"/>
      <c r="G843" s="105"/>
      <c r="H843" s="106"/>
      <c r="I843" s="105"/>
      <c r="J843" s="107"/>
      <c r="K843" s="99"/>
      <c r="L843" s="117"/>
      <c r="M843" s="118"/>
      <c r="N843" s="95"/>
      <c r="O843" s="88"/>
      <c r="P843" s="96"/>
      <c r="Q843" s="95"/>
      <c r="R843" s="88"/>
      <c r="S843" s="96"/>
      <c r="T843" s="122"/>
      <c r="U843" s="160"/>
      <c r="V843" s="168"/>
      <c r="W843" s="133"/>
      <c r="X843" s="133"/>
      <c r="Y843" s="134"/>
      <c r="Z843" s="515"/>
      <c r="AA843" s="138"/>
      <c r="AB843" s="139"/>
      <c r="AC843" s="140"/>
      <c r="AD843" s="148"/>
      <c r="AE843" s="149"/>
      <c r="AF843" s="150"/>
      <c r="AG843" s="151"/>
      <c r="AH843" s="151"/>
      <c r="AI843" s="151"/>
      <c r="AJ843" s="151"/>
      <c r="AK843" s="152"/>
      <c r="AL843" s="135"/>
      <c r="AM843" s="172"/>
      <c r="AN843" s="172"/>
      <c r="AO843" s="173"/>
    </row>
    <row r="844" spans="2:41" s="82" customFormat="1" ht="35.25" customHeight="1" x14ac:dyDescent="0.2">
      <c r="B844" s="171">
        <v>840</v>
      </c>
      <c r="C844" s="170"/>
      <c r="D844" s="88"/>
      <c r="E844" s="113"/>
      <c r="F844" s="95"/>
      <c r="G844" s="105"/>
      <c r="H844" s="106"/>
      <c r="I844" s="105"/>
      <c r="J844" s="107"/>
      <c r="K844" s="99"/>
      <c r="L844" s="117"/>
      <c r="M844" s="118"/>
      <c r="N844" s="95"/>
      <c r="O844" s="88"/>
      <c r="P844" s="96"/>
      <c r="Q844" s="95"/>
      <c r="R844" s="88"/>
      <c r="S844" s="96"/>
      <c r="T844" s="122"/>
      <c r="U844" s="160"/>
      <c r="V844" s="168"/>
      <c r="W844" s="133"/>
      <c r="X844" s="133"/>
      <c r="Y844" s="134"/>
      <c r="Z844" s="515"/>
      <c r="AA844" s="138"/>
      <c r="AB844" s="139"/>
      <c r="AC844" s="140"/>
      <c r="AD844" s="148"/>
      <c r="AE844" s="149"/>
      <c r="AF844" s="150"/>
      <c r="AG844" s="151"/>
      <c r="AH844" s="151"/>
      <c r="AI844" s="151"/>
      <c r="AJ844" s="151"/>
      <c r="AK844" s="152"/>
      <c r="AL844" s="135"/>
      <c r="AM844" s="172"/>
      <c r="AN844" s="172"/>
      <c r="AO844" s="173"/>
    </row>
    <row r="845" spans="2:41" s="82" customFormat="1" ht="35.25" customHeight="1" x14ac:dyDescent="0.2">
      <c r="B845" s="171">
        <v>841</v>
      </c>
      <c r="C845" s="170"/>
      <c r="D845" s="88"/>
      <c r="E845" s="113"/>
      <c r="F845" s="95"/>
      <c r="G845" s="105"/>
      <c r="H845" s="106"/>
      <c r="I845" s="105"/>
      <c r="J845" s="107"/>
      <c r="K845" s="99"/>
      <c r="L845" s="117"/>
      <c r="M845" s="118"/>
      <c r="N845" s="95"/>
      <c r="O845" s="88"/>
      <c r="P845" s="96"/>
      <c r="Q845" s="95"/>
      <c r="R845" s="88"/>
      <c r="S845" s="96"/>
      <c r="T845" s="122"/>
      <c r="U845" s="160"/>
      <c r="V845" s="168"/>
      <c r="W845" s="133"/>
      <c r="X845" s="133"/>
      <c r="Y845" s="134"/>
      <c r="Z845" s="515"/>
      <c r="AA845" s="138"/>
      <c r="AB845" s="139"/>
      <c r="AC845" s="140"/>
      <c r="AD845" s="148"/>
      <c r="AE845" s="149"/>
      <c r="AF845" s="150"/>
      <c r="AG845" s="151"/>
      <c r="AH845" s="151"/>
      <c r="AI845" s="151"/>
      <c r="AJ845" s="151"/>
      <c r="AK845" s="152"/>
      <c r="AL845" s="135"/>
      <c r="AM845" s="172"/>
      <c r="AN845" s="172"/>
      <c r="AO845" s="173"/>
    </row>
    <row r="846" spans="2:41" s="82" customFormat="1" ht="35.25" customHeight="1" x14ac:dyDescent="0.2">
      <c r="B846" s="171">
        <v>842</v>
      </c>
      <c r="C846" s="170"/>
      <c r="D846" s="88"/>
      <c r="E846" s="113"/>
      <c r="F846" s="95"/>
      <c r="G846" s="105"/>
      <c r="H846" s="106"/>
      <c r="I846" s="105"/>
      <c r="J846" s="107"/>
      <c r="K846" s="99"/>
      <c r="L846" s="117"/>
      <c r="M846" s="118"/>
      <c r="N846" s="95"/>
      <c r="O846" s="88"/>
      <c r="P846" s="96"/>
      <c r="Q846" s="95"/>
      <c r="R846" s="88"/>
      <c r="S846" s="96"/>
      <c r="T846" s="122"/>
      <c r="U846" s="160"/>
      <c r="V846" s="168"/>
      <c r="W846" s="133"/>
      <c r="X846" s="133"/>
      <c r="Y846" s="134"/>
      <c r="Z846" s="515"/>
      <c r="AA846" s="138"/>
      <c r="AB846" s="139"/>
      <c r="AC846" s="140"/>
      <c r="AD846" s="148"/>
      <c r="AE846" s="149"/>
      <c r="AF846" s="150"/>
      <c r="AG846" s="151"/>
      <c r="AH846" s="151"/>
      <c r="AI846" s="151"/>
      <c r="AJ846" s="151"/>
      <c r="AK846" s="152"/>
      <c r="AL846" s="135"/>
      <c r="AM846" s="172"/>
      <c r="AN846" s="172"/>
      <c r="AO846" s="173"/>
    </row>
    <row r="847" spans="2:41" s="82" customFormat="1" ht="35.25" customHeight="1" x14ac:dyDescent="0.2">
      <c r="B847" s="171">
        <v>843</v>
      </c>
      <c r="C847" s="170"/>
      <c r="D847" s="88"/>
      <c r="E847" s="113"/>
      <c r="F847" s="95"/>
      <c r="G847" s="105"/>
      <c r="H847" s="106"/>
      <c r="I847" s="105"/>
      <c r="J847" s="107"/>
      <c r="K847" s="99"/>
      <c r="L847" s="117"/>
      <c r="M847" s="118"/>
      <c r="N847" s="95"/>
      <c r="O847" s="88"/>
      <c r="P847" s="96"/>
      <c r="Q847" s="95"/>
      <c r="R847" s="88"/>
      <c r="S847" s="96"/>
      <c r="T847" s="122"/>
      <c r="U847" s="160"/>
      <c r="V847" s="168"/>
      <c r="W847" s="133"/>
      <c r="X847" s="133"/>
      <c r="Y847" s="134"/>
      <c r="Z847" s="515"/>
      <c r="AA847" s="138"/>
      <c r="AB847" s="139"/>
      <c r="AC847" s="140"/>
      <c r="AD847" s="148"/>
      <c r="AE847" s="149"/>
      <c r="AF847" s="150"/>
      <c r="AG847" s="151"/>
      <c r="AH847" s="151"/>
      <c r="AI847" s="151"/>
      <c r="AJ847" s="151"/>
      <c r="AK847" s="152"/>
      <c r="AL847" s="135"/>
      <c r="AM847" s="172"/>
      <c r="AN847" s="172"/>
      <c r="AO847" s="173"/>
    </row>
    <row r="848" spans="2:41" s="82" customFormat="1" ht="35.25" customHeight="1" x14ac:dyDescent="0.2">
      <c r="B848" s="171">
        <v>844</v>
      </c>
      <c r="C848" s="170"/>
      <c r="D848" s="88"/>
      <c r="E848" s="113"/>
      <c r="F848" s="95"/>
      <c r="G848" s="105"/>
      <c r="H848" s="106"/>
      <c r="I848" s="105"/>
      <c r="J848" s="107"/>
      <c r="K848" s="99"/>
      <c r="L848" s="117"/>
      <c r="M848" s="118"/>
      <c r="N848" s="95"/>
      <c r="O848" s="88"/>
      <c r="P848" s="96"/>
      <c r="Q848" s="95"/>
      <c r="R848" s="88"/>
      <c r="S848" s="96"/>
      <c r="T848" s="122"/>
      <c r="U848" s="160"/>
      <c r="V848" s="168"/>
      <c r="W848" s="133"/>
      <c r="X848" s="133"/>
      <c r="Y848" s="134"/>
      <c r="Z848" s="515"/>
      <c r="AA848" s="138"/>
      <c r="AB848" s="139"/>
      <c r="AC848" s="140"/>
      <c r="AD848" s="148"/>
      <c r="AE848" s="149"/>
      <c r="AF848" s="150"/>
      <c r="AG848" s="151"/>
      <c r="AH848" s="151"/>
      <c r="AI848" s="151"/>
      <c r="AJ848" s="151"/>
      <c r="AK848" s="152"/>
      <c r="AL848" s="135"/>
      <c r="AM848" s="172"/>
      <c r="AN848" s="172"/>
      <c r="AO848" s="173"/>
    </row>
    <row r="849" spans="2:41" s="82" customFormat="1" ht="35.25" customHeight="1" x14ac:dyDescent="0.2">
      <c r="B849" s="171">
        <v>845</v>
      </c>
      <c r="C849" s="170"/>
      <c r="D849" s="88"/>
      <c r="E849" s="113"/>
      <c r="F849" s="95"/>
      <c r="G849" s="105"/>
      <c r="H849" s="106"/>
      <c r="I849" s="105"/>
      <c r="J849" s="107"/>
      <c r="K849" s="99"/>
      <c r="L849" s="117"/>
      <c r="M849" s="118"/>
      <c r="N849" s="95"/>
      <c r="O849" s="88"/>
      <c r="P849" s="96"/>
      <c r="Q849" s="95"/>
      <c r="R849" s="88"/>
      <c r="S849" s="96"/>
      <c r="T849" s="122"/>
      <c r="U849" s="160"/>
      <c r="V849" s="168"/>
      <c r="W849" s="133"/>
      <c r="X849" s="133"/>
      <c r="Y849" s="134"/>
      <c r="Z849" s="515"/>
      <c r="AA849" s="138"/>
      <c r="AB849" s="139"/>
      <c r="AC849" s="140"/>
      <c r="AD849" s="148"/>
      <c r="AE849" s="149"/>
      <c r="AF849" s="150"/>
      <c r="AG849" s="151"/>
      <c r="AH849" s="151"/>
      <c r="AI849" s="151"/>
      <c r="AJ849" s="151"/>
      <c r="AK849" s="152"/>
      <c r="AL849" s="135"/>
      <c r="AM849" s="172"/>
      <c r="AN849" s="172"/>
      <c r="AO849" s="173"/>
    </row>
    <row r="850" spans="2:41" s="82" customFormat="1" ht="35.25" customHeight="1" x14ac:dyDescent="0.2">
      <c r="B850" s="171">
        <v>846</v>
      </c>
      <c r="C850" s="170"/>
      <c r="D850" s="88"/>
      <c r="E850" s="113"/>
      <c r="F850" s="95"/>
      <c r="G850" s="105"/>
      <c r="H850" s="106"/>
      <c r="I850" s="105"/>
      <c r="J850" s="107"/>
      <c r="K850" s="99"/>
      <c r="L850" s="117"/>
      <c r="M850" s="118"/>
      <c r="N850" s="95"/>
      <c r="O850" s="88"/>
      <c r="P850" s="96"/>
      <c r="Q850" s="95"/>
      <c r="R850" s="88"/>
      <c r="S850" s="96"/>
      <c r="T850" s="122"/>
      <c r="U850" s="160"/>
      <c r="V850" s="168"/>
      <c r="W850" s="133"/>
      <c r="X850" s="133"/>
      <c r="Y850" s="134"/>
      <c r="Z850" s="515"/>
      <c r="AA850" s="138"/>
      <c r="AB850" s="139"/>
      <c r="AC850" s="140"/>
      <c r="AD850" s="148"/>
      <c r="AE850" s="149"/>
      <c r="AF850" s="150"/>
      <c r="AG850" s="151"/>
      <c r="AH850" s="151"/>
      <c r="AI850" s="151"/>
      <c r="AJ850" s="151"/>
      <c r="AK850" s="152"/>
      <c r="AL850" s="135"/>
      <c r="AM850" s="172"/>
      <c r="AN850" s="172"/>
      <c r="AO850" s="173"/>
    </row>
    <row r="851" spans="2:41" s="82" customFormat="1" ht="35.25" customHeight="1" x14ac:dyDescent="0.2">
      <c r="B851" s="171">
        <v>847</v>
      </c>
      <c r="C851" s="170"/>
      <c r="D851" s="88"/>
      <c r="E851" s="113"/>
      <c r="F851" s="95"/>
      <c r="G851" s="105"/>
      <c r="H851" s="106"/>
      <c r="I851" s="105"/>
      <c r="J851" s="107"/>
      <c r="K851" s="99"/>
      <c r="L851" s="117"/>
      <c r="M851" s="118"/>
      <c r="N851" s="95"/>
      <c r="O851" s="88"/>
      <c r="P851" s="96"/>
      <c r="Q851" s="95"/>
      <c r="R851" s="88"/>
      <c r="S851" s="96"/>
      <c r="T851" s="122"/>
      <c r="U851" s="160"/>
      <c r="V851" s="168"/>
      <c r="W851" s="133"/>
      <c r="X851" s="133"/>
      <c r="Y851" s="134"/>
      <c r="Z851" s="515"/>
      <c r="AA851" s="138"/>
      <c r="AB851" s="139"/>
      <c r="AC851" s="140"/>
      <c r="AD851" s="148"/>
      <c r="AE851" s="149"/>
      <c r="AF851" s="150"/>
      <c r="AG851" s="151"/>
      <c r="AH851" s="151"/>
      <c r="AI851" s="151"/>
      <c r="AJ851" s="151"/>
      <c r="AK851" s="152"/>
      <c r="AL851" s="135"/>
      <c r="AM851" s="172"/>
      <c r="AN851" s="172"/>
      <c r="AO851" s="173"/>
    </row>
    <row r="852" spans="2:41" s="82" customFormat="1" ht="35.25" customHeight="1" x14ac:dyDescent="0.2">
      <c r="B852" s="171">
        <v>848</v>
      </c>
      <c r="C852" s="170"/>
      <c r="D852" s="88"/>
      <c r="E852" s="113"/>
      <c r="F852" s="95"/>
      <c r="G852" s="105"/>
      <c r="H852" s="106"/>
      <c r="I852" s="105"/>
      <c r="J852" s="107"/>
      <c r="K852" s="99"/>
      <c r="L852" s="117"/>
      <c r="M852" s="118"/>
      <c r="N852" s="95"/>
      <c r="O852" s="88"/>
      <c r="P852" s="96"/>
      <c r="Q852" s="95"/>
      <c r="R852" s="88"/>
      <c r="S852" s="96"/>
      <c r="T852" s="122"/>
      <c r="U852" s="160"/>
      <c r="V852" s="168"/>
      <c r="W852" s="133"/>
      <c r="X852" s="133"/>
      <c r="Y852" s="134"/>
      <c r="Z852" s="515"/>
      <c r="AA852" s="138"/>
      <c r="AB852" s="139"/>
      <c r="AC852" s="140"/>
      <c r="AD852" s="148"/>
      <c r="AE852" s="149"/>
      <c r="AF852" s="150"/>
      <c r="AG852" s="151"/>
      <c r="AH852" s="151"/>
      <c r="AI852" s="151"/>
      <c r="AJ852" s="151"/>
      <c r="AK852" s="152"/>
      <c r="AL852" s="135"/>
      <c r="AM852" s="172"/>
      <c r="AN852" s="172"/>
      <c r="AO852" s="173"/>
    </row>
    <row r="853" spans="2:41" s="82" customFormat="1" ht="35.25" customHeight="1" x14ac:dyDescent="0.2">
      <c r="B853" s="171">
        <v>849</v>
      </c>
      <c r="C853" s="170"/>
      <c r="D853" s="88"/>
      <c r="E853" s="113"/>
      <c r="F853" s="95"/>
      <c r="G853" s="105"/>
      <c r="H853" s="106"/>
      <c r="I853" s="105"/>
      <c r="J853" s="107"/>
      <c r="K853" s="99"/>
      <c r="L853" s="117"/>
      <c r="M853" s="118"/>
      <c r="N853" s="95"/>
      <c r="O853" s="88"/>
      <c r="P853" s="96"/>
      <c r="Q853" s="95"/>
      <c r="R853" s="88"/>
      <c r="S853" s="96"/>
      <c r="T853" s="122"/>
      <c r="U853" s="160"/>
      <c r="V853" s="168"/>
      <c r="W853" s="133"/>
      <c r="X853" s="133"/>
      <c r="Y853" s="134"/>
      <c r="Z853" s="515"/>
      <c r="AA853" s="138"/>
      <c r="AB853" s="139"/>
      <c r="AC853" s="140"/>
      <c r="AD853" s="148"/>
      <c r="AE853" s="149"/>
      <c r="AF853" s="150"/>
      <c r="AG853" s="151"/>
      <c r="AH853" s="151"/>
      <c r="AI853" s="151"/>
      <c r="AJ853" s="151"/>
      <c r="AK853" s="152"/>
      <c r="AL853" s="135"/>
      <c r="AM853" s="172"/>
      <c r="AN853" s="172"/>
      <c r="AO853" s="173"/>
    </row>
    <row r="854" spans="2:41" s="82" customFormat="1" ht="35.25" customHeight="1" x14ac:dyDescent="0.2">
      <c r="B854" s="171">
        <v>850</v>
      </c>
      <c r="C854" s="170"/>
      <c r="D854" s="88"/>
      <c r="E854" s="113"/>
      <c r="F854" s="95"/>
      <c r="G854" s="105"/>
      <c r="H854" s="106"/>
      <c r="I854" s="105"/>
      <c r="J854" s="107"/>
      <c r="K854" s="99"/>
      <c r="L854" s="117"/>
      <c r="M854" s="118"/>
      <c r="N854" s="95"/>
      <c r="O854" s="88"/>
      <c r="P854" s="96"/>
      <c r="Q854" s="95"/>
      <c r="R854" s="88"/>
      <c r="S854" s="96"/>
      <c r="T854" s="122"/>
      <c r="U854" s="160"/>
      <c r="V854" s="168"/>
      <c r="W854" s="133"/>
      <c r="X854" s="133"/>
      <c r="Y854" s="134"/>
      <c r="Z854" s="515"/>
      <c r="AA854" s="138"/>
      <c r="AB854" s="139"/>
      <c r="AC854" s="140"/>
      <c r="AD854" s="148"/>
      <c r="AE854" s="149"/>
      <c r="AF854" s="150"/>
      <c r="AG854" s="151"/>
      <c r="AH854" s="151"/>
      <c r="AI854" s="151"/>
      <c r="AJ854" s="151"/>
      <c r="AK854" s="152"/>
      <c r="AL854" s="135"/>
      <c r="AM854" s="172"/>
      <c r="AN854" s="172"/>
      <c r="AO854" s="173"/>
    </row>
    <row r="855" spans="2:41" s="82" customFormat="1" ht="35.25" customHeight="1" x14ac:dyDescent="0.2">
      <c r="B855" s="171">
        <v>851</v>
      </c>
      <c r="C855" s="170"/>
      <c r="D855" s="88"/>
      <c r="E855" s="113"/>
      <c r="F855" s="95"/>
      <c r="G855" s="105"/>
      <c r="H855" s="106"/>
      <c r="I855" s="105"/>
      <c r="J855" s="107"/>
      <c r="K855" s="99"/>
      <c r="L855" s="117"/>
      <c r="M855" s="118"/>
      <c r="N855" s="95"/>
      <c r="O855" s="88"/>
      <c r="P855" s="96"/>
      <c r="Q855" s="95"/>
      <c r="R855" s="88"/>
      <c r="S855" s="96"/>
      <c r="T855" s="122"/>
      <c r="U855" s="160"/>
      <c r="V855" s="168"/>
      <c r="W855" s="133"/>
      <c r="X855" s="133"/>
      <c r="Y855" s="134"/>
      <c r="Z855" s="515"/>
      <c r="AA855" s="138"/>
      <c r="AB855" s="139"/>
      <c r="AC855" s="140"/>
      <c r="AD855" s="148"/>
      <c r="AE855" s="149"/>
      <c r="AF855" s="150"/>
      <c r="AG855" s="151"/>
      <c r="AH855" s="151"/>
      <c r="AI855" s="151"/>
      <c r="AJ855" s="151"/>
      <c r="AK855" s="152"/>
      <c r="AL855" s="135"/>
      <c r="AM855" s="172"/>
      <c r="AN855" s="172"/>
      <c r="AO855" s="173"/>
    </row>
    <row r="856" spans="2:41" s="82" customFormat="1" ht="35.25" customHeight="1" x14ac:dyDescent="0.2">
      <c r="B856" s="171">
        <v>852</v>
      </c>
      <c r="C856" s="170"/>
      <c r="D856" s="88"/>
      <c r="E856" s="113"/>
      <c r="F856" s="95"/>
      <c r="G856" s="105"/>
      <c r="H856" s="106"/>
      <c r="I856" s="105"/>
      <c r="J856" s="107"/>
      <c r="K856" s="99"/>
      <c r="L856" s="117"/>
      <c r="M856" s="118"/>
      <c r="N856" s="95"/>
      <c r="O856" s="88"/>
      <c r="P856" s="96"/>
      <c r="Q856" s="95"/>
      <c r="R856" s="88"/>
      <c r="S856" s="96"/>
      <c r="T856" s="122"/>
      <c r="U856" s="160"/>
      <c r="V856" s="168"/>
      <c r="W856" s="133"/>
      <c r="X856" s="133"/>
      <c r="Y856" s="134"/>
      <c r="Z856" s="515"/>
      <c r="AA856" s="138"/>
      <c r="AB856" s="139"/>
      <c r="AC856" s="140"/>
      <c r="AD856" s="148"/>
      <c r="AE856" s="149"/>
      <c r="AF856" s="150"/>
      <c r="AG856" s="151"/>
      <c r="AH856" s="151"/>
      <c r="AI856" s="151"/>
      <c r="AJ856" s="151"/>
      <c r="AK856" s="152"/>
      <c r="AL856" s="135"/>
      <c r="AM856" s="172"/>
      <c r="AN856" s="172"/>
      <c r="AO856" s="173"/>
    </row>
    <row r="857" spans="2:41" s="82" customFormat="1" ht="35.25" customHeight="1" x14ac:dyDescent="0.2">
      <c r="B857" s="171">
        <v>853</v>
      </c>
      <c r="C857" s="170"/>
      <c r="D857" s="88"/>
      <c r="E857" s="113"/>
      <c r="F857" s="95"/>
      <c r="G857" s="105"/>
      <c r="H857" s="106"/>
      <c r="I857" s="105"/>
      <c r="J857" s="107"/>
      <c r="K857" s="99"/>
      <c r="L857" s="117"/>
      <c r="M857" s="118"/>
      <c r="N857" s="95"/>
      <c r="O857" s="88"/>
      <c r="P857" s="96"/>
      <c r="Q857" s="95"/>
      <c r="R857" s="88"/>
      <c r="S857" s="96"/>
      <c r="T857" s="122"/>
      <c r="U857" s="160"/>
      <c r="V857" s="168"/>
      <c r="W857" s="133"/>
      <c r="X857" s="133"/>
      <c r="Y857" s="134"/>
      <c r="Z857" s="515"/>
      <c r="AA857" s="138"/>
      <c r="AB857" s="139"/>
      <c r="AC857" s="140"/>
      <c r="AD857" s="148"/>
      <c r="AE857" s="149"/>
      <c r="AF857" s="150"/>
      <c r="AG857" s="151"/>
      <c r="AH857" s="151"/>
      <c r="AI857" s="151"/>
      <c r="AJ857" s="151"/>
      <c r="AK857" s="152"/>
      <c r="AL857" s="135"/>
      <c r="AM857" s="172"/>
      <c r="AN857" s="172"/>
      <c r="AO857" s="173"/>
    </row>
    <row r="858" spans="2:41" s="82" customFormat="1" ht="35.25" customHeight="1" x14ac:dyDescent="0.2">
      <c r="B858" s="171">
        <v>854</v>
      </c>
      <c r="C858" s="170"/>
      <c r="D858" s="88"/>
      <c r="E858" s="113"/>
      <c r="F858" s="95"/>
      <c r="G858" s="105"/>
      <c r="H858" s="106"/>
      <c r="I858" s="105"/>
      <c r="J858" s="107"/>
      <c r="K858" s="99"/>
      <c r="L858" s="117"/>
      <c r="M858" s="118"/>
      <c r="N858" s="95"/>
      <c r="O858" s="88"/>
      <c r="P858" s="96"/>
      <c r="Q858" s="95"/>
      <c r="R858" s="88"/>
      <c r="S858" s="96"/>
      <c r="T858" s="122"/>
      <c r="U858" s="160"/>
      <c r="V858" s="168"/>
      <c r="W858" s="133"/>
      <c r="X858" s="133"/>
      <c r="Y858" s="134"/>
      <c r="Z858" s="515"/>
      <c r="AA858" s="138"/>
      <c r="AB858" s="139"/>
      <c r="AC858" s="140"/>
      <c r="AD858" s="148"/>
      <c r="AE858" s="149"/>
      <c r="AF858" s="150"/>
      <c r="AG858" s="151"/>
      <c r="AH858" s="151"/>
      <c r="AI858" s="151"/>
      <c r="AJ858" s="151"/>
      <c r="AK858" s="152"/>
      <c r="AL858" s="135"/>
      <c r="AM858" s="172"/>
      <c r="AN858" s="172"/>
      <c r="AO858" s="173"/>
    </row>
    <row r="859" spans="2:41" s="82" customFormat="1" ht="35.25" customHeight="1" x14ac:dyDescent="0.2">
      <c r="B859" s="171">
        <v>855</v>
      </c>
      <c r="C859" s="170"/>
      <c r="D859" s="88"/>
      <c r="E859" s="113"/>
      <c r="F859" s="95"/>
      <c r="G859" s="105"/>
      <c r="H859" s="106"/>
      <c r="I859" s="105"/>
      <c r="J859" s="107"/>
      <c r="K859" s="99"/>
      <c r="L859" s="117"/>
      <c r="M859" s="118"/>
      <c r="N859" s="95"/>
      <c r="O859" s="88"/>
      <c r="P859" s="96"/>
      <c r="Q859" s="95"/>
      <c r="R859" s="88"/>
      <c r="S859" s="96"/>
      <c r="T859" s="122"/>
      <c r="U859" s="160"/>
      <c r="V859" s="168"/>
      <c r="W859" s="133"/>
      <c r="X859" s="133"/>
      <c r="Y859" s="134"/>
      <c r="Z859" s="515"/>
      <c r="AA859" s="138"/>
      <c r="AB859" s="139"/>
      <c r="AC859" s="140"/>
      <c r="AD859" s="148"/>
      <c r="AE859" s="149"/>
      <c r="AF859" s="150"/>
      <c r="AG859" s="151"/>
      <c r="AH859" s="151"/>
      <c r="AI859" s="151"/>
      <c r="AJ859" s="151"/>
      <c r="AK859" s="152"/>
      <c r="AL859" s="135"/>
      <c r="AM859" s="172"/>
      <c r="AN859" s="172"/>
      <c r="AO859" s="173"/>
    </row>
    <row r="860" spans="2:41" s="82" customFormat="1" ht="35.25" customHeight="1" x14ac:dyDescent="0.2">
      <c r="B860" s="171">
        <v>856</v>
      </c>
      <c r="C860" s="170"/>
      <c r="D860" s="88"/>
      <c r="E860" s="113"/>
      <c r="F860" s="95"/>
      <c r="G860" s="105"/>
      <c r="H860" s="106"/>
      <c r="I860" s="105"/>
      <c r="J860" s="107"/>
      <c r="K860" s="99"/>
      <c r="L860" s="117"/>
      <c r="M860" s="118"/>
      <c r="N860" s="95"/>
      <c r="O860" s="88"/>
      <c r="P860" s="96"/>
      <c r="Q860" s="95"/>
      <c r="R860" s="88"/>
      <c r="S860" s="96"/>
      <c r="T860" s="122"/>
      <c r="U860" s="160"/>
      <c r="V860" s="168"/>
      <c r="W860" s="133"/>
      <c r="X860" s="133"/>
      <c r="Y860" s="134"/>
      <c r="Z860" s="515"/>
      <c r="AA860" s="138"/>
      <c r="AB860" s="139"/>
      <c r="AC860" s="140"/>
      <c r="AD860" s="148"/>
      <c r="AE860" s="149"/>
      <c r="AF860" s="150"/>
      <c r="AG860" s="151"/>
      <c r="AH860" s="151"/>
      <c r="AI860" s="151"/>
      <c r="AJ860" s="151"/>
      <c r="AK860" s="152"/>
      <c r="AL860" s="135"/>
      <c r="AM860" s="172"/>
      <c r="AN860" s="172"/>
      <c r="AO860" s="173"/>
    </row>
    <row r="861" spans="2:41" s="82" customFormat="1" ht="35.25" customHeight="1" x14ac:dyDescent="0.2">
      <c r="B861" s="171">
        <v>857</v>
      </c>
      <c r="C861" s="170"/>
      <c r="D861" s="88"/>
      <c r="E861" s="113"/>
      <c r="F861" s="95"/>
      <c r="G861" s="105"/>
      <c r="H861" s="106"/>
      <c r="I861" s="105"/>
      <c r="J861" s="107"/>
      <c r="K861" s="99"/>
      <c r="L861" s="117"/>
      <c r="M861" s="118"/>
      <c r="N861" s="95"/>
      <c r="O861" s="88"/>
      <c r="P861" s="96"/>
      <c r="Q861" s="95"/>
      <c r="R861" s="88"/>
      <c r="S861" s="96"/>
      <c r="T861" s="122"/>
      <c r="U861" s="160"/>
      <c r="V861" s="168"/>
      <c r="W861" s="133"/>
      <c r="X861" s="133"/>
      <c r="Y861" s="134"/>
      <c r="Z861" s="515"/>
      <c r="AA861" s="138"/>
      <c r="AB861" s="139"/>
      <c r="AC861" s="140"/>
      <c r="AD861" s="148"/>
      <c r="AE861" s="149"/>
      <c r="AF861" s="150"/>
      <c r="AG861" s="151"/>
      <c r="AH861" s="151"/>
      <c r="AI861" s="151"/>
      <c r="AJ861" s="151"/>
      <c r="AK861" s="152"/>
      <c r="AL861" s="135"/>
      <c r="AM861" s="172"/>
      <c r="AN861" s="172"/>
      <c r="AO861" s="173"/>
    </row>
    <row r="862" spans="2:41" s="82" customFormat="1" ht="35.25" customHeight="1" x14ac:dyDescent="0.2">
      <c r="B862" s="171">
        <v>858</v>
      </c>
      <c r="C862" s="170"/>
      <c r="D862" s="88"/>
      <c r="E862" s="113"/>
      <c r="F862" s="95"/>
      <c r="G862" s="105"/>
      <c r="H862" s="106"/>
      <c r="I862" s="105"/>
      <c r="J862" s="107"/>
      <c r="K862" s="99"/>
      <c r="L862" s="117"/>
      <c r="M862" s="118"/>
      <c r="N862" s="95"/>
      <c r="O862" s="88"/>
      <c r="P862" s="96"/>
      <c r="Q862" s="95"/>
      <c r="R862" s="88"/>
      <c r="S862" s="96"/>
      <c r="T862" s="122"/>
      <c r="U862" s="160"/>
      <c r="V862" s="168"/>
      <c r="W862" s="133"/>
      <c r="X862" s="133"/>
      <c r="Y862" s="134"/>
      <c r="Z862" s="515"/>
      <c r="AA862" s="138"/>
      <c r="AB862" s="139"/>
      <c r="AC862" s="140"/>
      <c r="AD862" s="148"/>
      <c r="AE862" s="149"/>
      <c r="AF862" s="150"/>
      <c r="AG862" s="151"/>
      <c r="AH862" s="151"/>
      <c r="AI862" s="151"/>
      <c r="AJ862" s="151"/>
      <c r="AK862" s="152"/>
      <c r="AL862" s="135"/>
      <c r="AM862" s="172"/>
      <c r="AN862" s="172"/>
      <c r="AO862" s="173"/>
    </row>
    <row r="863" spans="2:41" s="82" customFormat="1" ht="35.25" customHeight="1" x14ac:dyDescent="0.2">
      <c r="B863" s="171">
        <v>859</v>
      </c>
      <c r="C863" s="170"/>
      <c r="D863" s="88"/>
      <c r="E863" s="113"/>
      <c r="F863" s="95"/>
      <c r="G863" s="105"/>
      <c r="H863" s="106"/>
      <c r="I863" s="105"/>
      <c r="J863" s="107"/>
      <c r="K863" s="99"/>
      <c r="L863" s="117"/>
      <c r="M863" s="118"/>
      <c r="N863" s="95"/>
      <c r="O863" s="88"/>
      <c r="P863" s="96"/>
      <c r="Q863" s="95"/>
      <c r="R863" s="88"/>
      <c r="S863" s="96"/>
      <c r="T863" s="122"/>
      <c r="U863" s="160"/>
      <c r="V863" s="168"/>
      <c r="W863" s="133"/>
      <c r="X863" s="133"/>
      <c r="Y863" s="134"/>
      <c r="Z863" s="515"/>
      <c r="AA863" s="138"/>
      <c r="AB863" s="139"/>
      <c r="AC863" s="140"/>
      <c r="AD863" s="148"/>
      <c r="AE863" s="149"/>
      <c r="AF863" s="150"/>
      <c r="AG863" s="151"/>
      <c r="AH863" s="151"/>
      <c r="AI863" s="151"/>
      <c r="AJ863" s="151"/>
      <c r="AK863" s="152"/>
      <c r="AL863" s="135"/>
      <c r="AM863" s="172"/>
      <c r="AN863" s="172"/>
      <c r="AO863" s="173"/>
    </row>
    <row r="864" spans="2:41" s="82" customFormat="1" ht="35.25" customHeight="1" x14ac:dyDescent="0.2">
      <c r="B864" s="171">
        <v>860</v>
      </c>
      <c r="C864" s="170"/>
      <c r="D864" s="88"/>
      <c r="E864" s="113"/>
      <c r="F864" s="95"/>
      <c r="G864" s="105"/>
      <c r="H864" s="106"/>
      <c r="I864" s="105"/>
      <c r="J864" s="107"/>
      <c r="K864" s="99"/>
      <c r="L864" s="117"/>
      <c r="M864" s="118"/>
      <c r="N864" s="95"/>
      <c r="O864" s="88"/>
      <c r="P864" s="96"/>
      <c r="Q864" s="95"/>
      <c r="R864" s="88"/>
      <c r="S864" s="96"/>
      <c r="T864" s="122"/>
      <c r="U864" s="160"/>
      <c r="V864" s="168"/>
      <c r="W864" s="133"/>
      <c r="X864" s="133"/>
      <c r="Y864" s="134"/>
      <c r="Z864" s="515"/>
      <c r="AA864" s="138"/>
      <c r="AB864" s="139"/>
      <c r="AC864" s="140"/>
      <c r="AD864" s="148"/>
      <c r="AE864" s="149"/>
      <c r="AF864" s="150"/>
      <c r="AG864" s="151"/>
      <c r="AH864" s="151"/>
      <c r="AI864" s="151"/>
      <c r="AJ864" s="151"/>
      <c r="AK864" s="152"/>
      <c r="AL864" s="135"/>
      <c r="AM864" s="172"/>
      <c r="AN864" s="172"/>
      <c r="AO864" s="173"/>
    </row>
    <row r="865" spans="2:41" s="82" customFormat="1" ht="35.25" customHeight="1" x14ac:dyDescent="0.2">
      <c r="B865" s="171">
        <v>861</v>
      </c>
      <c r="C865" s="170"/>
      <c r="D865" s="88"/>
      <c r="E865" s="113"/>
      <c r="F865" s="95"/>
      <c r="G865" s="105"/>
      <c r="H865" s="106"/>
      <c r="I865" s="105"/>
      <c r="J865" s="107"/>
      <c r="K865" s="99"/>
      <c r="L865" s="117"/>
      <c r="M865" s="118"/>
      <c r="N865" s="95"/>
      <c r="O865" s="88"/>
      <c r="P865" s="96"/>
      <c r="Q865" s="95"/>
      <c r="R865" s="88"/>
      <c r="S865" s="96"/>
      <c r="T865" s="122"/>
      <c r="U865" s="160"/>
      <c r="V865" s="168"/>
      <c r="W865" s="133"/>
      <c r="X865" s="133"/>
      <c r="Y865" s="134"/>
      <c r="Z865" s="515"/>
      <c r="AA865" s="138"/>
      <c r="AB865" s="139"/>
      <c r="AC865" s="140"/>
      <c r="AD865" s="148"/>
      <c r="AE865" s="149"/>
      <c r="AF865" s="150"/>
      <c r="AG865" s="151"/>
      <c r="AH865" s="151"/>
      <c r="AI865" s="151"/>
      <c r="AJ865" s="151"/>
      <c r="AK865" s="152"/>
      <c r="AL865" s="135"/>
      <c r="AM865" s="172"/>
      <c r="AN865" s="172"/>
      <c r="AO865" s="173"/>
    </row>
    <row r="866" spans="2:41" s="82" customFormat="1" ht="35.25" customHeight="1" x14ac:dyDescent="0.2">
      <c r="B866" s="171">
        <v>862</v>
      </c>
      <c r="C866" s="170"/>
      <c r="D866" s="88"/>
      <c r="E866" s="113"/>
      <c r="F866" s="95"/>
      <c r="G866" s="105"/>
      <c r="H866" s="106"/>
      <c r="I866" s="105"/>
      <c r="J866" s="107"/>
      <c r="K866" s="99"/>
      <c r="L866" s="117"/>
      <c r="M866" s="118"/>
      <c r="N866" s="95"/>
      <c r="O866" s="88"/>
      <c r="P866" s="96"/>
      <c r="Q866" s="95"/>
      <c r="R866" s="88"/>
      <c r="S866" s="96"/>
      <c r="T866" s="122"/>
      <c r="U866" s="160"/>
      <c r="V866" s="168"/>
      <c r="W866" s="133"/>
      <c r="X866" s="133"/>
      <c r="Y866" s="134"/>
      <c r="Z866" s="515"/>
      <c r="AA866" s="138"/>
      <c r="AB866" s="139"/>
      <c r="AC866" s="140"/>
      <c r="AD866" s="148"/>
      <c r="AE866" s="149"/>
      <c r="AF866" s="150"/>
      <c r="AG866" s="151"/>
      <c r="AH866" s="151"/>
      <c r="AI866" s="151"/>
      <c r="AJ866" s="151"/>
      <c r="AK866" s="152"/>
      <c r="AL866" s="135"/>
      <c r="AM866" s="172"/>
      <c r="AN866" s="172"/>
      <c r="AO866" s="173"/>
    </row>
    <row r="867" spans="2:41" s="82" customFormat="1" ht="35.25" customHeight="1" x14ac:dyDescent="0.2">
      <c r="B867" s="171">
        <v>863</v>
      </c>
      <c r="C867" s="170"/>
      <c r="D867" s="88"/>
      <c r="E867" s="113"/>
      <c r="F867" s="95"/>
      <c r="G867" s="105"/>
      <c r="H867" s="106"/>
      <c r="I867" s="105"/>
      <c r="J867" s="107"/>
      <c r="K867" s="99"/>
      <c r="L867" s="117"/>
      <c r="M867" s="118"/>
      <c r="N867" s="95"/>
      <c r="O867" s="88"/>
      <c r="P867" s="96"/>
      <c r="Q867" s="95"/>
      <c r="R867" s="88"/>
      <c r="S867" s="96"/>
      <c r="T867" s="122"/>
      <c r="U867" s="160"/>
      <c r="V867" s="168"/>
      <c r="W867" s="133"/>
      <c r="X867" s="133"/>
      <c r="Y867" s="134"/>
      <c r="Z867" s="515"/>
      <c r="AA867" s="138"/>
      <c r="AB867" s="139"/>
      <c r="AC867" s="140"/>
      <c r="AD867" s="148"/>
      <c r="AE867" s="149"/>
      <c r="AF867" s="150"/>
      <c r="AG867" s="151"/>
      <c r="AH867" s="151"/>
      <c r="AI867" s="151"/>
      <c r="AJ867" s="151"/>
      <c r="AK867" s="152"/>
      <c r="AL867" s="135"/>
      <c r="AM867" s="172"/>
      <c r="AN867" s="172"/>
      <c r="AO867" s="173"/>
    </row>
    <row r="868" spans="2:41" s="82" customFormat="1" ht="35.25" customHeight="1" x14ac:dyDescent="0.2">
      <c r="B868" s="171">
        <v>864</v>
      </c>
      <c r="C868" s="170"/>
      <c r="D868" s="88"/>
      <c r="E868" s="113"/>
      <c r="F868" s="95"/>
      <c r="G868" s="105"/>
      <c r="H868" s="106"/>
      <c r="I868" s="105"/>
      <c r="J868" s="107"/>
      <c r="K868" s="99"/>
      <c r="L868" s="117"/>
      <c r="M868" s="118"/>
      <c r="N868" s="95"/>
      <c r="O868" s="88"/>
      <c r="P868" s="96"/>
      <c r="Q868" s="95"/>
      <c r="R868" s="88"/>
      <c r="S868" s="96"/>
      <c r="T868" s="122"/>
      <c r="U868" s="160"/>
      <c r="V868" s="168"/>
      <c r="W868" s="133"/>
      <c r="X868" s="133"/>
      <c r="Y868" s="134"/>
      <c r="Z868" s="515"/>
      <c r="AA868" s="138"/>
      <c r="AB868" s="139"/>
      <c r="AC868" s="140"/>
      <c r="AD868" s="148"/>
      <c r="AE868" s="149"/>
      <c r="AF868" s="150"/>
      <c r="AG868" s="151"/>
      <c r="AH868" s="151"/>
      <c r="AI868" s="151"/>
      <c r="AJ868" s="151"/>
      <c r="AK868" s="152"/>
      <c r="AL868" s="135"/>
      <c r="AM868" s="172"/>
      <c r="AN868" s="172"/>
      <c r="AO868" s="173"/>
    </row>
    <row r="869" spans="2:41" s="82" customFormat="1" ht="35.25" customHeight="1" x14ac:dyDescent="0.2">
      <c r="B869" s="171">
        <v>865</v>
      </c>
      <c r="C869" s="170"/>
      <c r="D869" s="88"/>
      <c r="E869" s="113"/>
      <c r="F869" s="95"/>
      <c r="G869" s="105"/>
      <c r="H869" s="106"/>
      <c r="I869" s="105"/>
      <c r="J869" s="107"/>
      <c r="K869" s="99"/>
      <c r="L869" s="117"/>
      <c r="M869" s="118"/>
      <c r="N869" s="95"/>
      <c r="O869" s="88"/>
      <c r="P869" s="96"/>
      <c r="Q869" s="95"/>
      <c r="R869" s="88"/>
      <c r="S869" s="96"/>
      <c r="T869" s="122"/>
      <c r="U869" s="160"/>
      <c r="V869" s="168"/>
      <c r="W869" s="133"/>
      <c r="X869" s="133"/>
      <c r="Y869" s="134"/>
      <c r="Z869" s="515"/>
      <c r="AA869" s="138"/>
      <c r="AB869" s="139"/>
      <c r="AC869" s="140"/>
      <c r="AD869" s="148"/>
      <c r="AE869" s="149"/>
      <c r="AF869" s="150"/>
      <c r="AG869" s="151"/>
      <c r="AH869" s="151"/>
      <c r="AI869" s="151"/>
      <c r="AJ869" s="151"/>
      <c r="AK869" s="152"/>
      <c r="AL869" s="135"/>
      <c r="AM869" s="172"/>
      <c r="AN869" s="172"/>
      <c r="AO869" s="173"/>
    </row>
    <row r="870" spans="2:41" s="82" customFormat="1" ht="35.25" customHeight="1" x14ac:dyDescent="0.2">
      <c r="B870" s="171">
        <v>866</v>
      </c>
      <c r="C870" s="170"/>
      <c r="D870" s="88"/>
      <c r="E870" s="113"/>
      <c r="F870" s="95"/>
      <c r="G870" s="105"/>
      <c r="H870" s="106"/>
      <c r="I870" s="105"/>
      <c r="J870" s="107"/>
      <c r="K870" s="99"/>
      <c r="L870" s="117"/>
      <c r="M870" s="118"/>
      <c r="N870" s="95"/>
      <c r="O870" s="88"/>
      <c r="P870" s="96"/>
      <c r="Q870" s="95"/>
      <c r="R870" s="88"/>
      <c r="S870" s="96"/>
      <c r="T870" s="122"/>
      <c r="U870" s="160"/>
      <c r="V870" s="168"/>
      <c r="W870" s="133"/>
      <c r="X870" s="133"/>
      <c r="Y870" s="134"/>
      <c r="Z870" s="515"/>
      <c r="AA870" s="138"/>
      <c r="AB870" s="139"/>
      <c r="AC870" s="140"/>
      <c r="AD870" s="148"/>
      <c r="AE870" s="149"/>
      <c r="AF870" s="150"/>
      <c r="AG870" s="151"/>
      <c r="AH870" s="151"/>
      <c r="AI870" s="151"/>
      <c r="AJ870" s="151"/>
      <c r="AK870" s="152"/>
      <c r="AL870" s="135"/>
      <c r="AM870" s="172"/>
      <c r="AN870" s="172"/>
      <c r="AO870" s="173"/>
    </row>
    <row r="871" spans="2:41" s="82" customFormat="1" ht="35.25" customHeight="1" x14ac:dyDescent="0.2">
      <c r="B871" s="171">
        <v>867</v>
      </c>
      <c r="C871" s="170"/>
      <c r="D871" s="88"/>
      <c r="E871" s="113"/>
      <c r="F871" s="95"/>
      <c r="G871" s="105"/>
      <c r="H871" s="106"/>
      <c r="I871" s="105"/>
      <c r="J871" s="107"/>
      <c r="K871" s="99"/>
      <c r="L871" s="117"/>
      <c r="M871" s="118"/>
      <c r="N871" s="95"/>
      <c r="O871" s="88"/>
      <c r="P871" s="96"/>
      <c r="Q871" s="95"/>
      <c r="R871" s="88"/>
      <c r="S871" s="96"/>
      <c r="T871" s="122"/>
      <c r="U871" s="160"/>
      <c r="V871" s="168"/>
      <c r="W871" s="133"/>
      <c r="X871" s="133"/>
      <c r="Y871" s="134"/>
      <c r="Z871" s="515"/>
      <c r="AA871" s="138"/>
      <c r="AB871" s="139"/>
      <c r="AC871" s="140"/>
      <c r="AD871" s="148"/>
      <c r="AE871" s="149"/>
      <c r="AF871" s="150"/>
      <c r="AG871" s="151"/>
      <c r="AH871" s="151"/>
      <c r="AI871" s="151"/>
      <c r="AJ871" s="151"/>
      <c r="AK871" s="152"/>
      <c r="AL871" s="135"/>
      <c r="AM871" s="172"/>
      <c r="AN871" s="172"/>
      <c r="AO871" s="173"/>
    </row>
    <row r="872" spans="2:41" s="82" customFormat="1" ht="35.25" customHeight="1" x14ac:dyDescent="0.2">
      <c r="B872" s="171">
        <v>868</v>
      </c>
      <c r="C872" s="170"/>
      <c r="D872" s="88"/>
      <c r="E872" s="113"/>
      <c r="F872" s="95"/>
      <c r="G872" s="105"/>
      <c r="H872" s="106"/>
      <c r="I872" s="105"/>
      <c r="J872" s="107"/>
      <c r="K872" s="99"/>
      <c r="L872" s="117"/>
      <c r="M872" s="118"/>
      <c r="N872" s="95"/>
      <c r="O872" s="88"/>
      <c r="P872" s="96"/>
      <c r="Q872" s="95"/>
      <c r="R872" s="88"/>
      <c r="S872" s="96"/>
      <c r="T872" s="122"/>
      <c r="U872" s="160"/>
      <c r="V872" s="168"/>
      <c r="W872" s="133"/>
      <c r="X872" s="133"/>
      <c r="Y872" s="134"/>
      <c r="Z872" s="515"/>
      <c r="AA872" s="138"/>
      <c r="AB872" s="139"/>
      <c r="AC872" s="140"/>
      <c r="AD872" s="148"/>
      <c r="AE872" s="149"/>
      <c r="AF872" s="150"/>
      <c r="AG872" s="151"/>
      <c r="AH872" s="151"/>
      <c r="AI872" s="151"/>
      <c r="AJ872" s="151"/>
      <c r="AK872" s="152"/>
      <c r="AL872" s="135"/>
      <c r="AM872" s="172"/>
      <c r="AN872" s="172"/>
      <c r="AO872" s="173"/>
    </row>
    <row r="873" spans="2:41" s="82" customFormat="1" ht="35.25" customHeight="1" x14ac:dyDescent="0.2">
      <c r="B873" s="171">
        <v>869</v>
      </c>
      <c r="C873" s="170"/>
      <c r="D873" s="88"/>
      <c r="E873" s="113"/>
      <c r="F873" s="95"/>
      <c r="G873" s="105"/>
      <c r="H873" s="106"/>
      <c r="I873" s="105"/>
      <c r="J873" s="107"/>
      <c r="K873" s="99"/>
      <c r="L873" s="117"/>
      <c r="M873" s="118"/>
      <c r="N873" s="95"/>
      <c r="O873" s="88"/>
      <c r="P873" s="96"/>
      <c r="Q873" s="95"/>
      <c r="R873" s="88"/>
      <c r="S873" s="96"/>
      <c r="T873" s="122"/>
      <c r="U873" s="160"/>
      <c r="V873" s="168"/>
      <c r="W873" s="133"/>
      <c r="X873" s="133"/>
      <c r="Y873" s="134"/>
      <c r="Z873" s="515"/>
      <c r="AA873" s="138"/>
      <c r="AB873" s="139"/>
      <c r="AC873" s="140"/>
      <c r="AD873" s="148"/>
      <c r="AE873" s="149"/>
      <c r="AF873" s="150"/>
      <c r="AG873" s="151"/>
      <c r="AH873" s="151"/>
      <c r="AI873" s="151"/>
      <c r="AJ873" s="151"/>
      <c r="AK873" s="152"/>
      <c r="AL873" s="135"/>
      <c r="AM873" s="172"/>
      <c r="AN873" s="172"/>
      <c r="AO873" s="173"/>
    </row>
    <row r="874" spans="2:41" s="82" customFormat="1" ht="35.25" customHeight="1" x14ac:dyDescent="0.2">
      <c r="B874" s="171">
        <v>870</v>
      </c>
      <c r="C874" s="170"/>
      <c r="D874" s="88"/>
      <c r="E874" s="113"/>
      <c r="F874" s="95"/>
      <c r="G874" s="105"/>
      <c r="H874" s="106"/>
      <c r="I874" s="105"/>
      <c r="J874" s="107"/>
      <c r="K874" s="99"/>
      <c r="L874" s="117"/>
      <c r="M874" s="118"/>
      <c r="N874" s="95"/>
      <c r="O874" s="88"/>
      <c r="P874" s="96"/>
      <c r="Q874" s="95"/>
      <c r="R874" s="88"/>
      <c r="S874" s="96"/>
      <c r="T874" s="122"/>
      <c r="U874" s="160"/>
      <c r="V874" s="168"/>
      <c r="W874" s="133"/>
      <c r="X874" s="133"/>
      <c r="Y874" s="134"/>
      <c r="Z874" s="515"/>
      <c r="AA874" s="138"/>
      <c r="AB874" s="139"/>
      <c r="AC874" s="140"/>
      <c r="AD874" s="148"/>
      <c r="AE874" s="149"/>
      <c r="AF874" s="150"/>
      <c r="AG874" s="151"/>
      <c r="AH874" s="151"/>
      <c r="AI874" s="151"/>
      <c r="AJ874" s="151"/>
      <c r="AK874" s="152"/>
      <c r="AL874" s="135"/>
      <c r="AM874" s="172"/>
      <c r="AN874" s="172"/>
      <c r="AO874" s="173"/>
    </row>
    <row r="875" spans="2:41" s="82" customFormat="1" ht="35.25" customHeight="1" x14ac:dyDescent="0.2">
      <c r="B875" s="171">
        <v>871</v>
      </c>
      <c r="C875" s="170"/>
      <c r="D875" s="88"/>
      <c r="E875" s="113"/>
      <c r="F875" s="95"/>
      <c r="G875" s="105"/>
      <c r="H875" s="106"/>
      <c r="I875" s="105"/>
      <c r="J875" s="107"/>
      <c r="K875" s="99"/>
      <c r="L875" s="117"/>
      <c r="M875" s="118"/>
      <c r="N875" s="95"/>
      <c r="O875" s="88"/>
      <c r="P875" s="96"/>
      <c r="Q875" s="95"/>
      <c r="R875" s="88"/>
      <c r="S875" s="96"/>
      <c r="T875" s="122"/>
      <c r="U875" s="160"/>
      <c r="V875" s="168"/>
      <c r="W875" s="133"/>
      <c r="X875" s="133"/>
      <c r="Y875" s="134"/>
      <c r="Z875" s="515"/>
      <c r="AA875" s="138"/>
      <c r="AB875" s="139"/>
      <c r="AC875" s="140"/>
      <c r="AD875" s="148"/>
      <c r="AE875" s="149"/>
      <c r="AF875" s="150"/>
      <c r="AG875" s="151"/>
      <c r="AH875" s="151"/>
      <c r="AI875" s="151"/>
      <c r="AJ875" s="151"/>
      <c r="AK875" s="152"/>
      <c r="AL875" s="135"/>
      <c r="AM875" s="172"/>
      <c r="AN875" s="172"/>
      <c r="AO875" s="173"/>
    </row>
    <row r="876" spans="2:41" s="82" customFormat="1" ht="35.25" customHeight="1" x14ac:dyDescent="0.2">
      <c r="B876" s="171">
        <v>872</v>
      </c>
      <c r="C876" s="170"/>
      <c r="D876" s="88"/>
      <c r="E876" s="113"/>
      <c r="F876" s="95"/>
      <c r="G876" s="105"/>
      <c r="H876" s="106"/>
      <c r="I876" s="105"/>
      <c r="J876" s="107"/>
      <c r="K876" s="99"/>
      <c r="L876" s="117"/>
      <c r="M876" s="118"/>
      <c r="N876" s="95"/>
      <c r="O876" s="88"/>
      <c r="P876" s="96"/>
      <c r="Q876" s="95"/>
      <c r="R876" s="88"/>
      <c r="S876" s="96"/>
      <c r="T876" s="122"/>
      <c r="U876" s="160"/>
      <c r="V876" s="168"/>
      <c r="W876" s="133"/>
      <c r="X876" s="133"/>
      <c r="Y876" s="134"/>
      <c r="Z876" s="515"/>
      <c r="AA876" s="138"/>
      <c r="AB876" s="139"/>
      <c r="AC876" s="140"/>
      <c r="AD876" s="148"/>
      <c r="AE876" s="149"/>
      <c r="AF876" s="150"/>
      <c r="AG876" s="151"/>
      <c r="AH876" s="151"/>
      <c r="AI876" s="151"/>
      <c r="AJ876" s="151"/>
      <c r="AK876" s="152"/>
      <c r="AL876" s="135"/>
      <c r="AM876" s="172"/>
      <c r="AN876" s="172"/>
      <c r="AO876" s="173"/>
    </row>
    <row r="877" spans="2:41" s="82" customFormat="1" ht="35.25" customHeight="1" x14ac:dyDescent="0.2">
      <c r="B877" s="171">
        <v>873</v>
      </c>
      <c r="C877" s="170"/>
      <c r="D877" s="88"/>
      <c r="E877" s="113"/>
      <c r="F877" s="95"/>
      <c r="G877" s="105"/>
      <c r="H877" s="106"/>
      <c r="I877" s="105"/>
      <c r="J877" s="107"/>
      <c r="K877" s="99"/>
      <c r="L877" s="117"/>
      <c r="M877" s="118"/>
      <c r="N877" s="95"/>
      <c r="O877" s="88"/>
      <c r="P877" s="96"/>
      <c r="Q877" s="95"/>
      <c r="R877" s="88"/>
      <c r="S877" s="96"/>
      <c r="T877" s="122"/>
      <c r="U877" s="160"/>
      <c r="V877" s="168"/>
      <c r="W877" s="133"/>
      <c r="X877" s="133"/>
      <c r="Y877" s="134"/>
      <c r="Z877" s="515"/>
      <c r="AA877" s="138"/>
      <c r="AB877" s="139"/>
      <c r="AC877" s="140"/>
      <c r="AD877" s="148"/>
      <c r="AE877" s="149"/>
      <c r="AF877" s="150"/>
      <c r="AG877" s="151"/>
      <c r="AH877" s="151"/>
      <c r="AI877" s="151"/>
      <c r="AJ877" s="151"/>
      <c r="AK877" s="152"/>
      <c r="AL877" s="135"/>
      <c r="AM877" s="172"/>
      <c r="AN877" s="172"/>
      <c r="AO877" s="173"/>
    </row>
    <row r="878" spans="2:41" s="82" customFormat="1" ht="35.25" customHeight="1" x14ac:dyDescent="0.2">
      <c r="B878" s="171">
        <v>874</v>
      </c>
      <c r="C878" s="170"/>
      <c r="D878" s="88"/>
      <c r="E878" s="113"/>
      <c r="F878" s="95"/>
      <c r="G878" s="105"/>
      <c r="H878" s="106"/>
      <c r="I878" s="105"/>
      <c r="J878" s="107"/>
      <c r="K878" s="99"/>
      <c r="L878" s="117"/>
      <c r="M878" s="118"/>
      <c r="N878" s="95"/>
      <c r="O878" s="88"/>
      <c r="P878" s="96"/>
      <c r="Q878" s="95"/>
      <c r="R878" s="88"/>
      <c r="S878" s="96"/>
      <c r="T878" s="122"/>
      <c r="U878" s="160"/>
      <c r="V878" s="168"/>
      <c r="W878" s="133"/>
      <c r="X878" s="133"/>
      <c r="Y878" s="134"/>
      <c r="Z878" s="515"/>
      <c r="AA878" s="138"/>
      <c r="AB878" s="139"/>
      <c r="AC878" s="140"/>
      <c r="AD878" s="148"/>
      <c r="AE878" s="149"/>
      <c r="AF878" s="150"/>
      <c r="AG878" s="151"/>
      <c r="AH878" s="151"/>
      <c r="AI878" s="151"/>
      <c r="AJ878" s="151"/>
      <c r="AK878" s="152"/>
      <c r="AL878" s="135"/>
      <c r="AM878" s="172"/>
      <c r="AN878" s="172"/>
      <c r="AO878" s="173"/>
    </row>
    <row r="879" spans="2:41" s="82" customFormat="1" ht="35.25" customHeight="1" x14ac:dyDescent="0.2">
      <c r="B879" s="171">
        <v>875</v>
      </c>
      <c r="C879" s="170"/>
      <c r="D879" s="88"/>
      <c r="E879" s="113"/>
      <c r="F879" s="95"/>
      <c r="G879" s="105"/>
      <c r="H879" s="106"/>
      <c r="I879" s="105"/>
      <c r="J879" s="107"/>
      <c r="K879" s="99"/>
      <c r="L879" s="117"/>
      <c r="M879" s="118"/>
      <c r="N879" s="95"/>
      <c r="O879" s="88"/>
      <c r="P879" s="96"/>
      <c r="Q879" s="95"/>
      <c r="R879" s="88"/>
      <c r="S879" s="96"/>
      <c r="T879" s="122"/>
      <c r="U879" s="160"/>
      <c r="V879" s="168"/>
      <c r="W879" s="133"/>
      <c r="X879" s="133"/>
      <c r="Y879" s="134"/>
      <c r="Z879" s="515"/>
      <c r="AA879" s="138"/>
      <c r="AB879" s="139"/>
      <c r="AC879" s="140"/>
      <c r="AD879" s="148"/>
      <c r="AE879" s="149"/>
      <c r="AF879" s="150"/>
      <c r="AG879" s="151"/>
      <c r="AH879" s="151"/>
      <c r="AI879" s="151"/>
      <c r="AJ879" s="151"/>
      <c r="AK879" s="152"/>
      <c r="AL879" s="135"/>
      <c r="AM879" s="172"/>
      <c r="AN879" s="172"/>
      <c r="AO879" s="173"/>
    </row>
    <row r="880" spans="2:41" s="82" customFormat="1" ht="35.25" customHeight="1" x14ac:dyDescent="0.2">
      <c r="B880" s="171">
        <v>876</v>
      </c>
      <c r="C880" s="170"/>
      <c r="D880" s="88"/>
      <c r="E880" s="113"/>
      <c r="F880" s="95"/>
      <c r="G880" s="105"/>
      <c r="H880" s="106"/>
      <c r="I880" s="105"/>
      <c r="J880" s="107"/>
      <c r="K880" s="99"/>
      <c r="L880" s="117"/>
      <c r="M880" s="118"/>
      <c r="N880" s="95"/>
      <c r="O880" s="88"/>
      <c r="P880" s="96"/>
      <c r="Q880" s="95"/>
      <c r="R880" s="88"/>
      <c r="S880" s="96"/>
      <c r="T880" s="122"/>
      <c r="U880" s="160"/>
      <c r="V880" s="168"/>
      <c r="W880" s="133"/>
      <c r="X880" s="133"/>
      <c r="Y880" s="134"/>
      <c r="Z880" s="515"/>
      <c r="AA880" s="138"/>
      <c r="AB880" s="139"/>
      <c r="AC880" s="140"/>
      <c r="AD880" s="148"/>
      <c r="AE880" s="149"/>
      <c r="AF880" s="150"/>
      <c r="AG880" s="151"/>
      <c r="AH880" s="151"/>
      <c r="AI880" s="151"/>
      <c r="AJ880" s="151"/>
      <c r="AK880" s="152"/>
      <c r="AL880" s="135"/>
      <c r="AM880" s="172"/>
      <c r="AN880" s="172"/>
      <c r="AO880" s="173"/>
    </row>
    <row r="881" spans="2:41" s="82" customFormat="1" ht="35.25" customHeight="1" x14ac:dyDescent="0.2">
      <c r="B881" s="171">
        <v>877</v>
      </c>
      <c r="C881" s="170"/>
      <c r="D881" s="88"/>
      <c r="E881" s="113"/>
      <c r="F881" s="95"/>
      <c r="G881" s="105"/>
      <c r="H881" s="106"/>
      <c r="I881" s="105"/>
      <c r="J881" s="107"/>
      <c r="K881" s="99"/>
      <c r="L881" s="117"/>
      <c r="M881" s="118"/>
      <c r="N881" s="95"/>
      <c r="O881" s="88"/>
      <c r="P881" s="96"/>
      <c r="Q881" s="95"/>
      <c r="R881" s="88"/>
      <c r="S881" s="96"/>
      <c r="T881" s="122"/>
      <c r="U881" s="160"/>
      <c r="V881" s="168"/>
      <c r="W881" s="133"/>
      <c r="X881" s="133"/>
      <c r="Y881" s="134"/>
      <c r="Z881" s="515"/>
      <c r="AA881" s="138"/>
      <c r="AB881" s="139"/>
      <c r="AC881" s="140"/>
      <c r="AD881" s="148"/>
      <c r="AE881" s="149"/>
      <c r="AF881" s="150"/>
      <c r="AG881" s="151"/>
      <c r="AH881" s="151"/>
      <c r="AI881" s="151"/>
      <c r="AJ881" s="151"/>
      <c r="AK881" s="152"/>
      <c r="AL881" s="135"/>
      <c r="AM881" s="172"/>
      <c r="AN881" s="172"/>
      <c r="AO881" s="173"/>
    </row>
    <row r="882" spans="2:41" s="82" customFormat="1" ht="35.25" customHeight="1" x14ac:dyDescent="0.2">
      <c r="B882" s="171">
        <v>878</v>
      </c>
      <c r="C882" s="170"/>
      <c r="D882" s="88"/>
      <c r="E882" s="113"/>
      <c r="F882" s="95"/>
      <c r="G882" s="105"/>
      <c r="H882" s="106"/>
      <c r="I882" s="105"/>
      <c r="J882" s="107"/>
      <c r="K882" s="99"/>
      <c r="L882" s="117"/>
      <c r="M882" s="118"/>
      <c r="N882" s="95"/>
      <c r="O882" s="88"/>
      <c r="P882" s="96"/>
      <c r="Q882" s="95"/>
      <c r="R882" s="88"/>
      <c r="S882" s="96"/>
      <c r="T882" s="122"/>
      <c r="U882" s="160"/>
      <c r="V882" s="168"/>
      <c r="W882" s="133"/>
      <c r="X882" s="133"/>
      <c r="Y882" s="134"/>
      <c r="Z882" s="515"/>
      <c r="AA882" s="138"/>
      <c r="AB882" s="139"/>
      <c r="AC882" s="140"/>
      <c r="AD882" s="148"/>
      <c r="AE882" s="149"/>
      <c r="AF882" s="150"/>
      <c r="AG882" s="151"/>
      <c r="AH882" s="151"/>
      <c r="AI882" s="151"/>
      <c r="AJ882" s="151"/>
      <c r="AK882" s="152"/>
      <c r="AL882" s="135"/>
      <c r="AM882" s="172"/>
      <c r="AN882" s="172"/>
      <c r="AO882" s="173"/>
    </row>
    <row r="883" spans="2:41" s="82" customFormat="1" ht="35.25" customHeight="1" x14ac:dyDescent="0.2">
      <c r="B883" s="171">
        <v>879</v>
      </c>
      <c r="C883" s="170"/>
      <c r="D883" s="88"/>
      <c r="E883" s="113"/>
      <c r="F883" s="95"/>
      <c r="G883" s="105"/>
      <c r="H883" s="106"/>
      <c r="I883" s="105"/>
      <c r="J883" s="107"/>
      <c r="K883" s="99"/>
      <c r="L883" s="117"/>
      <c r="M883" s="118"/>
      <c r="N883" s="95"/>
      <c r="O883" s="88"/>
      <c r="P883" s="96"/>
      <c r="Q883" s="95"/>
      <c r="R883" s="88"/>
      <c r="S883" s="96"/>
      <c r="T883" s="122"/>
      <c r="U883" s="160"/>
      <c r="V883" s="168"/>
      <c r="W883" s="133"/>
      <c r="X883" s="133"/>
      <c r="Y883" s="134"/>
      <c r="Z883" s="515"/>
      <c r="AA883" s="138"/>
      <c r="AB883" s="139"/>
      <c r="AC883" s="140"/>
      <c r="AD883" s="148"/>
      <c r="AE883" s="149"/>
      <c r="AF883" s="150"/>
      <c r="AG883" s="151"/>
      <c r="AH883" s="151"/>
      <c r="AI883" s="151"/>
      <c r="AJ883" s="151"/>
      <c r="AK883" s="152"/>
      <c r="AL883" s="135"/>
      <c r="AM883" s="172"/>
      <c r="AN883" s="172"/>
      <c r="AO883" s="173"/>
    </row>
    <row r="884" spans="2:41" s="82" customFormat="1" ht="35.25" customHeight="1" x14ac:dyDescent="0.2">
      <c r="B884" s="171">
        <v>880</v>
      </c>
      <c r="C884" s="170"/>
      <c r="D884" s="88"/>
      <c r="E884" s="113"/>
      <c r="F884" s="95"/>
      <c r="G884" s="105"/>
      <c r="H884" s="106"/>
      <c r="I884" s="105"/>
      <c r="J884" s="107"/>
      <c r="K884" s="99"/>
      <c r="L884" s="117"/>
      <c r="M884" s="118"/>
      <c r="N884" s="95"/>
      <c r="O884" s="88"/>
      <c r="P884" s="96"/>
      <c r="Q884" s="95"/>
      <c r="R884" s="88"/>
      <c r="S884" s="96"/>
      <c r="T884" s="122"/>
      <c r="U884" s="160"/>
      <c r="V884" s="168"/>
      <c r="W884" s="133"/>
      <c r="X884" s="133"/>
      <c r="Y884" s="134"/>
      <c r="Z884" s="515"/>
      <c r="AA884" s="138"/>
      <c r="AB884" s="139"/>
      <c r="AC884" s="140"/>
      <c r="AD884" s="148"/>
      <c r="AE884" s="149"/>
      <c r="AF884" s="150"/>
      <c r="AG884" s="151"/>
      <c r="AH884" s="151"/>
      <c r="AI884" s="151"/>
      <c r="AJ884" s="151"/>
      <c r="AK884" s="152"/>
      <c r="AL884" s="135"/>
      <c r="AM884" s="172"/>
      <c r="AN884" s="172"/>
      <c r="AO884" s="173"/>
    </row>
    <row r="885" spans="2:41" s="82" customFormat="1" ht="35.25" customHeight="1" x14ac:dyDescent="0.2">
      <c r="B885" s="171">
        <v>881</v>
      </c>
      <c r="C885" s="170"/>
      <c r="D885" s="88"/>
      <c r="E885" s="113"/>
      <c r="F885" s="95"/>
      <c r="G885" s="105"/>
      <c r="H885" s="106"/>
      <c r="I885" s="105"/>
      <c r="J885" s="107"/>
      <c r="K885" s="99"/>
      <c r="L885" s="117"/>
      <c r="M885" s="118"/>
      <c r="N885" s="95"/>
      <c r="O885" s="88"/>
      <c r="P885" s="96"/>
      <c r="Q885" s="95"/>
      <c r="R885" s="88"/>
      <c r="S885" s="96"/>
      <c r="T885" s="122"/>
      <c r="U885" s="160"/>
      <c r="V885" s="168"/>
      <c r="W885" s="133"/>
      <c r="X885" s="133"/>
      <c r="Y885" s="134"/>
      <c r="Z885" s="515"/>
      <c r="AA885" s="138"/>
      <c r="AB885" s="139"/>
      <c r="AC885" s="140"/>
      <c r="AD885" s="148"/>
      <c r="AE885" s="149"/>
      <c r="AF885" s="150"/>
      <c r="AG885" s="151"/>
      <c r="AH885" s="151"/>
      <c r="AI885" s="151"/>
      <c r="AJ885" s="151"/>
      <c r="AK885" s="152"/>
      <c r="AL885" s="135"/>
      <c r="AM885" s="172"/>
      <c r="AN885" s="172"/>
      <c r="AO885" s="173"/>
    </row>
    <row r="886" spans="2:41" s="82" customFormat="1" ht="35.25" customHeight="1" x14ac:dyDescent="0.2">
      <c r="B886" s="171">
        <v>882</v>
      </c>
      <c r="C886" s="170"/>
      <c r="D886" s="88"/>
      <c r="E886" s="113"/>
      <c r="F886" s="95"/>
      <c r="G886" s="105"/>
      <c r="H886" s="106"/>
      <c r="I886" s="105"/>
      <c r="J886" s="107"/>
      <c r="K886" s="99"/>
      <c r="L886" s="117"/>
      <c r="M886" s="118"/>
      <c r="N886" s="95"/>
      <c r="O886" s="88"/>
      <c r="P886" s="96"/>
      <c r="Q886" s="95"/>
      <c r="R886" s="88"/>
      <c r="S886" s="96"/>
      <c r="T886" s="122"/>
      <c r="U886" s="160"/>
      <c r="V886" s="168"/>
      <c r="W886" s="133"/>
      <c r="X886" s="133"/>
      <c r="Y886" s="134"/>
      <c r="Z886" s="515"/>
      <c r="AA886" s="138"/>
      <c r="AB886" s="139"/>
      <c r="AC886" s="140"/>
      <c r="AD886" s="148"/>
      <c r="AE886" s="149"/>
      <c r="AF886" s="150"/>
      <c r="AG886" s="151"/>
      <c r="AH886" s="151"/>
      <c r="AI886" s="151"/>
      <c r="AJ886" s="151"/>
      <c r="AK886" s="152"/>
      <c r="AL886" s="135"/>
      <c r="AM886" s="172"/>
      <c r="AN886" s="172"/>
      <c r="AO886" s="173"/>
    </row>
    <row r="887" spans="2:41" s="82" customFormat="1" ht="35.25" customHeight="1" x14ac:dyDescent="0.2">
      <c r="B887" s="171">
        <v>883</v>
      </c>
      <c r="C887" s="170"/>
      <c r="D887" s="88"/>
      <c r="E887" s="113"/>
      <c r="F887" s="95"/>
      <c r="G887" s="105"/>
      <c r="H887" s="106"/>
      <c r="I887" s="105"/>
      <c r="J887" s="107"/>
      <c r="K887" s="99"/>
      <c r="L887" s="117"/>
      <c r="M887" s="118"/>
      <c r="N887" s="95"/>
      <c r="O887" s="88"/>
      <c r="P887" s="96"/>
      <c r="Q887" s="95"/>
      <c r="R887" s="88"/>
      <c r="S887" s="96"/>
      <c r="T887" s="122"/>
      <c r="U887" s="160"/>
      <c r="V887" s="168"/>
      <c r="W887" s="133"/>
      <c r="X887" s="133"/>
      <c r="Y887" s="134"/>
      <c r="Z887" s="515"/>
      <c r="AA887" s="138"/>
      <c r="AB887" s="139"/>
      <c r="AC887" s="140"/>
      <c r="AD887" s="148"/>
      <c r="AE887" s="149"/>
      <c r="AF887" s="150"/>
      <c r="AG887" s="151"/>
      <c r="AH887" s="151"/>
      <c r="AI887" s="151"/>
      <c r="AJ887" s="151"/>
      <c r="AK887" s="152"/>
      <c r="AL887" s="135"/>
      <c r="AM887" s="172"/>
      <c r="AN887" s="172"/>
      <c r="AO887" s="173"/>
    </row>
    <row r="888" spans="2:41" s="82" customFormat="1" ht="35.25" customHeight="1" x14ac:dyDescent="0.2">
      <c r="B888" s="171">
        <v>884</v>
      </c>
      <c r="C888" s="170"/>
      <c r="D888" s="88"/>
      <c r="E888" s="113"/>
      <c r="F888" s="95"/>
      <c r="G888" s="105"/>
      <c r="H888" s="106"/>
      <c r="I888" s="105"/>
      <c r="J888" s="107"/>
      <c r="K888" s="99"/>
      <c r="L888" s="117"/>
      <c r="M888" s="118"/>
      <c r="N888" s="95"/>
      <c r="O888" s="88"/>
      <c r="P888" s="96"/>
      <c r="Q888" s="95"/>
      <c r="R888" s="88"/>
      <c r="S888" s="96"/>
      <c r="T888" s="122"/>
      <c r="U888" s="160"/>
      <c r="V888" s="168"/>
      <c r="W888" s="133"/>
      <c r="X888" s="133"/>
      <c r="Y888" s="134"/>
      <c r="Z888" s="515"/>
      <c r="AA888" s="138"/>
      <c r="AB888" s="139"/>
      <c r="AC888" s="140"/>
      <c r="AD888" s="148"/>
      <c r="AE888" s="149"/>
      <c r="AF888" s="150"/>
      <c r="AG888" s="151"/>
      <c r="AH888" s="151"/>
      <c r="AI888" s="151"/>
      <c r="AJ888" s="151"/>
      <c r="AK888" s="152"/>
      <c r="AL888" s="135"/>
      <c r="AM888" s="172"/>
      <c r="AN888" s="172"/>
      <c r="AO888" s="173"/>
    </row>
    <row r="889" spans="2:41" s="82" customFormat="1" ht="35.25" customHeight="1" x14ac:dyDescent="0.2">
      <c r="B889" s="171">
        <v>885</v>
      </c>
      <c r="C889" s="170"/>
      <c r="D889" s="88"/>
      <c r="E889" s="113"/>
      <c r="F889" s="95"/>
      <c r="G889" s="105"/>
      <c r="H889" s="106"/>
      <c r="I889" s="105"/>
      <c r="J889" s="107"/>
      <c r="K889" s="99"/>
      <c r="L889" s="117"/>
      <c r="M889" s="118"/>
      <c r="N889" s="95"/>
      <c r="O889" s="88"/>
      <c r="P889" s="96"/>
      <c r="Q889" s="95"/>
      <c r="R889" s="88"/>
      <c r="S889" s="96"/>
      <c r="T889" s="122"/>
      <c r="U889" s="160"/>
      <c r="V889" s="168"/>
      <c r="W889" s="133"/>
      <c r="X889" s="133"/>
      <c r="Y889" s="134"/>
      <c r="Z889" s="515"/>
      <c r="AA889" s="138"/>
      <c r="AB889" s="139"/>
      <c r="AC889" s="140"/>
      <c r="AD889" s="148"/>
      <c r="AE889" s="149"/>
      <c r="AF889" s="150"/>
      <c r="AG889" s="151"/>
      <c r="AH889" s="151"/>
      <c r="AI889" s="151"/>
      <c r="AJ889" s="151"/>
      <c r="AK889" s="152"/>
      <c r="AL889" s="135"/>
      <c r="AM889" s="172"/>
      <c r="AN889" s="172"/>
      <c r="AO889" s="173"/>
    </row>
    <row r="890" spans="2:41" s="82" customFormat="1" ht="35.25" customHeight="1" x14ac:dyDescent="0.2">
      <c r="B890" s="171">
        <v>886</v>
      </c>
      <c r="C890" s="170"/>
      <c r="D890" s="88"/>
      <c r="E890" s="113"/>
      <c r="F890" s="95"/>
      <c r="G890" s="105"/>
      <c r="H890" s="106"/>
      <c r="I890" s="105"/>
      <c r="J890" s="107"/>
      <c r="K890" s="99"/>
      <c r="L890" s="117"/>
      <c r="M890" s="118"/>
      <c r="N890" s="95"/>
      <c r="O890" s="88"/>
      <c r="P890" s="96"/>
      <c r="Q890" s="95"/>
      <c r="R890" s="88"/>
      <c r="S890" s="96"/>
      <c r="T890" s="122"/>
      <c r="U890" s="160"/>
      <c r="V890" s="168"/>
      <c r="W890" s="133"/>
      <c r="X890" s="133"/>
      <c r="Y890" s="134"/>
      <c r="Z890" s="515"/>
      <c r="AA890" s="138"/>
      <c r="AB890" s="139"/>
      <c r="AC890" s="140"/>
      <c r="AD890" s="148"/>
      <c r="AE890" s="149"/>
      <c r="AF890" s="150"/>
      <c r="AG890" s="151"/>
      <c r="AH890" s="151"/>
      <c r="AI890" s="151"/>
      <c r="AJ890" s="151"/>
      <c r="AK890" s="152"/>
      <c r="AL890" s="135"/>
      <c r="AM890" s="172"/>
      <c r="AN890" s="172"/>
      <c r="AO890" s="173"/>
    </row>
    <row r="891" spans="2:41" s="82" customFormat="1" ht="35.25" customHeight="1" x14ac:dyDescent="0.2">
      <c r="B891" s="171">
        <v>887</v>
      </c>
      <c r="C891" s="170"/>
      <c r="D891" s="88"/>
      <c r="E891" s="113"/>
      <c r="F891" s="95"/>
      <c r="G891" s="105"/>
      <c r="H891" s="106"/>
      <c r="I891" s="105"/>
      <c r="J891" s="107"/>
      <c r="K891" s="99"/>
      <c r="L891" s="117"/>
      <c r="M891" s="118"/>
      <c r="N891" s="95"/>
      <c r="O891" s="88"/>
      <c r="P891" s="96"/>
      <c r="Q891" s="95"/>
      <c r="R891" s="88"/>
      <c r="S891" s="96"/>
      <c r="T891" s="122"/>
      <c r="U891" s="160"/>
      <c r="V891" s="168"/>
      <c r="W891" s="133"/>
      <c r="X891" s="133"/>
      <c r="Y891" s="134"/>
      <c r="Z891" s="515"/>
      <c r="AA891" s="138"/>
      <c r="AB891" s="139"/>
      <c r="AC891" s="140"/>
      <c r="AD891" s="148"/>
      <c r="AE891" s="149"/>
      <c r="AF891" s="150"/>
      <c r="AG891" s="151"/>
      <c r="AH891" s="151"/>
      <c r="AI891" s="151"/>
      <c r="AJ891" s="151"/>
      <c r="AK891" s="152"/>
      <c r="AL891" s="135"/>
      <c r="AM891" s="172"/>
      <c r="AN891" s="172"/>
      <c r="AO891" s="173"/>
    </row>
    <row r="892" spans="2:41" s="82" customFormat="1" ht="35.25" customHeight="1" x14ac:dyDescent="0.2">
      <c r="B892" s="171">
        <v>888</v>
      </c>
      <c r="C892" s="170"/>
      <c r="D892" s="88"/>
      <c r="E892" s="113"/>
      <c r="F892" s="95"/>
      <c r="G892" s="105"/>
      <c r="H892" s="106"/>
      <c r="I892" s="105"/>
      <c r="J892" s="107"/>
      <c r="K892" s="99"/>
      <c r="L892" s="117"/>
      <c r="M892" s="118"/>
      <c r="N892" s="95"/>
      <c r="O892" s="88"/>
      <c r="P892" s="96"/>
      <c r="Q892" s="95"/>
      <c r="R892" s="88"/>
      <c r="S892" s="96"/>
      <c r="T892" s="122"/>
      <c r="U892" s="160"/>
      <c r="V892" s="168"/>
      <c r="W892" s="133"/>
      <c r="X892" s="133"/>
      <c r="Y892" s="134"/>
      <c r="Z892" s="515"/>
      <c r="AA892" s="138"/>
      <c r="AB892" s="139"/>
      <c r="AC892" s="140"/>
      <c r="AD892" s="148"/>
      <c r="AE892" s="149"/>
      <c r="AF892" s="150"/>
      <c r="AG892" s="151"/>
      <c r="AH892" s="151"/>
      <c r="AI892" s="151"/>
      <c r="AJ892" s="151"/>
      <c r="AK892" s="152"/>
      <c r="AL892" s="135"/>
      <c r="AM892" s="172"/>
      <c r="AN892" s="172"/>
      <c r="AO892" s="173"/>
    </row>
    <row r="893" spans="2:41" s="82" customFormat="1" ht="35.25" customHeight="1" x14ac:dyDescent="0.2">
      <c r="B893" s="171">
        <v>889</v>
      </c>
      <c r="C893" s="170"/>
      <c r="D893" s="88"/>
      <c r="E893" s="113"/>
      <c r="F893" s="95"/>
      <c r="G893" s="105"/>
      <c r="H893" s="106"/>
      <c r="I893" s="105"/>
      <c r="J893" s="107"/>
      <c r="K893" s="99"/>
      <c r="L893" s="117"/>
      <c r="M893" s="118"/>
      <c r="N893" s="95"/>
      <c r="O893" s="88"/>
      <c r="P893" s="96"/>
      <c r="Q893" s="95"/>
      <c r="R893" s="88"/>
      <c r="S893" s="96"/>
      <c r="T893" s="122"/>
      <c r="U893" s="160"/>
      <c r="V893" s="168"/>
      <c r="W893" s="133"/>
      <c r="X893" s="133"/>
      <c r="Y893" s="134"/>
      <c r="Z893" s="515"/>
      <c r="AA893" s="138"/>
      <c r="AB893" s="139"/>
      <c r="AC893" s="140"/>
      <c r="AD893" s="148"/>
      <c r="AE893" s="149"/>
      <c r="AF893" s="150"/>
      <c r="AG893" s="151"/>
      <c r="AH893" s="151"/>
      <c r="AI893" s="151"/>
      <c r="AJ893" s="151"/>
      <c r="AK893" s="152"/>
      <c r="AL893" s="135"/>
      <c r="AM893" s="172"/>
      <c r="AN893" s="172"/>
      <c r="AO893" s="173"/>
    </row>
    <row r="894" spans="2:41" s="82" customFormat="1" ht="35.25" customHeight="1" x14ac:dyDescent="0.2">
      <c r="B894" s="171">
        <v>890</v>
      </c>
      <c r="C894" s="170"/>
      <c r="D894" s="88"/>
      <c r="E894" s="113"/>
      <c r="F894" s="95"/>
      <c r="G894" s="105"/>
      <c r="H894" s="106"/>
      <c r="I894" s="105"/>
      <c r="J894" s="107"/>
      <c r="K894" s="99"/>
      <c r="L894" s="117"/>
      <c r="M894" s="118"/>
      <c r="N894" s="95"/>
      <c r="O894" s="88"/>
      <c r="P894" s="96"/>
      <c r="Q894" s="95"/>
      <c r="R894" s="88"/>
      <c r="S894" s="96"/>
      <c r="T894" s="122"/>
      <c r="U894" s="160"/>
      <c r="V894" s="168"/>
      <c r="W894" s="133"/>
      <c r="X894" s="133"/>
      <c r="Y894" s="134"/>
      <c r="Z894" s="515"/>
      <c r="AA894" s="138"/>
      <c r="AB894" s="139"/>
      <c r="AC894" s="140"/>
      <c r="AD894" s="148"/>
      <c r="AE894" s="149"/>
      <c r="AF894" s="150"/>
      <c r="AG894" s="151"/>
      <c r="AH894" s="151"/>
      <c r="AI894" s="151"/>
      <c r="AJ894" s="151"/>
      <c r="AK894" s="152"/>
      <c r="AL894" s="135"/>
      <c r="AM894" s="172"/>
      <c r="AN894" s="172"/>
      <c r="AO894" s="173"/>
    </row>
    <row r="895" spans="2:41" s="82" customFormat="1" ht="35.25" customHeight="1" x14ac:dyDescent="0.2">
      <c r="B895" s="171">
        <v>891</v>
      </c>
      <c r="C895" s="170"/>
      <c r="D895" s="88"/>
      <c r="E895" s="113"/>
      <c r="F895" s="95"/>
      <c r="G895" s="105"/>
      <c r="H895" s="106"/>
      <c r="I895" s="105"/>
      <c r="J895" s="107"/>
      <c r="K895" s="99"/>
      <c r="L895" s="117"/>
      <c r="M895" s="118"/>
      <c r="N895" s="95"/>
      <c r="O895" s="88"/>
      <c r="P895" s="96"/>
      <c r="Q895" s="95"/>
      <c r="R895" s="88"/>
      <c r="S895" s="96"/>
      <c r="T895" s="122"/>
      <c r="U895" s="160"/>
      <c r="V895" s="168"/>
      <c r="W895" s="133"/>
      <c r="X895" s="133"/>
      <c r="Y895" s="134"/>
      <c r="Z895" s="515"/>
      <c r="AA895" s="138"/>
      <c r="AB895" s="139"/>
      <c r="AC895" s="140"/>
      <c r="AD895" s="148"/>
      <c r="AE895" s="149"/>
      <c r="AF895" s="150"/>
      <c r="AG895" s="151"/>
      <c r="AH895" s="151"/>
      <c r="AI895" s="151"/>
      <c r="AJ895" s="151"/>
      <c r="AK895" s="152"/>
      <c r="AL895" s="135"/>
      <c r="AM895" s="172"/>
      <c r="AN895" s="172"/>
      <c r="AO895" s="173"/>
    </row>
    <row r="896" spans="2:41" s="82" customFormat="1" ht="35.25" customHeight="1" x14ac:dyDescent="0.2">
      <c r="B896" s="171">
        <v>892</v>
      </c>
      <c r="C896" s="170"/>
      <c r="D896" s="88"/>
      <c r="E896" s="113"/>
      <c r="F896" s="95"/>
      <c r="G896" s="105"/>
      <c r="H896" s="106"/>
      <c r="I896" s="105"/>
      <c r="J896" s="107"/>
      <c r="K896" s="99"/>
      <c r="L896" s="117"/>
      <c r="M896" s="118"/>
      <c r="N896" s="95"/>
      <c r="O896" s="88"/>
      <c r="P896" s="96"/>
      <c r="Q896" s="95"/>
      <c r="R896" s="88"/>
      <c r="S896" s="96"/>
      <c r="T896" s="122"/>
      <c r="U896" s="160"/>
      <c r="V896" s="168"/>
      <c r="W896" s="133"/>
      <c r="X896" s="133"/>
      <c r="Y896" s="134"/>
      <c r="Z896" s="515"/>
      <c r="AA896" s="138"/>
      <c r="AB896" s="139"/>
      <c r="AC896" s="140"/>
      <c r="AD896" s="148"/>
      <c r="AE896" s="149"/>
      <c r="AF896" s="150"/>
      <c r="AG896" s="151"/>
      <c r="AH896" s="151"/>
      <c r="AI896" s="151"/>
      <c r="AJ896" s="151"/>
      <c r="AK896" s="152"/>
      <c r="AL896" s="135"/>
      <c r="AM896" s="172"/>
      <c r="AN896" s="172"/>
      <c r="AO896" s="173"/>
    </row>
    <row r="897" spans="2:41" s="82" customFormat="1" ht="35.25" customHeight="1" x14ac:dyDescent="0.2">
      <c r="B897" s="171">
        <v>893</v>
      </c>
      <c r="C897" s="170"/>
      <c r="D897" s="88"/>
      <c r="E897" s="113"/>
      <c r="F897" s="95"/>
      <c r="G897" s="105"/>
      <c r="H897" s="106"/>
      <c r="I897" s="105"/>
      <c r="J897" s="107"/>
      <c r="K897" s="99"/>
      <c r="L897" s="117"/>
      <c r="M897" s="118"/>
      <c r="N897" s="95"/>
      <c r="O897" s="88"/>
      <c r="P897" s="96"/>
      <c r="Q897" s="95"/>
      <c r="R897" s="88"/>
      <c r="S897" s="96"/>
      <c r="T897" s="122"/>
      <c r="U897" s="160"/>
      <c r="V897" s="168"/>
      <c r="W897" s="133"/>
      <c r="X897" s="133"/>
      <c r="Y897" s="134"/>
      <c r="Z897" s="515"/>
      <c r="AA897" s="138"/>
      <c r="AB897" s="139"/>
      <c r="AC897" s="140"/>
      <c r="AD897" s="148"/>
      <c r="AE897" s="149"/>
      <c r="AF897" s="150"/>
      <c r="AG897" s="151"/>
      <c r="AH897" s="151"/>
      <c r="AI897" s="151"/>
      <c r="AJ897" s="151"/>
      <c r="AK897" s="152"/>
      <c r="AL897" s="135"/>
      <c r="AM897" s="172"/>
      <c r="AN897" s="172"/>
      <c r="AO897" s="173"/>
    </row>
    <row r="898" spans="2:41" s="82" customFormat="1" ht="35.25" customHeight="1" x14ac:dyDescent="0.2">
      <c r="B898" s="171">
        <v>894</v>
      </c>
      <c r="C898" s="170"/>
      <c r="D898" s="88"/>
      <c r="E898" s="113"/>
      <c r="F898" s="95"/>
      <c r="G898" s="105"/>
      <c r="H898" s="106"/>
      <c r="I898" s="105"/>
      <c r="J898" s="107"/>
      <c r="K898" s="99"/>
      <c r="L898" s="117"/>
      <c r="M898" s="118"/>
      <c r="N898" s="95"/>
      <c r="O898" s="88"/>
      <c r="P898" s="96"/>
      <c r="Q898" s="95"/>
      <c r="R898" s="88"/>
      <c r="S898" s="96"/>
      <c r="T898" s="122"/>
      <c r="U898" s="160"/>
      <c r="V898" s="168"/>
      <c r="W898" s="133"/>
      <c r="X898" s="133"/>
      <c r="Y898" s="134"/>
      <c r="Z898" s="515"/>
      <c r="AA898" s="138"/>
      <c r="AB898" s="139"/>
      <c r="AC898" s="140"/>
      <c r="AD898" s="148"/>
      <c r="AE898" s="149"/>
      <c r="AF898" s="150"/>
      <c r="AG898" s="151"/>
      <c r="AH898" s="151"/>
      <c r="AI898" s="151"/>
      <c r="AJ898" s="151"/>
      <c r="AK898" s="152"/>
      <c r="AL898" s="135"/>
      <c r="AM898" s="172"/>
      <c r="AN898" s="172"/>
      <c r="AO898" s="173"/>
    </row>
    <row r="899" spans="2:41" s="82" customFormat="1" ht="35.25" customHeight="1" x14ac:dyDescent="0.2">
      <c r="B899" s="171">
        <v>895</v>
      </c>
      <c r="C899" s="170"/>
      <c r="D899" s="88"/>
      <c r="E899" s="113"/>
      <c r="F899" s="95"/>
      <c r="G899" s="105"/>
      <c r="H899" s="106"/>
      <c r="I899" s="105"/>
      <c r="J899" s="107"/>
      <c r="K899" s="99"/>
      <c r="L899" s="117"/>
      <c r="M899" s="118"/>
      <c r="N899" s="95"/>
      <c r="O899" s="88"/>
      <c r="P899" s="96"/>
      <c r="Q899" s="95"/>
      <c r="R899" s="88"/>
      <c r="S899" s="96"/>
      <c r="T899" s="122"/>
      <c r="U899" s="160"/>
      <c r="V899" s="168"/>
      <c r="W899" s="133"/>
      <c r="X899" s="133"/>
      <c r="Y899" s="134"/>
      <c r="Z899" s="515"/>
      <c r="AA899" s="138"/>
      <c r="AB899" s="139"/>
      <c r="AC899" s="140"/>
      <c r="AD899" s="148"/>
      <c r="AE899" s="149"/>
      <c r="AF899" s="150"/>
      <c r="AG899" s="151"/>
      <c r="AH899" s="151"/>
      <c r="AI899" s="151"/>
      <c r="AJ899" s="151"/>
      <c r="AK899" s="152"/>
      <c r="AL899" s="135"/>
      <c r="AM899" s="172"/>
      <c r="AN899" s="172"/>
      <c r="AO899" s="173"/>
    </row>
    <row r="900" spans="2:41" s="82" customFormat="1" ht="35.25" customHeight="1" x14ac:dyDescent="0.2">
      <c r="B900" s="171">
        <v>896</v>
      </c>
      <c r="C900" s="170"/>
      <c r="D900" s="88"/>
      <c r="E900" s="113"/>
      <c r="F900" s="95"/>
      <c r="G900" s="105"/>
      <c r="H900" s="106"/>
      <c r="I900" s="105"/>
      <c r="J900" s="107"/>
      <c r="K900" s="99"/>
      <c r="L900" s="117"/>
      <c r="M900" s="118"/>
      <c r="N900" s="95"/>
      <c r="O900" s="88"/>
      <c r="P900" s="96"/>
      <c r="Q900" s="95"/>
      <c r="R900" s="88"/>
      <c r="S900" s="96"/>
      <c r="T900" s="122"/>
      <c r="U900" s="160"/>
      <c r="V900" s="168"/>
      <c r="W900" s="133"/>
      <c r="X900" s="133"/>
      <c r="Y900" s="134"/>
      <c r="Z900" s="515"/>
      <c r="AA900" s="138"/>
      <c r="AB900" s="139"/>
      <c r="AC900" s="140"/>
      <c r="AD900" s="148"/>
      <c r="AE900" s="149"/>
      <c r="AF900" s="150"/>
      <c r="AG900" s="151"/>
      <c r="AH900" s="151"/>
      <c r="AI900" s="151"/>
      <c r="AJ900" s="151"/>
      <c r="AK900" s="152"/>
      <c r="AL900" s="135"/>
      <c r="AM900" s="172"/>
      <c r="AN900" s="172"/>
      <c r="AO900" s="173"/>
    </row>
    <row r="901" spans="2:41" s="82" customFormat="1" ht="35.25" customHeight="1" x14ac:dyDescent="0.2">
      <c r="B901" s="171">
        <v>897</v>
      </c>
      <c r="C901" s="170"/>
      <c r="D901" s="88"/>
      <c r="E901" s="113"/>
      <c r="F901" s="95"/>
      <c r="G901" s="105"/>
      <c r="H901" s="106"/>
      <c r="I901" s="105"/>
      <c r="J901" s="107"/>
      <c r="K901" s="99"/>
      <c r="L901" s="117"/>
      <c r="M901" s="118"/>
      <c r="N901" s="95"/>
      <c r="O901" s="88"/>
      <c r="P901" s="96"/>
      <c r="Q901" s="95"/>
      <c r="R901" s="88"/>
      <c r="S901" s="96"/>
      <c r="T901" s="122"/>
      <c r="U901" s="160"/>
      <c r="V901" s="168"/>
      <c r="W901" s="133"/>
      <c r="X901" s="133"/>
      <c r="Y901" s="134"/>
      <c r="Z901" s="515"/>
      <c r="AA901" s="138"/>
      <c r="AB901" s="139"/>
      <c r="AC901" s="140"/>
      <c r="AD901" s="148"/>
      <c r="AE901" s="149"/>
      <c r="AF901" s="150"/>
      <c r="AG901" s="151"/>
      <c r="AH901" s="151"/>
      <c r="AI901" s="151"/>
      <c r="AJ901" s="151"/>
      <c r="AK901" s="152"/>
      <c r="AL901" s="135"/>
      <c r="AM901" s="172"/>
      <c r="AN901" s="172"/>
      <c r="AO901" s="173"/>
    </row>
    <row r="902" spans="2:41" s="82" customFormat="1" ht="35.25" customHeight="1" x14ac:dyDescent="0.2">
      <c r="B902" s="171">
        <v>898</v>
      </c>
      <c r="C902" s="170"/>
      <c r="D902" s="88"/>
      <c r="E902" s="113"/>
      <c r="F902" s="95"/>
      <c r="G902" s="105"/>
      <c r="H902" s="106"/>
      <c r="I902" s="105"/>
      <c r="J902" s="107"/>
      <c r="K902" s="99"/>
      <c r="L902" s="117"/>
      <c r="M902" s="118"/>
      <c r="N902" s="95"/>
      <c r="O902" s="88"/>
      <c r="P902" s="96"/>
      <c r="Q902" s="95"/>
      <c r="R902" s="88"/>
      <c r="S902" s="96"/>
      <c r="T902" s="122"/>
      <c r="U902" s="160"/>
      <c r="V902" s="168"/>
      <c r="W902" s="133"/>
      <c r="X902" s="133"/>
      <c r="Y902" s="134"/>
      <c r="Z902" s="515"/>
      <c r="AA902" s="138"/>
      <c r="AB902" s="139"/>
      <c r="AC902" s="140"/>
      <c r="AD902" s="148"/>
      <c r="AE902" s="149"/>
      <c r="AF902" s="150"/>
      <c r="AG902" s="151"/>
      <c r="AH902" s="151"/>
      <c r="AI902" s="151"/>
      <c r="AJ902" s="151"/>
      <c r="AK902" s="152"/>
      <c r="AL902" s="135"/>
      <c r="AM902" s="172"/>
      <c r="AN902" s="172"/>
      <c r="AO902" s="173"/>
    </row>
    <row r="903" spans="2:41" s="82" customFormat="1" ht="35.25" customHeight="1" x14ac:dyDescent="0.2">
      <c r="B903" s="171">
        <v>899</v>
      </c>
      <c r="C903" s="170"/>
      <c r="D903" s="88"/>
      <c r="E903" s="113"/>
      <c r="F903" s="95"/>
      <c r="G903" s="105"/>
      <c r="H903" s="106"/>
      <c r="I903" s="105"/>
      <c r="J903" s="107"/>
      <c r="K903" s="99"/>
      <c r="L903" s="117"/>
      <c r="M903" s="118"/>
      <c r="N903" s="95"/>
      <c r="O903" s="88"/>
      <c r="P903" s="96"/>
      <c r="Q903" s="95"/>
      <c r="R903" s="88"/>
      <c r="S903" s="96"/>
      <c r="T903" s="122"/>
      <c r="U903" s="160"/>
      <c r="V903" s="168"/>
      <c r="W903" s="133"/>
      <c r="X903" s="133"/>
      <c r="Y903" s="134"/>
      <c r="Z903" s="515"/>
      <c r="AA903" s="138"/>
      <c r="AB903" s="139"/>
      <c r="AC903" s="140"/>
      <c r="AD903" s="148"/>
      <c r="AE903" s="149"/>
      <c r="AF903" s="150"/>
      <c r="AG903" s="151"/>
      <c r="AH903" s="151"/>
      <c r="AI903" s="151"/>
      <c r="AJ903" s="151"/>
      <c r="AK903" s="152"/>
      <c r="AL903" s="135"/>
      <c r="AM903" s="172"/>
      <c r="AN903" s="172"/>
      <c r="AO903" s="173"/>
    </row>
    <row r="904" spans="2:41" s="82" customFormat="1" ht="35.25" customHeight="1" x14ac:dyDescent="0.2">
      <c r="B904" s="171">
        <v>900</v>
      </c>
      <c r="C904" s="170"/>
      <c r="D904" s="88"/>
      <c r="E904" s="113"/>
      <c r="F904" s="95"/>
      <c r="G904" s="105"/>
      <c r="H904" s="106"/>
      <c r="I904" s="105"/>
      <c r="J904" s="107"/>
      <c r="K904" s="99"/>
      <c r="L904" s="117"/>
      <c r="M904" s="118"/>
      <c r="N904" s="95"/>
      <c r="O904" s="88"/>
      <c r="P904" s="96"/>
      <c r="Q904" s="95"/>
      <c r="R904" s="88"/>
      <c r="S904" s="96"/>
      <c r="T904" s="122"/>
      <c r="U904" s="160"/>
      <c r="V904" s="168"/>
      <c r="W904" s="133"/>
      <c r="X904" s="133"/>
      <c r="Y904" s="134"/>
      <c r="Z904" s="515"/>
      <c r="AA904" s="138"/>
      <c r="AB904" s="139"/>
      <c r="AC904" s="140"/>
      <c r="AD904" s="148"/>
      <c r="AE904" s="149"/>
      <c r="AF904" s="150"/>
      <c r="AG904" s="151"/>
      <c r="AH904" s="151"/>
      <c r="AI904" s="151"/>
      <c r="AJ904" s="151"/>
      <c r="AK904" s="152"/>
      <c r="AL904" s="135"/>
      <c r="AM904" s="172"/>
      <c r="AN904" s="172"/>
      <c r="AO904" s="173"/>
    </row>
    <row r="905" spans="2:41" s="82" customFormat="1" ht="35.25" customHeight="1" x14ac:dyDescent="0.2">
      <c r="B905" s="171">
        <v>901</v>
      </c>
      <c r="C905" s="170"/>
      <c r="D905" s="88"/>
      <c r="E905" s="113"/>
      <c r="F905" s="95"/>
      <c r="G905" s="105"/>
      <c r="H905" s="106"/>
      <c r="I905" s="105"/>
      <c r="J905" s="107"/>
      <c r="K905" s="99"/>
      <c r="L905" s="117"/>
      <c r="M905" s="118"/>
      <c r="N905" s="95"/>
      <c r="O905" s="88"/>
      <c r="P905" s="96"/>
      <c r="Q905" s="95"/>
      <c r="R905" s="88"/>
      <c r="S905" s="96"/>
      <c r="T905" s="122"/>
      <c r="U905" s="160"/>
      <c r="V905" s="168"/>
      <c r="W905" s="133"/>
      <c r="X905" s="133"/>
      <c r="Y905" s="134"/>
      <c r="Z905" s="515"/>
      <c r="AA905" s="138"/>
      <c r="AB905" s="139"/>
      <c r="AC905" s="140"/>
      <c r="AD905" s="148"/>
      <c r="AE905" s="149"/>
      <c r="AF905" s="150"/>
      <c r="AG905" s="151"/>
      <c r="AH905" s="151"/>
      <c r="AI905" s="151"/>
      <c r="AJ905" s="151"/>
      <c r="AK905" s="152"/>
      <c r="AL905" s="135"/>
      <c r="AM905" s="172"/>
      <c r="AN905" s="172"/>
      <c r="AO905" s="173"/>
    </row>
    <row r="906" spans="2:41" s="82" customFormat="1" ht="35.25" customHeight="1" x14ac:dyDescent="0.2">
      <c r="B906" s="171">
        <v>902</v>
      </c>
      <c r="C906" s="170"/>
      <c r="D906" s="88"/>
      <c r="E906" s="113"/>
      <c r="F906" s="95"/>
      <c r="G906" s="105"/>
      <c r="H906" s="106"/>
      <c r="I906" s="105"/>
      <c r="J906" s="107"/>
      <c r="K906" s="99"/>
      <c r="L906" s="117"/>
      <c r="M906" s="118"/>
      <c r="N906" s="95"/>
      <c r="O906" s="88"/>
      <c r="P906" s="96"/>
      <c r="Q906" s="95"/>
      <c r="R906" s="88"/>
      <c r="S906" s="96"/>
      <c r="T906" s="122"/>
      <c r="U906" s="160"/>
      <c r="V906" s="168"/>
      <c r="W906" s="133"/>
      <c r="X906" s="133"/>
      <c r="Y906" s="134"/>
      <c r="Z906" s="515"/>
      <c r="AA906" s="138"/>
      <c r="AB906" s="139"/>
      <c r="AC906" s="140"/>
      <c r="AD906" s="148"/>
      <c r="AE906" s="149"/>
      <c r="AF906" s="150"/>
      <c r="AG906" s="151"/>
      <c r="AH906" s="151"/>
      <c r="AI906" s="151"/>
      <c r="AJ906" s="151"/>
      <c r="AK906" s="152"/>
      <c r="AL906" s="135"/>
      <c r="AM906" s="172"/>
      <c r="AN906" s="172"/>
      <c r="AO906" s="173"/>
    </row>
    <row r="907" spans="2:41" s="82" customFormat="1" ht="35.25" customHeight="1" x14ac:dyDescent="0.2">
      <c r="B907" s="171">
        <v>903</v>
      </c>
      <c r="C907" s="170"/>
      <c r="D907" s="88"/>
      <c r="E907" s="113"/>
      <c r="F907" s="95"/>
      <c r="G907" s="105"/>
      <c r="H907" s="106"/>
      <c r="I907" s="105"/>
      <c r="J907" s="107"/>
      <c r="K907" s="99"/>
      <c r="L907" s="117"/>
      <c r="M907" s="118"/>
      <c r="N907" s="95"/>
      <c r="O907" s="88"/>
      <c r="P907" s="96"/>
      <c r="Q907" s="95"/>
      <c r="R907" s="88"/>
      <c r="S907" s="96"/>
      <c r="T907" s="122"/>
      <c r="U907" s="160"/>
      <c r="V907" s="168"/>
      <c r="W907" s="133"/>
      <c r="X907" s="133"/>
      <c r="Y907" s="134"/>
      <c r="Z907" s="515"/>
      <c r="AA907" s="138"/>
      <c r="AB907" s="139"/>
      <c r="AC907" s="140"/>
      <c r="AD907" s="148"/>
      <c r="AE907" s="149"/>
      <c r="AF907" s="150"/>
      <c r="AG907" s="151"/>
      <c r="AH907" s="151"/>
      <c r="AI907" s="151"/>
      <c r="AJ907" s="151"/>
      <c r="AK907" s="152"/>
      <c r="AL907" s="135"/>
      <c r="AM907" s="172"/>
      <c r="AN907" s="172"/>
      <c r="AO907" s="173"/>
    </row>
    <row r="908" spans="2:41" s="82" customFormat="1" ht="35.25" customHeight="1" x14ac:dyDescent="0.2">
      <c r="B908" s="171">
        <v>904</v>
      </c>
      <c r="C908" s="170"/>
      <c r="D908" s="88"/>
      <c r="E908" s="113"/>
      <c r="F908" s="95"/>
      <c r="G908" s="105"/>
      <c r="H908" s="106"/>
      <c r="I908" s="105"/>
      <c r="J908" s="107"/>
      <c r="K908" s="99"/>
      <c r="L908" s="117"/>
      <c r="M908" s="118"/>
      <c r="N908" s="95"/>
      <c r="O908" s="88"/>
      <c r="P908" s="96"/>
      <c r="Q908" s="95"/>
      <c r="R908" s="88"/>
      <c r="S908" s="96"/>
      <c r="T908" s="122"/>
      <c r="U908" s="160"/>
      <c r="V908" s="168"/>
      <c r="W908" s="133"/>
      <c r="X908" s="133"/>
      <c r="Y908" s="134"/>
      <c r="Z908" s="515"/>
      <c r="AA908" s="138"/>
      <c r="AB908" s="139"/>
      <c r="AC908" s="140"/>
      <c r="AD908" s="148"/>
      <c r="AE908" s="149"/>
      <c r="AF908" s="150"/>
      <c r="AG908" s="151"/>
      <c r="AH908" s="151"/>
      <c r="AI908" s="151"/>
      <c r="AJ908" s="151"/>
      <c r="AK908" s="152"/>
      <c r="AL908" s="135"/>
      <c r="AM908" s="172"/>
      <c r="AN908" s="172"/>
      <c r="AO908" s="173"/>
    </row>
    <row r="909" spans="2:41" s="82" customFormat="1" ht="35.25" customHeight="1" x14ac:dyDescent="0.2">
      <c r="B909" s="171">
        <v>905</v>
      </c>
      <c r="C909" s="170"/>
      <c r="D909" s="88"/>
      <c r="E909" s="113"/>
      <c r="F909" s="95"/>
      <c r="G909" s="105"/>
      <c r="H909" s="106"/>
      <c r="I909" s="105"/>
      <c r="J909" s="107"/>
      <c r="K909" s="99"/>
      <c r="L909" s="117"/>
      <c r="M909" s="118"/>
      <c r="N909" s="95"/>
      <c r="O909" s="88"/>
      <c r="P909" s="96"/>
      <c r="Q909" s="95"/>
      <c r="R909" s="88"/>
      <c r="S909" s="96"/>
      <c r="T909" s="122"/>
      <c r="U909" s="160"/>
      <c r="V909" s="168"/>
      <c r="W909" s="133"/>
      <c r="X909" s="133"/>
      <c r="Y909" s="134"/>
      <c r="Z909" s="515"/>
      <c r="AA909" s="138"/>
      <c r="AB909" s="139"/>
      <c r="AC909" s="140"/>
      <c r="AD909" s="148"/>
      <c r="AE909" s="149"/>
      <c r="AF909" s="150"/>
      <c r="AG909" s="151"/>
      <c r="AH909" s="151"/>
      <c r="AI909" s="151"/>
      <c r="AJ909" s="151"/>
      <c r="AK909" s="152"/>
      <c r="AL909" s="135"/>
      <c r="AM909" s="172"/>
      <c r="AN909" s="172"/>
      <c r="AO909" s="173"/>
    </row>
    <row r="910" spans="2:41" s="82" customFormat="1" ht="35.25" customHeight="1" x14ac:dyDescent="0.2">
      <c r="B910" s="171">
        <v>906</v>
      </c>
      <c r="C910" s="170"/>
      <c r="D910" s="88"/>
      <c r="E910" s="113"/>
      <c r="F910" s="95"/>
      <c r="G910" s="105"/>
      <c r="H910" s="106"/>
      <c r="I910" s="105"/>
      <c r="J910" s="107"/>
      <c r="K910" s="99"/>
      <c r="L910" s="117"/>
      <c r="M910" s="118"/>
      <c r="N910" s="95"/>
      <c r="O910" s="88"/>
      <c r="P910" s="96"/>
      <c r="Q910" s="95"/>
      <c r="R910" s="88"/>
      <c r="S910" s="96"/>
      <c r="T910" s="122"/>
      <c r="U910" s="160"/>
      <c r="V910" s="168"/>
      <c r="W910" s="133"/>
      <c r="X910" s="133"/>
      <c r="Y910" s="134"/>
      <c r="Z910" s="515"/>
      <c r="AA910" s="138"/>
      <c r="AB910" s="139"/>
      <c r="AC910" s="140"/>
      <c r="AD910" s="148"/>
      <c r="AE910" s="149"/>
      <c r="AF910" s="150"/>
      <c r="AG910" s="151"/>
      <c r="AH910" s="151"/>
      <c r="AI910" s="151"/>
      <c r="AJ910" s="151"/>
      <c r="AK910" s="152"/>
      <c r="AL910" s="135"/>
      <c r="AM910" s="172"/>
      <c r="AN910" s="172"/>
      <c r="AO910" s="173"/>
    </row>
    <row r="911" spans="2:41" s="82" customFormat="1" ht="35.25" customHeight="1" x14ac:dyDescent="0.2">
      <c r="B911" s="171">
        <v>907</v>
      </c>
      <c r="C911" s="170"/>
      <c r="D911" s="88"/>
      <c r="E911" s="113"/>
      <c r="F911" s="95"/>
      <c r="G911" s="105"/>
      <c r="H911" s="106"/>
      <c r="I911" s="105"/>
      <c r="J911" s="107"/>
      <c r="K911" s="99"/>
      <c r="L911" s="117"/>
      <c r="M911" s="118"/>
      <c r="N911" s="95"/>
      <c r="O911" s="88"/>
      <c r="P911" s="96"/>
      <c r="Q911" s="95"/>
      <c r="R911" s="88"/>
      <c r="S911" s="96"/>
      <c r="T911" s="122"/>
      <c r="U911" s="160"/>
      <c r="V911" s="168"/>
      <c r="W911" s="133"/>
      <c r="X911" s="133"/>
      <c r="Y911" s="134"/>
      <c r="Z911" s="515"/>
      <c r="AA911" s="138"/>
      <c r="AB911" s="139"/>
      <c r="AC911" s="140"/>
      <c r="AD911" s="148"/>
      <c r="AE911" s="149"/>
      <c r="AF911" s="150"/>
      <c r="AG911" s="151"/>
      <c r="AH911" s="151"/>
      <c r="AI911" s="151"/>
      <c r="AJ911" s="151"/>
      <c r="AK911" s="152"/>
      <c r="AL911" s="135"/>
      <c r="AM911" s="172"/>
      <c r="AN911" s="172"/>
      <c r="AO911" s="173"/>
    </row>
    <row r="912" spans="2:41" s="82" customFormat="1" ht="35.25" customHeight="1" x14ac:dyDescent="0.2">
      <c r="B912" s="171">
        <v>908</v>
      </c>
      <c r="C912" s="170"/>
      <c r="D912" s="88"/>
      <c r="E912" s="113"/>
      <c r="F912" s="95"/>
      <c r="G912" s="105"/>
      <c r="H912" s="106"/>
      <c r="I912" s="105"/>
      <c r="J912" s="107"/>
      <c r="K912" s="99"/>
      <c r="L912" s="117"/>
      <c r="M912" s="118"/>
      <c r="N912" s="95"/>
      <c r="O912" s="88"/>
      <c r="P912" s="96"/>
      <c r="Q912" s="95"/>
      <c r="R912" s="88"/>
      <c r="S912" s="96"/>
      <c r="T912" s="122"/>
      <c r="U912" s="160"/>
      <c r="V912" s="168"/>
      <c r="W912" s="133"/>
      <c r="X912" s="133"/>
      <c r="Y912" s="134"/>
      <c r="Z912" s="515"/>
      <c r="AA912" s="138"/>
      <c r="AB912" s="139"/>
      <c r="AC912" s="140"/>
      <c r="AD912" s="148"/>
      <c r="AE912" s="149"/>
      <c r="AF912" s="150"/>
      <c r="AG912" s="151"/>
      <c r="AH912" s="151"/>
      <c r="AI912" s="151"/>
      <c r="AJ912" s="151"/>
      <c r="AK912" s="152"/>
      <c r="AL912" s="135"/>
      <c r="AM912" s="172"/>
      <c r="AN912" s="172"/>
      <c r="AO912" s="173"/>
    </row>
    <row r="913" spans="2:41" s="82" customFormat="1" ht="35.25" customHeight="1" x14ac:dyDescent="0.2">
      <c r="B913" s="171">
        <v>909</v>
      </c>
      <c r="C913" s="170"/>
      <c r="D913" s="88"/>
      <c r="E913" s="113"/>
      <c r="F913" s="95"/>
      <c r="G913" s="105"/>
      <c r="H913" s="106"/>
      <c r="I913" s="105"/>
      <c r="J913" s="107"/>
      <c r="K913" s="99"/>
      <c r="L913" s="117"/>
      <c r="M913" s="118"/>
      <c r="N913" s="95"/>
      <c r="O913" s="88"/>
      <c r="P913" s="96"/>
      <c r="Q913" s="95"/>
      <c r="R913" s="88"/>
      <c r="S913" s="96"/>
      <c r="T913" s="122"/>
      <c r="U913" s="160"/>
      <c r="V913" s="168"/>
      <c r="W913" s="133"/>
      <c r="X913" s="133"/>
      <c r="Y913" s="134"/>
      <c r="Z913" s="515"/>
      <c r="AA913" s="138"/>
      <c r="AB913" s="139"/>
      <c r="AC913" s="140"/>
      <c r="AD913" s="148"/>
      <c r="AE913" s="149"/>
      <c r="AF913" s="150"/>
      <c r="AG913" s="151"/>
      <c r="AH913" s="151"/>
      <c r="AI913" s="151"/>
      <c r="AJ913" s="151"/>
      <c r="AK913" s="152"/>
      <c r="AL913" s="135"/>
      <c r="AM913" s="172"/>
      <c r="AN913" s="172"/>
      <c r="AO913" s="173"/>
    </row>
    <row r="914" spans="2:41" s="82" customFormat="1" ht="35.25" customHeight="1" x14ac:dyDescent="0.2">
      <c r="B914" s="171">
        <v>910</v>
      </c>
      <c r="C914" s="170"/>
      <c r="D914" s="88"/>
      <c r="E914" s="113"/>
      <c r="F914" s="95"/>
      <c r="G914" s="105"/>
      <c r="H914" s="106"/>
      <c r="I914" s="105"/>
      <c r="J914" s="107"/>
      <c r="K914" s="99"/>
      <c r="L914" s="117"/>
      <c r="M914" s="118"/>
      <c r="N914" s="95"/>
      <c r="O914" s="88"/>
      <c r="P914" s="96"/>
      <c r="Q914" s="95"/>
      <c r="R914" s="88"/>
      <c r="S914" s="96"/>
      <c r="T914" s="122"/>
      <c r="U914" s="160"/>
      <c r="V914" s="168"/>
      <c r="W914" s="133"/>
      <c r="X914" s="133"/>
      <c r="Y914" s="134"/>
      <c r="Z914" s="515"/>
      <c r="AA914" s="138"/>
      <c r="AB914" s="139"/>
      <c r="AC914" s="140"/>
      <c r="AD914" s="148"/>
      <c r="AE914" s="149"/>
      <c r="AF914" s="150"/>
      <c r="AG914" s="151"/>
      <c r="AH914" s="151"/>
      <c r="AI914" s="151"/>
      <c r="AJ914" s="151"/>
      <c r="AK914" s="152"/>
      <c r="AL914" s="135"/>
      <c r="AM914" s="172"/>
      <c r="AN914" s="172"/>
      <c r="AO914" s="173"/>
    </row>
    <row r="915" spans="2:41" s="82" customFormat="1" ht="35.25" customHeight="1" x14ac:dyDescent="0.2">
      <c r="B915" s="171">
        <v>911</v>
      </c>
      <c r="C915" s="170"/>
      <c r="D915" s="88"/>
      <c r="E915" s="113"/>
      <c r="F915" s="95"/>
      <c r="G915" s="105"/>
      <c r="H915" s="106"/>
      <c r="I915" s="105"/>
      <c r="J915" s="107"/>
      <c r="K915" s="99"/>
      <c r="L915" s="117"/>
      <c r="M915" s="118"/>
      <c r="N915" s="95"/>
      <c r="O915" s="88"/>
      <c r="P915" s="96"/>
      <c r="Q915" s="95"/>
      <c r="R915" s="88"/>
      <c r="S915" s="96"/>
      <c r="T915" s="122"/>
      <c r="U915" s="160"/>
      <c r="V915" s="168"/>
      <c r="W915" s="133"/>
      <c r="X915" s="133"/>
      <c r="Y915" s="134"/>
      <c r="Z915" s="515"/>
      <c r="AA915" s="138"/>
      <c r="AB915" s="139"/>
      <c r="AC915" s="140"/>
      <c r="AD915" s="148"/>
      <c r="AE915" s="149"/>
      <c r="AF915" s="150"/>
      <c r="AG915" s="151"/>
      <c r="AH915" s="151"/>
      <c r="AI915" s="151"/>
      <c r="AJ915" s="151"/>
      <c r="AK915" s="152"/>
      <c r="AL915" s="135"/>
      <c r="AM915" s="172"/>
      <c r="AN915" s="172"/>
      <c r="AO915" s="173"/>
    </row>
    <row r="916" spans="2:41" s="82" customFormat="1" ht="35.25" customHeight="1" x14ac:dyDescent="0.2">
      <c r="B916" s="171">
        <v>912</v>
      </c>
      <c r="C916" s="170"/>
      <c r="D916" s="88"/>
      <c r="E916" s="113"/>
      <c r="F916" s="95"/>
      <c r="G916" s="105"/>
      <c r="H916" s="106"/>
      <c r="I916" s="105"/>
      <c r="J916" s="107"/>
      <c r="K916" s="99"/>
      <c r="L916" s="117"/>
      <c r="M916" s="118"/>
      <c r="N916" s="95"/>
      <c r="O916" s="88"/>
      <c r="P916" s="96"/>
      <c r="Q916" s="95"/>
      <c r="R916" s="88"/>
      <c r="S916" s="96"/>
      <c r="T916" s="122"/>
      <c r="U916" s="160"/>
      <c r="V916" s="168"/>
      <c r="W916" s="133"/>
      <c r="X916" s="133"/>
      <c r="Y916" s="134"/>
      <c r="Z916" s="515"/>
      <c r="AA916" s="138"/>
      <c r="AB916" s="139"/>
      <c r="AC916" s="140"/>
      <c r="AD916" s="148"/>
      <c r="AE916" s="149"/>
      <c r="AF916" s="150"/>
      <c r="AG916" s="151"/>
      <c r="AH916" s="151"/>
      <c r="AI916" s="151"/>
      <c r="AJ916" s="151"/>
      <c r="AK916" s="152"/>
      <c r="AL916" s="135"/>
      <c r="AM916" s="172"/>
      <c r="AN916" s="172"/>
      <c r="AO916" s="173"/>
    </row>
    <row r="917" spans="2:41" s="82" customFormat="1" ht="35.25" customHeight="1" x14ac:dyDescent="0.2">
      <c r="B917" s="171">
        <v>913</v>
      </c>
      <c r="C917" s="170"/>
      <c r="D917" s="88"/>
      <c r="E917" s="113"/>
      <c r="F917" s="95"/>
      <c r="G917" s="105"/>
      <c r="H917" s="106"/>
      <c r="I917" s="105"/>
      <c r="J917" s="107"/>
      <c r="K917" s="99"/>
      <c r="L917" s="117"/>
      <c r="M917" s="118"/>
      <c r="N917" s="95"/>
      <c r="O917" s="88"/>
      <c r="P917" s="96"/>
      <c r="Q917" s="95"/>
      <c r="R917" s="88"/>
      <c r="S917" s="96"/>
      <c r="T917" s="122"/>
      <c r="U917" s="160"/>
      <c r="V917" s="168"/>
      <c r="W917" s="133"/>
      <c r="X917" s="133"/>
      <c r="Y917" s="134"/>
      <c r="Z917" s="515"/>
      <c r="AA917" s="138"/>
      <c r="AB917" s="139"/>
      <c r="AC917" s="140"/>
      <c r="AD917" s="148"/>
      <c r="AE917" s="149"/>
      <c r="AF917" s="150"/>
      <c r="AG917" s="151"/>
      <c r="AH917" s="151"/>
      <c r="AI917" s="151"/>
      <c r="AJ917" s="151"/>
      <c r="AK917" s="152"/>
      <c r="AL917" s="135"/>
      <c r="AM917" s="172"/>
      <c r="AN917" s="172"/>
      <c r="AO917" s="173"/>
    </row>
    <row r="918" spans="2:41" s="82" customFormat="1" ht="35.25" customHeight="1" x14ac:dyDescent="0.2">
      <c r="B918" s="171">
        <v>914</v>
      </c>
      <c r="C918" s="170"/>
      <c r="D918" s="88"/>
      <c r="E918" s="113"/>
      <c r="F918" s="95"/>
      <c r="G918" s="105"/>
      <c r="H918" s="106"/>
      <c r="I918" s="105"/>
      <c r="J918" s="107"/>
      <c r="K918" s="99"/>
      <c r="L918" s="117"/>
      <c r="M918" s="118"/>
      <c r="N918" s="95"/>
      <c r="O918" s="88"/>
      <c r="P918" s="96"/>
      <c r="Q918" s="95"/>
      <c r="R918" s="88"/>
      <c r="S918" s="96"/>
      <c r="T918" s="122"/>
      <c r="U918" s="160"/>
      <c r="V918" s="168"/>
      <c r="W918" s="133"/>
      <c r="X918" s="133"/>
      <c r="Y918" s="134"/>
      <c r="Z918" s="515"/>
      <c r="AA918" s="138"/>
      <c r="AB918" s="139"/>
      <c r="AC918" s="140"/>
      <c r="AD918" s="148"/>
      <c r="AE918" s="149"/>
      <c r="AF918" s="150"/>
      <c r="AG918" s="151"/>
      <c r="AH918" s="151"/>
      <c r="AI918" s="151"/>
      <c r="AJ918" s="151"/>
      <c r="AK918" s="152"/>
      <c r="AL918" s="135"/>
      <c r="AM918" s="172"/>
      <c r="AN918" s="172"/>
      <c r="AO918" s="173"/>
    </row>
    <row r="919" spans="2:41" s="82" customFormat="1" ht="35.25" customHeight="1" x14ac:dyDescent="0.2">
      <c r="B919" s="171">
        <v>915</v>
      </c>
      <c r="C919" s="170"/>
      <c r="D919" s="88"/>
      <c r="E919" s="113"/>
      <c r="F919" s="95"/>
      <c r="G919" s="105"/>
      <c r="H919" s="106"/>
      <c r="I919" s="105"/>
      <c r="J919" s="107"/>
      <c r="K919" s="99"/>
      <c r="L919" s="117"/>
      <c r="M919" s="118"/>
      <c r="N919" s="95"/>
      <c r="O919" s="88"/>
      <c r="P919" s="96"/>
      <c r="Q919" s="95"/>
      <c r="R919" s="88"/>
      <c r="S919" s="96"/>
      <c r="T919" s="122"/>
      <c r="U919" s="160"/>
      <c r="V919" s="168"/>
      <c r="W919" s="133"/>
      <c r="X919" s="133"/>
      <c r="Y919" s="134"/>
      <c r="Z919" s="515"/>
      <c r="AA919" s="138"/>
      <c r="AB919" s="139"/>
      <c r="AC919" s="140"/>
      <c r="AD919" s="148"/>
      <c r="AE919" s="149"/>
      <c r="AF919" s="150"/>
      <c r="AG919" s="151"/>
      <c r="AH919" s="151"/>
      <c r="AI919" s="151"/>
      <c r="AJ919" s="151"/>
      <c r="AK919" s="152"/>
      <c r="AL919" s="135"/>
      <c r="AM919" s="172"/>
      <c r="AN919" s="172"/>
      <c r="AO919" s="173"/>
    </row>
    <row r="920" spans="2:41" s="82" customFormat="1" ht="35.25" customHeight="1" x14ac:dyDescent="0.2">
      <c r="B920" s="171">
        <v>916</v>
      </c>
      <c r="C920" s="170"/>
      <c r="D920" s="88"/>
      <c r="E920" s="113"/>
      <c r="F920" s="95"/>
      <c r="G920" s="105"/>
      <c r="H920" s="106"/>
      <c r="I920" s="105"/>
      <c r="J920" s="107"/>
      <c r="K920" s="99"/>
      <c r="L920" s="117"/>
      <c r="M920" s="118"/>
      <c r="N920" s="95"/>
      <c r="O920" s="88"/>
      <c r="P920" s="96"/>
      <c r="Q920" s="95"/>
      <c r="R920" s="88"/>
      <c r="S920" s="96"/>
      <c r="T920" s="122"/>
      <c r="U920" s="160"/>
      <c r="V920" s="168"/>
      <c r="W920" s="133"/>
      <c r="X920" s="133"/>
      <c r="Y920" s="134"/>
      <c r="Z920" s="515"/>
      <c r="AA920" s="138"/>
      <c r="AB920" s="139"/>
      <c r="AC920" s="140"/>
      <c r="AD920" s="148"/>
      <c r="AE920" s="149"/>
      <c r="AF920" s="150"/>
      <c r="AG920" s="151"/>
      <c r="AH920" s="151"/>
      <c r="AI920" s="151"/>
      <c r="AJ920" s="151"/>
      <c r="AK920" s="152"/>
      <c r="AL920" s="135"/>
      <c r="AM920" s="172"/>
      <c r="AN920" s="172"/>
      <c r="AO920" s="173"/>
    </row>
    <row r="921" spans="2:41" s="82" customFormat="1" ht="35.25" customHeight="1" x14ac:dyDescent="0.2">
      <c r="B921" s="171">
        <v>917</v>
      </c>
      <c r="C921" s="170"/>
      <c r="D921" s="88"/>
      <c r="E921" s="113"/>
      <c r="F921" s="95"/>
      <c r="G921" s="105"/>
      <c r="H921" s="106"/>
      <c r="I921" s="105"/>
      <c r="J921" s="107"/>
      <c r="K921" s="99"/>
      <c r="L921" s="117"/>
      <c r="M921" s="118"/>
      <c r="N921" s="95"/>
      <c r="O921" s="88"/>
      <c r="P921" s="96"/>
      <c r="Q921" s="95"/>
      <c r="R921" s="88"/>
      <c r="S921" s="96"/>
      <c r="T921" s="122"/>
      <c r="U921" s="160"/>
      <c r="V921" s="168"/>
      <c r="W921" s="133"/>
      <c r="X921" s="133"/>
      <c r="Y921" s="134"/>
      <c r="Z921" s="515"/>
      <c r="AA921" s="138"/>
      <c r="AB921" s="139"/>
      <c r="AC921" s="140"/>
      <c r="AD921" s="148"/>
      <c r="AE921" s="149"/>
      <c r="AF921" s="150"/>
      <c r="AG921" s="151"/>
      <c r="AH921" s="151"/>
      <c r="AI921" s="151"/>
      <c r="AJ921" s="151"/>
      <c r="AK921" s="152"/>
      <c r="AL921" s="135"/>
      <c r="AM921" s="172"/>
      <c r="AN921" s="172"/>
      <c r="AO921" s="173"/>
    </row>
    <row r="922" spans="2:41" s="82" customFormat="1" ht="35.25" customHeight="1" x14ac:dyDescent="0.2">
      <c r="B922" s="171">
        <v>918</v>
      </c>
      <c r="C922" s="170"/>
      <c r="D922" s="88"/>
      <c r="E922" s="113"/>
      <c r="F922" s="95"/>
      <c r="G922" s="105"/>
      <c r="H922" s="106"/>
      <c r="I922" s="105"/>
      <c r="J922" s="107"/>
      <c r="K922" s="99"/>
      <c r="L922" s="117"/>
      <c r="M922" s="118"/>
      <c r="N922" s="95"/>
      <c r="O922" s="88"/>
      <c r="P922" s="96"/>
      <c r="Q922" s="95"/>
      <c r="R922" s="88"/>
      <c r="S922" s="96"/>
      <c r="T922" s="122"/>
      <c r="U922" s="160"/>
      <c r="V922" s="168"/>
      <c r="W922" s="133"/>
      <c r="X922" s="133"/>
      <c r="Y922" s="134"/>
      <c r="Z922" s="515"/>
      <c r="AA922" s="138"/>
      <c r="AB922" s="139"/>
      <c r="AC922" s="140"/>
      <c r="AD922" s="148"/>
      <c r="AE922" s="149"/>
      <c r="AF922" s="150"/>
      <c r="AG922" s="151"/>
      <c r="AH922" s="151"/>
      <c r="AI922" s="151"/>
      <c r="AJ922" s="151"/>
      <c r="AK922" s="152"/>
      <c r="AL922" s="135"/>
      <c r="AM922" s="172"/>
      <c r="AN922" s="172"/>
      <c r="AO922" s="173"/>
    </row>
    <row r="923" spans="2:41" s="82" customFormat="1" ht="35.25" customHeight="1" x14ac:dyDescent="0.2">
      <c r="B923" s="171">
        <v>919</v>
      </c>
      <c r="C923" s="170"/>
      <c r="D923" s="88"/>
      <c r="E923" s="113"/>
      <c r="F923" s="95"/>
      <c r="G923" s="105"/>
      <c r="H923" s="106"/>
      <c r="I923" s="105"/>
      <c r="J923" s="107"/>
      <c r="K923" s="99"/>
      <c r="L923" s="117"/>
      <c r="M923" s="118"/>
      <c r="N923" s="95"/>
      <c r="O923" s="88"/>
      <c r="P923" s="96"/>
      <c r="Q923" s="95"/>
      <c r="R923" s="88"/>
      <c r="S923" s="96"/>
      <c r="T923" s="122"/>
      <c r="U923" s="160"/>
      <c r="V923" s="168"/>
      <c r="W923" s="133"/>
      <c r="X923" s="133"/>
      <c r="Y923" s="134"/>
      <c r="Z923" s="515"/>
      <c r="AA923" s="138"/>
      <c r="AB923" s="139"/>
      <c r="AC923" s="140"/>
      <c r="AD923" s="148"/>
      <c r="AE923" s="149"/>
      <c r="AF923" s="150"/>
      <c r="AG923" s="151"/>
      <c r="AH923" s="151"/>
      <c r="AI923" s="151"/>
      <c r="AJ923" s="151"/>
      <c r="AK923" s="152"/>
      <c r="AL923" s="135"/>
      <c r="AM923" s="172"/>
      <c r="AN923" s="172"/>
      <c r="AO923" s="173"/>
    </row>
    <row r="924" spans="2:41" s="82" customFormat="1" ht="35.25" customHeight="1" x14ac:dyDescent="0.2">
      <c r="B924" s="171">
        <v>920</v>
      </c>
      <c r="C924" s="170"/>
      <c r="D924" s="88"/>
      <c r="E924" s="113"/>
      <c r="F924" s="95"/>
      <c r="G924" s="105"/>
      <c r="H924" s="106"/>
      <c r="I924" s="105"/>
      <c r="J924" s="107"/>
      <c r="K924" s="99"/>
      <c r="L924" s="117"/>
      <c r="M924" s="118"/>
      <c r="N924" s="95"/>
      <c r="O924" s="88"/>
      <c r="P924" s="96"/>
      <c r="Q924" s="95"/>
      <c r="R924" s="88"/>
      <c r="S924" s="96"/>
      <c r="T924" s="122"/>
      <c r="U924" s="160"/>
      <c r="V924" s="168"/>
      <c r="W924" s="133"/>
      <c r="X924" s="133"/>
      <c r="Y924" s="134"/>
      <c r="Z924" s="515"/>
      <c r="AA924" s="138"/>
      <c r="AB924" s="139"/>
      <c r="AC924" s="140"/>
      <c r="AD924" s="148"/>
      <c r="AE924" s="149"/>
      <c r="AF924" s="150"/>
      <c r="AG924" s="151"/>
      <c r="AH924" s="151"/>
      <c r="AI924" s="151"/>
      <c r="AJ924" s="151"/>
      <c r="AK924" s="152"/>
      <c r="AL924" s="135"/>
      <c r="AM924" s="172"/>
      <c r="AN924" s="172"/>
      <c r="AO924" s="173"/>
    </row>
    <row r="925" spans="2:41" s="82" customFormat="1" ht="35.25" customHeight="1" x14ac:dyDescent="0.2">
      <c r="B925" s="171">
        <v>921</v>
      </c>
      <c r="C925" s="170"/>
      <c r="D925" s="88"/>
      <c r="E925" s="113"/>
      <c r="F925" s="95"/>
      <c r="G925" s="105"/>
      <c r="H925" s="106"/>
      <c r="I925" s="105"/>
      <c r="J925" s="107"/>
      <c r="K925" s="99"/>
      <c r="L925" s="117"/>
      <c r="M925" s="118"/>
      <c r="N925" s="95"/>
      <c r="O925" s="88"/>
      <c r="P925" s="96"/>
      <c r="Q925" s="95"/>
      <c r="R925" s="88"/>
      <c r="S925" s="96"/>
      <c r="T925" s="122"/>
      <c r="U925" s="160"/>
      <c r="V925" s="168"/>
      <c r="W925" s="133"/>
      <c r="X925" s="133"/>
      <c r="Y925" s="134"/>
      <c r="Z925" s="515"/>
      <c r="AA925" s="138"/>
      <c r="AB925" s="139"/>
      <c r="AC925" s="140"/>
      <c r="AD925" s="148"/>
      <c r="AE925" s="149"/>
      <c r="AF925" s="150"/>
      <c r="AG925" s="151"/>
      <c r="AH925" s="151"/>
      <c r="AI925" s="151"/>
      <c r="AJ925" s="151"/>
      <c r="AK925" s="152"/>
      <c r="AL925" s="135"/>
      <c r="AM925" s="172"/>
      <c r="AN925" s="172"/>
      <c r="AO925" s="173"/>
    </row>
    <row r="926" spans="2:41" s="82" customFormat="1" ht="35.25" customHeight="1" x14ac:dyDescent="0.2">
      <c r="B926" s="171">
        <v>922</v>
      </c>
      <c r="C926" s="170"/>
      <c r="D926" s="88"/>
      <c r="E926" s="113"/>
      <c r="F926" s="95"/>
      <c r="G926" s="105"/>
      <c r="H926" s="106"/>
      <c r="I926" s="105"/>
      <c r="J926" s="107"/>
      <c r="K926" s="99"/>
      <c r="L926" s="117"/>
      <c r="M926" s="118"/>
      <c r="N926" s="95"/>
      <c r="O926" s="88"/>
      <c r="P926" s="96"/>
      <c r="Q926" s="95"/>
      <c r="R926" s="88"/>
      <c r="S926" s="96"/>
      <c r="T926" s="122"/>
      <c r="U926" s="160"/>
      <c r="V926" s="168"/>
      <c r="W926" s="133"/>
      <c r="X926" s="133"/>
      <c r="Y926" s="134"/>
      <c r="Z926" s="515"/>
      <c r="AA926" s="138"/>
      <c r="AB926" s="139"/>
      <c r="AC926" s="140"/>
      <c r="AD926" s="148"/>
      <c r="AE926" s="149"/>
      <c r="AF926" s="150"/>
      <c r="AG926" s="151"/>
      <c r="AH926" s="151"/>
      <c r="AI926" s="151"/>
      <c r="AJ926" s="151"/>
      <c r="AK926" s="152"/>
      <c r="AL926" s="135"/>
      <c r="AM926" s="172"/>
      <c r="AN926" s="172"/>
      <c r="AO926" s="173"/>
    </row>
    <row r="927" spans="2:41" s="82" customFormat="1" ht="35.25" customHeight="1" x14ac:dyDescent="0.2">
      <c r="B927" s="171">
        <v>923</v>
      </c>
      <c r="C927" s="170"/>
      <c r="D927" s="88"/>
      <c r="E927" s="113"/>
      <c r="F927" s="95"/>
      <c r="G927" s="105"/>
      <c r="H927" s="106"/>
      <c r="I927" s="105"/>
      <c r="J927" s="107"/>
      <c r="K927" s="99"/>
      <c r="L927" s="117"/>
      <c r="M927" s="118"/>
      <c r="N927" s="95"/>
      <c r="O927" s="88"/>
      <c r="P927" s="96"/>
      <c r="Q927" s="95"/>
      <c r="R927" s="88"/>
      <c r="S927" s="96"/>
      <c r="T927" s="122"/>
      <c r="U927" s="160"/>
      <c r="V927" s="168"/>
      <c r="W927" s="133"/>
      <c r="X927" s="133"/>
      <c r="Y927" s="134"/>
      <c r="Z927" s="515"/>
      <c r="AA927" s="138"/>
      <c r="AB927" s="139"/>
      <c r="AC927" s="140"/>
      <c r="AD927" s="148"/>
      <c r="AE927" s="149"/>
      <c r="AF927" s="150"/>
      <c r="AG927" s="151"/>
      <c r="AH927" s="151"/>
      <c r="AI927" s="151"/>
      <c r="AJ927" s="151"/>
      <c r="AK927" s="152"/>
      <c r="AL927" s="135"/>
      <c r="AM927" s="172"/>
      <c r="AN927" s="172"/>
      <c r="AO927" s="173"/>
    </row>
    <row r="928" spans="2:41" s="82" customFormat="1" ht="35.25" customHeight="1" x14ac:dyDescent="0.2">
      <c r="B928" s="171">
        <v>924</v>
      </c>
      <c r="C928" s="170"/>
      <c r="D928" s="88"/>
      <c r="E928" s="113"/>
      <c r="F928" s="95"/>
      <c r="G928" s="105"/>
      <c r="H928" s="106"/>
      <c r="I928" s="105"/>
      <c r="J928" s="107"/>
      <c r="K928" s="99"/>
      <c r="L928" s="117"/>
      <c r="M928" s="118"/>
      <c r="N928" s="95"/>
      <c r="O928" s="88"/>
      <c r="P928" s="96"/>
      <c r="Q928" s="95"/>
      <c r="R928" s="88"/>
      <c r="S928" s="96"/>
      <c r="T928" s="122"/>
      <c r="U928" s="160"/>
      <c r="V928" s="168"/>
      <c r="W928" s="133"/>
      <c r="X928" s="133"/>
      <c r="Y928" s="134"/>
      <c r="Z928" s="515"/>
      <c r="AA928" s="138"/>
      <c r="AB928" s="139"/>
      <c r="AC928" s="140"/>
      <c r="AD928" s="148"/>
      <c r="AE928" s="149"/>
      <c r="AF928" s="150"/>
      <c r="AG928" s="151"/>
      <c r="AH928" s="151"/>
      <c r="AI928" s="151"/>
      <c r="AJ928" s="151"/>
      <c r="AK928" s="152"/>
      <c r="AL928" s="135"/>
      <c r="AM928" s="172"/>
      <c r="AN928" s="172"/>
      <c r="AO928" s="173"/>
    </row>
    <row r="929" spans="2:41" s="82" customFormat="1" ht="35.25" customHeight="1" x14ac:dyDescent="0.2">
      <c r="B929" s="171">
        <v>925</v>
      </c>
      <c r="C929" s="170"/>
      <c r="D929" s="88"/>
      <c r="E929" s="113"/>
      <c r="F929" s="95"/>
      <c r="G929" s="105"/>
      <c r="H929" s="106"/>
      <c r="I929" s="105"/>
      <c r="J929" s="107"/>
      <c r="K929" s="99"/>
      <c r="L929" s="117"/>
      <c r="M929" s="118"/>
      <c r="N929" s="95"/>
      <c r="O929" s="88"/>
      <c r="P929" s="96"/>
      <c r="Q929" s="95"/>
      <c r="R929" s="88"/>
      <c r="S929" s="96"/>
      <c r="T929" s="122"/>
      <c r="U929" s="160"/>
      <c r="V929" s="168"/>
      <c r="W929" s="133"/>
      <c r="X929" s="133"/>
      <c r="Y929" s="134"/>
      <c r="Z929" s="515"/>
      <c r="AA929" s="138"/>
      <c r="AB929" s="139"/>
      <c r="AC929" s="140"/>
      <c r="AD929" s="148"/>
      <c r="AE929" s="149"/>
      <c r="AF929" s="150"/>
      <c r="AG929" s="151"/>
      <c r="AH929" s="151"/>
      <c r="AI929" s="151"/>
      <c r="AJ929" s="151"/>
      <c r="AK929" s="152"/>
      <c r="AL929" s="135"/>
      <c r="AM929" s="172"/>
      <c r="AN929" s="172"/>
      <c r="AO929" s="173"/>
    </row>
    <row r="930" spans="2:41" s="82" customFormat="1" ht="35.25" customHeight="1" x14ac:dyDescent="0.2">
      <c r="B930" s="171">
        <v>926</v>
      </c>
      <c r="C930" s="170"/>
      <c r="D930" s="88"/>
      <c r="E930" s="113"/>
      <c r="F930" s="95"/>
      <c r="G930" s="105"/>
      <c r="H930" s="106"/>
      <c r="I930" s="105"/>
      <c r="J930" s="107"/>
      <c r="K930" s="99"/>
      <c r="L930" s="117"/>
      <c r="M930" s="118"/>
      <c r="N930" s="95"/>
      <c r="O930" s="88"/>
      <c r="P930" s="96"/>
      <c r="Q930" s="95"/>
      <c r="R930" s="88"/>
      <c r="S930" s="96"/>
      <c r="T930" s="122"/>
      <c r="U930" s="160"/>
      <c r="V930" s="168"/>
      <c r="W930" s="133"/>
      <c r="X930" s="133"/>
      <c r="Y930" s="134"/>
      <c r="Z930" s="515"/>
      <c r="AA930" s="138"/>
      <c r="AB930" s="139"/>
      <c r="AC930" s="140"/>
      <c r="AD930" s="148"/>
      <c r="AE930" s="149"/>
      <c r="AF930" s="150"/>
      <c r="AG930" s="151"/>
      <c r="AH930" s="151"/>
      <c r="AI930" s="151"/>
      <c r="AJ930" s="151"/>
      <c r="AK930" s="152"/>
      <c r="AL930" s="135"/>
      <c r="AM930" s="172"/>
      <c r="AN930" s="172"/>
      <c r="AO930" s="173"/>
    </row>
    <row r="931" spans="2:41" s="82" customFormat="1" ht="35.25" customHeight="1" x14ac:dyDescent="0.2">
      <c r="B931" s="171">
        <v>927</v>
      </c>
      <c r="C931" s="170"/>
      <c r="D931" s="88"/>
      <c r="E931" s="113"/>
      <c r="F931" s="95"/>
      <c r="G931" s="105"/>
      <c r="H931" s="106"/>
      <c r="I931" s="105"/>
      <c r="J931" s="107"/>
      <c r="K931" s="99"/>
      <c r="L931" s="117"/>
      <c r="M931" s="118"/>
      <c r="N931" s="95"/>
      <c r="O931" s="88"/>
      <c r="P931" s="96"/>
      <c r="Q931" s="95"/>
      <c r="R931" s="88"/>
      <c r="S931" s="96"/>
      <c r="T931" s="122"/>
      <c r="U931" s="160"/>
      <c r="V931" s="168"/>
      <c r="W931" s="133"/>
      <c r="X931" s="133"/>
      <c r="Y931" s="134"/>
      <c r="Z931" s="515"/>
      <c r="AA931" s="138"/>
      <c r="AB931" s="139"/>
      <c r="AC931" s="140"/>
      <c r="AD931" s="148"/>
      <c r="AE931" s="149"/>
      <c r="AF931" s="150"/>
      <c r="AG931" s="151"/>
      <c r="AH931" s="151"/>
      <c r="AI931" s="151"/>
      <c r="AJ931" s="151"/>
      <c r="AK931" s="152"/>
      <c r="AL931" s="135"/>
      <c r="AM931" s="172"/>
      <c r="AN931" s="172"/>
      <c r="AO931" s="173"/>
    </row>
    <row r="932" spans="2:41" s="82" customFormat="1" ht="35.25" customHeight="1" x14ac:dyDescent="0.2">
      <c r="B932" s="171">
        <v>928</v>
      </c>
      <c r="C932" s="170"/>
      <c r="D932" s="88"/>
      <c r="E932" s="113"/>
      <c r="F932" s="95"/>
      <c r="G932" s="105"/>
      <c r="H932" s="106"/>
      <c r="I932" s="105"/>
      <c r="J932" s="107"/>
      <c r="K932" s="99"/>
      <c r="L932" s="117"/>
      <c r="M932" s="118"/>
      <c r="N932" s="95"/>
      <c r="O932" s="88"/>
      <c r="P932" s="96"/>
      <c r="Q932" s="95"/>
      <c r="R932" s="88"/>
      <c r="S932" s="96"/>
      <c r="T932" s="122"/>
      <c r="U932" s="160"/>
      <c r="V932" s="168"/>
      <c r="W932" s="133"/>
      <c r="X932" s="133"/>
      <c r="Y932" s="134"/>
      <c r="Z932" s="515"/>
      <c r="AA932" s="138"/>
      <c r="AB932" s="139"/>
      <c r="AC932" s="140"/>
      <c r="AD932" s="148"/>
      <c r="AE932" s="149"/>
      <c r="AF932" s="150"/>
      <c r="AG932" s="151"/>
      <c r="AH932" s="151"/>
      <c r="AI932" s="151"/>
      <c r="AJ932" s="151"/>
      <c r="AK932" s="152"/>
      <c r="AL932" s="135"/>
      <c r="AM932" s="172"/>
      <c r="AN932" s="172"/>
      <c r="AO932" s="173"/>
    </row>
    <row r="933" spans="2:41" s="82" customFormat="1" ht="35.25" customHeight="1" x14ac:dyDescent="0.2">
      <c r="B933" s="171">
        <v>929</v>
      </c>
      <c r="C933" s="170"/>
      <c r="D933" s="88"/>
      <c r="E933" s="113"/>
      <c r="F933" s="95"/>
      <c r="G933" s="105"/>
      <c r="H933" s="106"/>
      <c r="I933" s="105"/>
      <c r="J933" s="107"/>
      <c r="K933" s="99"/>
      <c r="L933" s="117"/>
      <c r="M933" s="118"/>
      <c r="N933" s="95"/>
      <c r="O933" s="88"/>
      <c r="P933" s="96"/>
      <c r="Q933" s="95"/>
      <c r="R933" s="88"/>
      <c r="S933" s="96"/>
      <c r="T933" s="122"/>
      <c r="U933" s="160"/>
      <c r="V933" s="168"/>
      <c r="W933" s="133"/>
      <c r="X933" s="133"/>
      <c r="Y933" s="134"/>
      <c r="Z933" s="515"/>
      <c r="AA933" s="138"/>
      <c r="AB933" s="139"/>
      <c r="AC933" s="140"/>
      <c r="AD933" s="148"/>
      <c r="AE933" s="149"/>
      <c r="AF933" s="150"/>
      <c r="AG933" s="151"/>
      <c r="AH933" s="151"/>
      <c r="AI933" s="151"/>
      <c r="AJ933" s="151"/>
      <c r="AK933" s="152"/>
      <c r="AL933" s="135"/>
      <c r="AM933" s="172"/>
      <c r="AN933" s="172"/>
      <c r="AO933" s="173"/>
    </row>
    <row r="934" spans="2:41" s="82" customFormat="1" ht="35.25" customHeight="1" x14ac:dyDescent="0.2">
      <c r="B934" s="171">
        <v>930</v>
      </c>
      <c r="C934" s="170"/>
      <c r="D934" s="88"/>
      <c r="E934" s="113"/>
      <c r="F934" s="95"/>
      <c r="G934" s="105"/>
      <c r="H934" s="106"/>
      <c r="I934" s="105"/>
      <c r="J934" s="107"/>
      <c r="K934" s="99"/>
      <c r="L934" s="117"/>
      <c r="M934" s="118"/>
      <c r="N934" s="95"/>
      <c r="O934" s="88"/>
      <c r="P934" s="96"/>
      <c r="Q934" s="95"/>
      <c r="R934" s="88"/>
      <c r="S934" s="96"/>
      <c r="T934" s="122"/>
      <c r="U934" s="160"/>
      <c r="V934" s="168"/>
      <c r="W934" s="133"/>
      <c r="X934" s="133"/>
      <c r="Y934" s="134"/>
      <c r="Z934" s="515"/>
      <c r="AA934" s="138"/>
      <c r="AB934" s="139"/>
      <c r="AC934" s="140"/>
      <c r="AD934" s="148"/>
      <c r="AE934" s="149"/>
      <c r="AF934" s="150"/>
      <c r="AG934" s="151"/>
      <c r="AH934" s="151"/>
      <c r="AI934" s="151"/>
      <c r="AJ934" s="151"/>
      <c r="AK934" s="152"/>
      <c r="AL934" s="135"/>
      <c r="AM934" s="172"/>
      <c r="AN934" s="172"/>
      <c r="AO934" s="173"/>
    </row>
    <row r="935" spans="2:41" s="82" customFormat="1" ht="35.25" customHeight="1" x14ac:dyDescent="0.2">
      <c r="B935" s="171">
        <v>931</v>
      </c>
      <c r="C935" s="170"/>
      <c r="D935" s="88"/>
      <c r="E935" s="113"/>
      <c r="F935" s="95"/>
      <c r="G935" s="105"/>
      <c r="H935" s="106"/>
      <c r="I935" s="105"/>
      <c r="J935" s="107"/>
      <c r="K935" s="99"/>
      <c r="L935" s="117"/>
      <c r="M935" s="118"/>
      <c r="N935" s="95"/>
      <c r="O935" s="88"/>
      <c r="P935" s="96"/>
      <c r="Q935" s="95"/>
      <c r="R935" s="88"/>
      <c r="S935" s="96"/>
      <c r="T935" s="122"/>
      <c r="U935" s="160"/>
      <c r="V935" s="168"/>
      <c r="W935" s="133"/>
      <c r="X935" s="133"/>
      <c r="Y935" s="134"/>
      <c r="Z935" s="515"/>
      <c r="AA935" s="138"/>
      <c r="AB935" s="139"/>
      <c r="AC935" s="140"/>
      <c r="AD935" s="148"/>
      <c r="AE935" s="149"/>
      <c r="AF935" s="150"/>
      <c r="AG935" s="151"/>
      <c r="AH935" s="151"/>
      <c r="AI935" s="151"/>
      <c r="AJ935" s="151"/>
      <c r="AK935" s="152"/>
      <c r="AL935" s="135"/>
      <c r="AM935" s="172"/>
      <c r="AN935" s="172"/>
      <c r="AO935" s="173"/>
    </row>
    <row r="936" spans="2:41" s="82" customFormat="1" ht="35.25" customHeight="1" x14ac:dyDescent="0.2">
      <c r="B936" s="171">
        <v>932</v>
      </c>
      <c r="C936" s="170"/>
      <c r="D936" s="88"/>
      <c r="E936" s="113"/>
      <c r="F936" s="95"/>
      <c r="G936" s="105"/>
      <c r="H936" s="106"/>
      <c r="I936" s="105"/>
      <c r="J936" s="107"/>
      <c r="K936" s="99"/>
      <c r="L936" s="117"/>
      <c r="M936" s="118"/>
      <c r="N936" s="95"/>
      <c r="O936" s="88"/>
      <c r="P936" s="96"/>
      <c r="Q936" s="95"/>
      <c r="R936" s="88"/>
      <c r="S936" s="96"/>
      <c r="T936" s="122"/>
      <c r="U936" s="160"/>
      <c r="V936" s="168"/>
      <c r="W936" s="133"/>
      <c r="X936" s="133"/>
      <c r="Y936" s="134"/>
      <c r="Z936" s="515"/>
      <c r="AA936" s="138"/>
      <c r="AB936" s="139"/>
      <c r="AC936" s="140"/>
      <c r="AD936" s="148"/>
      <c r="AE936" s="149"/>
      <c r="AF936" s="150"/>
      <c r="AG936" s="151"/>
      <c r="AH936" s="151"/>
      <c r="AI936" s="151"/>
      <c r="AJ936" s="151"/>
      <c r="AK936" s="152"/>
      <c r="AL936" s="135"/>
      <c r="AM936" s="172"/>
      <c r="AN936" s="172"/>
      <c r="AO936" s="173"/>
    </row>
    <row r="937" spans="2:41" s="82" customFormat="1" ht="35.25" customHeight="1" x14ac:dyDescent="0.2">
      <c r="B937" s="171">
        <v>933</v>
      </c>
      <c r="C937" s="170"/>
      <c r="D937" s="88"/>
      <c r="E937" s="113"/>
      <c r="F937" s="95"/>
      <c r="G937" s="105"/>
      <c r="H937" s="106"/>
      <c r="I937" s="105"/>
      <c r="J937" s="107"/>
      <c r="K937" s="99"/>
      <c r="L937" s="117"/>
      <c r="M937" s="118"/>
      <c r="N937" s="95"/>
      <c r="O937" s="88"/>
      <c r="P937" s="96"/>
      <c r="Q937" s="95"/>
      <c r="R937" s="88"/>
      <c r="S937" s="96"/>
      <c r="T937" s="122"/>
      <c r="U937" s="160"/>
      <c r="V937" s="168"/>
      <c r="W937" s="133"/>
      <c r="X937" s="133"/>
      <c r="Y937" s="134"/>
      <c r="Z937" s="515"/>
      <c r="AA937" s="138"/>
      <c r="AB937" s="139"/>
      <c r="AC937" s="140"/>
      <c r="AD937" s="148"/>
      <c r="AE937" s="149"/>
      <c r="AF937" s="150"/>
      <c r="AG937" s="151"/>
      <c r="AH937" s="151"/>
      <c r="AI937" s="151"/>
      <c r="AJ937" s="151"/>
      <c r="AK937" s="152"/>
      <c r="AL937" s="135"/>
      <c r="AM937" s="172"/>
      <c r="AN937" s="172"/>
      <c r="AO937" s="173"/>
    </row>
    <row r="938" spans="2:41" s="82" customFormat="1" ht="35.25" customHeight="1" x14ac:dyDescent="0.2">
      <c r="B938" s="171">
        <v>934</v>
      </c>
      <c r="C938" s="170"/>
      <c r="D938" s="88"/>
      <c r="E938" s="113"/>
      <c r="F938" s="95"/>
      <c r="G938" s="105"/>
      <c r="H938" s="106"/>
      <c r="I938" s="105"/>
      <c r="J938" s="107"/>
      <c r="K938" s="99"/>
      <c r="L938" s="117"/>
      <c r="M938" s="118"/>
      <c r="N938" s="95"/>
      <c r="O938" s="88"/>
      <c r="P938" s="96"/>
      <c r="Q938" s="95"/>
      <c r="R938" s="88"/>
      <c r="S938" s="96"/>
      <c r="T938" s="122"/>
      <c r="U938" s="160"/>
      <c r="V938" s="168"/>
      <c r="W938" s="133"/>
      <c r="X938" s="133"/>
      <c r="Y938" s="134"/>
      <c r="Z938" s="515"/>
      <c r="AA938" s="138"/>
      <c r="AB938" s="139"/>
      <c r="AC938" s="140"/>
      <c r="AD938" s="148"/>
      <c r="AE938" s="149"/>
      <c r="AF938" s="150"/>
      <c r="AG938" s="151"/>
      <c r="AH938" s="151"/>
      <c r="AI938" s="151"/>
      <c r="AJ938" s="151"/>
      <c r="AK938" s="152"/>
      <c r="AL938" s="135"/>
      <c r="AM938" s="172"/>
      <c r="AN938" s="172"/>
      <c r="AO938" s="173"/>
    </row>
    <row r="939" spans="2:41" s="82" customFormat="1" ht="35.25" customHeight="1" x14ac:dyDescent="0.2">
      <c r="B939" s="171">
        <v>935</v>
      </c>
      <c r="C939" s="170"/>
      <c r="D939" s="88"/>
      <c r="E939" s="113"/>
      <c r="F939" s="95"/>
      <c r="G939" s="105"/>
      <c r="H939" s="106"/>
      <c r="I939" s="105"/>
      <c r="J939" s="107"/>
      <c r="K939" s="99"/>
      <c r="L939" s="117"/>
      <c r="M939" s="118"/>
      <c r="N939" s="95"/>
      <c r="O939" s="88"/>
      <c r="P939" s="96"/>
      <c r="Q939" s="95"/>
      <c r="R939" s="88"/>
      <c r="S939" s="96"/>
      <c r="T939" s="122"/>
      <c r="U939" s="160"/>
      <c r="V939" s="168"/>
      <c r="W939" s="133"/>
      <c r="X939" s="133"/>
      <c r="Y939" s="134"/>
      <c r="Z939" s="515"/>
      <c r="AA939" s="138"/>
      <c r="AB939" s="139"/>
      <c r="AC939" s="140"/>
      <c r="AD939" s="148"/>
      <c r="AE939" s="149"/>
      <c r="AF939" s="150"/>
      <c r="AG939" s="151"/>
      <c r="AH939" s="151"/>
      <c r="AI939" s="151"/>
      <c r="AJ939" s="151"/>
      <c r="AK939" s="152"/>
      <c r="AL939" s="135"/>
      <c r="AM939" s="172"/>
      <c r="AN939" s="172"/>
      <c r="AO939" s="173"/>
    </row>
    <row r="940" spans="2:41" s="82" customFormat="1" ht="35.25" customHeight="1" x14ac:dyDescent="0.2">
      <c r="B940" s="171">
        <v>936</v>
      </c>
      <c r="C940" s="170"/>
      <c r="D940" s="88"/>
      <c r="E940" s="113"/>
      <c r="F940" s="95"/>
      <c r="G940" s="105"/>
      <c r="H940" s="106"/>
      <c r="I940" s="105"/>
      <c r="J940" s="107"/>
      <c r="K940" s="99"/>
      <c r="L940" s="117"/>
      <c r="M940" s="118"/>
      <c r="N940" s="95"/>
      <c r="O940" s="88"/>
      <c r="P940" s="96"/>
      <c r="Q940" s="95"/>
      <c r="R940" s="88"/>
      <c r="S940" s="96"/>
      <c r="T940" s="122"/>
      <c r="U940" s="160"/>
      <c r="V940" s="168"/>
      <c r="W940" s="133"/>
      <c r="X940" s="133"/>
      <c r="Y940" s="134"/>
      <c r="Z940" s="515"/>
      <c r="AA940" s="138"/>
      <c r="AB940" s="139"/>
      <c r="AC940" s="140"/>
      <c r="AD940" s="148"/>
      <c r="AE940" s="149"/>
      <c r="AF940" s="150"/>
      <c r="AG940" s="151"/>
      <c r="AH940" s="151"/>
      <c r="AI940" s="151"/>
      <c r="AJ940" s="151"/>
      <c r="AK940" s="152"/>
      <c r="AL940" s="135"/>
      <c r="AM940" s="172"/>
      <c r="AN940" s="172"/>
      <c r="AO940" s="173"/>
    </row>
    <row r="941" spans="2:41" s="82" customFormat="1" ht="35.25" customHeight="1" x14ac:dyDescent="0.2">
      <c r="B941" s="171">
        <v>937</v>
      </c>
      <c r="C941" s="170"/>
      <c r="D941" s="88"/>
      <c r="E941" s="113"/>
      <c r="F941" s="95"/>
      <c r="G941" s="105"/>
      <c r="H941" s="106"/>
      <c r="I941" s="105"/>
      <c r="J941" s="107"/>
      <c r="K941" s="99"/>
      <c r="L941" s="117"/>
      <c r="M941" s="118"/>
      <c r="N941" s="95"/>
      <c r="O941" s="88"/>
      <c r="P941" s="96"/>
      <c r="Q941" s="95"/>
      <c r="R941" s="88"/>
      <c r="S941" s="96"/>
      <c r="T941" s="122"/>
      <c r="U941" s="160"/>
      <c r="V941" s="168"/>
      <c r="W941" s="133"/>
      <c r="X941" s="133"/>
      <c r="Y941" s="134"/>
      <c r="Z941" s="515"/>
      <c r="AA941" s="138"/>
      <c r="AB941" s="139"/>
      <c r="AC941" s="140"/>
      <c r="AD941" s="148"/>
      <c r="AE941" s="149"/>
      <c r="AF941" s="150"/>
      <c r="AG941" s="151"/>
      <c r="AH941" s="151"/>
      <c r="AI941" s="151"/>
      <c r="AJ941" s="151"/>
      <c r="AK941" s="152"/>
      <c r="AL941" s="135"/>
      <c r="AM941" s="172"/>
      <c r="AN941" s="172"/>
      <c r="AO941" s="173"/>
    </row>
    <row r="942" spans="2:41" s="82" customFormat="1" ht="35.25" customHeight="1" x14ac:dyDescent="0.2">
      <c r="B942" s="171">
        <v>938</v>
      </c>
      <c r="C942" s="170"/>
      <c r="D942" s="88"/>
      <c r="E942" s="113"/>
      <c r="F942" s="95"/>
      <c r="G942" s="105"/>
      <c r="H942" s="106"/>
      <c r="I942" s="105"/>
      <c r="J942" s="107"/>
      <c r="K942" s="99"/>
      <c r="L942" s="117"/>
      <c r="M942" s="118"/>
      <c r="N942" s="95"/>
      <c r="O942" s="88"/>
      <c r="P942" s="96"/>
      <c r="Q942" s="95"/>
      <c r="R942" s="88"/>
      <c r="S942" s="96"/>
      <c r="T942" s="122"/>
      <c r="U942" s="160"/>
      <c r="V942" s="168"/>
      <c r="W942" s="133"/>
      <c r="X942" s="133"/>
      <c r="Y942" s="134"/>
      <c r="Z942" s="515"/>
      <c r="AA942" s="138"/>
      <c r="AB942" s="139"/>
      <c r="AC942" s="140"/>
      <c r="AD942" s="148"/>
      <c r="AE942" s="149"/>
      <c r="AF942" s="150"/>
      <c r="AG942" s="151"/>
      <c r="AH942" s="151"/>
      <c r="AI942" s="151"/>
      <c r="AJ942" s="151"/>
      <c r="AK942" s="152"/>
      <c r="AL942" s="135"/>
      <c r="AM942" s="172"/>
      <c r="AN942" s="172"/>
      <c r="AO942" s="173"/>
    </row>
    <row r="943" spans="2:41" s="82" customFormat="1" ht="35.25" customHeight="1" x14ac:dyDescent="0.2">
      <c r="B943" s="171">
        <v>939</v>
      </c>
      <c r="C943" s="170"/>
      <c r="D943" s="88"/>
      <c r="E943" s="113"/>
      <c r="F943" s="95"/>
      <c r="G943" s="105"/>
      <c r="H943" s="106"/>
      <c r="I943" s="105"/>
      <c r="J943" s="107"/>
      <c r="K943" s="99"/>
      <c r="L943" s="117"/>
      <c r="M943" s="118"/>
      <c r="N943" s="95"/>
      <c r="O943" s="88"/>
      <c r="P943" s="96"/>
      <c r="Q943" s="95"/>
      <c r="R943" s="88"/>
      <c r="S943" s="96"/>
      <c r="T943" s="122"/>
      <c r="U943" s="160"/>
      <c r="V943" s="168"/>
      <c r="W943" s="133"/>
      <c r="X943" s="133"/>
      <c r="Y943" s="134"/>
      <c r="Z943" s="515"/>
      <c r="AA943" s="138"/>
      <c r="AB943" s="139"/>
      <c r="AC943" s="140"/>
      <c r="AD943" s="148"/>
      <c r="AE943" s="149"/>
      <c r="AF943" s="150"/>
      <c r="AG943" s="151"/>
      <c r="AH943" s="151"/>
      <c r="AI943" s="151"/>
      <c r="AJ943" s="151"/>
      <c r="AK943" s="152"/>
      <c r="AL943" s="135"/>
      <c r="AM943" s="172"/>
      <c r="AN943" s="172"/>
      <c r="AO943" s="173"/>
    </row>
    <row r="944" spans="2:41" s="82" customFormat="1" ht="35.25" customHeight="1" x14ac:dyDescent="0.2">
      <c r="B944" s="171">
        <v>940</v>
      </c>
      <c r="C944" s="170"/>
      <c r="D944" s="88"/>
      <c r="E944" s="113"/>
      <c r="F944" s="95"/>
      <c r="G944" s="105"/>
      <c r="H944" s="106"/>
      <c r="I944" s="105"/>
      <c r="J944" s="107"/>
      <c r="K944" s="99"/>
      <c r="L944" s="117"/>
      <c r="M944" s="118"/>
      <c r="N944" s="95"/>
      <c r="O944" s="88"/>
      <c r="P944" s="96"/>
      <c r="Q944" s="95"/>
      <c r="R944" s="88"/>
      <c r="S944" s="96"/>
      <c r="T944" s="122"/>
      <c r="U944" s="160"/>
      <c r="V944" s="168"/>
      <c r="W944" s="133"/>
      <c r="X944" s="133"/>
      <c r="Y944" s="134"/>
      <c r="Z944" s="515"/>
      <c r="AA944" s="138"/>
      <c r="AB944" s="139"/>
      <c r="AC944" s="140"/>
      <c r="AD944" s="148"/>
      <c r="AE944" s="149"/>
      <c r="AF944" s="150"/>
      <c r="AG944" s="151"/>
      <c r="AH944" s="151"/>
      <c r="AI944" s="151"/>
      <c r="AJ944" s="151"/>
      <c r="AK944" s="152"/>
      <c r="AL944" s="135"/>
      <c r="AM944" s="172"/>
      <c r="AN944" s="172"/>
      <c r="AO944" s="173"/>
    </row>
    <row r="945" spans="2:41" s="82" customFormat="1" ht="35.25" customHeight="1" x14ac:dyDescent="0.2">
      <c r="B945" s="171">
        <v>941</v>
      </c>
      <c r="C945" s="170"/>
      <c r="D945" s="88"/>
      <c r="E945" s="113"/>
      <c r="F945" s="95"/>
      <c r="G945" s="105"/>
      <c r="H945" s="106"/>
      <c r="I945" s="105"/>
      <c r="J945" s="107"/>
      <c r="K945" s="99"/>
      <c r="L945" s="117"/>
      <c r="M945" s="118"/>
      <c r="N945" s="95"/>
      <c r="O945" s="88"/>
      <c r="P945" s="96"/>
      <c r="Q945" s="95"/>
      <c r="R945" s="88"/>
      <c r="S945" s="96"/>
      <c r="T945" s="122"/>
      <c r="U945" s="160"/>
      <c r="V945" s="168"/>
      <c r="W945" s="133"/>
      <c r="X945" s="133"/>
      <c r="Y945" s="134"/>
      <c r="Z945" s="515"/>
      <c r="AA945" s="138"/>
      <c r="AB945" s="139"/>
      <c r="AC945" s="140"/>
      <c r="AD945" s="148"/>
      <c r="AE945" s="149"/>
      <c r="AF945" s="150"/>
      <c r="AG945" s="151"/>
      <c r="AH945" s="151"/>
      <c r="AI945" s="151"/>
      <c r="AJ945" s="151"/>
      <c r="AK945" s="152"/>
      <c r="AL945" s="135"/>
      <c r="AM945" s="172"/>
      <c r="AN945" s="172"/>
      <c r="AO945" s="173"/>
    </row>
    <row r="946" spans="2:41" s="82" customFormat="1" ht="35.25" customHeight="1" x14ac:dyDescent="0.2">
      <c r="B946" s="171">
        <v>942</v>
      </c>
      <c r="C946" s="170"/>
      <c r="D946" s="88"/>
      <c r="E946" s="113"/>
      <c r="F946" s="95"/>
      <c r="G946" s="105"/>
      <c r="H946" s="106"/>
      <c r="I946" s="105"/>
      <c r="J946" s="107"/>
      <c r="K946" s="99"/>
      <c r="L946" s="117"/>
      <c r="M946" s="118"/>
      <c r="N946" s="95"/>
      <c r="O946" s="88"/>
      <c r="P946" s="96"/>
      <c r="Q946" s="95"/>
      <c r="R946" s="88"/>
      <c r="S946" s="96"/>
      <c r="T946" s="122"/>
      <c r="U946" s="160"/>
      <c r="V946" s="168"/>
      <c r="W946" s="133"/>
      <c r="X946" s="133"/>
      <c r="Y946" s="134"/>
      <c r="Z946" s="515"/>
      <c r="AA946" s="138"/>
      <c r="AB946" s="139"/>
      <c r="AC946" s="140"/>
      <c r="AD946" s="148"/>
      <c r="AE946" s="149"/>
      <c r="AF946" s="150"/>
      <c r="AG946" s="151"/>
      <c r="AH946" s="151"/>
      <c r="AI946" s="151"/>
      <c r="AJ946" s="151"/>
      <c r="AK946" s="152"/>
      <c r="AL946" s="135"/>
      <c r="AM946" s="172"/>
      <c r="AN946" s="172"/>
      <c r="AO946" s="173"/>
    </row>
    <row r="947" spans="2:41" s="82" customFormat="1" ht="35.25" customHeight="1" x14ac:dyDescent="0.2">
      <c r="B947" s="171">
        <v>943</v>
      </c>
      <c r="C947" s="170"/>
      <c r="D947" s="88"/>
      <c r="E947" s="113"/>
      <c r="F947" s="95"/>
      <c r="G947" s="105"/>
      <c r="H947" s="106"/>
      <c r="I947" s="105"/>
      <c r="J947" s="107"/>
      <c r="K947" s="99"/>
      <c r="L947" s="117"/>
      <c r="M947" s="118"/>
      <c r="N947" s="95"/>
      <c r="O947" s="88"/>
      <c r="P947" s="96"/>
      <c r="Q947" s="95"/>
      <c r="R947" s="88"/>
      <c r="S947" s="96"/>
      <c r="T947" s="122"/>
      <c r="U947" s="160"/>
      <c r="V947" s="168"/>
      <c r="W947" s="133"/>
      <c r="X947" s="133"/>
      <c r="Y947" s="134"/>
      <c r="Z947" s="515"/>
      <c r="AA947" s="138"/>
      <c r="AB947" s="139"/>
      <c r="AC947" s="140"/>
      <c r="AD947" s="148"/>
      <c r="AE947" s="149"/>
      <c r="AF947" s="150"/>
      <c r="AG947" s="151"/>
      <c r="AH947" s="151"/>
      <c r="AI947" s="151"/>
      <c r="AJ947" s="151"/>
      <c r="AK947" s="152"/>
      <c r="AL947" s="135"/>
      <c r="AM947" s="172"/>
      <c r="AN947" s="172"/>
      <c r="AO947" s="173"/>
    </row>
    <row r="948" spans="2:41" s="82" customFormat="1" ht="35.25" customHeight="1" x14ac:dyDescent="0.2">
      <c r="B948" s="171">
        <v>944</v>
      </c>
      <c r="C948" s="170"/>
      <c r="D948" s="88"/>
      <c r="E948" s="113"/>
      <c r="F948" s="95"/>
      <c r="G948" s="105"/>
      <c r="H948" s="106"/>
      <c r="I948" s="105"/>
      <c r="J948" s="107"/>
      <c r="K948" s="99"/>
      <c r="L948" s="117"/>
      <c r="M948" s="118"/>
      <c r="N948" s="95"/>
      <c r="O948" s="88"/>
      <c r="P948" s="96"/>
      <c r="Q948" s="95"/>
      <c r="R948" s="88"/>
      <c r="S948" s="96"/>
      <c r="T948" s="122"/>
      <c r="U948" s="160"/>
      <c r="V948" s="168"/>
      <c r="W948" s="133"/>
      <c r="X948" s="133"/>
      <c r="Y948" s="134"/>
      <c r="Z948" s="515"/>
      <c r="AA948" s="138"/>
      <c r="AB948" s="139"/>
      <c r="AC948" s="140"/>
      <c r="AD948" s="148"/>
      <c r="AE948" s="149"/>
      <c r="AF948" s="150"/>
      <c r="AG948" s="151"/>
      <c r="AH948" s="151"/>
      <c r="AI948" s="151"/>
      <c r="AJ948" s="151"/>
      <c r="AK948" s="152"/>
      <c r="AL948" s="135"/>
      <c r="AM948" s="172"/>
      <c r="AN948" s="172"/>
      <c r="AO948" s="173"/>
    </row>
    <row r="949" spans="2:41" s="82" customFormat="1" ht="35.25" customHeight="1" x14ac:dyDescent="0.2">
      <c r="B949" s="171">
        <v>945</v>
      </c>
      <c r="C949" s="170"/>
      <c r="D949" s="88"/>
      <c r="E949" s="113"/>
      <c r="F949" s="95"/>
      <c r="G949" s="105"/>
      <c r="H949" s="106"/>
      <c r="I949" s="105"/>
      <c r="J949" s="107"/>
      <c r="K949" s="99"/>
      <c r="L949" s="117"/>
      <c r="M949" s="118"/>
      <c r="N949" s="95"/>
      <c r="O949" s="88"/>
      <c r="P949" s="96"/>
      <c r="Q949" s="95"/>
      <c r="R949" s="88"/>
      <c r="S949" s="96"/>
      <c r="T949" s="122"/>
      <c r="U949" s="160"/>
      <c r="V949" s="168"/>
      <c r="W949" s="133"/>
      <c r="X949" s="133"/>
      <c r="Y949" s="134"/>
      <c r="Z949" s="515"/>
      <c r="AA949" s="138"/>
      <c r="AB949" s="139"/>
      <c r="AC949" s="140"/>
      <c r="AD949" s="148"/>
      <c r="AE949" s="149"/>
      <c r="AF949" s="150"/>
      <c r="AG949" s="151"/>
      <c r="AH949" s="151"/>
      <c r="AI949" s="151"/>
      <c r="AJ949" s="151"/>
      <c r="AK949" s="152"/>
      <c r="AL949" s="135"/>
      <c r="AM949" s="172"/>
      <c r="AN949" s="172"/>
      <c r="AO949" s="173"/>
    </row>
    <row r="950" spans="2:41" s="82" customFormat="1" ht="35.25" customHeight="1" x14ac:dyDescent="0.2">
      <c r="B950" s="171">
        <v>946</v>
      </c>
      <c r="C950" s="170"/>
      <c r="D950" s="88"/>
      <c r="E950" s="113"/>
      <c r="F950" s="95"/>
      <c r="G950" s="105"/>
      <c r="H950" s="106"/>
      <c r="I950" s="105"/>
      <c r="J950" s="107"/>
      <c r="K950" s="99"/>
      <c r="L950" s="117"/>
      <c r="M950" s="118"/>
      <c r="N950" s="95"/>
      <c r="O950" s="88"/>
      <c r="P950" s="96"/>
      <c r="Q950" s="95"/>
      <c r="R950" s="88"/>
      <c r="S950" s="96"/>
      <c r="T950" s="122"/>
      <c r="U950" s="160"/>
      <c r="V950" s="168"/>
      <c r="W950" s="133"/>
      <c r="X950" s="133"/>
      <c r="Y950" s="134"/>
      <c r="Z950" s="515"/>
      <c r="AA950" s="138"/>
      <c r="AB950" s="139"/>
      <c r="AC950" s="140"/>
      <c r="AD950" s="148"/>
      <c r="AE950" s="149"/>
      <c r="AF950" s="150"/>
      <c r="AG950" s="151"/>
      <c r="AH950" s="151"/>
      <c r="AI950" s="151"/>
      <c r="AJ950" s="151"/>
      <c r="AK950" s="152"/>
      <c r="AL950" s="135"/>
      <c r="AM950" s="172"/>
      <c r="AN950" s="172"/>
      <c r="AO950" s="173"/>
    </row>
    <row r="951" spans="2:41" s="82" customFormat="1" ht="35.25" customHeight="1" x14ac:dyDescent="0.2">
      <c r="B951" s="171">
        <v>947</v>
      </c>
      <c r="C951" s="170"/>
      <c r="D951" s="88"/>
      <c r="E951" s="113"/>
      <c r="F951" s="95"/>
      <c r="G951" s="105"/>
      <c r="H951" s="106"/>
      <c r="I951" s="105"/>
      <c r="J951" s="107"/>
      <c r="K951" s="99"/>
      <c r="L951" s="117"/>
      <c r="M951" s="118"/>
      <c r="N951" s="95"/>
      <c r="O951" s="88"/>
      <c r="P951" s="96"/>
      <c r="Q951" s="95"/>
      <c r="R951" s="88"/>
      <c r="S951" s="96"/>
      <c r="T951" s="122"/>
      <c r="U951" s="160"/>
      <c r="V951" s="168"/>
      <c r="W951" s="133"/>
      <c r="X951" s="133"/>
      <c r="Y951" s="134"/>
      <c r="Z951" s="515"/>
      <c r="AA951" s="138"/>
      <c r="AB951" s="139"/>
      <c r="AC951" s="140"/>
      <c r="AD951" s="148"/>
      <c r="AE951" s="149"/>
      <c r="AF951" s="150"/>
      <c r="AG951" s="151"/>
      <c r="AH951" s="151"/>
      <c r="AI951" s="151"/>
      <c r="AJ951" s="151"/>
      <c r="AK951" s="152"/>
      <c r="AL951" s="135"/>
      <c r="AM951" s="172"/>
      <c r="AN951" s="172"/>
      <c r="AO951" s="173"/>
    </row>
    <row r="952" spans="2:41" s="82" customFormat="1" ht="35.25" customHeight="1" x14ac:dyDescent="0.2">
      <c r="B952" s="171">
        <v>948</v>
      </c>
      <c r="C952" s="170"/>
      <c r="D952" s="88"/>
      <c r="E952" s="113"/>
      <c r="F952" s="95"/>
      <c r="G952" s="105"/>
      <c r="H952" s="106"/>
      <c r="I952" s="105"/>
      <c r="J952" s="107"/>
      <c r="K952" s="99"/>
      <c r="L952" s="117"/>
      <c r="M952" s="118"/>
      <c r="N952" s="95"/>
      <c r="O952" s="88"/>
      <c r="P952" s="96"/>
      <c r="Q952" s="95"/>
      <c r="R952" s="88"/>
      <c r="S952" s="96"/>
      <c r="T952" s="122"/>
      <c r="U952" s="160"/>
      <c r="V952" s="168"/>
      <c r="W952" s="133"/>
      <c r="X952" s="133"/>
      <c r="Y952" s="134"/>
      <c r="Z952" s="515"/>
      <c r="AA952" s="138"/>
      <c r="AB952" s="139"/>
      <c r="AC952" s="140"/>
      <c r="AD952" s="148"/>
      <c r="AE952" s="149"/>
      <c r="AF952" s="150"/>
      <c r="AG952" s="151"/>
      <c r="AH952" s="151"/>
      <c r="AI952" s="151"/>
      <c r="AJ952" s="151"/>
      <c r="AK952" s="152"/>
      <c r="AL952" s="135"/>
      <c r="AM952" s="172"/>
      <c r="AN952" s="172"/>
      <c r="AO952" s="173"/>
    </row>
    <row r="953" spans="2:41" s="82" customFormat="1" ht="35.25" customHeight="1" x14ac:dyDescent="0.2">
      <c r="B953" s="171">
        <v>949</v>
      </c>
      <c r="C953" s="170"/>
      <c r="D953" s="88"/>
      <c r="E953" s="113"/>
      <c r="F953" s="95"/>
      <c r="G953" s="105"/>
      <c r="H953" s="106"/>
      <c r="I953" s="105"/>
      <c r="J953" s="107"/>
      <c r="K953" s="99"/>
      <c r="L953" s="117"/>
      <c r="M953" s="118"/>
      <c r="N953" s="95"/>
      <c r="O953" s="88"/>
      <c r="P953" s="96"/>
      <c r="Q953" s="95"/>
      <c r="R953" s="88"/>
      <c r="S953" s="96"/>
      <c r="T953" s="122"/>
      <c r="U953" s="160"/>
      <c r="V953" s="168"/>
      <c r="W953" s="133"/>
      <c r="X953" s="133"/>
      <c r="Y953" s="134"/>
      <c r="Z953" s="515"/>
      <c r="AA953" s="138"/>
      <c r="AB953" s="139"/>
      <c r="AC953" s="140"/>
      <c r="AD953" s="148"/>
      <c r="AE953" s="149"/>
      <c r="AF953" s="150"/>
      <c r="AG953" s="151"/>
      <c r="AH953" s="151"/>
      <c r="AI953" s="151"/>
      <c r="AJ953" s="151"/>
      <c r="AK953" s="152"/>
      <c r="AL953" s="135"/>
      <c r="AM953" s="172"/>
      <c r="AN953" s="172"/>
      <c r="AO953" s="173"/>
    </row>
    <row r="954" spans="2:41" s="82" customFormat="1" ht="35.25" customHeight="1" x14ac:dyDescent="0.2">
      <c r="B954" s="171">
        <v>950</v>
      </c>
      <c r="C954" s="170"/>
      <c r="D954" s="88"/>
      <c r="E954" s="113"/>
      <c r="F954" s="95"/>
      <c r="G954" s="105"/>
      <c r="H954" s="106"/>
      <c r="I954" s="105"/>
      <c r="J954" s="107"/>
      <c r="K954" s="99"/>
      <c r="L954" s="117"/>
      <c r="M954" s="118"/>
      <c r="N954" s="95"/>
      <c r="O954" s="88"/>
      <c r="P954" s="96"/>
      <c r="Q954" s="95"/>
      <c r="R954" s="88"/>
      <c r="S954" s="96"/>
      <c r="T954" s="122"/>
      <c r="U954" s="160"/>
      <c r="V954" s="168"/>
      <c r="W954" s="133"/>
      <c r="X954" s="133"/>
      <c r="Y954" s="134"/>
      <c r="Z954" s="515"/>
      <c r="AA954" s="138"/>
      <c r="AB954" s="139"/>
      <c r="AC954" s="140"/>
      <c r="AD954" s="148"/>
      <c r="AE954" s="149"/>
      <c r="AF954" s="150"/>
      <c r="AG954" s="151"/>
      <c r="AH954" s="151"/>
      <c r="AI954" s="151"/>
      <c r="AJ954" s="151"/>
      <c r="AK954" s="152"/>
      <c r="AL954" s="135"/>
      <c r="AM954" s="172"/>
      <c r="AN954" s="172"/>
      <c r="AO954" s="173"/>
    </row>
    <row r="955" spans="2:41" s="82" customFormat="1" ht="35.25" customHeight="1" x14ac:dyDescent="0.2">
      <c r="B955" s="171">
        <v>951</v>
      </c>
      <c r="C955" s="170"/>
      <c r="D955" s="88"/>
      <c r="E955" s="113"/>
      <c r="F955" s="95"/>
      <c r="G955" s="105"/>
      <c r="H955" s="106"/>
      <c r="I955" s="105"/>
      <c r="J955" s="107"/>
      <c r="K955" s="99"/>
      <c r="L955" s="117"/>
      <c r="M955" s="118"/>
      <c r="N955" s="95"/>
      <c r="O955" s="88"/>
      <c r="P955" s="96"/>
      <c r="Q955" s="95"/>
      <c r="R955" s="88"/>
      <c r="S955" s="96"/>
      <c r="T955" s="122"/>
      <c r="U955" s="160"/>
      <c r="V955" s="168"/>
      <c r="W955" s="133"/>
      <c r="X955" s="133"/>
      <c r="Y955" s="134"/>
      <c r="Z955" s="515"/>
      <c r="AA955" s="138"/>
      <c r="AB955" s="139"/>
      <c r="AC955" s="140"/>
      <c r="AD955" s="148"/>
      <c r="AE955" s="149"/>
      <c r="AF955" s="150"/>
      <c r="AG955" s="151"/>
      <c r="AH955" s="151"/>
      <c r="AI955" s="151"/>
      <c r="AJ955" s="151"/>
      <c r="AK955" s="152"/>
      <c r="AL955" s="135"/>
      <c r="AM955" s="172"/>
      <c r="AN955" s="172"/>
      <c r="AO955" s="173"/>
    </row>
    <row r="956" spans="2:41" s="82" customFormat="1" ht="35.25" customHeight="1" x14ac:dyDescent="0.2">
      <c r="B956" s="171">
        <v>952</v>
      </c>
      <c r="C956" s="170"/>
      <c r="D956" s="88"/>
      <c r="E956" s="113"/>
      <c r="F956" s="95"/>
      <c r="G956" s="105"/>
      <c r="H956" s="106"/>
      <c r="I956" s="105"/>
      <c r="J956" s="107"/>
      <c r="K956" s="99"/>
      <c r="L956" s="117"/>
      <c r="M956" s="118"/>
      <c r="N956" s="95"/>
      <c r="O956" s="88"/>
      <c r="P956" s="96"/>
      <c r="Q956" s="95"/>
      <c r="R956" s="88"/>
      <c r="S956" s="96"/>
      <c r="T956" s="122"/>
      <c r="U956" s="160"/>
      <c r="V956" s="168"/>
      <c r="W956" s="133"/>
      <c r="X956" s="133"/>
      <c r="Y956" s="134"/>
      <c r="Z956" s="515"/>
      <c r="AA956" s="138"/>
      <c r="AB956" s="139"/>
      <c r="AC956" s="140"/>
      <c r="AD956" s="148"/>
      <c r="AE956" s="149"/>
      <c r="AF956" s="150"/>
      <c r="AG956" s="151"/>
      <c r="AH956" s="151"/>
      <c r="AI956" s="151"/>
      <c r="AJ956" s="151"/>
      <c r="AK956" s="152"/>
      <c r="AL956" s="135"/>
      <c r="AM956" s="172"/>
      <c r="AN956" s="172"/>
      <c r="AO956" s="173"/>
    </row>
    <row r="957" spans="2:41" s="82" customFormat="1" ht="35.25" customHeight="1" x14ac:dyDescent="0.2">
      <c r="B957" s="171">
        <v>953</v>
      </c>
      <c r="C957" s="170"/>
      <c r="D957" s="88"/>
      <c r="E957" s="113"/>
      <c r="F957" s="95"/>
      <c r="G957" s="105"/>
      <c r="H957" s="106"/>
      <c r="I957" s="105"/>
      <c r="J957" s="107"/>
      <c r="K957" s="99"/>
      <c r="L957" s="117"/>
      <c r="M957" s="118"/>
      <c r="N957" s="95"/>
      <c r="O957" s="88"/>
      <c r="P957" s="96"/>
      <c r="Q957" s="95"/>
      <c r="R957" s="88"/>
      <c r="S957" s="96"/>
      <c r="T957" s="122"/>
      <c r="U957" s="160"/>
      <c r="V957" s="168"/>
      <c r="W957" s="133"/>
      <c r="X957" s="133"/>
      <c r="Y957" s="134"/>
      <c r="Z957" s="515"/>
      <c r="AA957" s="138"/>
      <c r="AB957" s="139"/>
      <c r="AC957" s="140"/>
      <c r="AD957" s="148"/>
      <c r="AE957" s="149"/>
      <c r="AF957" s="150"/>
      <c r="AG957" s="151"/>
      <c r="AH957" s="151"/>
      <c r="AI957" s="151"/>
      <c r="AJ957" s="151"/>
      <c r="AK957" s="152"/>
      <c r="AL957" s="135"/>
      <c r="AM957" s="172"/>
      <c r="AN957" s="172"/>
      <c r="AO957" s="173"/>
    </row>
    <row r="958" spans="2:41" s="82" customFormat="1" ht="35.25" customHeight="1" x14ac:dyDescent="0.2">
      <c r="B958" s="171">
        <v>954</v>
      </c>
      <c r="C958" s="170"/>
      <c r="D958" s="88"/>
      <c r="E958" s="113"/>
      <c r="F958" s="95"/>
      <c r="G958" s="105"/>
      <c r="H958" s="106"/>
      <c r="I958" s="105"/>
      <c r="J958" s="107"/>
      <c r="K958" s="99"/>
      <c r="L958" s="117"/>
      <c r="M958" s="118"/>
      <c r="N958" s="95"/>
      <c r="O958" s="88"/>
      <c r="P958" s="96"/>
      <c r="Q958" s="95"/>
      <c r="R958" s="88"/>
      <c r="S958" s="96"/>
      <c r="T958" s="122"/>
      <c r="U958" s="160"/>
      <c r="V958" s="168"/>
      <c r="W958" s="133"/>
      <c r="X958" s="133"/>
      <c r="Y958" s="134"/>
      <c r="Z958" s="515"/>
      <c r="AA958" s="138"/>
      <c r="AB958" s="139"/>
      <c r="AC958" s="140"/>
      <c r="AD958" s="148"/>
      <c r="AE958" s="149"/>
      <c r="AF958" s="150"/>
      <c r="AG958" s="151"/>
      <c r="AH958" s="151"/>
      <c r="AI958" s="151"/>
      <c r="AJ958" s="151"/>
      <c r="AK958" s="152"/>
      <c r="AL958" s="135"/>
      <c r="AM958" s="172"/>
      <c r="AN958" s="172"/>
      <c r="AO958" s="173"/>
    </row>
    <row r="959" spans="2:41" s="82" customFormat="1" ht="35.25" customHeight="1" x14ac:dyDescent="0.2">
      <c r="B959" s="171">
        <v>955</v>
      </c>
      <c r="C959" s="170"/>
      <c r="D959" s="88"/>
      <c r="E959" s="113"/>
      <c r="F959" s="95"/>
      <c r="G959" s="105"/>
      <c r="H959" s="106"/>
      <c r="I959" s="105"/>
      <c r="J959" s="107"/>
      <c r="K959" s="99"/>
      <c r="L959" s="117"/>
      <c r="M959" s="118"/>
      <c r="N959" s="95"/>
      <c r="O959" s="88"/>
      <c r="P959" s="96"/>
      <c r="Q959" s="95"/>
      <c r="R959" s="88"/>
      <c r="S959" s="96"/>
      <c r="T959" s="122"/>
      <c r="U959" s="160"/>
      <c r="V959" s="168"/>
      <c r="W959" s="133"/>
      <c r="X959" s="133"/>
      <c r="Y959" s="134"/>
      <c r="Z959" s="515"/>
      <c r="AA959" s="138"/>
      <c r="AB959" s="139"/>
      <c r="AC959" s="140"/>
      <c r="AD959" s="148"/>
      <c r="AE959" s="149"/>
      <c r="AF959" s="150"/>
      <c r="AG959" s="151"/>
      <c r="AH959" s="151"/>
      <c r="AI959" s="151"/>
      <c r="AJ959" s="151"/>
      <c r="AK959" s="152"/>
      <c r="AL959" s="135"/>
      <c r="AM959" s="172"/>
      <c r="AN959" s="172"/>
      <c r="AO959" s="173"/>
    </row>
    <row r="960" spans="2:41" s="82" customFormat="1" ht="35.25" customHeight="1" x14ac:dyDescent="0.2">
      <c r="B960" s="171">
        <v>956</v>
      </c>
      <c r="C960" s="170"/>
      <c r="D960" s="88"/>
      <c r="E960" s="113"/>
      <c r="F960" s="95"/>
      <c r="G960" s="105"/>
      <c r="H960" s="106"/>
      <c r="I960" s="105"/>
      <c r="J960" s="107"/>
      <c r="K960" s="99"/>
      <c r="L960" s="117"/>
      <c r="M960" s="118"/>
      <c r="N960" s="95"/>
      <c r="O960" s="88"/>
      <c r="P960" s="96"/>
      <c r="Q960" s="95"/>
      <c r="R960" s="88"/>
      <c r="S960" s="96"/>
      <c r="T960" s="122"/>
      <c r="U960" s="160"/>
      <c r="V960" s="168"/>
      <c r="W960" s="133"/>
      <c r="X960" s="133"/>
      <c r="Y960" s="134"/>
      <c r="Z960" s="515"/>
      <c r="AA960" s="138"/>
      <c r="AB960" s="139"/>
      <c r="AC960" s="140"/>
      <c r="AD960" s="148"/>
      <c r="AE960" s="149"/>
      <c r="AF960" s="150"/>
      <c r="AG960" s="151"/>
      <c r="AH960" s="151"/>
      <c r="AI960" s="151"/>
      <c r="AJ960" s="151"/>
      <c r="AK960" s="152"/>
      <c r="AL960" s="135"/>
      <c r="AM960" s="172"/>
      <c r="AN960" s="172"/>
      <c r="AO960" s="173"/>
    </row>
    <row r="961" spans="2:41" s="82" customFormat="1" ht="35.25" customHeight="1" x14ac:dyDescent="0.2">
      <c r="B961" s="171">
        <v>957</v>
      </c>
      <c r="C961" s="170"/>
      <c r="D961" s="88"/>
      <c r="E961" s="113"/>
      <c r="F961" s="95"/>
      <c r="G961" s="105"/>
      <c r="H961" s="106"/>
      <c r="I961" s="105"/>
      <c r="J961" s="107"/>
      <c r="K961" s="99"/>
      <c r="L961" s="117"/>
      <c r="M961" s="118"/>
      <c r="N961" s="95"/>
      <c r="O961" s="88"/>
      <c r="P961" s="96"/>
      <c r="Q961" s="95"/>
      <c r="R961" s="88"/>
      <c r="S961" s="96"/>
      <c r="T961" s="122"/>
      <c r="U961" s="160"/>
      <c r="V961" s="168"/>
      <c r="W961" s="133"/>
      <c r="X961" s="133"/>
      <c r="Y961" s="134"/>
      <c r="Z961" s="515"/>
      <c r="AA961" s="138"/>
      <c r="AB961" s="139"/>
      <c r="AC961" s="140"/>
      <c r="AD961" s="148"/>
      <c r="AE961" s="149"/>
      <c r="AF961" s="150"/>
      <c r="AG961" s="151"/>
      <c r="AH961" s="151"/>
      <c r="AI961" s="151"/>
      <c r="AJ961" s="151"/>
      <c r="AK961" s="152"/>
      <c r="AL961" s="135"/>
      <c r="AM961" s="172"/>
      <c r="AN961" s="172"/>
      <c r="AO961" s="173"/>
    </row>
    <row r="962" spans="2:41" s="82" customFormat="1" ht="35.25" customHeight="1" x14ac:dyDescent="0.2">
      <c r="B962" s="171">
        <v>958</v>
      </c>
      <c r="C962" s="170"/>
      <c r="D962" s="88"/>
      <c r="E962" s="113"/>
      <c r="F962" s="95"/>
      <c r="G962" s="105"/>
      <c r="H962" s="106"/>
      <c r="I962" s="105"/>
      <c r="J962" s="107"/>
      <c r="K962" s="99"/>
      <c r="L962" s="117"/>
      <c r="M962" s="118"/>
      <c r="N962" s="95"/>
      <c r="O962" s="88"/>
      <c r="P962" s="96"/>
      <c r="Q962" s="95"/>
      <c r="R962" s="88"/>
      <c r="S962" s="96"/>
      <c r="T962" s="122"/>
      <c r="U962" s="160"/>
      <c r="V962" s="168"/>
      <c r="W962" s="133"/>
      <c r="X962" s="133"/>
      <c r="Y962" s="134"/>
      <c r="Z962" s="515"/>
      <c r="AA962" s="138"/>
      <c r="AB962" s="139"/>
      <c r="AC962" s="140"/>
      <c r="AD962" s="148"/>
      <c r="AE962" s="149"/>
      <c r="AF962" s="150"/>
      <c r="AG962" s="151"/>
      <c r="AH962" s="151"/>
      <c r="AI962" s="151"/>
      <c r="AJ962" s="151"/>
      <c r="AK962" s="152"/>
      <c r="AL962" s="135"/>
      <c r="AM962" s="172"/>
      <c r="AN962" s="172"/>
      <c r="AO962" s="173"/>
    </row>
    <row r="963" spans="2:41" s="82" customFormat="1" ht="35.25" customHeight="1" x14ac:dyDescent="0.2">
      <c r="B963" s="171">
        <v>959</v>
      </c>
      <c r="C963" s="170"/>
      <c r="D963" s="88"/>
      <c r="E963" s="113"/>
      <c r="F963" s="95"/>
      <c r="G963" s="105"/>
      <c r="H963" s="106"/>
      <c r="I963" s="105"/>
      <c r="J963" s="107"/>
      <c r="K963" s="99"/>
      <c r="L963" s="117"/>
      <c r="M963" s="118"/>
      <c r="N963" s="95"/>
      <c r="O963" s="88"/>
      <c r="P963" s="96"/>
      <c r="Q963" s="95"/>
      <c r="R963" s="88"/>
      <c r="S963" s="96"/>
      <c r="T963" s="122"/>
      <c r="U963" s="160"/>
      <c r="V963" s="168"/>
      <c r="W963" s="133"/>
      <c r="X963" s="133"/>
      <c r="Y963" s="134"/>
      <c r="Z963" s="515"/>
      <c r="AA963" s="138"/>
      <c r="AB963" s="139"/>
      <c r="AC963" s="140"/>
      <c r="AD963" s="148"/>
      <c r="AE963" s="149"/>
      <c r="AF963" s="150"/>
      <c r="AG963" s="151"/>
      <c r="AH963" s="151"/>
      <c r="AI963" s="151"/>
      <c r="AJ963" s="151"/>
      <c r="AK963" s="152"/>
      <c r="AL963" s="135"/>
      <c r="AM963" s="172"/>
      <c r="AN963" s="172"/>
      <c r="AO963" s="173"/>
    </row>
    <row r="964" spans="2:41" s="82" customFormat="1" ht="35.25" customHeight="1" x14ac:dyDescent="0.2">
      <c r="B964" s="171">
        <v>960</v>
      </c>
      <c r="C964" s="170"/>
      <c r="D964" s="88"/>
      <c r="E964" s="113"/>
      <c r="F964" s="95"/>
      <c r="G964" s="105"/>
      <c r="H964" s="106"/>
      <c r="I964" s="105"/>
      <c r="J964" s="107"/>
      <c r="K964" s="99"/>
      <c r="L964" s="117"/>
      <c r="M964" s="118"/>
      <c r="N964" s="95"/>
      <c r="O964" s="88"/>
      <c r="P964" s="96"/>
      <c r="Q964" s="95"/>
      <c r="R964" s="88"/>
      <c r="S964" s="96"/>
      <c r="T964" s="122"/>
      <c r="U964" s="160"/>
      <c r="V964" s="168"/>
      <c r="W964" s="133"/>
      <c r="X964" s="133"/>
      <c r="Y964" s="134"/>
      <c r="Z964" s="515"/>
      <c r="AA964" s="138"/>
      <c r="AB964" s="139"/>
      <c r="AC964" s="140"/>
      <c r="AD964" s="148"/>
      <c r="AE964" s="149"/>
      <c r="AF964" s="150"/>
      <c r="AG964" s="151"/>
      <c r="AH964" s="151"/>
      <c r="AI964" s="151"/>
      <c r="AJ964" s="151"/>
      <c r="AK964" s="152"/>
      <c r="AL964" s="135"/>
      <c r="AM964" s="172"/>
      <c r="AN964" s="172"/>
      <c r="AO964" s="173"/>
    </row>
    <row r="965" spans="2:41" s="82" customFormat="1" ht="35.25" customHeight="1" x14ac:dyDescent="0.2">
      <c r="B965" s="171">
        <v>961</v>
      </c>
      <c r="C965" s="170"/>
      <c r="D965" s="88"/>
      <c r="E965" s="113"/>
      <c r="F965" s="95"/>
      <c r="G965" s="105"/>
      <c r="H965" s="106"/>
      <c r="I965" s="105"/>
      <c r="J965" s="107"/>
      <c r="K965" s="99"/>
      <c r="L965" s="117"/>
      <c r="M965" s="118"/>
      <c r="N965" s="95"/>
      <c r="O965" s="88"/>
      <c r="P965" s="96"/>
      <c r="Q965" s="95"/>
      <c r="R965" s="88"/>
      <c r="S965" s="96"/>
      <c r="T965" s="122"/>
      <c r="U965" s="160"/>
      <c r="V965" s="168"/>
      <c r="W965" s="133"/>
      <c r="X965" s="133"/>
      <c r="Y965" s="134"/>
      <c r="Z965" s="515"/>
      <c r="AA965" s="138"/>
      <c r="AB965" s="139"/>
      <c r="AC965" s="140"/>
      <c r="AD965" s="148"/>
      <c r="AE965" s="149"/>
      <c r="AF965" s="150"/>
      <c r="AG965" s="151"/>
      <c r="AH965" s="151"/>
      <c r="AI965" s="151"/>
      <c r="AJ965" s="151"/>
      <c r="AK965" s="152"/>
      <c r="AL965" s="135"/>
      <c r="AM965" s="172"/>
      <c r="AN965" s="172"/>
      <c r="AO965" s="173"/>
    </row>
    <row r="966" spans="2:41" s="82" customFormat="1" ht="35.25" customHeight="1" x14ac:dyDescent="0.2">
      <c r="B966" s="171">
        <v>962</v>
      </c>
      <c r="C966" s="170"/>
      <c r="D966" s="88"/>
      <c r="E966" s="113"/>
      <c r="F966" s="95"/>
      <c r="G966" s="105"/>
      <c r="H966" s="106"/>
      <c r="I966" s="105"/>
      <c r="J966" s="107"/>
      <c r="K966" s="99"/>
      <c r="L966" s="117"/>
      <c r="M966" s="118"/>
      <c r="N966" s="95"/>
      <c r="O966" s="88"/>
      <c r="P966" s="96"/>
      <c r="Q966" s="95"/>
      <c r="R966" s="88"/>
      <c r="S966" s="96"/>
      <c r="T966" s="122"/>
      <c r="U966" s="160"/>
      <c r="V966" s="168"/>
      <c r="W966" s="133"/>
      <c r="X966" s="133"/>
      <c r="Y966" s="134"/>
      <c r="Z966" s="515"/>
      <c r="AA966" s="138"/>
      <c r="AB966" s="139"/>
      <c r="AC966" s="140"/>
      <c r="AD966" s="148"/>
      <c r="AE966" s="149"/>
      <c r="AF966" s="150"/>
      <c r="AG966" s="151"/>
      <c r="AH966" s="151"/>
      <c r="AI966" s="151"/>
      <c r="AJ966" s="151"/>
      <c r="AK966" s="152"/>
      <c r="AL966" s="135"/>
      <c r="AM966" s="172"/>
      <c r="AN966" s="172"/>
      <c r="AO966" s="173"/>
    </row>
    <row r="967" spans="2:41" s="82" customFormat="1" ht="35.25" customHeight="1" x14ac:dyDescent="0.2">
      <c r="B967" s="171">
        <v>963</v>
      </c>
      <c r="C967" s="170"/>
      <c r="D967" s="88"/>
      <c r="E967" s="113"/>
      <c r="F967" s="95"/>
      <c r="G967" s="105"/>
      <c r="H967" s="106"/>
      <c r="I967" s="105"/>
      <c r="J967" s="107"/>
      <c r="K967" s="99"/>
      <c r="L967" s="117"/>
      <c r="M967" s="118"/>
      <c r="N967" s="95"/>
      <c r="O967" s="88"/>
      <c r="P967" s="96"/>
      <c r="Q967" s="95"/>
      <c r="R967" s="88"/>
      <c r="S967" s="96"/>
      <c r="T967" s="122"/>
      <c r="U967" s="160"/>
      <c r="V967" s="168"/>
      <c r="W967" s="133"/>
      <c r="X967" s="133"/>
      <c r="Y967" s="134"/>
      <c r="Z967" s="515"/>
      <c r="AA967" s="138"/>
      <c r="AB967" s="139"/>
      <c r="AC967" s="140"/>
      <c r="AD967" s="148"/>
      <c r="AE967" s="149"/>
      <c r="AF967" s="150"/>
      <c r="AG967" s="151"/>
      <c r="AH967" s="151"/>
      <c r="AI967" s="151"/>
      <c r="AJ967" s="151"/>
      <c r="AK967" s="152"/>
      <c r="AL967" s="135"/>
      <c r="AM967" s="172"/>
      <c r="AN967" s="172"/>
      <c r="AO967" s="173"/>
    </row>
    <row r="968" spans="2:41" s="82" customFormat="1" ht="35.25" customHeight="1" x14ac:dyDescent="0.2">
      <c r="B968" s="171">
        <v>964</v>
      </c>
      <c r="C968" s="170"/>
      <c r="D968" s="88"/>
      <c r="E968" s="113"/>
      <c r="F968" s="95"/>
      <c r="G968" s="105"/>
      <c r="H968" s="106"/>
      <c r="I968" s="105"/>
      <c r="J968" s="107"/>
      <c r="K968" s="99"/>
      <c r="L968" s="117"/>
      <c r="M968" s="118"/>
      <c r="N968" s="95"/>
      <c r="O968" s="88"/>
      <c r="P968" s="96"/>
      <c r="Q968" s="95"/>
      <c r="R968" s="88"/>
      <c r="S968" s="96"/>
      <c r="T968" s="122"/>
      <c r="U968" s="160"/>
      <c r="V968" s="168"/>
      <c r="W968" s="133"/>
      <c r="X968" s="133"/>
      <c r="Y968" s="134"/>
      <c r="Z968" s="515"/>
      <c r="AA968" s="138"/>
      <c r="AB968" s="139"/>
      <c r="AC968" s="140"/>
      <c r="AD968" s="148"/>
      <c r="AE968" s="149"/>
      <c r="AF968" s="150"/>
      <c r="AG968" s="151"/>
      <c r="AH968" s="151"/>
      <c r="AI968" s="151"/>
      <c r="AJ968" s="151"/>
      <c r="AK968" s="152"/>
      <c r="AL968" s="135"/>
      <c r="AM968" s="172"/>
      <c r="AN968" s="172"/>
      <c r="AO968" s="173"/>
    </row>
    <row r="969" spans="2:41" s="82" customFormat="1" ht="35.25" customHeight="1" x14ac:dyDescent="0.2">
      <c r="B969" s="171">
        <v>965</v>
      </c>
      <c r="C969" s="170"/>
      <c r="D969" s="88"/>
      <c r="E969" s="113"/>
      <c r="F969" s="95"/>
      <c r="G969" s="105"/>
      <c r="H969" s="106"/>
      <c r="I969" s="105"/>
      <c r="J969" s="107"/>
      <c r="K969" s="99"/>
      <c r="L969" s="117"/>
      <c r="M969" s="118"/>
      <c r="N969" s="95"/>
      <c r="O969" s="88"/>
      <c r="P969" s="96"/>
      <c r="Q969" s="95"/>
      <c r="R969" s="88"/>
      <c r="S969" s="96"/>
      <c r="T969" s="122"/>
      <c r="U969" s="160"/>
      <c r="V969" s="168"/>
      <c r="W969" s="133"/>
      <c r="X969" s="133"/>
      <c r="Y969" s="134"/>
      <c r="Z969" s="515"/>
      <c r="AA969" s="138"/>
      <c r="AB969" s="139"/>
      <c r="AC969" s="140"/>
      <c r="AD969" s="148"/>
      <c r="AE969" s="149"/>
      <c r="AF969" s="150"/>
      <c r="AG969" s="151"/>
      <c r="AH969" s="151"/>
      <c r="AI969" s="151"/>
      <c r="AJ969" s="151"/>
      <c r="AK969" s="152"/>
      <c r="AL969" s="135"/>
      <c r="AM969" s="172"/>
      <c r="AN969" s="172"/>
      <c r="AO969" s="173"/>
    </row>
    <row r="970" spans="2:41" s="82" customFormat="1" ht="35.25" customHeight="1" x14ac:dyDescent="0.2">
      <c r="B970" s="171">
        <v>966</v>
      </c>
      <c r="C970" s="170"/>
      <c r="D970" s="88"/>
      <c r="E970" s="113"/>
      <c r="F970" s="95"/>
      <c r="G970" s="105"/>
      <c r="H970" s="106"/>
      <c r="I970" s="105"/>
      <c r="J970" s="107"/>
      <c r="K970" s="99"/>
      <c r="L970" s="117"/>
      <c r="M970" s="118"/>
      <c r="N970" s="95"/>
      <c r="O970" s="88"/>
      <c r="P970" s="96"/>
      <c r="Q970" s="95"/>
      <c r="R970" s="88"/>
      <c r="S970" s="96"/>
      <c r="T970" s="122"/>
      <c r="U970" s="160"/>
      <c r="V970" s="168"/>
      <c r="W970" s="133"/>
      <c r="X970" s="133"/>
      <c r="Y970" s="134"/>
      <c r="Z970" s="515"/>
      <c r="AA970" s="138"/>
      <c r="AB970" s="139"/>
      <c r="AC970" s="140"/>
      <c r="AD970" s="148"/>
      <c r="AE970" s="149"/>
      <c r="AF970" s="150"/>
      <c r="AG970" s="151"/>
      <c r="AH970" s="151"/>
      <c r="AI970" s="151"/>
      <c r="AJ970" s="151"/>
      <c r="AK970" s="152"/>
      <c r="AL970" s="135"/>
      <c r="AM970" s="172"/>
      <c r="AN970" s="172"/>
      <c r="AO970" s="173"/>
    </row>
    <row r="971" spans="2:41" s="82" customFormat="1" ht="35.25" customHeight="1" x14ac:dyDescent="0.2">
      <c r="B971" s="171">
        <v>967</v>
      </c>
      <c r="C971" s="170"/>
      <c r="D971" s="88"/>
      <c r="E971" s="113"/>
      <c r="F971" s="95"/>
      <c r="G971" s="105"/>
      <c r="H971" s="106"/>
      <c r="I971" s="105"/>
      <c r="J971" s="107"/>
      <c r="K971" s="99"/>
      <c r="L971" s="117"/>
      <c r="M971" s="118"/>
      <c r="N971" s="95"/>
      <c r="O971" s="88"/>
      <c r="P971" s="96"/>
      <c r="Q971" s="95"/>
      <c r="R971" s="88"/>
      <c r="S971" s="96"/>
      <c r="T971" s="122"/>
      <c r="U971" s="160"/>
      <c r="V971" s="168"/>
      <c r="W971" s="133"/>
      <c r="X971" s="133"/>
      <c r="Y971" s="134"/>
      <c r="Z971" s="515"/>
      <c r="AA971" s="138"/>
      <c r="AB971" s="139"/>
      <c r="AC971" s="140"/>
      <c r="AD971" s="148"/>
      <c r="AE971" s="149"/>
      <c r="AF971" s="150"/>
      <c r="AG971" s="151"/>
      <c r="AH971" s="151"/>
      <c r="AI971" s="151"/>
      <c r="AJ971" s="151"/>
      <c r="AK971" s="152"/>
      <c r="AL971" s="135"/>
      <c r="AM971" s="172"/>
      <c r="AN971" s="172"/>
      <c r="AO971" s="173"/>
    </row>
    <row r="972" spans="2:41" s="82" customFormat="1" ht="35.25" customHeight="1" x14ac:dyDescent="0.2">
      <c r="B972" s="171">
        <v>968</v>
      </c>
      <c r="C972" s="170"/>
      <c r="D972" s="88"/>
      <c r="E972" s="113"/>
      <c r="F972" s="95"/>
      <c r="G972" s="105"/>
      <c r="H972" s="106"/>
      <c r="I972" s="105"/>
      <c r="J972" s="107"/>
      <c r="K972" s="99"/>
      <c r="L972" s="117"/>
      <c r="M972" s="118"/>
      <c r="N972" s="95"/>
      <c r="O972" s="88"/>
      <c r="P972" s="96"/>
      <c r="Q972" s="95"/>
      <c r="R972" s="88"/>
      <c r="S972" s="96"/>
      <c r="T972" s="122"/>
      <c r="U972" s="160"/>
      <c r="V972" s="168"/>
      <c r="W972" s="133"/>
      <c r="X972" s="133"/>
      <c r="Y972" s="134"/>
      <c r="Z972" s="515"/>
      <c r="AA972" s="138"/>
      <c r="AB972" s="139"/>
      <c r="AC972" s="140"/>
      <c r="AD972" s="148"/>
      <c r="AE972" s="149"/>
      <c r="AF972" s="150"/>
      <c r="AG972" s="151"/>
      <c r="AH972" s="151"/>
      <c r="AI972" s="151"/>
      <c r="AJ972" s="151"/>
      <c r="AK972" s="152"/>
      <c r="AL972" s="135"/>
      <c r="AM972" s="172"/>
      <c r="AN972" s="172"/>
      <c r="AO972" s="173"/>
    </row>
    <row r="973" spans="2:41" s="82" customFormat="1" ht="35.25" customHeight="1" x14ac:dyDescent="0.2">
      <c r="B973" s="171">
        <v>969</v>
      </c>
      <c r="C973" s="170"/>
      <c r="D973" s="88"/>
      <c r="E973" s="113"/>
      <c r="F973" s="95"/>
      <c r="G973" s="105"/>
      <c r="H973" s="106"/>
      <c r="I973" s="105"/>
      <c r="J973" s="107"/>
      <c r="K973" s="99"/>
      <c r="L973" s="117"/>
      <c r="M973" s="118"/>
      <c r="N973" s="95"/>
      <c r="O973" s="88"/>
      <c r="P973" s="96"/>
      <c r="Q973" s="95"/>
      <c r="R973" s="88"/>
      <c r="S973" s="96"/>
      <c r="T973" s="122"/>
      <c r="U973" s="160"/>
      <c r="V973" s="168"/>
      <c r="W973" s="133"/>
      <c r="X973" s="133"/>
      <c r="Y973" s="134"/>
      <c r="Z973" s="515"/>
      <c r="AA973" s="138"/>
      <c r="AB973" s="139"/>
      <c r="AC973" s="140"/>
      <c r="AD973" s="148"/>
      <c r="AE973" s="149"/>
      <c r="AF973" s="150"/>
      <c r="AG973" s="151"/>
      <c r="AH973" s="151"/>
      <c r="AI973" s="151"/>
      <c r="AJ973" s="151"/>
      <c r="AK973" s="152"/>
      <c r="AL973" s="135"/>
      <c r="AM973" s="172"/>
      <c r="AN973" s="172"/>
      <c r="AO973" s="173"/>
    </row>
    <row r="974" spans="2:41" s="82" customFormat="1" ht="35.25" customHeight="1" x14ac:dyDescent="0.2">
      <c r="B974" s="171">
        <v>970</v>
      </c>
      <c r="C974" s="170"/>
      <c r="D974" s="88"/>
      <c r="E974" s="113"/>
      <c r="F974" s="95"/>
      <c r="G974" s="105"/>
      <c r="H974" s="106"/>
      <c r="I974" s="105"/>
      <c r="J974" s="107"/>
      <c r="K974" s="99"/>
      <c r="L974" s="117"/>
      <c r="M974" s="118"/>
      <c r="N974" s="95"/>
      <c r="O974" s="88"/>
      <c r="P974" s="96"/>
      <c r="Q974" s="95"/>
      <c r="R974" s="88"/>
      <c r="S974" s="96"/>
      <c r="T974" s="122"/>
      <c r="U974" s="160"/>
      <c r="V974" s="168"/>
      <c r="W974" s="133"/>
      <c r="X974" s="133"/>
      <c r="Y974" s="134"/>
      <c r="Z974" s="515"/>
      <c r="AA974" s="138"/>
      <c r="AB974" s="139"/>
      <c r="AC974" s="140"/>
      <c r="AD974" s="148"/>
      <c r="AE974" s="149"/>
      <c r="AF974" s="150"/>
      <c r="AG974" s="151"/>
      <c r="AH974" s="151"/>
      <c r="AI974" s="151"/>
      <c r="AJ974" s="151"/>
      <c r="AK974" s="152"/>
      <c r="AL974" s="135"/>
      <c r="AM974" s="172"/>
      <c r="AN974" s="172"/>
      <c r="AO974" s="173"/>
    </row>
    <row r="975" spans="2:41" s="82" customFormat="1" ht="35.25" customHeight="1" x14ac:dyDescent="0.2">
      <c r="B975" s="171">
        <v>971</v>
      </c>
      <c r="C975" s="170"/>
      <c r="D975" s="88"/>
      <c r="E975" s="113"/>
      <c r="F975" s="95"/>
      <c r="G975" s="105"/>
      <c r="H975" s="106"/>
      <c r="I975" s="105"/>
      <c r="J975" s="107"/>
      <c r="K975" s="99"/>
      <c r="L975" s="117"/>
      <c r="M975" s="118"/>
      <c r="N975" s="95"/>
      <c r="O975" s="88"/>
      <c r="P975" s="96"/>
      <c r="Q975" s="95"/>
      <c r="R975" s="88"/>
      <c r="S975" s="96"/>
      <c r="T975" s="122"/>
      <c r="U975" s="160"/>
      <c r="V975" s="168"/>
      <c r="W975" s="133"/>
      <c r="X975" s="133"/>
      <c r="Y975" s="134"/>
      <c r="Z975" s="515"/>
      <c r="AA975" s="138"/>
      <c r="AB975" s="139"/>
      <c r="AC975" s="140"/>
      <c r="AD975" s="148"/>
      <c r="AE975" s="149"/>
      <c r="AF975" s="150"/>
      <c r="AG975" s="151"/>
      <c r="AH975" s="151"/>
      <c r="AI975" s="151"/>
      <c r="AJ975" s="151"/>
      <c r="AK975" s="152"/>
      <c r="AL975" s="135"/>
      <c r="AM975" s="172"/>
      <c r="AN975" s="172"/>
      <c r="AO975" s="173"/>
    </row>
    <row r="976" spans="2:41" s="82" customFormat="1" ht="35.25" customHeight="1" x14ac:dyDescent="0.2">
      <c r="B976" s="171">
        <v>972</v>
      </c>
      <c r="C976" s="170"/>
      <c r="D976" s="88"/>
      <c r="E976" s="113"/>
      <c r="F976" s="95"/>
      <c r="G976" s="105"/>
      <c r="H976" s="106"/>
      <c r="I976" s="105"/>
      <c r="J976" s="107"/>
      <c r="K976" s="99"/>
      <c r="L976" s="117"/>
      <c r="M976" s="118"/>
      <c r="N976" s="95"/>
      <c r="O976" s="88"/>
      <c r="P976" s="96"/>
      <c r="Q976" s="95"/>
      <c r="R976" s="88"/>
      <c r="S976" s="96"/>
      <c r="T976" s="122"/>
      <c r="U976" s="160"/>
      <c r="V976" s="168"/>
      <c r="W976" s="133"/>
      <c r="X976" s="133"/>
      <c r="Y976" s="134"/>
      <c r="Z976" s="515"/>
      <c r="AA976" s="138"/>
      <c r="AB976" s="139"/>
      <c r="AC976" s="140"/>
      <c r="AD976" s="148"/>
      <c r="AE976" s="149"/>
      <c r="AF976" s="150"/>
      <c r="AG976" s="151"/>
      <c r="AH976" s="151"/>
      <c r="AI976" s="151"/>
      <c r="AJ976" s="151"/>
      <c r="AK976" s="152"/>
      <c r="AL976" s="135"/>
      <c r="AM976" s="172"/>
      <c r="AN976" s="172"/>
      <c r="AO976" s="173"/>
    </row>
    <row r="977" spans="2:41" s="82" customFormat="1" ht="35.25" customHeight="1" x14ac:dyDescent="0.2">
      <c r="B977" s="171">
        <v>973</v>
      </c>
      <c r="C977" s="170"/>
      <c r="D977" s="88"/>
      <c r="E977" s="113"/>
      <c r="F977" s="95"/>
      <c r="G977" s="105"/>
      <c r="H977" s="106"/>
      <c r="I977" s="105"/>
      <c r="J977" s="107"/>
      <c r="K977" s="99"/>
      <c r="L977" s="117"/>
      <c r="M977" s="118"/>
      <c r="N977" s="95"/>
      <c r="O977" s="88"/>
      <c r="P977" s="96"/>
      <c r="Q977" s="95"/>
      <c r="R977" s="88"/>
      <c r="S977" s="96"/>
      <c r="T977" s="122"/>
      <c r="U977" s="160"/>
      <c r="V977" s="168"/>
      <c r="W977" s="133"/>
      <c r="X977" s="133"/>
      <c r="Y977" s="134"/>
      <c r="Z977" s="515"/>
      <c r="AA977" s="138"/>
      <c r="AB977" s="139"/>
      <c r="AC977" s="140"/>
      <c r="AD977" s="148"/>
      <c r="AE977" s="149"/>
      <c r="AF977" s="150"/>
      <c r="AG977" s="151"/>
      <c r="AH977" s="151"/>
      <c r="AI977" s="151"/>
      <c r="AJ977" s="151"/>
      <c r="AK977" s="152"/>
      <c r="AL977" s="135"/>
      <c r="AM977" s="172"/>
      <c r="AN977" s="172"/>
      <c r="AO977" s="173"/>
    </row>
    <row r="978" spans="2:41" s="82" customFormat="1" ht="35.25" customHeight="1" x14ac:dyDescent="0.2">
      <c r="B978" s="171">
        <v>974</v>
      </c>
      <c r="C978" s="170"/>
      <c r="D978" s="88"/>
      <c r="E978" s="113"/>
      <c r="F978" s="95"/>
      <c r="G978" s="105"/>
      <c r="H978" s="106"/>
      <c r="I978" s="105"/>
      <c r="J978" s="107"/>
      <c r="K978" s="99"/>
      <c r="L978" s="117"/>
      <c r="M978" s="118"/>
      <c r="N978" s="95"/>
      <c r="O978" s="88"/>
      <c r="P978" s="96"/>
      <c r="Q978" s="95"/>
      <c r="R978" s="88"/>
      <c r="S978" s="96"/>
      <c r="T978" s="122"/>
      <c r="U978" s="160"/>
      <c r="V978" s="168"/>
      <c r="W978" s="133"/>
      <c r="X978" s="133"/>
      <c r="Y978" s="134"/>
      <c r="Z978" s="515"/>
      <c r="AA978" s="138"/>
      <c r="AB978" s="139"/>
      <c r="AC978" s="140"/>
      <c r="AD978" s="148"/>
      <c r="AE978" s="149"/>
      <c r="AF978" s="150"/>
      <c r="AG978" s="151"/>
      <c r="AH978" s="151"/>
      <c r="AI978" s="151"/>
      <c r="AJ978" s="151"/>
      <c r="AK978" s="152"/>
      <c r="AL978" s="135"/>
      <c r="AM978" s="172"/>
      <c r="AN978" s="172"/>
      <c r="AO978" s="173"/>
    </row>
    <row r="979" spans="2:41" s="82" customFormat="1" ht="35.25" customHeight="1" x14ac:dyDescent="0.2">
      <c r="B979" s="171">
        <v>975</v>
      </c>
      <c r="C979" s="170"/>
      <c r="D979" s="88"/>
      <c r="E979" s="113"/>
      <c r="F979" s="95"/>
      <c r="G979" s="105"/>
      <c r="H979" s="106"/>
      <c r="I979" s="105"/>
      <c r="J979" s="107"/>
      <c r="K979" s="99"/>
      <c r="L979" s="117"/>
      <c r="M979" s="118"/>
      <c r="N979" s="95"/>
      <c r="O979" s="88"/>
      <c r="P979" s="96"/>
      <c r="Q979" s="95"/>
      <c r="R979" s="88"/>
      <c r="S979" s="96"/>
      <c r="T979" s="122"/>
      <c r="U979" s="160"/>
      <c r="V979" s="168"/>
      <c r="W979" s="133"/>
      <c r="X979" s="133"/>
      <c r="Y979" s="134"/>
      <c r="Z979" s="515"/>
      <c r="AA979" s="138"/>
      <c r="AB979" s="139"/>
      <c r="AC979" s="140"/>
      <c r="AD979" s="148"/>
      <c r="AE979" s="149"/>
      <c r="AF979" s="150"/>
      <c r="AG979" s="151"/>
      <c r="AH979" s="151"/>
      <c r="AI979" s="151"/>
      <c r="AJ979" s="151"/>
      <c r="AK979" s="152"/>
      <c r="AL979" s="135"/>
      <c r="AM979" s="172"/>
      <c r="AN979" s="172"/>
      <c r="AO979" s="173"/>
    </row>
    <row r="980" spans="2:41" s="82" customFormat="1" ht="35.25" customHeight="1" x14ac:dyDescent="0.2">
      <c r="B980" s="171">
        <v>976</v>
      </c>
      <c r="C980" s="170"/>
      <c r="D980" s="88"/>
      <c r="E980" s="113"/>
      <c r="F980" s="95"/>
      <c r="G980" s="105"/>
      <c r="H980" s="106"/>
      <c r="I980" s="105"/>
      <c r="J980" s="107"/>
      <c r="K980" s="99"/>
      <c r="L980" s="117"/>
      <c r="M980" s="118"/>
      <c r="N980" s="95"/>
      <c r="O980" s="88"/>
      <c r="P980" s="96"/>
      <c r="Q980" s="95"/>
      <c r="R980" s="88"/>
      <c r="S980" s="96"/>
      <c r="T980" s="122"/>
      <c r="U980" s="160"/>
      <c r="V980" s="168"/>
      <c r="W980" s="133"/>
      <c r="X980" s="133"/>
      <c r="Y980" s="134"/>
      <c r="Z980" s="515"/>
      <c r="AA980" s="138"/>
      <c r="AB980" s="139"/>
      <c r="AC980" s="140"/>
      <c r="AD980" s="148"/>
      <c r="AE980" s="149"/>
      <c r="AF980" s="150"/>
      <c r="AG980" s="151"/>
      <c r="AH980" s="151"/>
      <c r="AI980" s="151"/>
      <c r="AJ980" s="151"/>
      <c r="AK980" s="152"/>
      <c r="AL980" s="135"/>
      <c r="AM980" s="172"/>
      <c r="AN980" s="172"/>
      <c r="AO980" s="173"/>
    </row>
    <row r="981" spans="2:41" s="82" customFormat="1" ht="35.25" customHeight="1" x14ac:dyDescent="0.2">
      <c r="B981" s="171">
        <v>977</v>
      </c>
      <c r="C981" s="170"/>
      <c r="D981" s="88"/>
      <c r="E981" s="113"/>
      <c r="F981" s="95"/>
      <c r="G981" s="105"/>
      <c r="H981" s="106"/>
      <c r="I981" s="105"/>
      <c r="J981" s="107"/>
      <c r="K981" s="99"/>
      <c r="L981" s="117"/>
      <c r="M981" s="118"/>
      <c r="N981" s="95"/>
      <c r="O981" s="88"/>
      <c r="P981" s="96"/>
      <c r="Q981" s="95"/>
      <c r="R981" s="88"/>
      <c r="S981" s="96"/>
      <c r="T981" s="122"/>
      <c r="U981" s="160"/>
      <c r="V981" s="168"/>
      <c r="W981" s="133"/>
      <c r="X981" s="133"/>
      <c r="Y981" s="134"/>
      <c r="Z981" s="515"/>
      <c r="AA981" s="138"/>
      <c r="AB981" s="139"/>
      <c r="AC981" s="140"/>
      <c r="AD981" s="148"/>
      <c r="AE981" s="149"/>
      <c r="AF981" s="150"/>
      <c r="AG981" s="151"/>
      <c r="AH981" s="151"/>
      <c r="AI981" s="151"/>
      <c r="AJ981" s="151"/>
      <c r="AK981" s="152"/>
      <c r="AL981" s="135"/>
      <c r="AM981" s="172"/>
      <c r="AN981" s="172"/>
      <c r="AO981" s="173"/>
    </row>
    <row r="982" spans="2:41" s="82" customFormat="1" ht="35.25" customHeight="1" x14ac:dyDescent="0.2">
      <c r="B982" s="171">
        <v>978</v>
      </c>
      <c r="C982" s="170"/>
      <c r="D982" s="88"/>
      <c r="E982" s="113"/>
      <c r="F982" s="95"/>
      <c r="G982" s="105"/>
      <c r="H982" s="106"/>
      <c r="I982" s="105"/>
      <c r="J982" s="107"/>
      <c r="K982" s="99"/>
      <c r="L982" s="117"/>
      <c r="M982" s="118"/>
      <c r="N982" s="95"/>
      <c r="O982" s="88"/>
      <c r="P982" s="96"/>
      <c r="Q982" s="95"/>
      <c r="R982" s="88"/>
      <c r="S982" s="96"/>
      <c r="T982" s="122"/>
      <c r="U982" s="160"/>
      <c r="V982" s="168"/>
      <c r="W982" s="133"/>
      <c r="X982" s="133"/>
      <c r="Y982" s="134"/>
      <c r="Z982" s="515"/>
      <c r="AA982" s="138"/>
      <c r="AB982" s="139"/>
      <c r="AC982" s="140"/>
      <c r="AD982" s="148"/>
      <c r="AE982" s="149"/>
      <c r="AF982" s="150"/>
      <c r="AG982" s="151"/>
      <c r="AH982" s="151"/>
      <c r="AI982" s="151"/>
      <c r="AJ982" s="151"/>
      <c r="AK982" s="152"/>
      <c r="AL982" s="135"/>
      <c r="AM982" s="172"/>
      <c r="AN982" s="172"/>
      <c r="AO982" s="173"/>
    </row>
    <row r="983" spans="2:41" s="82" customFormat="1" ht="35.25" customHeight="1" x14ac:dyDescent="0.2">
      <c r="B983" s="171">
        <v>979</v>
      </c>
      <c r="C983" s="170"/>
      <c r="D983" s="88"/>
      <c r="E983" s="113"/>
      <c r="F983" s="95"/>
      <c r="G983" s="105"/>
      <c r="H983" s="106"/>
      <c r="I983" s="105"/>
      <c r="J983" s="107"/>
      <c r="K983" s="99"/>
      <c r="L983" s="117"/>
      <c r="M983" s="118"/>
      <c r="N983" s="95"/>
      <c r="O983" s="88"/>
      <c r="P983" s="96"/>
      <c r="Q983" s="95"/>
      <c r="R983" s="88"/>
      <c r="S983" s="96"/>
      <c r="T983" s="122"/>
      <c r="U983" s="160"/>
      <c r="V983" s="168"/>
      <c r="W983" s="133"/>
      <c r="X983" s="133"/>
      <c r="Y983" s="134"/>
      <c r="Z983" s="515"/>
      <c r="AA983" s="138"/>
      <c r="AB983" s="139"/>
      <c r="AC983" s="140"/>
      <c r="AD983" s="148"/>
      <c r="AE983" s="149"/>
      <c r="AF983" s="150"/>
      <c r="AG983" s="151"/>
      <c r="AH983" s="151"/>
      <c r="AI983" s="151"/>
      <c r="AJ983" s="151"/>
      <c r="AK983" s="152"/>
      <c r="AL983" s="135"/>
      <c r="AM983" s="172"/>
      <c r="AN983" s="172"/>
      <c r="AO983" s="173"/>
    </row>
    <row r="984" spans="2:41" s="82" customFormat="1" ht="35.25" customHeight="1" x14ac:dyDescent="0.2">
      <c r="B984" s="171">
        <v>980</v>
      </c>
      <c r="C984" s="170"/>
      <c r="D984" s="88"/>
      <c r="E984" s="113"/>
      <c r="F984" s="95"/>
      <c r="G984" s="105"/>
      <c r="H984" s="106"/>
      <c r="I984" s="105"/>
      <c r="J984" s="107"/>
      <c r="K984" s="99"/>
      <c r="L984" s="117"/>
      <c r="M984" s="118"/>
      <c r="N984" s="95"/>
      <c r="O984" s="88"/>
      <c r="P984" s="96"/>
      <c r="Q984" s="95"/>
      <c r="R984" s="88"/>
      <c r="S984" s="96"/>
      <c r="T984" s="122"/>
      <c r="U984" s="160"/>
      <c r="V984" s="168"/>
      <c r="W984" s="133"/>
      <c r="X984" s="133"/>
      <c r="Y984" s="134"/>
      <c r="Z984" s="515"/>
      <c r="AA984" s="138"/>
      <c r="AB984" s="139"/>
      <c r="AC984" s="140"/>
      <c r="AD984" s="148"/>
      <c r="AE984" s="149"/>
      <c r="AF984" s="150"/>
      <c r="AG984" s="151"/>
      <c r="AH984" s="151"/>
      <c r="AI984" s="151"/>
      <c r="AJ984" s="151"/>
      <c r="AK984" s="152"/>
      <c r="AL984" s="135"/>
      <c r="AM984" s="172"/>
      <c r="AN984" s="172"/>
      <c r="AO984" s="173"/>
    </row>
    <row r="985" spans="2:41" s="82" customFormat="1" ht="35.25" customHeight="1" x14ac:dyDescent="0.2">
      <c r="B985" s="171">
        <v>981</v>
      </c>
      <c r="C985" s="170"/>
      <c r="D985" s="88"/>
      <c r="E985" s="113"/>
      <c r="F985" s="95"/>
      <c r="G985" s="105"/>
      <c r="H985" s="106"/>
      <c r="I985" s="105"/>
      <c r="J985" s="107"/>
      <c r="K985" s="99"/>
      <c r="L985" s="117"/>
      <c r="M985" s="118"/>
      <c r="N985" s="95"/>
      <c r="O985" s="88"/>
      <c r="P985" s="96"/>
      <c r="Q985" s="95"/>
      <c r="R985" s="88"/>
      <c r="S985" s="96"/>
      <c r="T985" s="122"/>
      <c r="U985" s="160"/>
      <c r="V985" s="168"/>
      <c r="W985" s="133"/>
      <c r="X985" s="133"/>
      <c r="Y985" s="134"/>
      <c r="Z985" s="515"/>
      <c r="AA985" s="138"/>
      <c r="AB985" s="139"/>
      <c r="AC985" s="140"/>
      <c r="AD985" s="148"/>
      <c r="AE985" s="149"/>
      <c r="AF985" s="150"/>
      <c r="AG985" s="151"/>
      <c r="AH985" s="151"/>
      <c r="AI985" s="151"/>
      <c r="AJ985" s="151"/>
      <c r="AK985" s="152"/>
      <c r="AL985" s="135"/>
      <c r="AM985" s="172"/>
      <c r="AN985" s="172"/>
      <c r="AO985" s="173"/>
    </row>
    <row r="986" spans="2:41" s="82" customFormat="1" ht="35.25" customHeight="1" x14ac:dyDescent="0.2">
      <c r="B986" s="171">
        <v>982</v>
      </c>
      <c r="C986" s="170"/>
      <c r="D986" s="88"/>
      <c r="E986" s="113"/>
      <c r="F986" s="95"/>
      <c r="G986" s="105"/>
      <c r="H986" s="106"/>
      <c r="I986" s="105"/>
      <c r="J986" s="107"/>
      <c r="K986" s="99"/>
      <c r="L986" s="117"/>
      <c r="M986" s="118"/>
      <c r="N986" s="95"/>
      <c r="O986" s="88"/>
      <c r="P986" s="96"/>
      <c r="Q986" s="95"/>
      <c r="R986" s="88"/>
      <c r="S986" s="96"/>
      <c r="T986" s="122"/>
      <c r="U986" s="160"/>
      <c r="V986" s="168"/>
      <c r="W986" s="133"/>
      <c r="X986" s="133"/>
      <c r="Y986" s="134"/>
      <c r="Z986" s="515"/>
      <c r="AA986" s="138"/>
      <c r="AB986" s="139"/>
      <c r="AC986" s="140"/>
      <c r="AD986" s="148"/>
      <c r="AE986" s="149"/>
      <c r="AF986" s="150"/>
      <c r="AG986" s="151"/>
      <c r="AH986" s="151"/>
      <c r="AI986" s="151"/>
      <c r="AJ986" s="151"/>
      <c r="AK986" s="152"/>
      <c r="AL986" s="135"/>
      <c r="AM986" s="172"/>
      <c r="AN986" s="172"/>
      <c r="AO986" s="173"/>
    </row>
    <row r="987" spans="2:41" s="82" customFormat="1" ht="35.25" customHeight="1" x14ac:dyDescent="0.2">
      <c r="B987" s="171">
        <v>983</v>
      </c>
      <c r="C987" s="170"/>
      <c r="D987" s="88"/>
      <c r="E987" s="113"/>
      <c r="F987" s="95"/>
      <c r="G987" s="105"/>
      <c r="H987" s="106"/>
      <c r="I987" s="105"/>
      <c r="J987" s="107"/>
      <c r="K987" s="99"/>
      <c r="L987" s="117"/>
      <c r="M987" s="118"/>
      <c r="N987" s="95"/>
      <c r="O987" s="88"/>
      <c r="P987" s="96"/>
      <c r="Q987" s="95"/>
      <c r="R987" s="88"/>
      <c r="S987" s="96"/>
      <c r="T987" s="122"/>
      <c r="U987" s="160"/>
      <c r="V987" s="168"/>
      <c r="W987" s="133"/>
      <c r="X987" s="133"/>
      <c r="Y987" s="134"/>
      <c r="Z987" s="515"/>
      <c r="AA987" s="138"/>
      <c r="AB987" s="139"/>
      <c r="AC987" s="140"/>
      <c r="AD987" s="148"/>
      <c r="AE987" s="149"/>
      <c r="AF987" s="150"/>
      <c r="AG987" s="151"/>
      <c r="AH987" s="151"/>
      <c r="AI987" s="151"/>
      <c r="AJ987" s="151"/>
      <c r="AK987" s="152"/>
      <c r="AL987" s="135"/>
      <c r="AM987" s="172"/>
      <c r="AN987" s="172"/>
      <c r="AO987" s="173"/>
    </row>
    <row r="988" spans="2:41" s="82" customFormat="1" ht="35.25" customHeight="1" x14ac:dyDescent="0.2">
      <c r="B988" s="171">
        <v>984</v>
      </c>
      <c r="C988" s="170"/>
      <c r="D988" s="88"/>
      <c r="E988" s="113"/>
      <c r="F988" s="95"/>
      <c r="G988" s="105"/>
      <c r="H988" s="106"/>
      <c r="I988" s="105"/>
      <c r="J988" s="107"/>
      <c r="K988" s="99"/>
      <c r="L988" s="117"/>
      <c r="M988" s="118"/>
      <c r="N988" s="95"/>
      <c r="O988" s="88"/>
      <c r="P988" s="96"/>
      <c r="Q988" s="95"/>
      <c r="R988" s="88"/>
      <c r="S988" s="96"/>
      <c r="T988" s="122"/>
      <c r="U988" s="160"/>
      <c r="V988" s="168"/>
      <c r="W988" s="133"/>
      <c r="X988" s="133"/>
      <c r="Y988" s="134"/>
      <c r="Z988" s="515"/>
      <c r="AA988" s="138"/>
      <c r="AB988" s="139"/>
      <c r="AC988" s="140"/>
      <c r="AD988" s="148"/>
      <c r="AE988" s="149"/>
      <c r="AF988" s="150"/>
      <c r="AG988" s="151"/>
      <c r="AH988" s="151"/>
      <c r="AI988" s="151"/>
      <c r="AJ988" s="151"/>
      <c r="AK988" s="152"/>
      <c r="AL988" s="135"/>
      <c r="AM988" s="172"/>
      <c r="AN988" s="172"/>
      <c r="AO988" s="173"/>
    </row>
    <row r="989" spans="2:41" s="82" customFormat="1" ht="35.25" customHeight="1" x14ac:dyDescent="0.2">
      <c r="B989" s="171">
        <v>985</v>
      </c>
      <c r="C989" s="170"/>
      <c r="D989" s="88"/>
      <c r="E989" s="113"/>
      <c r="F989" s="95"/>
      <c r="G989" s="105"/>
      <c r="H989" s="106"/>
      <c r="I989" s="105"/>
      <c r="J989" s="107"/>
      <c r="K989" s="99"/>
      <c r="L989" s="117"/>
      <c r="M989" s="118"/>
      <c r="N989" s="95"/>
      <c r="O989" s="88"/>
      <c r="P989" s="96"/>
      <c r="Q989" s="95"/>
      <c r="R989" s="88"/>
      <c r="S989" s="96"/>
      <c r="T989" s="122"/>
      <c r="U989" s="160"/>
      <c r="V989" s="168"/>
      <c r="W989" s="133"/>
      <c r="X989" s="133"/>
      <c r="Y989" s="134"/>
      <c r="Z989" s="515"/>
      <c r="AA989" s="138"/>
      <c r="AB989" s="139"/>
      <c r="AC989" s="140"/>
      <c r="AD989" s="148"/>
      <c r="AE989" s="149"/>
      <c r="AF989" s="150"/>
      <c r="AG989" s="151"/>
      <c r="AH989" s="151"/>
      <c r="AI989" s="151"/>
      <c r="AJ989" s="151"/>
      <c r="AK989" s="152"/>
      <c r="AL989" s="135"/>
      <c r="AM989" s="172"/>
      <c r="AN989" s="172"/>
      <c r="AO989" s="173"/>
    </row>
    <row r="990" spans="2:41" s="82" customFormat="1" ht="35.25" customHeight="1" x14ac:dyDescent="0.2">
      <c r="B990" s="171">
        <v>986</v>
      </c>
      <c r="C990" s="170"/>
      <c r="D990" s="88"/>
      <c r="E990" s="113"/>
      <c r="F990" s="95"/>
      <c r="G990" s="105"/>
      <c r="H990" s="106"/>
      <c r="I990" s="105"/>
      <c r="J990" s="107"/>
      <c r="K990" s="99"/>
      <c r="L990" s="117"/>
      <c r="M990" s="118"/>
      <c r="N990" s="95"/>
      <c r="O990" s="88"/>
      <c r="P990" s="96"/>
      <c r="Q990" s="95"/>
      <c r="R990" s="88"/>
      <c r="S990" s="96"/>
      <c r="T990" s="122"/>
      <c r="U990" s="160"/>
      <c r="V990" s="168"/>
      <c r="W990" s="133"/>
      <c r="X990" s="133"/>
      <c r="Y990" s="134"/>
      <c r="Z990" s="515"/>
      <c r="AA990" s="138"/>
      <c r="AB990" s="139"/>
      <c r="AC990" s="140"/>
      <c r="AD990" s="148"/>
      <c r="AE990" s="149"/>
      <c r="AF990" s="150"/>
      <c r="AG990" s="151"/>
      <c r="AH990" s="151"/>
      <c r="AI990" s="151"/>
      <c r="AJ990" s="151"/>
      <c r="AK990" s="152"/>
      <c r="AL990" s="135"/>
      <c r="AM990" s="172"/>
      <c r="AN990" s="172"/>
      <c r="AO990" s="173"/>
    </row>
    <row r="991" spans="2:41" s="82" customFormat="1" ht="35.25" customHeight="1" x14ac:dyDescent="0.2">
      <c r="B991" s="171">
        <v>987</v>
      </c>
      <c r="C991" s="170"/>
      <c r="D991" s="88"/>
      <c r="E991" s="113"/>
      <c r="F991" s="95"/>
      <c r="G991" s="105"/>
      <c r="H991" s="106"/>
      <c r="I991" s="105"/>
      <c r="J991" s="107"/>
      <c r="K991" s="99"/>
      <c r="L991" s="117"/>
      <c r="M991" s="118"/>
      <c r="N991" s="95"/>
      <c r="O991" s="88"/>
      <c r="P991" s="96"/>
      <c r="Q991" s="95"/>
      <c r="R991" s="88"/>
      <c r="S991" s="96"/>
      <c r="T991" s="122"/>
      <c r="U991" s="160"/>
      <c r="V991" s="168"/>
      <c r="W991" s="133"/>
      <c r="X991" s="133"/>
      <c r="Y991" s="134"/>
      <c r="Z991" s="515"/>
      <c r="AA991" s="138"/>
      <c r="AB991" s="139"/>
      <c r="AC991" s="140"/>
      <c r="AD991" s="148"/>
      <c r="AE991" s="149"/>
      <c r="AF991" s="150"/>
      <c r="AG991" s="151"/>
      <c r="AH991" s="151"/>
      <c r="AI991" s="151"/>
      <c r="AJ991" s="151"/>
      <c r="AK991" s="152"/>
      <c r="AL991" s="135"/>
      <c r="AM991" s="172"/>
      <c r="AN991" s="172"/>
      <c r="AO991" s="173"/>
    </row>
    <row r="992" spans="2:41" s="82" customFormat="1" ht="35.25" customHeight="1" x14ac:dyDescent="0.2">
      <c r="B992" s="171">
        <v>988</v>
      </c>
      <c r="C992" s="170"/>
      <c r="D992" s="88"/>
      <c r="E992" s="113"/>
      <c r="F992" s="95"/>
      <c r="G992" s="105"/>
      <c r="H992" s="106"/>
      <c r="I992" s="105"/>
      <c r="J992" s="107"/>
      <c r="K992" s="99"/>
      <c r="L992" s="117"/>
      <c r="M992" s="118"/>
      <c r="N992" s="95"/>
      <c r="O992" s="88"/>
      <c r="P992" s="96"/>
      <c r="Q992" s="95"/>
      <c r="R992" s="88"/>
      <c r="S992" s="96"/>
      <c r="T992" s="122"/>
      <c r="U992" s="160"/>
      <c r="V992" s="168"/>
      <c r="W992" s="133"/>
      <c r="X992" s="133"/>
      <c r="Y992" s="134"/>
      <c r="Z992" s="515"/>
      <c r="AA992" s="138"/>
      <c r="AB992" s="139"/>
      <c r="AC992" s="140"/>
      <c r="AD992" s="148"/>
      <c r="AE992" s="149"/>
      <c r="AF992" s="150"/>
      <c r="AG992" s="151"/>
      <c r="AH992" s="151"/>
      <c r="AI992" s="151"/>
      <c r="AJ992" s="151"/>
      <c r="AK992" s="152"/>
      <c r="AL992" s="135"/>
      <c r="AM992" s="172"/>
      <c r="AN992" s="172"/>
      <c r="AO992" s="173"/>
    </row>
    <row r="993" spans="2:41" s="82" customFormat="1" ht="35.25" customHeight="1" x14ac:dyDescent="0.2">
      <c r="B993" s="171">
        <v>989</v>
      </c>
      <c r="C993" s="170"/>
      <c r="D993" s="88"/>
      <c r="E993" s="113"/>
      <c r="F993" s="95"/>
      <c r="G993" s="105"/>
      <c r="H993" s="106"/>
      <c r="I993" s="105"/>
      <c r="J993" s="107"/>
      <c r="K993" s="99"/>
      <c r="L993" s="117"/>
      <c r="M993" s="118"/>
      <c r="N993" s="95"/>
      <c r="O993" s="88"/>
      <c r="P993" s="96"/>
      <c r="Q993" s="95"/>
      <c r="R993" s="88"/>
      <c r="S993" s="96"/>
      <c r="T993" s="122"/>
      <c r="U993" s="160"/>
      <c r="V993" s="168"/>
      <c r="W993" s="133"/>
      <c r="X993" s="133"/>
      <c r="Y993" s="134"/>
      <c r="Z993" s="515"/>
      <c r="AA993" s="138"/>
      <c r="AB993" s="139"/>
      <c r="AC993" s="140"/>
      <c r="AD993" s="148"/>
      <c r="AE993" s="149"/>
      <c r="AF993" s="150"/>
      <c r="AG993" s="151"/>
      <c r="AH993" s="151"/>
      <c r="AI993" s="151"/>
      <c r="AJ993" s="151"/>
      <c r="AK993" s="152"/>
      <c r="AL993" s="135"/>
      <c r="AM993" s="172"/>
      <c r="AN993" s="172"/>
      <c r="AO993" s="173"/>
    </row>
    <row r="994" spans="2:41" s="82" customFormat="1" ht="35.25" customHeight="1" x14ac:dyDescent="0.2">
      <c r="B994" s="171">
        <v>990</v>
      </c>
      <c r="C994" s="170"/>
      <c r="D994" s="88"/>
      <c r="E994" s="113"/>
      <c r="F994" s="95"/>
      <c r="G994" s="105"/>
      <c r="H994" s="106"/>
      <c r="I994" s="105"/>
      <c r="J994" s="107"/>
      <c r="K994" s="99"/>
      <c r="L994" s="117"/>
      <c r="M994" s="118"/>
      <c r="N994" s="95"/>
      <c r="O994" s="88"/>
      <c r="P994" s="96"/>
      <c r="Q994" s="95"/>
      <c r="R994" s="88"/>
      <c r="S994" s="96"/>
      <c r="T994" s="122"/>
      <c r="U994" s="160"/>
      <c r="V994" s="168"/>
      <c r="W994" s="133"/>
      <c r="X994" s="133"/>
      <c r="Y994" s="134"/>
      <c r="Z994" s="515"/>
      <c r="AA994" s="138"/>
      <c r="AB994" s="139"/>
      <c r="AC994" s="140"/>
      <c r="AD994" s="148"/>
      <c r="AE994" s="149"/>
      <c r="AF994" s="150"/>
      <c r="AG994" s="151"/>
      <c r="AH994" s="151"/>
      <c r="AI994" s="151"/>
      <c r="AJ994" s="151"/>
      <c r="AK994" s="152"/>
      <c r="AL994" s="135"/>
      <c r="AM994" s="172"/>
      <c r="AN994" s="172"/>
      <c r="AO994" s="173"/>
    </row>
    <row r="995" spans="2:41" s="82" customFormat="1" ht="35.25" customHeight="1" x14ac:dyDescent="0.2">
      <c r="B995" s="171">
        <v>991</v>
      </c>
      <c r="C995" s="170"/>
      <c r="D995" s="88"/>
      <c r="E995" s="113"/>
      <c r="F995" s="95"/>
      <c r="G995" s="105"/>
      <c r="H995" s="106"/>
      <c r="I995" s="105"/>
      <c r="J995" s="107"/>
      <c r="K995" s="99"/>
      <c r="L995" s="117"/>
      <c r="M995" s="118"/>
      <c r="N995" s="95"/>
      <c r="O995" s="88"/>
      <c r="P995" s="96"/>
      <c r="Q995" s="95"/>
      <c r="R995" s="88"/>
      <c r="S995" s="96"/>
      <c r="T995" s="122"/>
      <c r="U995" s="160"/>
      <c r="V995" s="168"/>
      <c r="W995" s="133"/>
      <c r="X995" s="133"/>
      <c r="Y995" s="134"/>
      <c r="Z995" s="515"/>
      <c r="AA995" s="138"/>
      <c r="AB995" s="139"/>
      <c r="AC995" s="140"/>
      <c r="AD995" s="148"/>
      <c r="AE995" s="149"/>
      <c r="AF995" s="150"/>
      <c r="AG995" s="151"/>
      <c r="AH995" s="151"/>
      <c r="AI995" s="151"/>
      <c r="AJ995" s="151"/>
      <c r="AK995" s="152"/>
      <c r="AL995" s="135"/>
      <c r="AM995" s="172"/>
      <c r="AN995" s="172"/>
      <c r="AO995" s="173"/>
    </row>
    <row r="996" spans="2:41" s="82" customFormat="1" ht="35.25" customHeight="1" x14ac:dyDescent="0.2">
      <c r="B996" s="171">
        <v>992</v>
      </c>
      <c r="C996" s="170"/>
      <c r="D996" s="88"/>
      <c r="E996" s="113"/>
      <c r="F996" s="95"/>
      <c r="G996" s="105"/>
      <c r="H996" s="106"/>
      <c r="I996" s="105"/>
      <c r="J996" s="107"/>
      <c r="K996" s="99"/>
      <c r="L996" s="117"/>
      <c r="M996" s="118"/>
      <c r="N996" s="95"/>
      <c r="O996" s="88"/>
      <c r="P996" s="96"/>
      <c r="Q996" s="95"/>
      <c r="R996" s="88"/>
      <c r="S996" s="96"/>
      <c r="T996" s="122"/>
      <c r="U996" s="160"/>
      <c r="V996" s="168"/>
      <c r="W996" s="133"/>
      <c r="X996" s="133"/>
      <c r="Y996" s="134"/>
      <c r="Z996" s="515"/>
      <c r="AA996" s="138"/>
      <c r="AB996" s="139"/>
      <c r="AC996" s="140"/>
      <c r="AD996" s="148"/>
      <c r="AE996" s="149"/>
      <c r="AF996" s="150"/>
      <c r="AG996" s="151"/>
      <c r="AH996" s="151"/>
      <c r="AI996" s="151"/>
      <c r="AJ996" s="151"/>
      <c r="AK996" s="152"/>
      <c r="AL996" s="135"/>
      <c r="AM996" s="172"/>
      <c r="AN996" s="172"/>
      <c r="AO996" s="173"/>
    </row>
    <row r="997" spans="2:41" s="82" customFormat="1" ht="35.25" customHeight="1" x14ac:dyDescent="0.2">
      <c r="B997" s="171">
        <v>993</v>
      </c>
      <c r="C997" s="170"/>
      <c r="D997" s="88"/>
      <c r="E997" s="113"/>
      <c r="F997" s="95"/>
      <c r="G997" s="105"/>
      <c r="H997" s="106"/>
      <c r="I997" s="105"/>
      <c r="J997" s="107"/>
      <c r="K997" s="99"/>
      <c r="L997" s="117"/>
      <c r="M997" s="118"/>
      <c r="N997" s="95"/>
      <c r="O997" s="88"/>
      <c r="P997" s="96"/>
      <c r="Q997" s="95"/>
      <c r="R997" s="88"/>
      <c r="S997" s="96"/>
      <c r="T997" s="122"/>
      <c r="U997" s="160"/>
      <c r="V997" s="168"/>
      <c r="W997" s="133"/>
      <c r="X997" s="133"/>
      <c r="Y997" s="134"/>
      <c r="Z997" s="515"/>
      <c r="AA997" s="138"/>
      <c r="AB997" s="139"/>
      <c r="AC997" s="140"/>
      <c r="AD997" s="148"/>
      <c r="AE997" s="149"/>
      <c r="AF997" s="150"/>
      <c r="AG997" s="151"/>
      <c r="AH997" s="151"/>
      <c r="AI997" s="151"/>
      <c r="AJ997" s="151"/>
      <c r="AK997" s="152"/>
      <c r="AL997" s="135"/>
      <c r="AM997" s="172"/>
      <c r="AN997" s="172"/>
      <c r="AO997" s="173"/>
    </row>
    <row r="998" spans="2:41" s="82" customFormat="1" ht="35.25" customHeight="1" x14ac:dyDescent="0.2">
      <c r="B998" s="171">
        <v>994</v>
      </c>
      <c r="C998" s="170"/>
      <c r="D998" s="88"/>
      <c r="E998" s="113"/>
      <c r="F998" s="95"/>
      <c r="G998" s="105"/>
      <c r="H998" s="106"/>
      <c r="I998" s="105"/>
      <c r="J998" s="107"/>
      <c r="K998" s="99"/>
      <c r="L998" s="117"/>
      <c r="M998" s="118"/>
      <c r="N998" s="95"/>
      <c r="O998" s="88"/>
      <c r="P998" s="96"/>
      <c r="Q998" s="95"/>
      <c r="R998" s="88"/>
      <c r="S998" s="96"/>
      <c r="T998" s="122"/>
      <c r="U998" s="160"/>
      <c r="V998" s="168"/>
      <c r="W998" s="133"/>
      <c r="X998" s="133"/>
      <c r="Y998" s="134"/>
      <c r="Z998" s="515"/>
      <c r="AA998" s="138"/>
      <c r="AB998" s="139"/>
      <c r="AC998" s="140"/>
      <c r="AD998" s="148"/>
      <c r="AE998" s="149"/>
      <c r="AF998" s="150"/>
      <c r="AG998" s="151"/>
      <c r="AH998" s="151"/>
      <c r="AI998" s="151"/>
      <c r="AJ998" s="151"/>
      <c r="AK998" s="152"/>
      <c r="AL998" s="135"/>
      <c r="AM998" s="172"/>
      <c r="AN998" s="172"/>
      <c r="AO998" s="173"/>
    </row>
    <row r="999" spans="2:41" s="82" customFormat="1" ht="35.25" customHeight="1" x14ac:dyDescent="0.2">
      <c r="B999" s="171">
        <v>995</v>
      </c>
      <c r="C999" s="170"/>
      <c r="D999" s="88"/>
      <c r="E999" s="113"/>
      <c r="F999" s="95"/>
      <c r="G999" s="105"/>
      <c r="H999" s="106"/>
      <c r="I999" s="105"/>
      <c r="J999" s="107"/>
      <c r="K999" s="99"/>
      <c r="L999" s="117"/>
      <c r="M999" s="118"/>
      <c r="N999" s="95"/>
      <c r="O999" s="88"/>
      <c r="P999" s="96"/>
      <c r="Q999" s="95"/>
      <c r="R999" s="88"/>
      <c r="S999" s="96"/>
      <c r="T999" s="122"/>
      <c r="U999" s="160"/>
      <c r="V999" s="168"/>
      <c r="W999" s="133"/>
      <c r="X999" s="133"/>
      <c r="Y999" s="134"/>
      <c r="Z999" s="515"/>
      <c r="AA999" s="138"/>
      <c r="AB999" s="139"/>
      <c r="AC999" s="140"/>
      <c r="AD999" s="148"/>
      <c r="AE999" s="149"/>
      <c r="AF999" s="150"/>
      <c r="AG999" s="151"/>
      <c r="AH999" s="151"/>
      <c r="AI999" s="151"/>
      <c r="AJ999" s="151"/>
      <c r="AK999" s="152"/>
      <c r="AL999" s="135"/>
      <c r="AM999" s="172"/>
      <c r="AN999" s="172"/>
      <c r="AO999" s="173"/>
    </row>
    <row r="1000" spans="2:41" s="82" customFormat="1" ht="35.25" customHeight="1" x14ac:dyDescent="0.2">
      <c r="B1000" s="171">
        <v>996</v>
      </c>
      <c r="C1000" s="170"/>
      <c r="D1000" s="88"/>
      <c r="E1000" s="113"/>
      <c r="F1000" s="95"/>
      <c r="G1000" s="105"/>
      <c r="H1000" s="106"/>
      <c r="I1000" s="105"/>
      <c r="J1000" s="107"/>
      <c r="K1000" s="99"/>
      <c r="L1000" s="117"/>
      <c r="M1000" s="118"/>
      <c r="N1000" s="95"/>
      <c r="O1000" s="88"/>
      <c r="P1000" s="96"/>
      <c r="Q1000" s="95"/>
      <c r="R1000" s="88"/>
      <c r="S1000" s="96"/>
      <c r="T1000" s="122"/>
      <c r="U1000" s="160"/>
      <c r="V1000" s="168"/>
      <c r="W1000" s="133"/>
      <c r="X1000" s="133"/>
      <c r="Y1000" s="134"/>
      <c r="Z1000" s="515"/>
      <c r="AA1000" s="138"/>
      <c r="AB1000" s="139"/>
      <c r="AC1000" s="140"/>
      <c r="AD1000" s="148"/>
      <c r="AE1000" s="149"/>
      <c r="AF1000" s="150"/>
      <c r="AG1000" s="151"/>
      <c r="AH1000" s="151"/>
      <c r="AI1000" s="151"/>
      <c r="AJ1000" s="151"/>
      <c r="AK1000" s="152"/>
      <c r="AL1000" s="135"/>
      <c r="AM1000" s="172"/>
      <c r="AN1000" s="172"/>
      <c r="AO1000" s="173"/>
    </row>
    <row r="1001" spans="2:41" s="82" customFormat="1" ht="35.25" customHeight="1" x14ac:dyDescent="0.2">
      <c r="B1001" s="171">
        <v>997</v>
      </c>
      <c r="C1001" s="170"/>
      <c r="D1001" s="88"/>
      <c r="E1001" s="113"/>
      <c r="F1001" s="95"/>
      <c r="G1001" s="105"/>
      <c r="H1001" s="106"/>
      <c r="I1001" s="105"/>
      <c r="J1001" s="107"/>
      <c r="K1001" s="99"/>
      <c r="L1001" s="117"/>
      <c r="M1001" s="118"/>
      <c r="N1001" s="95"/>
      <c r="O1001" s="88"/>
      <c r="P1001" s="96"/>
      <c r="Q1001" s="95"/>
      <c r="R1001" s="88"/>
      <c r="S1001" s="96"/>
      <c r="T1001" s="122"/>
      <c r="U1001" s="160"/>
      <c r="V1001" s="168"/>
      <c r="W1001" s="133"/>
      <c r="X1001" s="133"/>
      <c r="Y1001" s="134"/>
      <c r="Z1001" s="515"/>
      <c r="AA1001" s="138"/>
      <c r="AB1001" s="139"/>
      <c r="AC1001" s="140"/>
      <c r="AD1001" s="148"/>
      <c r="AE1001" s="149"/>
      <c r="AF1001" s="150"/>
      <c r="AG1001" s="151"/>
      <c r="AH1001" s="151"/>
      <c r="AI1001" s="151"/>
      <c r="AJ1001" s="151"/>
      <c r="AK1001" s="152"/>
      <c r="AL1001" s="135"/>
      <c r="AM1001" s="172"/>
      <c r="AN1001" s="172"/>
      <c r="AO1001" s="173"/>
    </row>
    <row r="1002" spans="2:41" s="82" customFormat="1" ht="35.25" customHeight="1" x14ac:dyDescent="0.2">
      <c r="B1002" s="171">
        <v>998</v>
      </c>
      <c r="C1002" s="170"/>
      <c r="D1002" s="88"/>
      <c r="E1002" s="113"/>
      <c r="F1002" s="95"/>
      <c r="G1002" s="105"/>
      <c r="H1002" s="106"/>
      <c r="I1002" s="105"/>
      <c r="J1002" s="107"/>
      <c r="K1002" s="99"/>
      <c r="L1002" s="117"/>
      <c r="M1002" s="118"/>
      <c r="N1002" s="95"/>
      <c r="O1002" s="88"/>
      <c r="P1002" s="96"/>
      <c r="Q1002" s="95"/>
      <c r="R1002" s="88"/>
      <c r="S1002" s="96"/>
      <c r="T1002" s="122"/>
      <c r="U1002" s="160"/>
      <c r="V1002" s="168"/>
      <c r="W1002" s="133"/>
      <c r="X1002" s="133"/>
      <c r="Y1002" s="134"/>
      <c r="Z1002" s="515"/>
      <c r="AA1002" s="138"/>
      <c r="AB1002" s="139"/>
      <c r="AC1002" s="140"/>
      <c r="AD1002" s="148"/>
      <c r="AE1002" s="149"/>
      <c r="AF1002" s="150"/>
      <c r="AG1002" s="151"/>
      <c r="AH1002" s="151"/>
      <c r="AI1002" s="151"/>
      <c r="AJ1002" s="151"/>
      <c r="AK1002" s="152"/>
      <c r="AL1002" s="135"/>
      <c r="AM1002" s="172"/>
      <c r="AN1002" s="172"/>
      <c r="AO1002" s="173"/>
    </row>
    <row r="1003" spans="2:41" s="82" customFormat="1" ht="35.25" customHeight="1" x14ac:dyDescent="0.2">
      <c r="B1003" s="171">
        <v>999</v>
      </c>
      <c r="C1003" s="170"/>
      <c r="D1003" s="88"/>
      <c r="E1003" s="113"/>
      <c r="F1003" s="95"/>
      <c r="G1003" s="105"/>
      <c r="H1003" s="106"/>
      <c r="I1003" s="105"/>
      <c r="J1003" s="107"/>
      <c r="K1003" s="99"/>
      <c r="L1003" s="117"/>
      <c r="M1003" s="118"/>
      <c r="N1003" s="95"/>
      <c r="O1003" s="88"/>
      <c r="P1003" s="96"/>
      <c r="Q1003" s="95"/>
      <c r="R1003" s="88"/>
      <c r="S1003" s="96"/>
      <c r="T1003" s="122"/>
      <c r="U1003" s="160"/>
      <c r="V1003" s="168"/>
      <c r="W1003" s="133"/>
      <c r="X1003" s="133"/>
      <c r="Y1003" s="134"/>
      <c r="Z1003" s="515"/>
      <c r="AA1003" s="138"/>
      <c r="AB1003" s="139"/>
      <c r="AC1003" s="140"/>
      <c r="AD1003" s="148"/>
      <c r="AE1003" s="149"/>
      <c r="AF1003" s="150"/>
      <c r="AG1003" s="151"/>
      <c r="AH1003" s="151"/>
      <c r="AI1003" s="151"/>
      <c r="AJ1003" s="151"/>
      <c r="AK1003" s="152"/>
      <c r="AL1003" s="135"/>
      <c r="AM1003" s="172"/>
      <c r="AN1003" s="172"/>
      <c r="AO1003" s="173"/>
    </row>
    <row r="1004" spans="2:41" s="82" customFormat="1" ht="35.25" customHeight="1" x14ac:dyDescent="0.2">
      <c r="B1004" s="171">
        <v>1000</v>
      </c>
      <c r="C1004" s="170"/>
      <c r="D1004" s="88"/>
      <c r="E1004" s="112"/>
      <c r="F1004" s="86"/>
      <c r="G1004" s="102"/>
      <c r="H1004" s="103"/>
      <c r="I1004" s="102"/>
      <c r="J1004" s="104"/>
      <c r="K1004" s="98"/>
      <c r="L1004" s="115"/>
      <c r="M1004" s="116"/>
      <c r="N1004" s="158"/>
      <c r="O1004" s="159"/>
      <c r="P1004" s="159"/>
      <c r="Q1004" s="93"/>
      <c r="R1004" s="87"/>
      <c r="S1004" s="94"/>
      <c r="T1004" s="121"/>
      <c r="U1004" s="161"/>
      <c r="V1004" s="169"/>
      <c r="W1004" s="87"/>
      <c r="X1004" s="87"/>
      <c r="Y1004" s="124"/>
      <c r="Z1004" s="125"/>
      <c r="AA1004" s="136"/>
      <c r="AB1004" s="137"/>
      <c r="AC1004" s="112"/>
      <c r="AD1004" s="143"/>
      <c r="AE1004" s="144"/>
      <c r="AF1004" s="146"/>
      <c r="AG1004" s="147"/>
      <c r="AH1004" s="147"/>
      <c r="AI1004" s="147"/>
      <c r="AJ1004" s="147"/>
      <c r="AK1004" s="144"/>
      <c r="AL1004" s="135"/>
      <c r="AM1004" s="172"/>
      <c r="AN1004" s="172"/>
      <c r="AO1004" s="173"/>
    </row>
  </sheetData>
  <autoFilter ref="T1:T1004"/>
  <mergeCells count="21">
    <mergeCell ref="Z3:Z4"/>
    <mergeCell ref="AA3:AC3"/>
    <mergeCell ref="AD3:AE3"/>
    <mergeCell ref="AF3:AK3"/>
    <mergeCell ref="AL3:AO3"/>
    <mergeCell ref="Y3:Y4"/>
    <mergeCell ref="B2:J2"/>
    <mergeCell ref="K2:Z2"/>
    <mergeCell ref="AA2:AO2"/>
    <mergeCell ref="B3:B4"/>
    <mergeCell ref="C3:D3"/>
    <mergeCell ref="E3:E4"/>
    <mergeCell ref="F3:J3"/>
    <mergeCell ref="K3:K4"/>
    <mergeCell ref="L3:M3"/>
    <mergeCell ref="N3:P3"/>
    <mergeCell ref="Q3:S3"/>
    <mergeCell ref="T3:U3"/>
    <mergeCell ref="V3:V4"/>
    <mergeCell ref="W3:W4"/>
    <mergeCell ref="X3:X4"/>
  </mergeCells>
  <conditionalFormatting sqref="C3:D3 AD330:AK347 AD194:AI292 AK194:AK292 AD315:AI329 AK315:AK329 AD449:AK1003">
    <cfRule type="containsBlanks" dxfId="434" priority="435">
      <formula>LEN(TRIM(C3))=0</formula>
    </cfRule>
  </conditionalFormatting>
  <conditionalFormatting sqref="H5 H17:H25 C5:D16 C63:D87 C17:C25 C57:C62 C449:D1004 H449:H1003 H57:H87">
    <cfRule type="containsBlanks" dxfId="433" priority="434">
      <formula>LEN(TRIM(C5))=0</formula>
    </cfRule>
  </conditionalFormatting>
  <conditionalFormatting sqref="N5:O16 R5:R16 U5:Z16 T26:Z56 T88:Y142 L449:Z1003 X203:Z203 X194:Z194 X143:Y193 T143:W203 N88:N292 T204:Y204 T292:Y292 X205:Y291 Y315 T315:U315 L57:Z87 T205:U291">
    <cfRule type="containsBlanks" dxfId="432" priority="432">
      <formula>LEN(TRIM(L5))=0</formula>
    </cfRule>
  </conditionalFormatting>
  <conditionalFormatting sqref="AD5:AI16 AD57:AK87 AH17:AI25 AD26:AI26 AK26:AK56 AD88:AI193 AK88:AK193">
    <cfRule type="containsBlanks" dxfId="431" priority="433">
      <formula>LEN(TRIM(AD5))=0</formula>
    </cfRule>
  </conditionalFormatting>
  <conditionalFormatting sqref="L5:M16">
    <cfRule type="containsBlanks" dxfId="430" priority="431">
      <formula>LEN(TRIM(L5))=0</formula>
    </cfRule>
  </conditionalFormatting>
  <conditionalFormatting sqref="S5:T16">
    <cfRule type="containsBlanks" dxfId="429" priority="430">
      <formula>LEN(TRIM(S5))=0</formula>
    </cfRule>
  </conditionalFormatting>
  <conditionalFormatting sqref="P5:Q16">
    <cfRule type="containsBlanks" dxfId="428" priority="429">
      <formula>LEN(TRIM(P5))=0</formula>
    </cfRule>
  </conditionalFormatting>
  <conditionalFormatting sqref="H6:H16">
    <cfRule type="containsBlanks" dxfId="427" priority="428">
      <formula>LEN(TRIM(H6))=0</formula>
    </cfRule>
  </conditionalFormatting>
  <conditionalFormatting sqref="R17:R25 U17:Z25">
    <cfRule type="containsBlanks" dxfId="426" priority="426">
      <formula>LEN(TRIM(R17))=0</formula>
    </cfRule>
  </conditionalFormatting>
  <conditionalFormatting sqref="AD17:AE25">
    <cfRule type="containsBlanks" dxfId="425" priority="427">
      <formula>LEN(TRIM(AD17))=0</formula>
    </cfRule>
  </conditionalFormatting>
  <conditionalFormatting sqref="D17:D24">
    <cfRule type="containsBlanks" dxfId="424" priority="425">
      <formula>LEN(TRIM(D17))=0</formula>
    </cfRule>
  </conditionalFormatting>
  <conditionalFormatting sqref="D25">
    <cfRule type="containsBlanks" dxfId="423" priority="424">
      <formula>LEN(TRIM(D25))=0</formula>
    </cfRule>
  </conditionalFormatting>
  <conditionalFormatting sqref="L17:O25">
    <cfRule type="containsBlanks" dxfId="422" priority="423">
      <formula>LEN(TRIM(L17))=0</formula>
    </cfRule>
  </conditionalFormatting>
  <conditionalFormatting sqref="P17:Q25">
    <cfRule type="containsBlanks" dxfId="421" priority="422">
      <formula>LEN(TRIM(P17))=0</formula>
    </cfRule>
  </conditionalFormatting>
  <conditionalFormatting sqref="S17:T25">
    <cfRule type="containsBlanks" dxfId="420" priority="421">
      <formula>LEN(TRIM(S17))=0</formula>
    </cfRule>
  </conditionalFormatting>
  <conditionalFormatting sqref="AJ5:AK16">
    <cfRule type="containsBlanks" dxfId="419" priority="420">
      <formula>LEN(TRIM(AJ5))=0</formula>
    </cfRule>
  </conditionalFormatting>
  <conditionalFormatting sqref="AJ17:AK25">
    <cfRule type="containsBlanks" dxfId="418" priority="419">
      <formula>LEN(TRIM(AJ17))=0</formula>
    </cfRule>
  </conditionalFormatting>
  <conditionalFormatting sqref="D57:D62">
    <cfRule type="containsBlanks" dxfId="417" priority="418">
      <formula>LEN(TRIM(D57))=0</formula>
    </cfRule>
  </conditionalFormatting>
  <conditionalFormatting sqref="H201">
    <cfRule type="containsBlanks" dxfId="416" priority="206">
      <formula>LEN(TRIM(H201))=0</formula>
    </cfRule>
  </conditionalFormatting>
  <conditionalFormatting sqref="H202:H203">
    <cfRule type="containsBlanks" dxfId="415" priority="205">
      <formula>LEN(TRIM(H202))=0</formula>
    </cfRule>
  </conditionalFormatting>
  <conditionalFormatting sqref="L194:M201">
    <cfRule type="containsBlanks" dxfId="414" priority="204">
      <formula>LEN(TRIM(L194))=0</formula>
    </cfRule>
  </conditionalFormatting>
  <conditionalFormatting sqref="AJ26">
    <cfRule type="containsBlanks" dxfId="413" priority="414">
      <formula>LEN(TRIM(AJ26))=0</formula>
    </cfRule>
  </conditionalFormatting>
  <conditionalFormatting sqref="I57">
    <cfRule type="containsBlanks" dxfId="412" priority="417">
      <formula>LEN(TRIM(I57))=0</formula>
    </cfRule>
  </conditionalFormatting>
  <conditionalFormatting sqref="L26:S56">
    <cfRule type="containsBlanks" dxfId="411" priority="415">
      <formula>LEN(TRIM(L26))=0</formula>
    </cfRule>
  </conditionalFormatting>
  <conditionalFormatting sqref="O194:P200">
    <cfRule type="containsBlanks" dxfId="410" priority="202">
      <formula>LEN(TRIM(O194))=0</formula>
    </cfRule>
  </conditionalFormatting>
  <conditionalFormatting sqref="Q194:S200 R201:S201">
    <cfRule type="containsBlanks" dxfId="409" priority="200">
      <formula>LEN(TRIM(Q194))=0</formula>
    </cfRule>
  </conditionalFormatting>
  <conditionalFormatting sqref="R202:S203">
    <cfRule type="containsBlanks" dxfId="408" priority="199">
      <formula>LEN(TRIM(R202))=0</formula>
    </cfRule>
  </conditionalFormatting>
  <conditionalFormatting sqref="Q201:Q203">
    <cfRule type="containsBlanks" dxfId="407" priority="198">
      <formula>LEN(TRIM(Q201))=0</formula>
    </cfRule>
  </conditionalFormatting>
  <conditionalFormatting sqref="H26:H56">
    <cfRule type="containsBlanks" dxfId="406" priority="416">
      <formula>LEN(TRIM(H26))=0</formula>
    </cfRule>
  </conditionalFormatting>
  <conditionalFormatting sqref="O201:P203">
    <cfRule type="containsBlanks" dxfId="405" priority="201">
      <formula>LEN(TRIM(O201))=0</formula>
    </cfRule>
  </conditionalFormatting>
  <conditionalFormatting sqref="AD27:AJ56">
    <cfRule type="containsBlanks" dxfId="404" priority="413">
      <formula>LEN(TRIM(AD27))=0</formula>
    </cfRule>
  </conditionalFormatting>
  <conditionalFormatting sqref="D26:D56">
    <cfRule type="containsBlanks" dxfId="403" priority="412">
      <formula>LEN(TRIM(D26))=0</formula>
    </cfRule>
  </conditionalFormatting>
  <conditionalFormatting sqref="C26:C56">
    <cfRule type="containsBlanks" dxfId="402" priority="411">
      <formula>LEN(TRIM(C26))=0</formula>
    </cfRule>
  </conditionalFormatting>
  <conditionalFormatting sqref="C88:C140">
    <cfRule type="containsBlanks" dxfId="401" priority="410">
      <formula>LEN(TRIM(C88))=0</formula>
    </cfRule>
  </conditionalFormatting>
  <conditionalFormatting sqref="C141:C142">
    <cfRule type="containsBlanks" dxfId="400" priority="409">
      <formula>LEN(TRIM(C141))=0</formula>
    </cfRule>
  </conditionalFormatting>
  <conditionalFormatting sqref="D88:D140">
    <cfRule type="containsBlanks" dxfId="399" priority="408">
      <formula>LEN(TRIM(D88))=0</formula>
    </cfRule>
  </conditionalFormatting>
  <conditionalFormatting sqref="D141:D142">
    <cfRule type="containsBlanks" dxfId="398" priority="407">
      <formula>LEN(TRIM(D141))=0</formula>
    </cfRule>
  </conditionalFormatting>
  <conditionalFormatting sqref="E88:E140">
    <cfRule type="containsBlanks" dxfId="397" priority="406">
      <formula>LEN(TRIM(E88))=0</formula>
    </cfRule>
  </conditionalFormatting>
  <conditionalFormatting sqref="E141:E142">
    <cfRule type="containsBlanks" dxfId="396" priority="405">
      <formula>LEN(TRIM(E141))=0</formula>
    </cfRule>
  </conditionalFormatting>
  <conditionalFormatting sqref="G88:G140">
    <cfRule type="containsBlanks" dxfId="395" priority="404">
      <formula>LEN(TRIM(G88))=0</formula>
    </cfRule>
  </conditionalFormatting>
  <conditionalFormatting sqref="G141:G142">
    <cfRule type="containsBlanks" dxfId="394" priority="403">
      <formula>LEN(TRIM(G141))=0</formula>
    </cfRule>
  </conditionalFormatting>
  <conditionalFormatting sqref="H88:H140">
    <cfRule type="containsBlanks" dxfId="393" priority="402">
      <formula>LEN(TRIM(H88))=0</formula>
    </cfRule>
  </conditionalFormatting>
  <conditionalFormatting sqref="H141:H142">
    <cfRule type="containsBlanks" dxfId="392" priority="401">
      <formula>LEN(TRIM(H141))=0</formula>
    </cfRule>
  </conditionalFormatting>
  <conditionalFormatting sqref="K101:K104">
    <cfRule type="containsBlanks" dxfId="391" priority="400">
      <formula>LEN(TRIM(K101))=0</formula>
    </cfRule>
  </conditionalFormatting>
  <conditionalFormatting sqref="K120">
    <cfRule type="containsBlanks" dxfId="390" priority="396">
      <formula>LEN(TRIM(K120))=0</formula>
    </cfRule>
  </conditionalFormatting>
  <conditionalFormatting sqref="K117">
    <cfRule type="containsBlanks" dxfId="389" priority="395">
      <formula>LEN(TRIM(K117))=0</formula>
    </cfRule>
  </conditionalFormatting>
  <conditionalFormatting sqref="K114 K124 K127:K130 K136:K139 K141:K142">
    <cfRule type="containsBlanks" dxfId="388" priority="399">
      <formula>LEN(TRIM(K114))=0</formula>
    </cfRule>
  </conditionalFormatting>
  <conditionalFormatting sqref="K115">
    <cfRule type="containsBlanks" dxfId="387" priority="398">
      <formula>LEN(TRIM(K115))=0</formula>
    </cfRule>
  </conditionalFormatting>
  <conditionalFormatting sqref="K116">
    <cfRule type="containsBlanks" dxfId="386" priority="397">
      <formula>LEN(TRIM(K116))=0</formula>
    </cfRule>
  </conditionalFormatting>
  <conditionalFormatting sqref="K125">
    <cfRule type="containsBlanks" dxfId="385" priority="394">
      <formula>LEN(TRIM(K125))=0</formula>
    </cfRule>
  </conditionalFormatting>
  <conditionalFormatting sqref="K121">
    <cfRule type="containsErrors" dxfId="384" priority="393">
      <formula>ISERROR(K121)</formula>
    </cfRule>
  </conditionalFormatting>
  <conditionalFormatting sqref="K122">
    <cfRule type="containsErrors" dxfId="383" priority="392">
      <formula>ISERROR(K122)</formula>
    </cfRule>
  </conditionalFormatting>
  <conditionalFormatting sqref="K123">
    <cfRule type="containsErrors" dxfId="382" priority="391">
      <formula>ISERROR(K123)</formula>
    </cfRule>
  </conditionalFormatting>
  <conditionalFormatting sqref="K108:K110">
    <cfRule type="containsErrors" dxfId="381" priority="390">
      <formula>ISERROR(K108)</formula>
    </cfRule>
  </conditionalFormatting>
  <conditionalFormatting sqref="K126">
    <cfRule type="containsBlanks" dxfId="380" priority="389">
      <formula>LEN(TRIM(K126))=0</formula>
    </cfRule>
  </conditionalFormatting>
  <conditionalFormatting sqref="K100">
    <cfRule type="containsBlanks" dxfId="379" priority="388">
      <formula>LEN(TRIM(K100))=0</formula>
    </cfRule>
  </conditionalFormatting>
  <conditionalFormatting sqref="K131:K135">
    <cfRule type="containsBlanks" dxfId="378" priority="387">
      <formula>LEN(TRIM(K131))=0</formula>
    </cfRule>
  </conditionalFormatting>
  <conditionalFormatting sqref="K105">
    <cfRule type="containsBlanks" dxfId="377" priority="386">
      <formula>LEN(TRIM(K105))=0</formula>
    </cfRule>
  </conditionalFormatting>
  <conditionalFormatting sqref="K88:K89">
    <cfRule type="containsBlanks" dxfId="376" priority="385">
      <formula>LEN(TRIM(K88))=0</formula>
    </cfRule>
  </conditionalFormatting>
  <conditionalFormatting sqref="K93:K97">
    <cfRule type="containsBlanks" dxfId="375" priority="384">
      <formula>LEN(TRIM(K93))=0</formula>
    </cfRule>
  </conditionalFormatting>
  <conditionalFormatting sqref="K90:K92">
    <cfRule type="containsBlanks" dxfId="374" priority="383">
      <formula>LEN(TRIM(K90))=0</formula>
    </cfRule>
  </conditionalFormatting>
  <conditionalFormatting sqref="K140">
    <cfRule type="containsBlanks" dxfId="373" priority="382">
      <formula>LEN(TRIM(K140))=0</formula>
    </cfRule>
  </conditionalFormatting>
  <conditionalFormatting sqref="K111">
    <cfRule type="containsBlanks" dxfId="372" priority="381">
      <formula>LEN(TRIM(K111))=0</formula>
    </cfRule>
  </conditionalFormatting>
  <conditionalFormatting sqref="K106:K107">
    <cfRule type="containsBlanks" dxfId="371" priority="380">
      <formula>LEN(TRIM(K106))=0</formula>
    </cfRule>
  </conditionalFormatting>
  <conditionalFormatting sqref="K98:K99">
    <cfRule type="containsBlanks" dxfId="370" priority="379">
      <formula>LEN(TRIM(K98))=0</formula>
    </cfRule>
  </conditionalFormatting>
  <conditionalFormatting sqref="K118:K119">
    <cfRule type="containsBlanks" dxfId="369" priority="378">
      <formula>LEN(TRIM(K118))=0</formula>
    </cfRule>
  </conditionalFormatting>
  <conditionalFormatting sqref="K112:K113">
    <cfRule type="containsBlanks" dxfId="368" priority="377">
      <formula>LEN(TRIM(K112))=0</formula>
    </cfRule>
  </conditionalFormatting>
  <conditionalFormatting sqref="L100:M104">
    <cfRule type="containsBlanks" dxfId="367" priority="376">
      <formula>LEN(TRIM(L100))=0</formula>
    </cfRule>
  </conditionalFormatting>
  <conditionalFormatting sqref="L114:M114 L127:M130 L136:M139 L108:M110 L116:M125 L141:M142">
    <cfRule type="containsBlanks" dxfId="366" priority="375">
      <formula>LEN(TRIM(L108))=0</formula>
    </cfRule>
  </conditionalFormatting>
  <conditionalFormatting sqref="L115:M115">
    <cfRule type="containsBlanks" dxfId="365" priority="374">
      <formula>LEN(TRIM(L115))=0</formula>
    </cfRule>
  </conditionalFormatting>
  <conditionalFormatting sqref="L126:M126">
    <cfRule type="containsBlanks" dxfId="364" priority="373">
      <formula>LEN(TRIM(L126))=0</formula>
    </cfRule>
  </conditionalFormatting>
  <conditionalFormatting sqref="L131:M135">
    <cfRule type="containsBlanks" dxfId="363" priority="372">
      <formula>LEN(TRIM(L131))=0</formula>
    </cfRule>
  </conditionalFormatting>
  <conditionalFormatting sqref="L105:M107">
    <cfRule type="containsBlanks" dxfId="362" priority="371">
      <formula>LEN(TRIM(L105))=0</formula>
    </cfRule>
  </conditionalFormatting>
  <conditionalFormatting sqref="L88:M89">
    <cfRule type="containsBlanks" dxfId="361" priority="370">
      <formula>LEN(TRIM(L88))=0</formula>
    </cfRule>
  </conditionalFormatting>
  <conditionalFormatting sqref="L93:M99">
    <cfRule type="containsBlanks" dxfId="360" priority="369">
      <formula>LEN(TRIM(L93))=0</formula>
    </cfRule>
  </conditionalFormatting>
  <conditionalFormatting sqref="L90:M92">
    <cfRule type="containsBlanks" dxfId="359" priority="368">
      <formula>LEN(TRIM(L90))=0</formula>
    </cfRule>
  </conditionalFormatting>
  <conditionalFormatting sqref="L140:M140">
    <cfRule type="containsBlanks" dxfId="358" priority="367">
      <formula>LEN(TRIM(L140))=0</formula>
    </cfRule>
  </conditionalFormatting>
  <conditionalFormatting sqref="L111:M111 L113:M113">
    <cfRule type="containsBlanks" dxfId="357" priority="366">
      <formula>LEN(TRIM(L111))=0</formula>
    </cfRule>
  </conditionalFormatting>
  <conditionalFormatting sqref="L112:M112">
    <cfRule type="containsBlanks" dxfId="356" priority="365">
      <formula>LEN(TRIM(L112))=0</formula>
    </cfRule>
  </conditionalFormatting>
  <conditionalFormatting sqref="O100:P104">
    <cfRule type="containsBlanks" dxfId="355" priority="364">
      <formula>LEN(TRIM(O100))=0</formula>
    </cfRule>
  </conditionalFormatting>
  <conditionalFormatting sqref="O114:P114 O124:P125 O127:P130 O136:P139 O116:P120 O141:P142">
    <cfRule type="containsBlanks" dxfId="354" priority="363">
      <formula>LEN(TRIM(O114))=0</formula>
    </cfRule>
  </conditionalFormatting>
  <conditionalFormatting sqref="O115:P115">
    <cfRule type="containsBlanks" dxfId="353" priority="362">
      <formula>LEN(TRIM(O115))=0</formula>
    </cfRule>
  </conditionalFormatting>
  <conditionalFormatting sqref="P121:P123">
    <cfRule type="containsBlanks" dxfId="352" priority="361">
      <formula>LEN(TRIM(P121))=0</formula>
    </cfRule>
  </conditionalFormatting>
  <conditionalFormatting sqref="O108:P110">
    <cfRule type="containsBlanks" dxfId="351" priority="360">
      <formula>LEN(TRIM(O108))=0</formula>
    </cfRule>
  </conditionalFormatting>
  <conditionalFormatting sqref="O126:P126">
    <cfRule type="containsBlanks" dxfId="350" priority="359">
      <formula>LEN(TRIM(O126))=0</formula>
    </cfRule>
  </conditionalFormatting>
  <conditionalFormatting sqref="O131:P135">
    <cfRule type="containsBlanks" dxfId="349" priority="358">
      <formula>LEN(TRIM(O131))=0</formula>
    </cfRule>
  </conditionalFormatting>
  <conditionalFormatting sqref="O105:P107">
    <cfRule type="containsBlanks" dxfId="348" priority="357">
      <formula>LEN(TRIM(O105))=0</formula>
    </cfRule>
  </conditionalFormatting>
  <conditionalFormatting sqref="O88:P89">
    <cfRule type="containsBlanks" dxfId="347" priority="356">
      <formula>LEN(TRIM(O88))=0</formula>
    </cfRule>
  </conditionalFormatting>
  <conditionalFormatting sqref="O93:P99">
    <cfRule type="containsBlanks" dxfId="346" priority="355">
      <formula>LEN(TRIM(O93))=0</formula>
    </cfRule>
  </conditionalFormatting>
  <conditionalFormatting sqref="O90:P92">
    <cfRule type="containsBlanks" dxfId="345" priority="354">
      <formula>LEN(TRIM(O90))=0</formula>
    </cfRule>
  </conditionalFormatting>
  <conditionalFormatting sqref="O140:P140">
    <cfRule type="containsBlanks" dxfId="344" priority="353">
      <formula>LEN(TRIM(O140))=0</formula>
    </cfRule>
  </conditionalFormatting>
  <conditionalFormatting sqref="O111:P111 O113:P113">
    <cfRule type="containsBlanks" dxfId="343" priority="352">
      <formula>LEN(TRIM(O111))=0</formula>
    </cfRule>
  </conditionalFormatting>
  <conditionalFormatting sqref="O112:P112">
    <cfRule type="containsBlanks" dxfId="342" priority="351">
      <formula>LEN(TRIM(O112))=0</formula>
    </cfRule>
  </conditionalFormatting>
  <conditionalFormatting sqref="Q100:S104">
    <cfRule type="containsBlanks" dxfId="341" priority="350">
      <formula>LEN(TRIM(Q100))=0</formula>
    </cfRule>
  </conditionalFormatting>
  <conditionalFormatting sqref="Q114:S114 Q116:R116 Q124:S125 Q127:S130 Q136:S139 Q117:S120 Q141:S142">
    <cfRule type="containsBlanks" dxfId="340" priority="349">
      <formula>LEN(TRIM(Q114))=0</formula>
    </cfRule>
  </conditionalFormatting>
  <conditionalFormatting sqref="Q115:S115 S116">
    <cfRule type="containsBlanks" dxfId="339" priority="348">
      <formula>LEN(TRIM(Q115))=0</formula>
    </cfRule>
  </conditionalFormatting>
  <conditionalFormatting sqref="Q121:S121 Q123:S123 Q122:R122">
    <cfRule type="containsBlanks" dxfId="338" priority="347">
      <formula>LEN(TRIM(Q121))=0</formula>
    </cfRule>
  </conditionalFormatting>
  <conditionalFormatting sqref="S122">
    <cfRule type="containsBlanks" dxfId="337" priority="346">
      <formula>LEN(TRIM(S122))=0</formula>
    </cfRule>
  </conditionalFormatting>
  <conditionalFormatting sqref="Q108:S110">
    <cfRule type="containsBlanks" dxfId="336" priority="345">
      <formula>LEN(TRIM(Q108))=0</formula>
    </cfRule>
  </conditionalFormatting>
  <conditionalFormatting sqref="Q126:S126">
    <cfRule type="containsBlanks" dxfId="335" priority="344">
      <formula>LEN(TRIM(Q126))=0</formula>
    </cfRule>
  </conditionalFormatting>
  <conditionalFormatting sqref="Q131:S135">
    <cfRule type="containsBlanks" dxfId="334" priority="343">
      <formula>LEN(TRIM(Q131))=0</formula>
    </cfRule>
  </conditionalFormatting>
  <conditionalFormatting sqref="Q105:S107">
    <cfRule type="containsBlanks" dxfId="333" priority="342">
      <formula>LEN(TRIM(Q105))=0</formula>
    </cfRule>
  </conditionalFormatting>
  <conditionalFormatting sqref="Q88:S89">
    <cfRule type="containsBlanks" dxfId="332" priority="341">
      <formula>LEN(TRIM(Q88))=0</formula>
    </cfRule>
  </conditionalFormatting>
  <conditionalFormatting sqref="Q93:S99">
    <cfRule type="containsBlanks" dxfId="331" priority="340">
      <formula>LEN(TRIM(Q93))=0</formula>
    </cfRule>
  </conditionalFormatting>
  <conditionalFormatting sqref="Q90:S92">
    <cfRule type="containsBlanks" dxfId="330" priority="339">
      <formula>LEN(TRIM(Q90))=0</formula>
    </cfRule>
  </conditionalFormatting>
  <conditionalFormatting sqref="Q140:S140">
    <cfRule type="containsBlanks" dxfId="329" priority="338">
      <formula>LEN(TRIM(Q140))=0</formula>
    </cfRule>
  </conditionalFormatting>
  <conditionalFormatting sqref="Q111:S111 Q113:R113">
    <cfRule type="containsBlanks" dxfId="328" priority="337">
      <formula>LEN(TRIM(Q111))=0</formula>
    </cfRule>
  </conditionalFormatting>
  <conditionalFormatting sqref="S113 Q112:S112">
    <cfRule type="containsBlanks" dxfId="327" priority="336">
      <formula>LEN(TRIM(Q112))=0</formula>
    </cfRule>
  </conditionalFormatting>
  <conditionalFormatting sqref="Z88:Z142">
    <cfRule type="containsBlanks" dxfId="326" priority="335">
      <formula>LEN(TRIM(Z88))=0</formula>
    </cfRule>
  </conditionalFormatting>
  <conditionalFormatting sqref="C143:D169 C171:D183">
    <cfRule type="containsBlanks" dxfId="325" priority="334">
      <formula>LEN(TRIM(C143))=0</formula>
    </cfRule>
  </conditionalFormatting>
  <conditionalFormatting sqref="C170:D170">
    <cfRule type="containsBlanks" dxfId="324" priority="333">
      <formula>LEN(TRIM(C170))=0</formula>
    </cfRule>
  </conditionalFormatting>
  <conditionalFormatting sqref="C184:D193">
    <cfRule type="containsBlanks" dxfId="323" priority="332">
      <formula>LEN(TRIM(C184))=0</formula>
    </cfRule>
  </conditionalFormatting>
  <conditionalFormatting sqref="E143">
    <cfRule type="containsBlanks" dxfId="322" priority="331">
      <formula>LEN(TRIM(E143))=0</formula>
    </cfRule>
  </conditionalFormatting>
  <conditionalFormatting sqref="E144:E193">
    <cfRule type="containsBlanks" dxfId="321" priority="330">
      <formula>LEN(TRIM(E144))=0</formula>
    </cfRule>
  </conditionalFormatting>
  <conditionalFormatting sqref="G143:G169 G171:G183">
    <cfRule type="containsBlanks" dxfId="320" priority="329">
      <formula>LEN(TRIM(G143))=0</formula>
    </cfRule>
  </conditionalFormatting>
  <conditionalFormatting sqref="G170">
    <cfRule type="containsBlanks" dxfId="319" priority="328">
      <formula>LEN(TRIM(G170))=0</formula>
    </cfRule>
  </conditionalFormatting>
  <conditionalFormatting sqref="G184:G193">
    <cfRule type="containsBlanks" dxfId="318" priority="327">
      <formula>LEN(TRIM(G184))=0</formula>
    </cfRule>
  </conditionalFormatting>
  <conditionalFormatting sqref="H143:H169 H171:H183">
    <cfRule type="containsBlanks" dxfId="317" priority="326">
      <formula>LEN(TRIM(H143))=0</formula>
    </cfRule>
  </conditionalFormatting>
  <conditionalFormatting sqref="H170">
    <cfRule type="containsBlanks" dxfId="316" priority="325">
      <formula>LEN(TRIM(H170))=0</formula>
    </cfRule>
  </conditionalFormatting>
  <conditionalFormatting sqref="H184:H193">
    <cfRule type="containsBlanks" dxfId="315" priority="324">
      <formula>LEN(TRIM(H184))=0</formula>
    </cfRule>
  </conditionalFormatting>
  <conditionalFormatting sqref="K143">
    <cfRule type="containsBlanks" dxfId="314" priority="323">
      <formula>LEN(TRIM(K143))=0</formula>
    </cfRule>
  </conditionalFormatting>
  <conditionalFormatting sqref="K144:K149">
    <cfRule type="containsBlanks" dxfId="313" priority="322">
      <formula>LEN(TRIM(K144))=0</formula>
    </cfRule>
  </conditionalFormatting>
  <conditionalFormatting sqref="K150">
    <cfRule type="containsBlanks" dxfId="312" priority="321">
      <formula>LEN(TRIM(K150))=0</formula>
    </cfRule>
  </conditionalFormatting>
  <conditionalFormatting sqref="K151:K155">
    <cfRule type="containsBlanks" dxfId="311" priority="320">
      <formula>LEN(TRIM(K151))=0</formula>
    </cfRule>
  </conditionalFormatting>
  <conditionalFormatting sqref="K158:K159">
    <cfRule type="containsBlanks" dxfId="310" priority="319">
      <formula>LEN(TRIM(K158))=0</formula>
    </cfRule>
  </conditionalFormatting>
  <conditionalFormatting sqref="K160:K161">
    <cfRule type="containsBlanks" dxfId="309" priority="318">
      <formula>LEN(TRIM(K160))=0</formula>
    </cfRule>
  </conditionalFormatting>
  <conditionalFormatting sqref="K162:K163">
    <cfRule type="containsBlanks" dxfId="308" priority="317">
      <formula>LEN(TRIM(K162))=0</formula>
    </cfRule>
  </conditionalFormatting>
  <conditionalFormatting sqref="K164">
    <cfRule type="containsBlanks" dxfId="307" priority="316">
      <formula>LEN(TRIM(K164))=0</formula>
    </cfRule>
  </conditionalFormatting>
  <conditionalFormatting sqref="K165">
    <cfRule type="containsBlanks" dxfId="306" priority="315">
      <formula>LEN(TRIM(K165))=0</formula>
    </cfRule>
  </conditionalFormatting>
  <conditionalFormatting sqref="K166:K167">
    <cfRule type="containsBlanks" dxfId="305" priority="314">
      <formula>LEN(TRIM(K166))=0</formula>
    </cfRule>
  </conditionalFormatting>
  <conditionalFormatting sqref="K168:K169">
    <cfRule type="containsBlanks" dxfId="304" priority="313">
      <formula>LEN(TRIM(K168))=0</formula>
    </cfRule>
  </conditionalFormatting>
  <conditionalFormatting sqref="K170:K175">
    <cfRule type="containsBlanks" dxfId="303" priority="312">
      <formula>LEN(TRIM(K170))=0</formula>
    </cfRule>
  </conditionalFormatting>
  <conditionalFormatting sqref="K176">
    <cfRule type="containsBlanks" dxfId="302" priority="311">
      <formula>LEN(TRIM(K176))=0</formula>
    </cfRule>
  </conditionalFormatting>
  <conditionalFormatting sqref="K177">
    <cfRule type="containsBlanks" dxfId="301" priority="310">
      <formula>LEN(TRIM(K177))=0</formula>
    </cfRule>
  </conditionalFormatting>
  <conditionalFormatting sqref="K178">
    <cfRule type="containsBlanks" dxfId="300" priority="309">
      <formula>LEN(TRIM(K178))=0</formula>
    </cfRule>
  </conditionalFormatting>
  <conditionalFormatting sqref="K179">
    <cfRule type="containsBlanks" dxfId="299" priority="308">
      <formula>LEN(TRIM(K179))=0</formula>
    </cfRule>
  </conditionalFormatting>
  <conditionalFormatting sqref="K180">
    <cfRule type="containsBlanks" dxfId="298" priority="307">
      <formula>LEN(TRIM(K180))=0</formula>
    </cfRule>
  </conditionalFormatting>
  <conditionalFormatting sqref="K181:K183">
    <cfRule type="containsBlanks" dxfId="297" priority="306">
      <formula>LEN(TRIM(K181))=0</formula>
    </cfRule>
  </conditionalFormatting>
  <conditionalFormatting sqref="K184:K193">
    <cfRule type="containsBlanks" dxfId="296" priority="305">
      <formula>LEN(TRIM(K184))=0</formula>
    </cfRule>
  </conditionalFormatting>
  <conditionalFormatting sqref="K156:K157">
    <cfRule type="containsBlanks" dxfId="295" priority="304">
      <formula>LEN(TRIM(K156))=0</formula>
    </cfRule>
  </conditionalFormatting>
  <conditionalFormatting sqref="L158:M158">
    <cfRule type="containsBlanks" dxfId="294" priority="303">
      <formula>LEN(TRIM(L158))=0</formula>
    </cfRule>
  </conditionalFormatting>
  <conditionalFormatting sqref="L164:M164">
    <cfRule type="containsBlanks" dxfId="293" priority="302">
      <formula>LEN(TRIM(L164))=0</formula>
    </cfRule>
  </conditionalFormatting>
  <conditionalFormatting sqref="L150:M150">
    <cfRule type="containsBlanks" dxfId="292" priority="299">
      <formula>LEN(TRIM(L150))=0</formula>
    </cfRule>
  </conditionalFormatting>
  <conditionalFormatting sqref="L162:M162">
    <cfRule type="containsBlanks" dxfId="291" priority="301">
      <formula>LEN(TRIM(L162))=0</formula>
    </cfRule>
  </conditionalFormatting>
  <conditionalFormatting sqref="L143:M143">
    <cfRule type="containsBlanks" dxfId="290" priority="300">
      <formula>LEN(TRIM(L143))=0</formula>
    </cfRule>
  </conditionalFormatting>
  <conditionalFormatting sqref="L144:M149">
    <cfRule type="containsBlanks" dxfId="289" priority="298">
      <formula>LEN(TRIM(L144))=0</formula>
    </cfRule>
  </conditionalFormatting>
  <conditionalFormatting sqref="L151:M155">
    <cfRule type="containsBlanks" dxfId="288" priority="297">
      <formula>LEN(TRIM(L151))=0</formula>
    </cfRule>
  </conditionalFormatting>
  <conditionalFormatting sqref="L156:M157">
    <cfRule type="containsBlanks" dxfId="287" priority="296">
      <formula>LEN(TRIM(L156))=0</formula>
    </cfRule>
  </conditionalFormatting>
  <conditionalFormatting sqref="L158:M158">
    <cfRule type="timePeriod" dxfId="286" priority="295" timePeriod="lastMonth">
      <formula>AND(MONTH(L158)=MONTH(EDATE(TODAY(),0-1)),YEAR(L158)=YEAR(EDATE(TODAY(),0-1)))</formula>
    </cfRule>
  </conditionalFormatting>
  <conditionalFormatting sqref="L159:M161">
    <cfRule type="containsBlanks" dxfId="285" priority="294">
      <formula>LEN(TRIM(L159))=0</formula>
    </cfRule>
  </conditionalFormatting>
  <conditionalFormatting sqref="L159:M161">
    <cfRule type="timePeriod" dxfId="284" priority="293" timePeriod="lastMonth">
      <formula>AND(MONTH(L159)=MONTH(EDATE(TODAY(),0-1)),YEAR(L159)=YEAR(EDATE(TODAY(),0-1)))</formula>
    </cfRule>
  </conditionalFormatting>
  <conditionalFormatting sqref="L163:M163">
    <cfRule type="containsBlanks" dxfId="283" priority="292">
      <formula>LEN(TRIM(L163))=0</formula>
    </cfRule>
  </conditionalFormatting>
  <conditionalFormatting sqref="L165:M165">
    <cfRule type="containsBlanks" dxfId="282" priority="291">
      <formula>LEN(TRIM(L165))=0</formula>
    </cfRule>
  </conditionalFormatting>
  <conditionalFormatting sqref="L166:M167">
    <cfRule type="containsBlanks" dxfId="281" priority="290">
      <formula>LEN(TRIM(L166))=0</formula>
    </cfRule>
  </conditionalFormatting>
  <conditionalFormatting sqref="L168:M169">
    <cfRule type="containsBlanks" dxfId="280" priority="289">
      <formula>LEN(TRIM(L168))=0</formula>
    </cfRule>
  </conditionalFormatting>
  <conditionalFormatting sqref="L171:M175">
    <cfRule type="containsBlanks" dxfId="279" priority="288">
      <formula>LEN(TRIM(L171))=0</formula>
    </cfRule>
  </conditionalFormatting>
  <conditionalFormatting sqref="L170:M170">
    <cfRule type="containsBlanks" dxfId="278" priority="287">
      <formula>LEN(TRIM(L170))=0</formula>
    </cfRule>
  </conditionalFormatting>
  <conditionalFormatting sqref="L176:M176">
    <cfRule type="containsBlanks" dxfId="277" priority="286">
      <formula>LEN(TRIM(L176))=0</formula>
    </cfRule>
  </conditionalFormatting>
  <conditionalFormatting sqref="L177:M177">
    <cfRule type="containsBlanks" dxfId="276" priority="285">
      <formula>LEN(TRIM(L177))=0</formula>
    </cfRule>
  </conditionalFormatting>
  <conditionalFormatting sqref="L178:M178">
    <cfRule type="containsBlanks" dxfId="275" priority="284">
      <formula>LEN(TRIM(L178))=0</formula>
    </cfRule>
  </conditionalFormatting>
  <conditionalFormatting sqref="L179:M179">
    <cfRule type="containsBlanks" dxfId="274" priority="283">
      <formula>LEN(TRIM(L179))=0</formula>
    </cfRule>
  </conditionalFormatting>
  <conditionalFormatting sqref="L180:M180">
    <cfRule type="containsBlanks" dxfId="273" priority="282">
      <formula>LEN(TRIM(L180))=0</formula>
    </cfRule>
  </conditionalFormatting>
  <conditionalFormatting sqref="L181:M183">
    <cfRule type="containsBlanks" dxfId="272" priority="281">
      <formula>LEN(TRIM(L181))=0</formula>
    </cfRule>
  </conditionalFormatting>
  <conditionalFormatting sqref="L184:M184">
    <cfRule type="containsBlanks" dxfId="271" priority="280">
      <formula>LEN(TRIM(L184))=0</formula>
    </cfRule>
  </conditionalFormatting>
  <conditionalFormatting sqref="L185:M193">
    <cfRule type="containsBlanks" dxfId="270" priority="279">
      <formula>LEN(TRIM(L185))=0</formula>
    </cfRule>
  </conditionalFormatting>
  <conditionalFormatting sqref="O158:P158">
    <cfRule type="containsBlanks" dxfId="269" priority="278">
      <formula>LEN(TRIM(O158))=0</formula>
    </cfRule>
  </conditionalFormatting>
  <conditionalFormatting sqref="O164:P164">
    <cfRule type="containsBlanks" dxfId="268" priority="277">
      <formula>LEN(TRIM(O164))=0</formula>
    </cfRule>
  </conditionalFormatting>
  <conditionalFormatting sqref="O143:P144">
    <cfRule type="containsBlanks" dxfId="267" priority="275">
      <formula>LEN(TRIM(O143))=0</formula>
    </cfRule>
  </conditionalFormatting>
  <conditionalFormatting sqref="O162:P162">
    <cfRule type="containsBlanks" dxfId="266" priority="276">
      <formula>LEN(TRIM(O162))=0</formula>
    </cfRule>
  </conditionalFormatting>
  <conditionalFormatting sqref="O148:P150">
    <cfRule type="containsBlanks" dxfId="265" priority="274">
      <formula>LEN(TRIM(O148))=0</formula>
    </cfRule>
  </conditionalFormatting>
  <conditionalFormatting sqref="O145:P147">
    <cfRule type="containsBlanks" dxfId="264" priority="273">
      <formula>LEN(TRIM(O145))=0</formula>
    </cfRule>
  </conditionalFormatting>
  <conditionalFormatting sqref="O151:P155">
    <cfRule type="containsBlanks" dxfId="263" priority="272">
      <formula>LEN(TRIM(O151))=0</formula>
    </cfRule>
  </conditionalFormatting>
  <conditionalFormatting sqref="O156:P157">
    <cfRule type="containsBlanks" dxfId="262" priority="271">
      <formula>LEN(TRIM(O156))=0</formula>
    </cfRule>
  </conditionalFormatting>
  <conditionalFormatting sqref="O159:P161">
    <cfRule type="containsBlanks" dxfId="261" priority="270">
      <formula>LEN(TRIM(O159))=0</formula>
    </cfRule>
  </conditionalFormatting>
  <conditionalFormatting sqref="O163:P163">
    <cfRule type="containsBlanks" dxfId="260" priority="269">
      <formula>LEN(TRIM(O163))=0</formula>
    </cfRule>
  </conditionalFormatting>
  <conditionalFormatting sqref="O165:P165">
    <cfRule type="containsBlanks" dxfId="259" priority="268">
      <formula>LEN(TRIM(O165))=0</formula>
    </cfRule>
  </conditionalFormatting>
  <conditionalFormatting sqref="O166:P167">
    <cfRule type="containsBlanks" dxfId="258" priority="267">
      <formula>LEN(TRIM(O166))=0</formula>
    </cfRule>
  </conditionalFormatting>
  <conditionalFormatting sqref="O168:P169">
    <cfRule type="containsBlanks" dxfId="257" priority="266">
      <formula>LEN(TRIM(O168))=0</formula>
    </cfRule>
  </conditionalFormatting>
  <conditionalFormatting sqref="O171:P175">
    <cfRule type="containsBlanks" dxfId="256" priority="265">
      <formula>LEN(TRIM(O171))=0</formula>
    </cfRule>
  </conditionalFormatting>
  <conditionalFormatting sqref="P170">
    <cfRule type="containsBlanks" dxfId="255" priority="264">
      <formula>LEN(TRIM(P170))=0</formula>
    </cfRule>
  </conditionalFormatting>
  <conditionalFormatting sqref="O170">
    <cfRule type="containsBlanks" dxfId="254" priority="263">
      <formula>LEN(TRIM(O170))=0</formula>
    </cfRule>
  </conditionalFormatting>
  <conditionalFormatting sqref="O176:P176">
    <cfRule type="containsBlanks" dxfId="253" priority="262">
      <formula>LEN(TRIM(O176))=0</formula>
    </cfRule>
  </conditionalFormatting>
  <conditionalFormatting sqref="O177:P177">
    <cfRule type="containsBlanks" dxfId="252" priority="261">
      <formula>LEN(TRIM(O177))=0</formula>
    </cfRule>
  </conditionalFormatting>
  <conditionalFormatting sqref="O178:P178">
    <cfRule type="containsBlanks" dxfId="251" priority="260">
      <formula>LEN(TRIM(O178))=0</formula>
    </cfRule>
  </conditionalFormatting>
  <conditionalFormatting sqref="O179:P179">
    <cfRule type="containsBlanks" dxfId="250" priority="259">
      <formula>LEN(TRIM(O179))=0</formula>
    </cfRule>
  </conditionalFormatting>
  <conditionalFormatting sqref="O180:P180">
    <cfRule type="containsBlanks" dxfId="249" priority="258">
      <formula>LEN(TRIM(O180))=0</formula>
    </cfRule>
  </conditionalFormatting>
  <conditionalFormatting sqref="O181:P183">
    <cfRule type="containsBlanks" dxfId="248" priority="257">
      <formula>LEN(TRIM(O181))=0</formula>
    </cfRule>
  </conditionalFormatting>
  <conditionalFormatting sqref="O184:P193">
    <cfRule type="containsBlanks" dxfId="247" priority="256">
      <formula>LEN(TRIM(O184))=0</formula>
    </cfRule>
  </conditionalFormatting>
  <conditionalFormatting sqref="Q158:S158 S159">
    <cfRule type="containsBlanks" dxfId="246" priority="255">
      <formula>LEN(TRIM(Q158))=0</formula>
    </cfRule>
  </conditionalFormatting>
  <conditionalFormatting sqref="Q176:S176">
    <cfRule type="containsBlanks" dxfId="245" priority="254">
      <formula>LEN(TRIM(Q176))=0</formula>
    </cfRule>
  </conditionalFormatting>
  <conditionalFormatting sqref="Q163:R164">
    <cfRule type="containsBlanks" dxfId="244" priority="253">
      <formula>LEN(TRIM(Q163))=0</formula>
    </cfRule>
  </conditionalFormatting>
  <conditionalFormatting sqref="Q162:S162 S163:S164">
    <cfRule type="containsBlanks" dxfId="243" priority="252">
      <formula>LEN(TRIM(Q162))=0</formula>
    </cfRule>
  </conditionalFormatting>
  <conditionalFormatting sqref="Q143:S144 S145:S149">
    <cfRule type="containsBlanks" dxfId="242" priority="251">
      <formula>LEN(TRIM(Q143))=0</formula>
    </cfRule>
  </conditionalFormatting>
  <conditionalFormatting sqref="Q150:S150 Q148:R149 S151:S155">
    <cfRule type="containsBlanks" dxfId="241" priority="250">
      <formula>LEN(TRIM(Q148))=0</formula>
    </cfRule>
  </conditionalFormatting>
  <conditionalFormatting sqref="Q145:R147">
    <cfRule type="containsBlanks" dxfId="240" priority="249">
      <formula>LEN(TRIM(Q145))=0</formula>
    </cfRule>
  </conditionalFormatting>
  <conditionalFormatting sqref="Q151:R155">
    <cfRule type="containsBlanks" dxfId="239" priority="248">
      <formula>LEN(TRIM(Q151))=0</formula>
    </cfRule>
  </conditionalFormatting>
  <conditionalFormatting sqref="S156:S157">
    <cfRule type="containsBlanks" dxfId="238" priority="247">
      <formula>LEN(TRIM(S156))=0</formula>
    </cfRule>
  </conditionalFormatting>
  <conditionalFormatting sqref="Q156:R157">
    <cfRule type="containsBlanks" dxfId="237" priority="246">
      <formula>LEN(TRIM(Q156))=0</formula>
    </cfRule>
  </conditionalFormatting>
  <conditionalFormatting sqref="Q160:S161 Q159:R159">
    <cfRule type="containsBlanks" dxfId="236" priority="245">
      <formula>LEN(TRIM(Q159))=0</formula>
    </cfRule>
  </conditionalFormatting>
  <conditionalFormatting sqref="Q165:R165">
    <cfRule type="containsBlanks" dxfId="235" priority="244">
      <formula>LEN(TRIM(Q165))=0</formula>
    </cfRule>
  </conditionalFormatting>
  <conditionalFormatting sqref="S165">
    <cfRule type="containsBlanks" dxfId="234" priority="243">
      <formula>LEN(TRIM(S165))=0</formula>
    </cfRule>
  </conditionalFormatting>
  <conditionalFormatting sqref="Q166:R167">
    <cfRule type="containsBlanks" dxfId="233" priority="242">
      <formula>LEN(TRIM(Q166))=0</formula>
    </cfRule>
  </conditionalFormatting>
  <conditionalFormatting sqref="S166:S167">
    <cfRule type="containsBlanks" dxfId="232" priority="241">
      <formula>LEN(TRIM(S166))=0</formula>
    </cfRule>
  </conditionalFormatting>
  <conditionalFormatting sqref="Q168:R169">
    <cfRule type="containsBlanks" dxfId="231" priority="240">
      <formula>LEN(TRIM(Q168))=0</formula>
    </cfRule>
  </conditionalFormatting>
  <conditionalFormatting sqref="S168:S169">
    <cfRule type="containsBlanks" dxfId="230" priority="239">
      <formula>LEN(TRIM(S168))=0</formula>
    </cfRule>
  </conditionalFormatting>
  <conditionalFormatting sqref="Q171:R175">
    <cfRule type="containsBlanks" dxfId="229" priority="238">
      <formula>LEN(TRIM(Q171))=0</formula>
    </cfRule>
  </conditionalFormatting>
  <conditionalFormatting sqref="S171:S175">
    <cfRule type="containsBlanks" dxfId="228" priority="237">
      <formula>LEN(TRIM(S171))=0</formula>
    </cfRule>
  </conditionalFormatting>
  <conditionalFormatting sqref="Q170:S170">
    <cfRule type="containsBlanks" dxfId="227" priority="236">
      <formula>LEN(TRIM(Q170))=0</formula>
    </cfRule>
  </conditionalFormatting>
  <conditionalFormatting sqref="Q177:S177">
    <cfRule type="containsBlanks" dxfId="226" priority="235">
      <formula>LEN(TRIM(Q177))=0</formula>
    </cfRule>
  </conditionalFormatting>
  <conditionalFormatting sqref="Q178:S178">
    <cfRule type="containsBlanks" dxfId="225" priority="234">
      <formula>LEN(TRIM(Q178))=0</formula>
    </cfRule>
  </conditionalFormatting>
  <conditionalFormatting sqref="Q179:S179">
    <cfRule type="containsBlanks" dxfId="224" priority="233">
      <formula>LEN(TRIM(Q179))=0</formula>
    </cfRule>
  </conditionalFormatting>
  <conditionalFormatting sqref="Q180:S180">
    <cfRule type="containsBlanks" dxfId="223" priority="232">
      <formula>LEN(TRIM(Q180))=0</formula>
    </cfRule>
  </conditionalFormatting>
  <conditionalFormatting sqref="Q181:S181 Q182:R183">
    <cfRule type="containsBlanks" dxfId="222" priority="231">
      <formula>LEN(TRIM(Q181))=0</formula>
    </cfRule>
  </conditionalFormatting>
  <conditionalFormatting sqref="S182:S193">
    <cfRule type="containsBlanks" dxfId="221" priority="230">
      <formula>LEN(TRIM(S182))=0</formula>
    </cfRule>
  </conditionalFormatting>
  <conditionalFormatting sqref="Q184:R193">
    <cfRule type="containsBlanks" dxfId="220" priority="229">
      <formula>LEN(TRIM(Q184))=0</formula>
    </cfRule>
  </conditionalFormatting>
  <conditionalFormatting sqref="Z173 Z143:Z147 Z158 Z168 Z150:Z155 Z162:Z165 Z180:Z181">
    <cfRule type="containsBlanks" dxfId="219" priority="228">
      <formula>LEN(TRIM(Z143))=0</formula>
    </cfRule>
  </conditionalFormatting>
  <conditionalFormatting sqref="C203">
    <cfRule type="containsBlanks" dxfId="218" priority="208">
      <formula>LEN(TRIM(C203))=0</formula>
    </cfRule>
  </conditionalFormatting>
  <conditionalFormatting sqref="Z191">
    <cfRule type="containsBlanks" dxfId="217" priority="227">
      <formula>LEN(TRIM(Z191))=0</formula>
    </cfRule>
  </conditionalFormatting>
  <conditionalFormatting sqref="D203">
    <cfRule type="containsBlanks" dxfId="216" priority="209">
      <formula>LEN(TRIM(D203))=0</formula>
    </cfRule>
  </conditionalFormatting>
  <conditionalFormatting sqref="Z148:Z149">
    <cfRule type="containsBlanks" dxfId="215" priority="226">
      <formula>LEN(TRIM(Z148))=0</formula>
    </cfRule>
  </conditionalFormatting>
  <conditionalFormatting sqref="Z156:Z157">
    <cfRule type="containsBlanks" dxfId="214" priority="225">
      <formula>LEN(TRIM(Z156))=0</formula>
    </cfRule>
  </conditionalFormatting>
  <conditionalFormatting sqref="Z159:Z161">
    <cfRule type="containsBlanks" dxfId="213" priority="224">
      <formula>LEN(TRIM(Z159))=0</formula>
    </cfRule>
  </conditionalFormatting>
  <conditionalFormatting sqref="Z166:Z167">
    <cfRule type="containsBlanks" dxfId="212" priority="223">
      <formula>LEN(TRIM(Z166))=0</formula>
    </cfRule>
  </conditionalFormatting>
  <conditionalFormatting sqref="Z169:Z172">
    <cfRule type="containsBlanks" dxfId="211" priority="222">
      <formula>LEN(TRIM(Z169))=0</formula>
    </cfRule>
  </conditionalFormatting>
  <conditionalFormatting sqref="Z182:Z183">
    <cfRule type="containsBlanks" dxfId="210" priority="221">
      <formula>LEN(TRIM(Z182))=0</formula>
    </cfRule>
  </conditionalFormatting>
  <conditionalFormatting sqref="Z189:Z190">
    <cfRule type="containsBlanks" dxfId="209" priority="220">
      <formula>LEN(TRIM(Z189))=0</formula>
    </cfRule>
  </conditionalFormatting>
  <conditionalFormatting sqref="Z192">
    <cfRule type="containsBlanks" dxfId="208" priority="219">
      <formula>LEN(TRIM(Z192))=0</formula>
    </cfRule>
  </conditionalFormatting>
  <conditionalFormatting sqref="Z174:Z179">
    <cfRule type="containsBlanks" dxfId="207" priority="218">
      <formula>LEN(TRIM(Z174))=0</formula>
    </cfRule>
  </conditionalFormatting>
  <conditionalFormatting sqref="Z184:Z185">
    <cfRule type="containsBlanks" dxfId="206" priority="217">
      <formula>LEN(TRIM(Z184))=0</formula>
    </cfRule>
  </conditionalFormatting>
  <conditionalFormatting sqref="Z186:Z188">
    <cfRule type="containsBlanks" dxfId="205" priority="216">
      <formula>LEN(TRIM(Z186))=0</formula>
    </cfRule>
  </conditionalFormatting>
  <conditionalFormatting sqref="Z193">
    <cfRule type="containsBlanks" dxfId="204" priority="215">
      <formula>LEN(TRIM(Z193))=0</formula>
    </cfRule>
  </conditionalFormatting>
  <conditionalFormatting sqref="C194:D194">
    <cfRule type="containsBlanks" dxfId="203" priority="214">
      <formula>LEN(TRIM(C194))=0</formula>
    </cfRule>
  </conditionalFormatting>
  <conditionalFormatting sqref="C195:D195 D202">
    <cfRule type="containsBlanks" dxfId="202" priority="213">
      <formula>LEN(TRIM(C195))=0</formula>
    </cfRule>
  </conditionalFormatting>
  <conditionalFormatting sqref="C196:D196">
    <cfRule type="containsBlanks" dxfId="201" priority="212">
      <formula>LEN(TRIM(C196))=0</formula>
    </cfRule>
  </conditionalFormatting>
  <conditionalFormatting sqref="C197:D201">
    <cfRule type="containsBlanks" dxfId="200" priority="211">
      <formula>LEN(TRIM(C197))=0</formula>
    </cfRule>
  </conditionalFormatting>
  <conditionalFormatting sqref="C202">
    <cfRule type="containsBlanks" dxfId="199" priority="210">
      <formula>LEN(TRIM(C202))=0</formula>
    </cfRule>
  </conditionalFormatting>
  <conditionalFormatting sqref="H194:H200">
    <cfRule type="containsBlanks" dxfId="198" priority="207">
      <formula>LEN(TRIM(H194))=0</formula>
    </cfRule>
  </conditionalFormatting>
  <conditionalFormatting sqref="L202:M203">
    <cfRule type="containsBlanks" dxfId="197" priority="203">
      <formula>LEN(TRIM(L202))=0</formula>
    </cfRule>
  </conditionalFormatting>
  <conditionalFormatting sqref="X195:Z202">
    <cfRule type="containsBlanks" dxfId="196" priority="197">
      <formula>LEN(TRIM(X195))=0</formula>
    </cfRule>
  </conditionalFormatting>
  <conditionalFormatting sqref="AJ194:AJ203">
    <cfRule type="containsBlanks" dxfId="195" priority="196">
      <formula>LEN(TRIM(AJ194))=0</formula>
    </cfRule>
  </conditionalFormatting>
  <conditionalFormatting sqref="C204:D205 C211:D211 D206:D210 D212:D217">
    <cfRule type="containsBlanks" dxfId="194" priority="195">
      <formula>LEN(TRIM(C204))=0</formula>
    </cfRule>
  </conditionalFormatting>
  <conditionalFormatting sqref="C257:D280 C286:D286 D281:D285 C288:D289 D287 C291:D291 D290 D292">
    <cfRule type="containsBlanks" dxfId="193" priority="194">
      <formula>LEN(TRIM(C257))=0</formula>
    </cfRule>
  </conditionalFormatting>
  <conditionalFormatting sqref="D216:D217 D224:D226 D228:D229">
    <cfRule type="containsBlanks" dxfId="192" priority="193">
      <formula>LEN(TRIM(D216))=0</formula>
    </cfRule>
  </conditionalFormatting>
  <conditionalFormatting sqref="D216:D217 D224:D226 D228:D229">
    <cfRule type="containsBlanks" dxfId="191" priority="192">
      <formula>LEN(TRIM(D216))=0</formula>
    </cfRule>
  </conditionalFormatting>
  <conditionalFormatting sqref="C228">
    <cfRule type="containsBlanks" dxfId="190" priority="191">
      <formula>LEN(TRIM(C228))=0</formula>
    </cfRule>
  </conditionalFormatting>
  <conditionalFormatting sqref="D216:D217 D224:D226 D228:D229">
    <cfRule type="containsBlanks" dxfId="189" priority="190">
      <formula>LEN(TRIM(D216))=0</formula>
    </cfRule>
  </conditionalFormatting>
  <conditionalFormatting sqref="C228">
    <cfRule type="containsBlanks" dxfId="188" priority="189">
      <formula>LEN(TRIM(C228))=0</formula>
    </cfRule>
  </conditionalFormatting>
  <conditionalFormatting sqref="D230:D256">
    <cfRule type="containsBlanks" dxfId="187" priority="188">
      <formula>LEN(TRIM(D230))=0</formula>
    </cfRule>
  </conditionalFormatting>
  <conditionalFormatting sqref="D230:D256">
    <cfRule type="containsBlanks" dxfId="186" priority="187">
      <formula>LEN(TRIM(D230))=0</formula>
    </cfRule>
  </conditionalFormatting>
  <conditionalFormatting sqref="C230:C256">
    <cfRule type="containsBlanks" dxfId="185" priority="186">
      <formula>LEN(TRIM(C230))=0</formula>
    </cfRule>
  </conditionalFormatting>
  <conditionalFormatting sqref="D230:D256">
    <cfRule type="containsBlanks" dxfId="184" priority="185">
      <formula>LEN(TRIM(D230))=0</formula>
    </cfRule>
  </conditionalFormatting>
  <conditionalFormatting sqref="C230:C256">
    <cfRule type="containsBlanks" dxfId="183" priority="184">
      <formula>LEN(TRIM(C230))=0</formula>
    </cfRule>
  </conditionalFormatting>
  <conditionalFormatting sqref="D218:D223">
    <cfRule type="containsBlanks" dxfId="182" priority="183">
      <formula>LEN(TRIM(D218))=0</formula>
    </cfRule>
  </conditionalFormatting>
  <conditionalFormatting sqref="D218:D223">
    <cfRule type="containsBlanks" dxfId="181" priority="182">
      <formula>LEN(TRIM(D218))=0</formula>
    </cfRule>
  </conditionalFormatting>
  <conditionalFormatting sqref="D218:D223">
    <cfRule type="containsBlanks" dxfId="180" priority="181">
      <formula>LEN(TRIM(D218))=0</formula>
    </cfRule>
  </conditionalFormatting>
  <conditionalFormatting sqref="D218:D223">
    <cfRule type="containsBlanks" dxfId="179" priority="180">
      <formula>LEN(TRIM(D218))=0</formula>
    </cfRule>
  </conditionalFormatting>
  <conditionalFormatting sqref="C227">
    <cfRule type="containsBlanks" dxfId="178" priority="179">
      <formula>LEN(TRIM(C227))=0</formula>
    </cfRule>
  </conditionalFormatting>
  <conditionalFormatting sqref="C227">
    <cfRule type="containsBlanks" dxfId="177" priority="178">
      <formula>LEN(TRIM(C227))=0</formula>
    </cfRule>
  </conditionalFormatting>
  <conditionalFormatting sqref="D227">
    <cfRule type="containsBlanks" dxfId="176" priority="177">
      <formula>LEN(TRIM(D227))=0</formula>
    </cfRule>
  </conditionalFormatting>
  <conditionalFormatting sqref="D227">
    <cfRule type="containsBlanks" dxfId="175" priority="176">
      <formula>LEN(TRIM(D227))=0</formula>
    </cfRule>
  </conditionalFormatting>
  <conditionalFormatting sqref="D227">
    <cfRule type="containsBlanks" dxfId="174" priority="175">
      <formula>LEN(TRIM(D227))=0</formula>
    </cfRule>
  </conditionalFormatting>
  <conditionalFormatting sqref="C223">
    <cfRule type="containsBlanks" dxfId="173" priority="174">
      <formula>LEN(TRIM(C223))=0</formula>
    </cfRule>
  </conditionalFormatting>
  <conditionalFormatting sqref="C229 C225:C226 C206:C207">
    <cfRule type="containsBlanks" dxfId="172" priority="173">
      <formula>LEN(TRIM(C206))=0</formula>
    </cfRule>
  </conditionalFormatting>
  <conditionalFormatting sqref="C208:C210 C212 C224">
    <cfRule type="containsBlanks" dxfId="171" priority="172">
      <formula>LEN(TRIM(C208))=0</formula>
    </cfRule>
  </conditionalFormatting>
  <conditionalFormatting sqref="C219">
    <cfRule type="containsBlanks" dxfId="170" priority="171">
      <formula>LEN(TRIM(C219))=0</formula>
    </cfRule>
  </conditionalFormatting>
  <conditionalFormatting sqref="C220">
    <cfRule type="containsBlanks" dxfId="169" priority="170">
      <formula>LEN(TRIM(C220))=0</formula>
    </cfRule>
  </conditionalFormatting>
  <conditionalFormatting sqref="C221:C222">
    <cfRule type="containsBlanks" dxfId="168" priority="169">
      <formula>LEN(TRIM(C221))=0</formula>
    </cfRule>
  </conditionalFormatting>
  <conditionalFormatting sqref="C292 C290 C287 C281:C285">
    <cfRule type="containsBlanks" dxfId="167" priority="168">
      <formula>LEN(TRIM(C281))=0</formula>
    </cfRule>
  </conditionalFormatting>
  <conditionalFormatting sqref="C213:C214">
    <cfRule type="containsBlanks" dxfId="166" priority="167">
      <formula>LEN(TRIM(C213))=0</formula>
    </cfRule>
  </conditionalFormatting>
  <conditionalFormatting sqref="C215:C218">
    <cfRule type="containsBlanks" dxfId="165" priority="166">
      <formula>LEN(TRIM(C215))=0</formula>
    </cfRule>
  </conditionalFormatting>
  <conditionalFormatting sqref="H204:H212 H216:H217">
    <cfRule type="containsBlanks" dxfId="164" priority="165">
      <formula>LEN(TRIM(H204))=0</formula>
    </cfRule>
  </conditionalFormatting>
  <conditionalFormatting sqref="H257 H259:H262 H264:H271 H273:H292">
    <cfRule type="containsBlanks" dxfId="163" priority="164">
      <formula>LEN(TRIM(H257))=0</formula>
    </cfRule>
  </conditionalFormatting>
  <conditionalFormatting sqref="H212">
    <cfRule type="containsBlanks" dxfId="162" priority="163">
      <formula>LEN(TRIM(H212))=0</formula>
    </cfRule>
  </conditionalFormatting>
  <conditionalFormatting sqref="H209:H211">
    <cfRule type="containsBlanks" dxfId="161" priority="162">
      <formula>LEN(TRIM(H209))=0</formula>
    </cfRule>
  </conditionalFormatting>
  <conditionalFormatting sqref="H209:H211">
    <cfRule type="containsBlanks" dxfId="160" priority="161">
      <formula>LEN(TRIM(H209))=0</formula>
    </cfRule>
  </conditionalFormatting>
  <conditionalFormatting sqref="H224:H226 H229 H216:H217">
    <cfRule type="containsBlanks" dxfId="159" priority="160">
      <formula>LEN(TRIM(H216))=0</formula>
    </cfRule>
  </conditionalFormatting>
  <conditionalFormatting sqref="H224:H226 H229 H216:H217">
    <cfRule type="containsBlanks" dxfId="158" priority="159">
      <formula>LEN(TRIM(H216))=0</formula>
    </cfRule>
  </conditionalFormatting>
  <conditionalFormatting sqref="H232:H234 H236:H238 H240:H249 H256">
    <cfRule type="containsBlanks" dxfId="157" priority="158">
      <formula>LEN(TRIM(H232))=0</formula>
    </cfRule>
  </conditionalFormatting>
  <conditionalFormatting sqref="H232:H234 H236:H238 H240:H249 H256">
    <cfRule type="containsBlanks" dxfId="156" priority="157">
      <formula>LEN(TRIM(H232))=0</formula>
    </cfRule>
  </conditionalFormatting>
  <conditionalFormatting sqref="H223">
    <cfRule type="containsBlanks" dxfId="155" priority="156">
      <formula>LEN(TRIM(H223))=0</formula>
    </cfRule>
  </conditionalFormatting>
  <conditionalFormatting sqref="H223">
    <cfRule type="containsBlanks" dxfId="154" priority="155">
      <formula>LEN(TRIM(H223))=0</formula>
    </cfRule>
  </conditionalFormatting>
  <conditionalFormatting sqref="H223">
    <cfRule type="containsBlanks" dxfId="153" priority="154">
      <formula>LEN(TRIM(H223))=0</formula>
    </cfRule>
  </conditionalFormatting>
  <conditionalFormatting sqref="H227">
    <cfRule type="containsBlanks" dxfId="152" priority="153">
      <formula>LEN(TRIM(H227))=0</formula>
    </cfRule>
  </conditionalFormatting>
  <conditionalFormatting sqref="H227">
    <cfRule type="containsBlanks" dxfId="151" priority="152">
      <formula>LEN(TRIM(H227))=0</formula>
    </cfRule>
  </conditionalFormatting>
  <conditionalFormatting sqref="H235 H230:H231 H228">
    <cfRule type="containsBlanks" dxfId="150" priority="151">
      <formula>LEN(TRIM(H228))=0</formula>
    </cfRule>
  </conditionalFormatting>
  <conditionalFormatting sqref="H235 H230:H231 H228">
    <cfRule type="containsBlanks" dxfId="149" priority="150">
      <formula>LEN(TRIM(H228))=0</formula>
    </cfRule>
  </conditionalFormatting>
  <conditionalFormatting sqref="H239">
    <cfRule type="containsBlanks" dxfId="148" priority="149">
      <formula>LEN(TRIM(H239))=0</formula>
    </cfRule>
  </conditionalFormatting>
  <conditionalFormatting sqref="H239">
    <cfRule type="containsBlanks" dxfId="147" priority="148">
      <formula>LEN(TRIM(H239))=0</formula>
    </cfRule>
  </conditionalFormatting>
  <conditionalFormatting sqref="H258 H250:H255">
    <cfRule type="containsBlanks" dxfId="146" priority="147">
      <formula>LEN(TRIM(H250))=0</formula>
    </cfRule>
  </conditionalFormatting>
  <conditionalFormatting sqref="H258 H250:H255">
    <cfRule type="containsBlanks" dxfId="145" priority="146">
      <formula>LEN(TRIM(H250))=0</formula>
    </cfRule>
  </conditionalFormatting>
  <conditionalFormatting sqref="H263">
    <cfRule type="containsBlanks" dxfId="144" priority="145">
      <formula>LEN(TRIM(H263))=0</formula>
    </cfRule>
  </conditionalFormatting>
  <conditionalFormatting sqref="H263">
    <cfRule type="containsBlanks" dxfId="143" priority="144">
      <formula>LEN(TRIM(H263))=0</formula>
    </cfRule>
  </conditionalFormatting>
  <conditionalFormatting sqref="H272">
    <cfRule type="containsBlanks" dxfId="142" priority="143">
      <formula>LEN(TRIM(H272))=0</formula>
    </cfRule>
  </conditionalFormatting>
  <conditionalFormatting sqref="H272">
    <cfRule type="containsBlanks" dxfId="141" priority="142">
      <formula>LEN(TRIM(H272))=0</formula>
    </cfRule>
  </conditionalFormatting>
  <conditionalFormatting sqref="H221:H222 H218">
    <cfRule type="containsBlanks" dxfId="140" priority="141">
      <formula>LEN(TRIM(H218))=0</formula>
    </cfRule>
  </conditionalFormatting>
  <conditionalFormatting sqref="H221:H222 H218">
    <cfRule type="containsBlanks" dxfId="139" priority="140">
      <formula>LEN(TRIM(H218))=0</formula>
    </cfRule>
  </conditionalFormatting>
  <conditionalFormatting sqref="H221:H222 H218">
    <cfRule type="containsBlanks" dxfId="138" priority="139">
      <formula>LEN(TRIM(H218))=0</formula>
    </cfRule>
  </conditionalFormatting>
  <conditionalFormatting sqref="H219:H220">
    <cfRule type="containsBlanks" dxfId="137" priority="138">
      <formula>LEN(TRIM(H219))=0</formula>
    </cfRule>
  </conditionalFormatting>
  <conditionalFormatting sqref="H219:H220">
    <cfRule type="containsBlanks" dxfId="136" priority="137">
      <formula>LEN(TRIM(H219))=0</formula>
    </cfRule>
  </conditionalFormatting>
  <conditionalFormatting sqref="H219:H220">
    <cfRule type="containsBlanks" dxfId="135" priority="136">
      <formula>LEN(TRIM(H219))=0</formula>
    </cfRule>
  </conditionalFormatting>
  <conditionalFormatting sqref="H213:H215">
    <cfRule type="containsBlanks" dxfId="134" priority="135">
      <formula>LEN(TRIM(H213))=0</formula>
    </cfRule>
  </conditionalFormatting>
  <conditionalFormatting sqref="H213:H215">
    <cfRule type="containsBlanks" dxfId="133" priority="134">
      <formula>LEN(TRIM(H213))=0</formula>
    </cfRule>
  </conditionalFormatting>
  <conditionalFormatting sqref="H213:H215">
    <cfRule type="containsBlanks" dxfId="132" priority="133">
      <formula>LEN(TRIM(H213))=0</formula>
    </cfRule>
  </conditionalFormatting>
  <conditionalFormatting sqref="L204:M217">
    <cfRule type="containsBlanks" dxfId="131" priority="132">
      <formula>LEN(TRIM(L204))=0</formula>
    </cfRule>
  </conditionalFormatting>
  <conditionalFormatting sqref="L274:M292">
    <cfRule type="containsBlanks" dxfId="130" priority="131">
      <formula>LEN(TRIM(L274))=0</formula>
    </cfRule>
  </conditionalFormatting>
  <conditionalFormatting sqref="L216:M273">
    <cfRule type="containsBlanks" dxfId="129" priority="130">
      <formula>LEN(TRIM(L216))=0</formula>
    </cfRule>
  </conditionalFormatting>
  <conditionalFormatting sqref="L216:M273">
    <cfRule type="containsBlanks" dxfId="128" priority="129">
      <formula>LEN(TRIM(L216))=0</formula>
    </cfRule>
  </conditionalFormatting>
  <conditionalFormatting sqref="P205 P207 O209:P209 P211 O215:P215 P213">
    <cfRule type="containsBlanks" dxfId="127" priority="128">
      <formula>LEN(TRIM(O205))=0</formula>
    </cfRule>
  </conditionalFormatting>
  <conditionalFormatting sqref="O204:O206 O210:O212 P204 P206 P208 P210 P212 P214">
    <cfRule type="containsBlanks" dxfId="126" priority="127">
      <formula>LEN(TRIM(O204))=0</formula>
    </cfRule>
  </conditionalFormatting>
  <conditionalFormatting sqref="O274:P292">
    <cfRule type="containsBlanks" dxfId="125" priority="126">
      <formula>LEN(TRIM(O274))=0</formula>
    </cfRule>
  </conditionalFormatting>
  <conditionalFormatting sqref="O207:O208 O213:O214">
    <cfRule type="containsBlanks" dxfId="124" priority="125">
      <formula>LEN(TRIM(O207))=0</formula>
    </cfRule>
  </conditionalFormatting>
  <conditionalFormatting sqref="O216:P273">
    <cfRule type="containsBlanks" dxfId="123" priority="124">
      <formula>LEN(TRIM(O216))=0</formula>
    </cfRule>
  </conditionalFormatting>
  <conditionalFormatting sqref="Q204:S215">
    <cfRule type="containsBlanks" dxfId="122" priority="123">
      <formula>LEN(TRIM(Q204))=0</formula>
    </cfRule>
  </conditionalFormatting>
  <conditionalFormatting sqref="S274:S292">
    <cfRule type="containsBlanks" dxfId="121" priority="122">
      <formula>LEN(TRIM(S274))=0</formula>
    </cfRule>
  </conditionalFormatting>
  <conditionalFormatting sqref="Q274:R292">
    <cfRule type="containsBlanks" dxfId="120" priority="121">
      <formula>LEN(TRIM(Q274))=0</formula>
    </cfRule>
  </conditionalFormatting>
  <conditionalFormatting sqref="Q216:S273">
    <cfRule type="containsBlanks" dxfId="119" priority="120">
      <formula>LEN(TRIM(Q216))=0</formula>
    </cfRule>
  </conditionalFormatting>
  <conditionalFormatting sqref="Z204:Z211">
    <cfRule type="containsBlanks" dxfId="118" priority="119">
      <formula>LEN(TRIM(Z204))=0</formula>
    </cfRule>
  </conditionalFormatting>
  <conditionalFormatting sqref="Z250 Z287 Z274:Z280 Z269 Z247">
    <cfRule type="containsBlanks" dxfId="117" priority="118">
      <formula>LEN(TRIM(Z247))=0</formula>
    </cfRule>
  </conditionalFormatting>
  <conditionalFormatting sqref="Z212:Z217">
    <cfRule type="containsBlanks" dxfId="116" priority="117">
      <formula>LEN(TRIM(Z212))=0</formula>
    </cfRule>
  </conditionalFormatting>
  <conditionalFormatting sqref="Z218:Z222">
    <cfRule type="containsBlanks" dxfId="115" priority="116">
      <formula>LEN(TRIM(Z218))=0</formula>
    </cfRule>
  </conditionalFormatting>
  <conditionalFormatting sqref="Z223:Z226">
    <cfRule type="containsBlanks" dxfId="114" priority="115">
      <formula>LEN(TRIM(Z223))=0</formula>
    </cfRule>
  </conditionalFormatting>
  <conditionalFormatting sqref="Z228">
    <cfRule type="containsBlanks" dxfId="113" priority="114">
      <formula>LEN(TRIM(Z228))=0</formula>
    </cfRule>
  </conditionalFormatting>
  <conditionalFormatting sqref="Z229">
    <cfRule type="containsBlanks" dxfId="112" priority="113">
      <formula>LEN(TRIM(Z229))=0</formula>
    </cfRule>
  </conditionalFormatting>
  <conditionalFormatting sqref="Z230">
    <cfRule type="containsBlanks" dxfId="111" priority="112">
      <formula>LEN(TRIM(Z230))=0</formula>
    </cfRule>
  </conditionalFormatting>
  <conditionalFormatting sqref="Z233:Z238">
    <cfRule type="containsBlanks" dxfId="110" priority="111">
      <formula>LEN(TRIM(Z233))=0</formula>
    </cfRule>
  </conditionalFormatting>
  <conditionalFormatting sqref="Z239:Z244">
    <cfRule type="containsBlanks" dxfId="109" priority="110">
      <formula>LEN(TRIM(Z239))=0</formula>
    </cfRule>
  </conditionalFormatting>
  <conditionalFormatting sqref="Z245:Z246">
    <cfRule type="containsBlanks" dxfId="108" priority="109">
      <formula>LEN(TRIM(Z245))=0</formula>
    </cfRule>
  </conditionalFormatting>
  <conditionalFormatting sqref="Z248">
    <cfRule type="containsBlanks" dxfId="107" priority="108">
      <formula>LEN(TRIM(Z248))=0</formula>
    </cfRule>
  </conditionalFormatting>
  <conditionalFormatting sqref="Z249">
    <cfRule type="containsBlanks" dxfId="106" priority="107">
      <formula>LEN(TRIM(Z249))=0</formula>
    </cfRule>
  </conditionalFormatting>
  <conditionalFormatting sqref="Z251:Z255">
    <cfRule type="containsBlanks" dxfId="105" priority="106">
      <formula>LEN(TRIM(Z251))=0</formula>
    </cfRule>
  </conditionalFormatting>
  <conditionalFormatting sqref="Z256">
    <cfRule type="containsBlanks" dxfId="104" priority="105">
      <formula>LEN(TRIM(Z256))=0</formula>
    </cfRule>
  </conditionalFormatting>
  <conditionalFormatting sqref="Z257:Z262">
    <cfRule type="containsBlanks" dxfId="103" priority="104">
      <formula>LEN(TRIM(Z257))=0</formula>
    </cfRule>
  </conditionalFormatting>
  <conditionalFormatting sqref="Z263">
    <cfRule type="containsBlanks" dxfId="102" priority="103">
      <formula>LEN(TRIM(Z263))=0</formula>
    </cfRule>
  </conditionalFormatting>
  <conditionalFormatting sqref="Z264:Z268">
    <cfRule type="containsBlanks" dxfId="101" priority="102">
      <formula>LEN(TRIM(Z264))=0</formula>
    </cfRule>
  </conditionalFormatting>
  <conditionalFormatting sqref="Z270:Z272">
    <cfRule type="containsBlanks" dxfId="100" priority="101">
      <formula>LEN(TRIM(Z270))=0</formula>
    </cfRule>
  </conditionalFormatting>
  <conditionalFormatting sqref="Z273">
    <cfRule type="containsBlanks" dxfId="99" priority="100">
      <formula>LEN(TRIM(Z273))=0</formula>
    </cfRule>
  </conditionalFormatting>
  <conditionalFormatting sqref="Z281:Z286">
    <cfRule type="containsBlanks" dxfId="98" priority="99">
      <formula>LEN(TRIM(Z281))=0</formula>
    </cfRule>
  </conditionalFormatting>
  <conditionalFormatting sqref="Z288:Z292">
    <cfRule type="containsBlanks" dxfId="97" priority="98">
      <formula>LEN(TRIM(Z288))=0</formula>
    </cfRule>
  </conditionalFormatting>
  <conditionalFormatting sqref="Z231:Z232">
    <cfRule type="containsBlanks" dxfId="96" priority="97">
      <formula>LEN(TRIM(Z231))=0</formula>
    </cfRule>
  </conditionalFormatting>
  <conditionalFormatting sqref="Z227">
    <cfRule type="containsBlanks" dxfId="95" priority="96">
      <formula>LEN(TRIM(Z227))=0</formula>
    </cfRule>
  </conditionalFormatting>
  <conditionalFormatting sqref="AJ204:AJ212">
    <cfRule type="containsBlanks" dxfId="94" priority="95">
      <formula>LEN(TRIM(AJ204))=0</formula>
    </cfRule>
  </conditionalFormatting>
  <conditionalFormatting sqref="AJ212:AJ216">
    <cfRule type="containsBlanks" dxfId="93" priority="94">
      <formula>LEN(TRIM(AJ212))=0</formula>
    </cfRule>
  </conditionalFormatting>
  <conditionalFormatting sqref="AJ225:AJ231">
    <cfRule type="containsBlanks" dxfId="92" priority="93">
      <formula>LEN(TRIM(AJ225))=0</formula>
    </cfRule>
  </conditionalFormatting>
  <conditionalFormatting sqref="AJ225:AJ231">
    <cfRule type="containsBlanks" dxfId="91" priority="92">
      <formula>LEN(TRIM(AJ225))=0</formula>
    </cfRule>
  </conditionalFormatting>
  <conditionalFormatting sqref="AJ231:AJ236">
    <cfRule type="containsBlanks" dxfId="90" priority="91">
      <formula>LEN(TRIM(AJ231))=0</formula>
    </cfRule>
  </conditionalFormatting>
  <conditionalFormatting sqref="AJ234:AJ241">
    <cfRule type="containsBlanks" dxfId="89" priority="90">
      <formula>LEN(TRIM(AJ234))=0</formula>
    </cfRule>
  </conditionalFormatting>
  <conditionalFormatting sqref="AJ234:AJ241">
    <cfRule type="containsBlanks" dxfId="88" priority="89">
      <formula>LEN(TRIM(AJ234))=0</formula>
    </cfRule>
  </conditionalFormatting>
  <conditionalFormatting sqref="AJ242:AJ292">
    <cfRule type="containsBlanks" dxfId="87" priority="87">
      <formula>LEN(TRIM(AJ242))=0</formula>
    </cfRule>
  </conditionalFormatting>
  <conditionalFormatting sqref="AJ242:AJ292">
    <cfRule type="containsBlanks" dxfId="86" priority="88">
      <formula>LEN(TRIM(AJ242))=0</formula>
    </cfRule>
  </conditionalFormatting>
  <conditionalFormatting sqref="AJ217:AJ224">
    <cfRule type="containsBlanks" dxfId="85" priority="86">
      <formula>LEN(TRIM(AJ217))=0</formula>
    </cfRule>
  </conditionalFormatting>
  <conditionalFormatting sqref="AD293:AK314">
    <cfRule type="containsBlanks" dxfId="84" priority="85">
      <formula>LEN(TRIM(AD293))=0</formula>
    </cfRule>
  </conditionalFormatting>
  <conditionalFormatting sqref="C293:D314 H293:H314">
    <cfRule type="containsBlanks" dxfId="83" priority="84">
      <formula>LEN(TRIM(C293))=0</formula>
    </cfRule>
  </conditionalFormatting>
  <conditionalFormatting sqref="L293:Z314">
    <cfRule type="containsBlanks" dxfId="82" priority="83">
      <formula>LEN(TRIM(L293))=0</formula>
    </cfRule>
  </conditionalFormatting>
  <conditionalFormatting sqref="V205:W291">
    <cfRule type="containsBlanks" dxfId="81" priority="82">
      <formula>LEN(TRIM(V205))=0</formula>
    </cfRule>
  </conditionalFormatting>
  <conditionalFormatting sqref="C317:D317">
    <cfRule type="containsBlanks" dxfId="80" priority="81">
      <formula>LEN(TRIM(C317))=0</formula>
    </cfRule>
  </conditionalFormatting>
  <conditionalFormatting sqref="C328">
    <cfRule type="containsBlanks" dxfId="79" priority="80">
      <formula>LEN(TRIM(C328))=0</formula>
    </cfRule>
  </conditionalFormatting>
  <conditionalFormatting sqref="D327">
    <cfRule type="containsBlanks" dxfId="78" priority="77">
      <formula>LEN(TRIM(D327))=0</formula>
    </cfRule>
  </conditionalFormatting>
  <conditionalFormatting sqref="D328">
    <cfRule type="containsBlanks" dxfId="77" priority="79">
      <formula>LEN(TRIM(D328))=0</formula>
    </cfRule>
  </conditionalFormatting>
  <conditionalFormatting sqref="C327">
    <cfRule type="containsBlanks" dxfId="76" priority="78">
      <formula>LEN(TRIM(C327))=0</formula>
    </cfRule>
  </conditionalFormatting>
  <conditionalFormatting sqref="C329">
    <cfRule type="containsBlanks" dxfId="75" priority="76">
      <formula>LEN(TRIM(C329))=0</formula>
    </cfRule>
  </conditionalFormatting>
  <conditionalFormatting sqref="D329">
    <cfRule type="containsBlanks" dxfId="74" priority="75">
      <formula>LEN(TRIM(D329))=0</formula>
    </cfRule>
  </conditionalFormatting>
  <conditionalFormatting sqref="C315:D315">
    <cfRule type="containsBlanks" dxfId="73" priority="74">
      <formula>LEN(TRIM(C315))=0</formula>
    </cfRule>
  </conditionalFormatting>
  <conditionalFormatting sqref="C316:D316">
    <cfRule type="containsBlanks" dxfId="72" priority="73">
      <formula>LEN(TRIM(C316))=0</formula>
    </cfRule>
  </conditionalFormatting>
  <conditionalFormatting sqref="C324:D325">
    <cfRule type="containsBlanks" dxfId="71" priority="72">
      <formula>LEN(TRIM(C324))=0</formula>
    </cfRule>
  </conditionalFormatting>
  <conditionalFormatting sqref="C326:D326">
    <cfRule type="containsBlanks" dxfId="70" priority="71">
      <formula>LEN(TRIM(C326))=0</formula>
    </cfRule>
  </conditionalFormatting>
  <conditionalFormatting sqref="D323">
    <cfRule type="containsBlanks" dxfId="69" priority="70">
      <formula>LEN(TRIM(D323))=0</formula>
    </cfRule>
  </conditionalFormatting>
  <conditionalFormatting sqref="C323">
    <cfRule type="containsBlanks" dxfId="68" priority="69">
      <formula>LEN(TRIM(C323))=0</formula>
    </cfRule>
  </conditionalFormatting>
  <conditionalFormatting sqref="C326:D326">
    <cfRule type="containsBlanks" dxfId="67" priority="68">
      <formula>LEN(TRIM(C326))=0</formula>
    </cfRule>
  </conditionalFormatting>
  <conditionalFormatting sqref="C319:D319">
    <cfRule type="containsBlanks" dxfId="66" priority="67">
      <formula>LEN(TRIM(C319))=0</formula>
    </cfRule>
  </conditionalFormatting>
  <conditionalFormatting sqref="C320:D321">
    <cfRule type="containsBlanks" dxfId="65" priority="66">
      <formula>LEN(TRIM(C320))=0</formula>
    </cfRule>
  </conditionalFormatting>
  <conditionalFormatting sqref="C322:D322">
    <cfRule type="containsBlanks" dxfId="64" priority="65">
      <formula>LEN(TRIM(C322))=0</formula>
    </cfRule>
  </conditionalFormatting>
  <conditionalFormatting sqref="C318:D318">
    <cfRule type="containsBlanks" dxfId="63" priority="64">
      <formula>LEN(TRIM(C318))=0</formula>
    </cfRule>
  </conditionalFormatting>
  <conditionalFormatting sqref="H315">
    <cfRule type="containsBlanks" dxfId="62" priority="63">
      <formula>LEN(TRIM(H315))=0</formula>
    </cfRule>
  </conditionalFormatting>
  <conditionalFormatting sqref="H317">
    <cfRule type="containsBlanks" dxfId="61" priority="62">
      <formula>LEN(TRIM(H317))=0</formula>
    </cfRule>
  </conditionalFormatting>
  <conditionalFormatting sqref="H316">
    <cfRule type="containsBlanks" dxfId="60" priority="61">
      <formula>LEN(TRIM(H316))=0</formula>
    </cfRule>
  </conditionalFormatting>
  <conditionalFormatting sqref="H327">
    <cfRule type="containsBlanks" dxfId="59" priority="60">
      <formula>LEN(TRIM(H327))=0</formula>
    </cfRule>
  </conditionalFormatting>
  <conditionalFormatting sqref="H328:H329">
    <cfRule type="containsBlanks" dxfId="58" priority="59">
      <formula>LEN(TRIM(H328))=0</formula>
    </cfRule>
  </conditionalFormatting>
  <conditionalFormatting sqref="H319">
    <cfRule type="containsBlanks" dxfId="57" priority="58">
      <formula>LEN(TRIM(H319))=0</formula>
    </cfRule>
  </conditionalFormatting>
  <conditionalFormatting sqref="H320:H321">
    <cfRule type="containsBlanks" dxfId="56" priority="57">
      <formula>LEN(TRIM(H320))=0</formula>
    </cfRule>
  </conditionalFormatting>
  <conditionalFormatting sqref="H318">
    <cfRule type="containsBlanks" dxfId="55" priority="56">
      <formula>LEN(TRIM(H318))=0</formula>
    </cfRule>
  </conditionalFormatting>
  <conditionalFormatting sqref="L315:M315">
    <cfRule type="containsBlanks" dxfId="54" priority="55">
      <formula>LEN(TRIM(L315))=0</formula>
    </cfRule>
  </conditionalFormatting>
  <conditionalFormatting sqref="L317:M317">
    <cfRule type="containsBlanks" dxfId="53" priority="54">
      <formula>LEN(TRIM(L317))=0</formula>
    </cfRule>
  </conditionalFormatting>
  <conditionalFormatting sqref="L316:M316">
    <cfRule type="containsBlanks" dxfId="52" priority="53">
      <formula>LEN(TRIM(L316))=0</formula>
    </cfRule>
  </conditionalFormatting>
  <conditionalFormatting sqref="L328:M328">
    <cfRule type="containsBlanks" dxfId="51" priority="52">
      <formula>LEN(TRIM(L328))=0</formula>
    </cfRule>
  </conditionalFormatting>
  <conditionalFormatting sqref="L327:M327">
    <cfRule type="containsBlanks" dxfId="50" priority="51">
      <formula>LEN(TRIM(L327))=0</formula>
    </cfRule>
  </conditionalFormatting>
  <conditionalFormatting sqref="L329:M329">
    <cfRule type="containsBlanks" dxfId="49" priority="50">
      <formula>LEN(TRIM(L329))=0</formula>
    </cfRule>
  </conditionalFormatting>
  <conditionalFormatting sqref="L324:M324 L326:M326">
    <cfRule type="containsBlanks" dxfId="48" priority="49">
      <formula>LEN(TRIM(L324))=0</formula>
    </cfRule>
  </conditionalFormatting>
  <conditionalFormatting sqref="L324:M324">
    <cfRule type="containsBlanks" dxfId="47" priority="47">
      <formula>LEN(TRIM(L324))=0</formula>
    </cfRule>
  </conditionalFormatting>
  <conditionalFormatting sqref="L325:M325">
    <cfRule type="containsBlanks" dxfId="46" priority="48">
      <formula>LEN(TRIM(L325))=0</formula>
    </cfRule>
  </conditionalFormatting>
  <conditionalFormatting sqref="L326:M326">
    <cfRule type="containsBlanks" dxfId="45" priority="46">
      <formula>LEN(TRIM(L326))=0</formula>
    </cfRule>
  </conditionalFormatting>
  <conditionalFormatting sqref="L323:M323">
    <cfRule type="containsBlanks" dxfId="44" priority="45">
      <formula>LEN(TRIM(L323))=0</formula>
    </cfRule>
  </conditionalFormatting>
  <conditionalFormatting sqref="L325:M325">
    <cfRule type="containsBlanks" dxfId="43" priority="44">
      <formula>LEN(TRIM(L325))=0</formula>
    </cfRule>
  </conditionalFormatting>
  <conditionalFormatting sqref="L319:M319">
    <cfRule type="containsBlanks" dxfId="42" priority="43">
      <formula>LEN(TRIM(L319))=0</formula>
    </cfRule>
  </conditionalFormatting>
  <conditionalFormatting sqref="L320:M321">
    <cfRule type="containsBlanks" dxfId="41" priority="42">
      <formula>LEN(TRIM(L320))=0</formula>
    </cfRule>
  </conditionalFormatting>
  <conditionalFormatting sqref="L322:M322">
    <cfRule type="containsBlanks" dxfId="40" priority="41">
      <formula>LEN(TRIM(L322))=0</formula>
    </cfRule>
  </conditionalFormatting>
  <conditionalFormatting sqref="L318:M318">
    <cfRule type="containsBlanks" dxfId="39" priority="40">
      <formula>LEN(TRIM(L318))=0</formula>
    </cfRule>
  </conditionalFormatting>
  <conditionalFormatting sqref="N315">
    <cfRule type="containsBlanks" dxfId="38" priority="39">
      <formula>LEN(TRIM(N315))=0</formula>
    </cfRule>
  </conditionalFormatting>
  <conditionalFormatting sqref="O315:P315">
    <cfRule type="containsBlanks" dxfId="37" priority="38">
      <formula>LEN(TRIM(O315))=0</formula>
    </cfRule>
  </conditionalFormatting>
  <conditionalFormatting sqref="Q315:S315">
    <cfRule type="containsBlanks" dxfId="36" priority="37">
      <formula>LEN(TRIM(Q315))=0</formula>
    </cfRule>
  </conditionalFormatting>
  <conditionalFormatting sqref="V315:W315">
    <cfRule type="containsBlanks" dxfId="35" priority="36">
      <formula>LEN(TRIM(V315))=0</formula>
    </cfRule>
  </conditionalFormatting>
  <conditionalFormatting sqref="X315">
    <cfRule type="containsBlanks" dxfId="34" priority="35">
      <formula>LEN(TRIM(X315))=0</formula>
    </cfRule>
  </conditionalFormatting>
  <conditionalFormatting sqref="Z315">
    <cfRule type="containsBlanks" dxfId="33" priority="34">
      <formula>LEN(TRIM(Z315))=0</formula>
    </cfRule>
  </conditionalFormatting>
  <conditionalFormatting sqref="AJ315">
    <cfRule type="containsBlanks" dxfId="32" priority="33">
      <formula>LEN(TRIM(AJ315))=0</formula>
    </cfRule>
  </conditionalFormatting>
  <conditionalFormatting sqref="AJ329">
    <cfRule type="containsBlanks" dxfId="31" priority="30">
      <formula>LEN(TRIM(AJ329))=0</formula>
    </cfRule>
  </conditionalFormatting>
  <conditionalFormatting sqref="AJ328">
    <cfRule type="containsBlanks" dxfId="30" priority="32">
      <formula>LEN(TRIM(AJ328))=0</formula>
    </cfRule>
  </conditionalFormatting>
  <conditionalFormatting sqref="AJ327">
    <cfRule type="containsBlanks" dxfId="29" priority="31">
      <formula>LEN(TRIM(AJ327))=0</formula>
    </cfRule>
  </conditionalFormatting>
  <conditionalFormatting sqref="AJ324 AJ326">
    <cfRule type="containsBlanks" dxfId="28" priority="29">
      <formula>LEN(TRIM(AJ324))=0</formula>
    </cfRule>
  </conditionalFormatting>
  <conditionalFormatting sqref="AJ326">
    <cfRule type="containsBlanks" dxfId="27" priority="28">
      <formula>LEN(TRIM(AJ326))=0</formula>
    </cfRule>
  </conditionalFormatting>
  <conditionalFormatting sqref="AJ326">
    <cfRule type="containsBlanks" dxfId="26" priority="27">
      <formula>LEN(TRIM(AJ326))=0</formula>
    </cfRule>
  </conditionalFormatting>
  <conditionalFormatting sqref="AJ324">
    <cfRule type="containsBlanks" dxfId="25" priority="26">
      <formula>LEN(TRIM(AJ324))=0</formula>
    </cfRule>
  </conditionalFormatting>
  <conditionalFormatting sqref="AJ325">
    <cfRule type="containsBlanks" dxfId="24" priority="25">
      <formula>LEN(TRIM(AJ325))=0</formula>
    </cfRule>
  </conditionalFormatting>
  <conditionalFormatting sqref="AJ325">
    <cfRule type="containsBlanks" dxfId="23" priority="24">
      <formula>LEN(TRIM(AJ325))=0</formula>
    </cfRule>
  </conditionalFormatting>
  <conditionalFormatting sqref="AJ325">
    <cfRule type="containsBlanks" dxfId="22" priority="23">
      <formula>LEN(TRIM(AJ325))=0</formula>
    </cfRule>
  </conditionalFormatting>
  <conditionalFormatting sqref="AJ316:AJ323">
    <cfRule type="containsBlanks" dxfId="21" priority="22">
      <formula>LEN(TRIM(AJ316))=0</formula>
    </cfRule>
  </conditionalFormatting>
  <conditionalFormatting sqref="C330:D330">
    <cfRule type="containsBlanks" dxfId="20" priority="21">
      <formula>LEN(TRIM(C330))=0</formula>
    </cfRule>
  </conditionalFormatting>
  <conditionalFormatting sqref="C331:C333">
    <cfRule type="containsBlanks" dxfId="19" priority="20">
      <formula>LEN(TRIM(C331))=0</formula>
    </cfRule>
  </conditionalFormatting>
  <conditionalFormatting sqref="C334:C346">
    <cfRule type="containsBlanks" dxfId="18" priority="19">
      <formula>LEN(TRIM(C334))=0</formula>
    </cfRule>
  </conditionalFormatting>
  <conditionalFormatting sqref="D331:D345">
    <cfRule type="containsBlanks" dxfId="17" priority="18">
      <formula>LEN(TRIM(D331))=0</formula>
    </cfRule>
  </conditionalFormatting>
  <conditionalFormatting sqref="D346">
    <cfRule type="containsBlanks" dxfId="16" priority="17">
      <formula>LEN(TRIM(D346))=0</formula>
    </cfRule>
  </conditionalFormatting>
  <conditionalFormatting sqref="C347">
    <cfRule type="containsBlanks" dxfId="15" priority="16">
      <formula>LEN(TRIM(C347))=0</formula>
    </cfRule>
  </conditionalFormatting>
  <conditionalFormatting sqref="D347">
    <cfRule type="containsBlanks" dxfId="14" priority="15">
      <formula>LEN(TRIM(D347))=0</formula>
    </cfRule>
  </conditionalFormatting>
  <conditionalFormatting sqref="H330:H337">
    <cfRule type="containsBlanks" dxfId="13" priority="14">
      <formula>LEN(TRIM(H330))=0</formula>
    </cfRule>
  </conditionalFormatting>
  <conditionalFormatting sqref="M330">
    <cfRule type="containsBlanks" dxfId="12" priority="13">
      <formula>LEN(TRIM(M330))=0</formula>
    </cfRule>
  </conditionalFormatting>
  <conditionalFormatting sqref="L330">
    <cfRule type="containsBlanks" dxfId="11" priority="12">
      <formula>LEN(TRIM(L330))=0</formula>
    </cfRule>
  </conditionalFormatting>
  <conditionalFormatting sqref="M331:M347">
    <cfRule type="containsBlanks" dxfId="10" priority="11">
      <formula>LEN(TRIM(M331))=0</formula>
    </cfRule>
  </conditionalFormatting>
  <conditionalFormatting sqref="L331:L347">
    <cfRule type="containsBlanks" dxfId="9" priority="10">
      <formula>LEN(TRIM(L331))=0</formula>
    </cfRule>
  </conditionalFormatting>
  <conditionalFormatting sqref="N316:Z347">
    <cfRule type="containsBlanks" dxfId="8" priority="9">
      <formula>LEN(TRIM(N316))=0</formula>
    </cfRule>
  </conditionalFormatting>
  <conditionalFormatting sqref="AD348:AK374">
    <cfRule type="containsBlanks" dxfId="7" priority="8">
      <formula>LEN(TRIM(AD348))=0</formula>
    </cfRule>
  </conditionalFormatting>
  <conditionalFormatting sqref="C348:D374 H348:H374">
    <cfRule type="containsBlanks" dxfId="6" priority="7">
      <formula>LEN(TRIM(C348))=0</formula>
    </cfRule>
  </conditionalFormatting>
  <conditionalFormatting sqref="L348:Z374">
    <cfRule type="containsBlanks" dxfId="5" priority="6">
      <formula>LEN(TRIM(L348))=0</formula>
    </cfRule>
  </conditionalFormatting>
  <conditionalFormatting sqref="AD375:AK448">
    <cfRule type="containsBlanks" dxfId="4" priority="5">
      <formula>LEN(TRIM(AD375))=0</formula>
    </cfRule>
  </conditionalFormatting>
  <conditionalFormatting sqref="C375:D448 H375:H448">
    <cfRule type="containsBlanks" dxfId="3" priority="4">
      <formula>LEN(TRIM(C375))=0</formula>
    </cfRule>
  </conditionalFormatting>
  <conditionalFormatting sqref="L375:Z448">
    <cfRule type="containsBlanks" dxfId="2" priority="3">
      <formula>LEN(TRIM(L375))=0</formula>
    </cfRule>
  </conditionalFormatting>
  <conditionalFormatting sqref="AF17:AG25">
    <cfRule type="containsBlanks" dxfId="1" priority="2">
      <formula>LEN(TRIM(AF17))=0</formula>
    </cfRule>
  </conditionalFormatting>
  <conditionalFormatting sqref="I58:I84">
    <cfRule type="containsBlanks" dxfId="0" priority="1">
      <formula>LEN(TRIM(I58))=0</formula>
    </cfRule>
  </conditionalFormatting>
  <dataValidations count="1">
    <dataValidation type="list" allowBlank="1" showInputMessage="1" showErrorMessage="1" sqref="E5:E87">
      <formula1>$A$3:$A$480</formula1>
    </dataValidation>
  </dataValidations>
  <pageMargins left="0.27559055118110237" right="0.27559055118110237" top="0.27559055118110237" bottom="0.35433070866141736" header="0.31496062992125984" footer="0.31496062992125984"/>
  <pageSetup paperSize="9" scale="10" orientation="portrait" r:id="rId1"/>
  <headerFooter>
    <oddFooter xml:space="preserve">&amp;L&amp;K000000          &amp;G  F-GD-07 (Versión: 13)&amp;C&amp;N&amp;RIdioma: español                               </oddFooter>
  </headerFooter>
  <drawing r:id="rId2"/>
  <legacyDrawing r:id="rId3"/>
  <legacyDrawingHF r:id="rId4"/>
  <extLst>
    <ext xmlns:x14="http://schemas.microsoft.com/office/spreadsheetml/2009/9/main" uri="{CCE6A557-97BC-4b89-ADB6-D9C93CAAB3DF}">
      <x14:dataValidations xmlns:xm="http://schemas.microsoft.com/office/excel/2006/main" count="25">
        <x14:dataValidation type="list" allowBlank="1" showInputMessage="1" showErrorMessage="1">
          <x14:formula1>
            <xm:f>'Y:\18.  Archivo de Gestión 2018-2021\2022\[Inventario Base 2021-2022.xlsx]Listas'!#REF!</xm:f>
          </x14:formula1>
          <xm:sqref>T443:U448 X375:X448</xm:sqref>
        </x14:dataValidation>
        <x14:dataValidation type="list" allowBlank="1" showInputMessage="1" showErrorMessage="1">
          <x14:formula1>
            <xm:f>'O:\0.ArchivodeGestion12050000\[20230523 Plantilla Inventario Base.xlsx]Listas'!#REF!</xm:f>
          </x14:formula1>
          <xm:sqref>Y375:Y410 Y413:Y448 W375:W448</xm:sqref>
        </x14:dataValidation>
        <x14:dataValidation type="list" allowBlank="1" showInputMessage="1" showErrorMessage="1">
          <x14:formula1>
            <xm:f>'[FUID V.13 PantillaInventario.xlsx]Listas'!#REF!</xm:f>
          </x14:formula1>
          <xm:sqref>V375:V448</xm:sqref>
        </x14:dataValidation>
        <x14:dataValidation type="list" showInputMessage="1" showErrorMessage="1">
          <x14:formula1>
            <xm:f>'[2023_CP_ReconciliacionNal-CP_Niñez y Adolecencia.xlsx]Listas'!#REF!</xm:f>
          </x14:formula1>
          <xm:sqref>N375:N448</xm:sqref>
        </x14:dataValidation>
        <x14:dataValidation type="list" allowBlank="1" showInputMessage="1" showErrorMessage="1">
          <x14:formula1>
            <xm:f>'[2023_CP_ReconciliacionNal-CP_Niñez y Adolecencia.xlsx]Listas'!#REF!</xm:f>
          </x14:formula1>
          <xm:sqref>F375:F448</xm:sqref>
        </x14:dataValidation>
        <x14:dataValidation type="list" allowBlank="1" showInputMessage="1" showErrorMessage="1">
          <x14:formula1>
            <xm:f>'Z:\2024\TRANSFERENCIAS PRIMERA INFANCIA\[2022_CP_Niñez y Adolescencia.xlsx]Listas'!#REF!</xm:f>
          </x14:formula1>
          <xm:sqref>E348:E374</xm:sqref>
        </x14:dataValidation>
        <x14:dataValidation type="list" allowBlank="1" showInputMessage="1" showErrorMessage="1">
          <x14:formula1>
            <xm:f>'Z:\2024\TRANSFERENCIAS PRIMERA INFANCIA\[2021_Consejería Presidencial para la Niñez y la Adolescencia OK .xlsx]Listas'!#REF!</xm:f>
          </x14:formula1>
          <xm:sqref>E330:E347</xm:sqref>
        </x14:dataValidation>
        <x14:dataValidation type="list" allowBlank="1" showInputMessage="1" showErrorMessage="1">
          <x14:formula1>
            <xm:f>'Z:\2024\TRANSFERENCIAS PRIMERA INFANCIA\[2020_CONSEJERÍA PRESIDENCIAL PRIMERA INFANCIA.xlsx]Listas'!#REF!</xm:f>
          </x14:formula1>
          <xm:sqref>X315:X326 E315:E329</xm:sqref>
        </x14:dataValidation>
        <x14:dataValidation type="list" allowBlank="1" showInputMessage="1" showErrorMessage="1">
          <x14:formula1>
            <xm:f>'Z:\2024\TRANSFERENCIAS PRIMERA INFANCIA\[2019_Consejería Presidencial para la Niñez y Adolescencia.xlsx]Listas'!#REF!</xm:f>
          </x14:formula1>
          <xm:sqref>X293:X314</xm:sqref>
        </x14:dataValidation>
        <x14:dataValidation type="list" allowBlank="1" showInputMessage="1" showErrorMessage="1">
          <x14:formula1>
            <xm:f>Listas!$H$2:$H$13</xm:f>
          </x14:formula1>
          <xm:sqref>F26:F374 F449:F825</xm:sqref>
        </x14:dataValidation>
        <x14:dataValidation type="list" allowBlank="1" showInputMessage="1" showErrorMessage="1">
          <x14:formula1>
            <xm:f>'\Users\fannycuesta\Library\Containers\com.microsoft.Excel\Data\Documents\V:\02. Transferencias Primarias\9_Transferencias Documentales 2022\Inventarios Documentales\Inventarios Excel\[45_Secretaria Juridica.xlsx]Listas'!#REF!</xm:f>
          </x14:formula1>
          <xm:sqref>Y26:Y374 Y449:Y825</xm:sqref>
        </x14:dataValidation>
        <x14:dataValidation type="list" allowBlank="1" showInputMessage="1" showErrorMessage="1" errorTitle="!!! Verificar" error="Datos" promptTitle="!!! Seleccione" prompt="Entidad......">
          <x14:formula1>
            <xm:f>'Z:\2024\TRANSFERENCIAS PRIMERA INFANCIA\[2017_Consejería Presidencial Primera Infancia.xlsx]Listas'!#REF!</xm:f>
          </x14:formula1>
          <xm:sqref>E194:E200</xm:sqref>
        </x14:dataValidation>
        <x14:dataValidation type="list" allowBlank="1" showInputMessage="1" showErrorMessage="1" errorTitle="!!! Verificar" error="Datos" promptTitle="!!! Seleccione" prompt="Entidad......">
          <x14:formula1>
            <xm:f>'W:\2. Transferencias Primarias\4. Transferencias Documentales 2017\FUID EXCELL Transferencias 2017\[4.TRANSFERENCIA 2017 VICEP. Vivienda.xlsx]Listas'!#REF!</xm:f>
          </x14:formula1>
          <xm:sqref>E201:E203</xm:sqref>
        </x14:dataValidation>
        <x14:dataValidation type="list" allowBlank="1" showInputMessage="1" showErrorMessage="1">
          <x14:formula1>
            <xm:f>'C:\Users\idalycardozo\AppData\Local\Microsoft\Windows\Temporary Internet Files\Content.Outlook\15FBNQOP\[Copia  Inventario Archivo de Gestion.xlsm]Listas'!#REF!</xm:f>
          </x14:formula1>
          <xm:sqref>E141:E142</xm:sqref>
        </x14:dataValidation>
        <x14:dataValidation type="list" allowBlank="1" showInputMessage="1" showErrorMessage="1">
          <x14:formula1>
            <xm:f>Listas!$L$2:$L$4</xm:f>
          </x14:formula1>
          <xm:sqref>W5</xm:sqref>
        </x14:dataValidation>
        <x14:dataValidation type="list" showInputMessage="1" showErrorMessage="1">
          <x14:formula1>
            <xm:f>Listas!$G$3:$G$8</xm:f>
          </x14:formula1>
          <xm:sqref>N5</xm:sqref>
        </x14:dataValidation>
        <x14:dataValidation type="list" showInputMessage="1" showErrorMessage="1">
          <x14:formula1>
            <xm:f>Listas!$G$4:$G$7</xm:f>
          </x14:formula1>
          <xm:sqref>N6:N16 N449:N827 N26:N374</xm:sqref>
        </x14:dataValidation>
        <x14:dataValidation type="list" allowBlank="1" showInputMessage="1" showErrorMessage="1">
          <x14:formula1>
            <xm:f>Listas!$J$2:$J$3</xm:f>
          </x14:formula1>
          <xm:sqref>Y5</xm:sqref>
        </x14:dataValidation>
        <x14:dataValidation type="list" allowBlank="1" showInputMessage="1" showErrorMessage="1">
          <x14:formula1>
            <xm:f>Listas!$A$3:$A$480</xm:f>
          </x14:formula1>
          <xm:sqref>E143:E193</xm:sqref>
        </x14:dataValidation>
        <x14:dataValidation type="list" allowBlank="1" showInputMessage="1" showErrorMessage="1">
          <x14:formula1>
            <xm:f>Listas!$H$2:$H$14</xm:f>
          </x14:formula1>
          <xm:sqref>F5:F25</xm:sqref>
        </x14:dataValidation>
        <x14:dataValidation type="list" allowBlank="1" showInputMessage="1" showErrorMessage="1">
          <x14:formula1>
            <xm:f>Listas!$J$1:$J$3</xm:f>
          </x14:formula1>
          <xm:sqref>Y6:Y16</xm:sqref>
        </x14:dataValidation>
        <x14:dataValidation type="list" allowBlank="1" showInputMessage="1" showErrorMessage="1">
          <x14:formula1>
            <xm:f>Listas!$K$2:$K$5</xm:f>
          </x14:formula1>
          <xm:sqref>V5:V16 V449:V825 V26:V374</xm:sqref>
        </x14:dataValidation>
        <x14:dataValidation type="list" allowBlank="1" showInputMessage="1" showErrorMessage="1">
          <x14:formula1>
            <xm:f>Listas!$A$2:$A$164</xm:f>
          </x14:formula1>
          <xm:sqref>E204:E292 E449:E825</xm:sqref>
        </x14:dataValidation>
        <x14:dataValidation type="list" allowBlank="1" showInputMessage="1" showErrorMessage="1">
          <x14:formula1>
            <xm:f>Listas!$I$2:$I$5</xm:f>
          </x14:formula1>
          <xm:sqref>X5:X16 X26:X292 X449:X825</xm:sqref>
        </x14:dataValidation>
        <x14:dataValidation type="list" allowBlank="1" showInputMessage="1" showErrorMessage="1">
          <x14:formula1>
            <xm:f>Listas!$L$2:$L$6</xm:f>
          </x14:formula1>
          <xm:sqref>W6:W16 W449:W825 W26:W374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479"/>
  <sheetViews>
    <sheetView zoomScale="130" zoomScaleNormal="130" workbookViewId="0">
      <selection activeCell="A4" sqref="A4"/>
    </sheetView>
  </sheetViews>
  <sheetFormatPr baseColWidth="10" defaultColWidth="11.42578125" defaultRowHeight="12.75" x14ac:dyDescent="0.2"/>
  <cols>
    <col min="1" max="1" width="94.140625" style="6" customWidth="1"/>
    <col min="2" max="2" width="6.85546875" style="6" customWidth="1"/>
    <col min="3" max="3" width="78.42578125" style="6" bestFit="1" customWidth="1"/>
    <col min="4" max="4" width="10.28515625" style="8" customWidth="1"/>
    <col min="5" max="5" width="3.7109375" style="8" customWidth="1"/>
    <col min="6" max="6" width="21.42578125" style="3" bestFit="1" customWidth="1"/>
    <col min="7" max="7" width="35.140625" style="3" customWidth="1"/>
    <col min="8" max="8" width="36.42578125" style="3" customWidth="1"/>
    <col min="9" max="9" width="12.28515625" style="3" customWidth="1"/>
    <col min="10" max="10" width="11.42578125" style="3"/>
    <col min="11" max="11" width="15.42578125" style="13" bestFit="1" customWidth="1"/>
    <col min="12" max="13" width="11.42578125" style="4"/>
    <col min="14" max="251" width="11.42578125" style="3"/>
    <col min="252" max="16384" width="11.42578125" style="16"/>
  </cols>
  <sheetData>
    <row r="1" spans="1:13" s="3" customFormat="1" ht="24.75" customHeight="1" x14ac:dyDescent="0.2">
      <c r="A1" s="2" t="s">
        <v>99</v>
      </c>
      <c r="C1" s="2" t="s">
        <v>97</v>
      </c>
      <c r="D1" s="4"/>
      <c r="E1" s="4"/>
      <c r="G1" s="5" t="s">
        <v>94</v>
      </c>
      <c r="H1" s="5" t="s">
        <v>100</v>
      </c>
      <c r="I1" s="2" t="s">
        <v>101</v>
      </c>
      <c r="J1" s="24" t="s">
        <v>102</v>
      </c>
      <c r="K1" s="2" t="s">
        <v>103</v>
      </c>
      <c r="L1" s="25" t="s">
        <v>104</v>
      </c>
      <c r="M1" s="4"/>
    </row>
    <row r="2" spans="1:13" s="3" customFormat="1" ht="30" x14ac:dyDescent="0.2">
      <c r="A2" s="6" t="s">
        <v>105</v>
      </c>
      <c r="B2" s="6"/>
      <c r="C2" s="7" t="s">
        <v>106</v>
      </c>
      <c r="D2" s="8"/>
      <c r="E2" s="8"/>
      <c r="F2" s="3" t="s">
        <v>107</v>
      </c>
      <c r="G2" s="2" t="s">
        <v>108</v>
      </c>
      <c r="H2" s="21" t="s">
        <v>560</v>
      </c>
      <c r="I2" s="9" t="s">
        <v>67</v>
      </c>
      <c r="J2" s="10" t="s">
        <v>588</v>
      </c>
      <c r="K2" s="1" t="s">
        <v>610</v>
      </c>
      <c r="L2" s="26" t="s">
        <v>585</v>
      </c>
    </row>
    <row r="3" spans="1:13" s="3" customFormat="1" x14ac:dyDescent="0.2">
      <c r="A3" s="6"/>
      <c r="B3" s="6"/>
      <c r="C3" s="20"/>
      <c r="D3" s="8"/>
      <c r="E3" s="8"/>
      <c r="F3" s="3" t="s">
        <v>109</v>
      </c>
      <c r="G3" s="166" t="s">
        <v>609</v>
      </c>
      <c r="H3" s="21" t="s">
        <v>565</v>
      </c>
      <c r="I3" s="9" t="s">
        <v>68</v>
      </c>
      <c r="J3" s="10" t="s">
        <v>589</v>
      </c>
      <c r="K3" s="1" t="s">
        <v>583</v>
      </c>
      <c r="L3" s="26" t="s">
        <v>586</v>
      </c>
    </row>
    <row r="4" spans="1:13" s="3" customFormat="1" ht="15" x14ac:dyDescent="0.2">
      <c r="A4" s="15" t="s">
        <v>574</v>
      </c>
      <c r="B4" s="6"/>
      <c r="C4" s="15" t="s">
        <v>568</v>
      </c>
      <c r="E4" s="8"/>
      <c r="F4" s="3" t="s">
        <v>98</v>
      </c>
      <c r="G4" s="9" t="s">
        <v>613</v>
      </c>
      <c r="H4" s="21" t="s">
        <v>564</v>
      </c>
      <c r="I4" s="9" t="s">
        <v>69</v>
      </c>
      <c r="K4" s="1" t="s">
        <v>584</v>
      </c>
      <c r="L4" s="26" t="s">
        <v>587</v>
      </c>
    </row>
    <row r="5" spans="1:13" s="3" customFormat="1" x14ac:dyDescent="0.2">
      <c r="A5" s="20" t="s">
        <v>478</v>
      </c>
      <c r="B5" s="6"/>
      <c r="C5" s="20" t="s">
        <v>478</v>
      </c>
      <c r="E5" s="8"/>
      <c r="G5" s="9" t="s">
        <v>614</v>
      </c>
      <c r="H5" s="21" t="s">
        <v>563</v>
      </c>
      <c r="I5" s="9"/>
      <c r="K5" s="13"/>
      <c r="L5" s="4"/>
    </row>
    <row r="6" spans="1:13" s="3" customFormat="1" x14ac:dyDescent="0.2">
      <c r="A6" s="20" t="s">
        <v>479</v>
      </c>
      <c r="B6" s="6"/>
      <c r="C6" s="20" t="s">
        <v>479</v>
      </c>
      <c r="E6" s="8"/>
      <c r="G6" s="9" t="s">
        <v>616</v>
      </c>
      <c r="H6" s="21" t="s">
        <v>562</v>
      </c>
      <c r="K6" s="13"/>
      <c r="L6" s="4"/>
      <c r="M6" s="4"/>
    </row>
    <row r="7" spans="1:13" s="3" customFormat="1" x14ac:dyDescent="0.2">
      <c r="A7" s="20" t="s">
        <v>480</v>
      </c>
      <c r="B7" s="6"/>
      <c r="C7" s="20" t="s">
        <v>484</v>
      </c>
      <c r="E7" s="8"/>
      <c r="G7" s="9" t="s">
        <v>615</v>
      </c>
      <c r="H7" s="21" t="s">
        <v>561</v>
      </c>
      <c r="K7" s="13"/>
      <c r="L7" s="4"/>
      <c r="M7" s="4"/>
    </row>
    <row r="8" spans="1:13" s="3" customFormat="1" x14ac:dyDescent="0.2">
      <c r="A8" s="20" t="s">
        <v>481</v>
      </c>
      <c r="B8" s="6"/>
      <c r="C8" s="20" t="s">
        <v>493</v>
      </c>
      <c r="E8" s="8"/>
      <c r="G8" s="3" t="s">
        <v>111</v>
      </c>
      <c r="H8" s="21" t="s">
        <v>470</v>
      </c>
      <c r="K8" s="13"/>
      <c r="L8" s="4"/>
      <c r="M8" s="4"/>
    </row>
    <row r="9" spans="1:13" s="3" customFormat="1" x14ac:dyDescent="0.2">
      <c r="A9" s="20" t="s">
        <v>482</v>
      </c>
      <c r="B9" s="6"/>
      <c r="C9" s="20" t="s">
        <v>501</v>
      </c>
      <c r="E9" s="8"/>
      <c r="H9" s="21" t="s">
        <v>471</v>
      </c>
      <c r="K9" s="13"/>
      <c r="L9" s="4"/>
      <c r="M9" s="4"/>
    </row>
    <row r="10" spans="1:13" s="3" customFormat="1" x14ac:dyDescent="0.2">
      <c r="A10" s="20" t="s">
        <v>483</v>
      </c>
      <c r="B10" s="6"/>
      <c r="C10" s="20" t="s">
        <v>504</v>
      </c>
      <c r="E10" s="8"/>
      <c r="H10" s="21" t="s">
        <v>472</v>
      </c>
      <c r="K10" s="13"/>
      <c r="L10" s="4"/>
      <c r="M10" s="4"/>
    </row>
    <row r="11" spans="1:13" s="3" customFormat="1" x14ac:dyDescent="0.2">
      <c r="A11" s="20" t="s">
        <v>484</v>
      </c>
      <c r="B11" s="6"/>
      <c r="C11" s="20" t="s">
        <v>509</v>
      </c>
      <c r="E11" s="8"/>
      <c r="H11" s="21" t="s">
        <v>473</v>
      </c>
      <c r="K11" s="13"/>
      <c r="L11" s="4"/>
      <c r="M11" s="4"/>
    </row>
    <row r="12" spans="1:13" s="3" customFormat="1" x14ac:dyDescent="0.2">
      <c r="A12" s="20" t="s">
        <v>485</v>
      </c>
      <c r="B12" s="6"/>
      <c r="C12" s="20" t="s">
        <v>510</v>
      </c>
      <c r="E12" s="8"/>
      <c r="H12" s="21" t="s">
        <v>474</v>
      </c>
      <c r="K12" s="13"/>
      <c r="L12" s="4"/>
      <c r="M12" s="4"/>
    </row>
    <row r="13" spans="1:13" s="3" customFormat="1" x14ac:dyDescent="0.2">
      <c r="A13" s="20" t="s">
        <v>486</v>
      </c>
      <c r="B13" s="6"/>
      <c r="C13" s="20" t="s">
        <v>511</v>
      </c>
      <c r="E13" s="8"/>
      <c r="H13" s="21" t="s">
        <v>475</v>
      </c>
      <c r="K13" s="13"/>
      <c r="L13" s="4"/>
      <c r="M13" s="4"/>
    </row>
    <row r="14" spans="1:13" s="3" customFormat="1" x14ac:dyDescent="0.2">
      <c r="A14" s="20" t="s">
        <v>487</v>
      </c>
      <c r="B14" s="6"/>
      <c r="C14" s="20" t="s">
        <v>512</v>
      </c>
      <c r="E14" s="8"/>
      <c r="H14" s="21" t="s">
        <v>476</v>
      </c>
      <c r="K14" s="13"/>
      <c r="L14" s="4"/>
      <c r="M14" s="4"/>
    </row>
    <row r="15" spans="1:13" s="3" customFormat="1" x14ac:dyDescent="0.2">
      <c r="A15" s="20" t="s">
        <v>488</v>
      </c>
      <c r="B15" s="6"/>
      <c r="C15" s="20" t="s">
        <v>521</v>
      </c>
      <c r="E15" s="8"/>
      <c r="K15" s="13"/>
      <c r="L15" s="4"/>
      <c r="M15" s="4"/>
    </row>
    <row r="16" spans="1:13" s="3" customFormat="1" x14ac:dyDescent="0.2">
      <c r="A16" s="20" t="s">
        <v>489</v>
      </c>
      <c r="B16" s="6"/>
      <c r="C16" s="20" t="s">
        <v>523</v>
      </c>
      <c r="E16" s="8"/>
      <c r="K16" s="13"/>
      <c r="L16" s="4"/>
      <c r="M16" s="4"/>
    </row>
    <row r="17" spans="1:13" s="3" customFormat="1" x14ac:dyDescent="0.2">
      <c r="A17" s="20" t="s">
        <v>490</v>
      </c>
      <c r="B17" s="6"/>
      <c r="C17" s="20" t="s">
        <v>528</v>
      </c>
      <c r="E17" s="8"/>
      <c r="K17" s="13"/>
      <c r="L17" s="4"/>
      <c r="M17" s="4"/>
    </row>
    <row r="18" spans="1:13" s="3" customFormat="1" x14ac:dyDescent="0.2">
      <c r="A18" s="20" t="s">
        <v>491</v>
      </c>
      <c r="B18" s="6"/>
      <c r="C18" s="20" t="s">
        <v>535</v>
      </c>
      <c r="E18" s="8"/>
      <c r="K18" s="13"/>
      <c r="L18" s="4"/>
      <c r="M18" s="4"/>
    </row>
    <row r="19" spans="1:13" s="3" customFormat="1" x14ac:dyDescent="0.2">
      <c r="A19" s="20" t="s">
        <v>492</v>
      </c>
      <c r="B19" s="6"/>
      <c r="C19" s="20" t="s">
        <v>544</v>
      </c>
      <c r="E19" s="8"/>
      <c r="K19" s="13"/>
      <c r="L19" s="4"/>
      <c r="M19" s="4"/>
    </row>
    <row r="20" spans="1:13" s="3" customFormat="1" x14ac:dyDescent="0.2">
      <c r="A20" s="20" t="s">
        <v>493</v>
      </c>
      <c r="B20" s="6"/>
      <c r="C20" s="20" t="s">
        <v>545</v>
      </c>
      <c r="E20" s="8"/>
      <c r="K20" s="13"/>
      <c r="L20" s="4"/>
      <c r="M20" s="4"/>
    </row>
    <row r="21" spans="1:13" s="3" customFormat="1" x14ac:dyDescent="0.2">
      <c r="A21" s="20" t="s">
        <v>494</v>
      </c>
      <c r="B21" s="6"/>
      <c r="C21" s="20" t="s">
        <v>554</v>
      </c>
      <c r="E21" s="8"/>
      <c r="K21" s="13"/>
      <c r="L21" s="4"/>
      <c r="M21" s="4"/>
    </row>
    <row r="22" spans="1:13" s="3" customFormat="1" x14ac:dyDescent="0.2">
      <c r="A22" s="20" t="s">
        <v>495</v>
      </c>
      <c r="B22" s="6"/>
      <c r="C22" s="20"/>
      <c r="E22" s="8"/>
      <c r="K22" s="13"/>
      <c r="L22" s="4"/>
      <c r="M22" s="4"/>
    </row>
    <row r="23" spans="1:13" s="3" customFormat="1" ht="15" x14ac:dyDescent="0.2">
      <c r="A23" s="20" t="s">
        <v>496</v>
      </c>
      <c r="B23" s="6"/>
      <c r="C23" s="15" t="s">
        <v>566</v>
      </c>
      <c r="E23" s="8"/>
      <c r="K23" s="13"/>
      <c r="L23" s="4"/>
      <c r="M23" s="4"/>
    </row>
    <row r="24" spans="1:13" s="3" customFormat="1" x14ac:dyDescent="0.2">
      <c r="A24" s="20" t="s">
        <v>497</v>
      </c>
      <c r="B24" s="6"/>
      <c r="C24" s="20" t="s">
        <v>372</v>
      </c>
      <c r="E24" s="8"/>
      <c r="K24" s="13"/>
      <c r="L24" s="4"/>
      <c r="M24" s="4"/>
    </row>
    <row r="25" spans="1:13" s="3" customFormat="1" x14ac:dyDescent="0.2">
      <c r="A25" s="20" t="s">
        <v>498</v>
      </c>
      <c r="B25" s="6"/>
      <c r="C25" s="20" t="s">
        <v>373</v>
      </c>
      <c r="E25" s="8"/>
      <c r="K25" s="13"/>
      <c r="L25" s="4"/>
      <c r="M25" s="4"/>
    </row>
    <row r="26" spans="1:13" s="3" customFormat="1" x14ac:dyDescent="0.2">
      <c r="A26" s="20" t="s">
        <v>499</v>
      </c>
      <c r="B26" s="6"/>
      <c r="C26" s="20" t="s">
        <v>374</v>
      </c>
      <c r="E26" s="8"/>
      <c r="K26" s="13"/>
      <c r="L26" s="4"/>
      <c r="M26" s="4"/>
    </row>
    <row r="27" spans="1:13" s="3" customFormat="1" x14ac:dyDescent="0.2">
      <c r="A27" s="20" t="s">
        <v>500</v>
      </c>
      <c r="B27" s="6"/>
      <c r="C27" s="20" t="s">
        <v>375</v>
      </c>
      <c r="E27" s="8"/>
      <c r="K27" s="13"/>
      <c r="L27" s="4"/>
      <c r="M27" s="4"/>
    </row>
    <row r="28" spans="1:13" s="3" customFormat="1" x14ac:dyDescent="0.2">
      <c r="A28" s="20" t="s">
        <v>501</v>
      </c>
      <c r="B28" s="6"/>
      <c r="C28" s="20" t="s">
        <v>376</v>
      </c>
      <c r="E28" s="8"/>
      <c r="K28" s="13"/>
      <c r="L28" s="4"/>
      <c r="M28" s="4"/>
    </row>
    <row r="29" spans="1:13" s="3" customFormat="1" x14ac:dyDescent="0.2">
      <c r="A29" s="20" t="s">
        <v>502</v>
      </c>
      <c r="B29" s="6"/>
      <c r="C29" s="20" t="s">
        <v>377</v>
      </c>
      <c r="E29" s="8"/>
      <c r="K29" s="13"/>
      <c r="L29" s="4"/>
      <c r="M29" s="4"/>
    </row>
    <row r="30" spans="1:13" s="3" customFormat="1" x14ac:dyDescent="0.2">
      <c r="A30" s="20" t="s">
        <v>503</v>
      </c>
      <c r="B30" s="6"/>
      <c r="C30" s="20" t="s">
        <v>378</v>
      </c>
      <c r="E30" s="8"/>
      <c r="K30" s="13"/>
      <c r="L30" s="4"/>
      <c r="M30" s="4"/>
    </row>
    <row r="31" spans="1:13" s="3" customFormat="1" x14ac:dyDescent="0.2">
      <c r="A31" s="20" t="s">
        <v>504</v>
      </c>
      <c r="B31" s="6"/>
      <c r="C31" s="20" t="s">
        <v>379</v>
      </c>
      <c r="E31" s="8"/>
      <c r="K31" s="13"/>
      <c r="L31" s="4"/>
      <c r="M31" s="4"/>
    </row>
    <row r="32" spans="1:13" s="3" customFormat="1" x14ac:dyDescent="0.2">
      <c r="A32" s="20" t="s">
        <v>505</v>
      </c>
      <c r="B32" s="6"/>
      <c r="C32" s="20" t="s">
        <v>380</v>
      </c>
      <c r="E32" s="8"/>
      <c r="K32" s="13"/>
      <c r="L32" s="4"/>
      <c r="M32" s="4"/>
    </row>
    <row r="33" spans="1:13" s="3" customFormat="1" x14ac:dyDescent="0.2">
      <c r="A33" s="20" t="s">
        <v>506</v>
      </c>
      <c r="B33" s="6"/>
      <c r="C33" s="20" t="s">
        <v>381</v>
      </c>
      <c r="E33" s="8"/>
      <c r="K33" s="13"/>
      <c r="L33" s="4"/>
      <c r="M33" s="4"/>
    </row>
    <row r="34" spans="1:13" s="3" customFormat="1" x14ac:dyDescent="0.2">
      <c r="A34" s="20" t="s">
        <v>507</v>
      </c>
      <c r="B34" s="6"/>
      <c r="C34" s="20" t="s">
        <v>382</v>
      </c>
      <c r="E34" s="8"/>
      <c r="K34" s="13"/>
      <c r="L34" s="4"/>
      <c r="M34" s="4"/>
    </row>
    <row r="35" spans="1:13" s="3" customFormat="1" x14ac:dyDescent="0.2">
      <c r="A35" s="20" t="s">
        <v>508</v>
      </c>
      <c r="B35" s="6"/>
      <c r="C35" s="22" t="s">
        <v>463</v>
      </c>
      <c r="E35" s="8"/>
      <c r="K35" s="13"/>
      <c r="L35" s="4"/>
      <c r="M35" s="4"/>
    </row>
    <row r="36" spans="1:13" s="3" customFormat="1" x14ac:dyDescent="0.2">
      <c r="A36" s="20" t="s">
        <v>509</v>
      </c>
      <c r="B36" s="6"/>
      <c r="C36" s="20" t="s">
        <v>383</v>
      </c>
      <c r="E36" s="8"/>
      <c r="K36" s="13"/>
      <c r="L36" s="4"/>
      <c r="M36" s="4"/>
    </row>
    <row r="37" spans="1:13" s="3" customFormat="1" x14ac:dyDescent="0.2">
      <c r="A37" s="20" t="s">
        <v>510</v>
      </c>
      <c r="B37" s="6"/>
      <c r="C37" s="20" t="s">
        <v>384</v>
      </c>
      <c r="E37" s="8"/>
      <c r="K37" s="13"/>
      <c r="L37" s="4"/>
      <c r="M37" s="4"/>
    </row>
    <row r="38" spans="1:13" s="3" customFormat="1" x14ac:dyDescent="0.2">
      <c r="A38" s="20" t="s">
        <v>511</v>
      </c>
      <c r="B38" s="6"/>
      <c r="C38" s="20" t="s">
        <v>385</v>
      </c>
      <c r="E38" s="8"/>
      <c r="K38" s="13"/>
      <c r="L38" s="4"/>
      <c r="M38" s="4"/>
    </row>
    <row r="39" spans="1:13" s="3" customFormat="1" x14ac:dyDescent="0.2">
      <c r="A39" s="20" t="s">
        <v>512</v>
      </c>
      <c r="B39" s="6"/>
      <c r="C39" s="20" t="s">
        <v>386</v>
      </c>
      <c r="E39" s="8"/>
      <c r="K39" s="13"/>
      <c r="L39" s="4"/>
      <c r="M39" s="4"/>
    </row>
    <row r="40" spans="1:13" s="3" customFormat="1" x14ac:dyDescent="0.2">
      <c r="A40" s="20" t="s">
        <v>513</v>
      </c>
      <c r="B40" s="6"/>
      <c r="C40" s="20" t="s">
        <v>387</v>
      </c>
      <c r="E40" s="8"/>
      <c r="K40" s="13"/>
      <c r="L40" s="4"/>
      <c r="M40" s="4"/>
    </row>
    <row r="41" spans="1:13" s="3" customFormat="1" x14ac:dyDescent="0.2">
      <c r="A41" s="20" t="s">
        <v>514</v>
      </c>
      <c r="B41" s="6"/>
      <c r="C41" s="20"/>
      <c r="E41" s="8"/>
      <c r="K41" s="13"/>
      <c r="L41" s="4"/>
      <c r="M41" s="4"/>
    </row>
    <row r="42" spans="1:13" s="3" customFormat="1" ht="15" x14ac:dyDescent="0.2">
      <c r="A42" s="20" t="s">
        <v>515</v>
      </c>
      <c r="B42" s="6"/>
      <c r="C42" s="15" t="s">
        <v>567</v>
      </c>
      <c r="E42" s="8"/>
      <c r="K42" s="13"/>
      <c r="L42" s="4"/>
      <c r="M42" s="4"/>
    </row>
    <row r="43" spans="1:13" s="3" customFormat="1" x14ac:dyDescent="0.2">
      <c r="A43" s="20" t="s">
        <v>516</v>
      </c>
      <c r="B43" s="6"/>
      <c r="C43" s="12" t="s">
        <v>110</v>
      </c>
      <c r="E43" s="8"/>
      <c r="K43" s="13"/>
      <c r="L43" s="4"/>
      <c r="M43" s="4"/>
    </row>
    <row r="44" spans="1:13" s="3" customFormat="1" x14ac:dyDescent="0.2">
      <c r="A44" s="20" t="s">
        <v>517</v>
      </c>
      <c r="B44" s="6"/>
      <c r="C44" s="12" t="s">
        <v>112</v>
      </c>
      <c r="E44" s="8"/>
      <c r="K44" s="13"/>
      <c r="L44" s="4"/>
      <c r="M44" s="4"/>
    </row>
    <row r="45" spans="1:13" s="3" customFormat="1" x14ac:dyDescent="0.2">
      <c r="A45" s="20" t="s">
        <v>518</v>
      </c>
      <c r="B45" s="6"/>
      <c r="C45" s="12" t="s">
        <v>113</v>
      </c>
      <c r="E45" s="8"/>
      <c r="K45" s="13"/>
      <c r="L45" s="4"/>
      <c r="M45" s="4"/>
    </row>
    <row r="46" spans="1:13" s="3" customFormat="1" x14ac:dyDescent="0.2">
      <c r="A46" s="20" t="s">
        <v>519</v>
      </c>
      <c r="B46" s="6"/>
      <c r="C46" s="12" t="s">
        <v>114</v>
      </c>
      <c r="E46" s="8"/>
      <c r="K46" s="13"/>
      <c r="L46" s="4"/>
      <c r="M46" s="4"/>
    </row>
    <row r="47" spans="1:13" s="3" customFormat="1" x14ac:dyDescent="0.2">
      <c r="A47" s="20" t="s">
        <v>520</v>
      </c>
      <c r="B47" s="6"/>
      <c r="C47" s="12" t="s">
        <v>115</v>
      </c>
      <c r="E47" s="8"/>
      <c r="K47" s="13"/>
      <c r="L47" s="4"/>
      <c r="M47" s="4"/>
    </row>
    <row r="48" spans="1:13" s="3" customFormat="1" x14ac:dyDescent="0.2">
      <c r="A48" s="20" t="s">
        <v>521</v>
      </c>
      <c r="B48" s="6"/>
      <c r="C48" s="12" t="s">
        <v>116</v>
      </c>
      <c r="E48" s="8"/>
      <c r="K48" s="13"/>
      <c r="L48" s="4"/>
      <c r="M48" s="4"/>
    </row>
    <row r="49" spans="1:13" s="3" customFormat="1" x14ac:dyDescent="0.2">
      <c r="A49" s="20" t="s">
        <v>522</v>
      </c>
      <c r="B49" s="6"/>
      <c r="C49" s="12" t="s">
        <v>117</v>
      </c>
      <c r="E49" s="8"/>
      <c r="K49" s="13"/>
      <c r="L49" s="4"/>
      <c r="M49" s="4"/>
    </row>
    <row r="50" spans="1:13" s="3" customFormat="1" x14ac:dyDescent="0.2">
      <c r="A50" s="20" t="s">
        <v>523</v>
      </c>
      <c r="B50" s="6"/>
      <c r="C50" s="12" t="s">
        <v>118</v>
      </c>
      <c r="E50" s="8"/>
      <c r="K50" s="13"/>
      <c r="L50" s="4"/>
      <c r="M50" s="4"/>
    </row>
    <row r="51" spans="1:13" s="3" customFormat="1" x14ac:dyDescent="0.2">
      <c r="A51" s="20" t="s">
        <v>524</v>
      </c>
      <c r="B51" s="6"/>
      <c r="C51" s="12" t="s">
        <v>119</v>
      </c>
      <c r="E51" s="8"/>
      <c r="K51" s="13"/>
      <c r="L51" s="4"/>
      <c r="M51" s="4"/>
    </row>
    <row r="52" spans="1:13" s="3" customFormat="1" x14ac:dyDescent="0.2">
      <c r="A52" s="20" t="s">
        <v>525</v>
      </c>
      <c r="B52" s="6"/>
      <c r="C52" s="12" t="s">
        <v>120</v>
      </c>
      <c r="E52" s="8"/>
      <c r="K52" s="13"/>
      <c r="L52" s="4"/>
      <c r="M52" s="4"/>
    </row>
    <row r="53" spans="1:13" s="3" customFormat="1" x14ac:dyDescent="0.2">
      <c r="A53" s="20" t="s">
        <v>526</v>
      </c>
      <c r="B53" s="6"/>
      <c r="C53" s="12" t="s">
        <v>121</v>
      </c>
      <c r="E53" s="8"/>
      <c r="K53" s="13"/>
      <c r="L53" s="4"/>
      <c r="M53" s="4"/>
    </row>
    <row r="54" spans="1:13" s="3" customFormat="1" x14ac:dyDescent="0.2">
      <c r="A54" s="20" t="s">
        <v>527</v>
      </c>
      <c r="B54" s="6"/>
      <c r="C54" s="12" t="s">
        <v>122</v>
      </c>
      <c r="E54" s="8"/>
      <c r="K54" s="13"/>
      <c r="L54" s="4"/>
      <c r="M54" s="4"/>
    </row>
    <row r="55" spans="1:13" s="3" customFormat="1" x14ac:dyDescent="0.2">
      <c r="A55" s="20" t="s">
        <v>528</v>
      </c>
      <c r="B55" s="6"/>
      <c r="C55" s="12" t="s">
        <v>123</v>
      </c>
      <c r="E55" s="8"/>
      <c r="K55" s="13"/>
      <c r="L55" s="4"/>
      <c r="M55" s="4"/>
    </row>
    <row r="56" spans="1:13" s="3" customFormat="1" x14ac:dyDescent="0.2">
      <c r="A56" s="20" t="s">
        <v>529</v>
      </c>
      <c r="B56" s="6"/>
      <c r="C56" s="6"/>
      <c r="E56" s="8"/>
      <c r="K56" s="13"/>
      <c r="L56" s="4"/>
      <c r="M56" s="4"/>
    </row>
    <row r="57" spans="1:13" s="3" customFormat="1" ht="15" x14ac:dyDescent="0.2">
      <c r="A57" s="20" t="s">
        <v>530</v>
      </c>
      <c r="B57" s="6"/>
      <c r="C57" s="15" t="s">
        <v>570</v>
      </c>
      <c r="E57" s="8"/>
      <c r="K57" s="13"/>
      <c r="L57" s="4"/>
      <c r="M57" s="4"/>
    </row>
    <row r="58" spans="1:13" s="3" customFormat="1" x14ac:dyDescent="0.2">
      <c r="A58" s="20" t="s">
        <v>531</v>
      </c>
      <c r="B58" s="6"/>
      <c r="C58" s="12" t="s">
        <v>124</v>
      </c>
      <c r="E58" s="8"/>
      <c r="K58" s="13"/>
      <c r="L58" s="4"/>
      <c r="M58" s="4"/>
    </row>
    <row r="59" spans="1:13" s="3" customFormat="1" x14ac:dyDescent="0.2">
      <c r="A59" s="20" t="s">
        <v>532</v>
      </c>
      <c r="B59" s="6"/>
      <c r="C59" s="12" t="s">
        <v>125</v>
      </c>
      <c r="E59" s="8"/>
      <c r="K59" s="13"/>
      <c r="L59" s="4"/>
      <c r="M59" s="4"/>
    </row>
    <row r="60" spans="1:13" s="3" customFormat="1" x14ac:dyDescent="0.2">
      <c r="A60" s="20" t="s">
        <v>533</v>
      </c>
      <c r="B60" s="6"/>
      <c r="C60" s="12" t="s">
        <v>126</v>
      </c>
      <c r="E60" s="8"/>
      <c r="K60" s="13"/>
      <c r="L60" s="4"/>
      <c r="M60" s="4"/>
    </row>
    <row r="61" spans="1:13" s="3" customFormat="1" ht="25.5" x14ac:dyDescent="0.2">
      <c r="A61" s="20" t="s">
        <v>534</v>
      </c>
      <c r="B61" s="6"/>
      <c r="C61" s="12" t="s">
        <v>127</v>
      </c>
      <c r="E61" s="8"/>
      <c r="K61" s="13"/>
      <c r="L61" s="4"/>
      <c r="M61" s="4"/>
    </row>
    <row r="62" spans="1:13" s="3" customFormat="1" x14ac:dyDescent="0.2">
      <c r="A62" s="20" t="s">
        <v>535</v>
      </c>
      <c r="B62" s="6"/>
      <c r="C62" s="12" t="s">
        <v>128</v>
      </c>
      <c r="E62" s="8"/>
      <c r="K62" s="13"/>
      <c r="L62" s="4"/>
      <c r="M62" s="4"/>
    </row>
    <row r="63" spans="1:13" s="3" customFormat="1" x14ac:dyDescent="0.2">
      <c r="A63" s="20" t="s">
        <v>536</v>
      </c>
      <c r="B63" s="6"/>
      <c r="C63" s="12" t="s">
        <v>129</v>
      </c>
      <c r="E63" s="8"/>
      <c r="K63" s="13"/>
      <c r="L63" s="4"/>
      <c r="M63" s="4"/>
    </row>
    <row r="64" spans="1:13" s="3" customFormat="1" x14ac:dyDescent="0.2">
      <c r="A64" s="20" t="s">
        <v>537</v>
      </c>
      <c r="B64" s="6"/>
      <c r="C64" s="12" t="s">
        <v>130</v>
      </c>
      <c r="E64" s="8"/>
      <c r="K64" s="13"/>
      <c r="L64" s="4"/>
      <c r="M64" s="4"/>
    </row>
    <row r="65" spans="1:13" s="3" customFormat="1" x14ac:dyDescent="0.2">
      <c r="A65" s="20" t="s">
        <v>538</v>
      </c>
      <c r="B65" s="6"/>
      <c r="C65" s="12" t="s">
        <v>131</v>
      </c>
      <c r="E65" s="8"/>
      <c r="K65" s="13"/>
      <c r="L65" s="4"/>
      <c r="M65" s="4"/>
    </row>
    <row r="66" spans="1:13" s="3" customFormat="1" x14ac:dyDescent="0.2">
      <c r="A66" s="20" t="s">
        <v>539</v>
      </c>
      <c r="B66" s="6"/>
      <c r="C66" s="12" t="s">
        <v>132</v>
      </c>
      <c r="E66" s="8"/>
      <c r="K66" s="13"/>
      <c r="L66" s="4"/>
      <c r="M66" s="4"/>
    </row>
    <row r="67" spans="1:13" s="3" customFormat="1" x14ac:dyDescent="0.2">
      <c r="A67" s="20" t="s">
        <v>540</v>
      </c>
      <c r="B67" s="6"/>
      <c r="C67" s="12" t="s">
        <v>133</v>
      </c>
      <c r="E67" s="8"/>
      <c r="K67" s="13"/>
      <c r="L67" s="4"/>
      <c r="M67" s="4"/>
    </row>
    <row r="68" spans="1:13" s="3" customFormat="1" x14ac:dyDescent="0.2">
      <c r="A68" s="20" t="s">
        <v>541</v>
      </c>
      <c r="B68" s="6"/>
      <c r="C68" s="12" t="s">
        <v>134</v>
      </c>
      <c r="E68" s="8"/>
      <c r="K68" s="13"/>
      <c r="L68" s="4"/>
      <c r="M68" s="4"/>
    </row>
    <row r="69" spans="1:13" s="3" customFormat="1" x14ac:dyDescent="0.2">
      <c r="A69" s="20" t="s">
        <v>542</v>
      </c>
      <c r="B69" s="6"/>
      <c r="C69" s="12" t="s">
        <v>135</v>
      </c>
      <c r="E69" s="8"/>
      <c r="K69" s="13"/>
      <c r="L69" s="4"/>
      <c r="M69" s="4"/>
    </row>
    <row r="70" spans="1:13" s="3" customFormat="1" x14ac:dyDescent="0.2">
      <c r="A70" s="20" t="s">
        <v>543</v>
      </c>
      <c r="B70" s="6"/>
      <c r="C70" s="12" t="s">
        <v>136</v>
      </c>
      <c r="E70" s="8"/>
      <c r="K70" s="13"/>
      <c r="L70" s="4"/>
      <c r="M70" s="4"/>
    </row>
    <row r="71" spans="1:13" s="3" customFormat="1" x14ac:dyDescent="0.2">
      <c r="A71" s="20" t="s">
        <v>544</v>
      </c>
      <c r="B71" s="6"/>
      <c r="C71" s="12" t="s">
        <v>137</v>
      </c>
      <c r="E71" s="8"/>
      <c r="K71" s="13"/>
      <c r="L71" s="4"/>
      <c r="M71" s="4"/>
    </row>
    <row r="72" spans="1:13" s="3" customFormat="1" x14ac:dyDescent="0.2">
      <c r="A72" s="20" t="s">
        <v>545</v>
      </c>
      <c r="B72" s="6"/>
      <c r="C72" s="6"/>
      <c r="E72" s="8"/>
      <c r="K72" s="13"/>
      <c r="L72" s="4"/>
      <c r="M72" s="4"/>
    </row>
    <row r="73" spans="1:13" s="3" customFormat="1" ht="15" x14ac:dyDescent="0.2">
      <c r="A73" s="20" t="s">
        <v>546</v>
      </c>
      <c r="B73" s="6"/>
      <c r="C73" s="15" t="s">
        <v>569</v>
      </c>
      <c r="E73" s="8"/>
      <c r="K73" s="13"/>
      <c r="L73" s="4"/>
      <c r="M73" s="4"/>
    </row>
    <row r="74" spans="1:13" s="3" customFormat="1" x14ac:dyDescent="0.2">
      <c r="A74" s="20" t="s">
        <v>547</v>
      </c>
      <c r="B74" s="6"/>
      <c r="C74" s="19" t="s">
        <v>0</v>
      </c>
      <c r="E74" s="8"/>
      <c r="K74" s="13"/>
      <c r="L74" s="4"/>
      <c r="M74" s="4"/>
    </row>
    <row r="75" spans="1:13" s="3" customFormat="1" x14ac:dyDescent="0.2">
      <c r="A75" s="20" t="s">
        <v>548</v>
      </c>
      <c r="B75" s="6"/>
      <c r="C75" s="19" t="s">
        <v>1</v>
      </c>
      <c r="E75" s="8"/>
      <c r="K75" s="13"/>
      <c r="L75" s="4"/>
      <c r="M75" s="4"/>
    </row>
    <row r="76" spans="1:13" s="3" customFormat="1" x14ac:dyDescent="0.2">
      <c r="A76" s="20" t="s">
        <v>549</v>
      </c>
      <c r="B76" s="6"/>
      <c r="C76" s="19" t="s">
        <v>292</v>
      </c>
      <c r="E76" s="8"/>
      <c r="K76" s="13"/>
      <c r="L76" s="4"/>
      <c r="M76" s="4"/>
    </row>
    <row r="77" spans="1:13" s="3" customFormat="1" x14ac:dyDescent="0.2">
      <c r="A77" s="20" t="s">
        <v>550</v>
      </c>
      <c r="B77" s="6"/>
      <c r="C77" s="19" t="s">
        <v>293</v>
      </c>
      <c r="E77" s="8"/>
      <c r="K77" s="13"/>
      <c r="L77" s="4"/>
      <c r="M77" s="4"/>
    </row>
    <row r="78" spans="1:13" s="3" customFormat="1" x14ac:dyDescent="0.2">
      <c r="A78" s="20" t="s">
        <v>551</v>
      </c>
      <c r="B78" s="6"/>
      <c r="C78" s="19" t="s">
        <v>3</v>
      </c>
      <c r="E78" s="8"/>
      <c r="K78" s="13"/>
      <c r="L78" s="4"/>
      <c r="M78" s="4"/>
    </row>
    <row r="79" spans="1:13" s="3" customFormat="1" x14ac:dyDescent="0.2">
      <c r="A79" s="20" t="s">
        <v>552</v>
      </c>
      <c r="B79" s="6"/>
      <c r="C79" s="19" t="s">
        <v>4</v>
      </c>
      <c r="E79" s="8"/>
      <c r="K79" s="13"/>
      <c r="L79" s="4"/>
      <c r="M79" s="4"/>
    </row>
    <row r="80" spans="1:13" s="3" customFormat="1" x14ac:dyDescent="0.2">
      <c r="A80" s="20" t="s">
        <v>553</v>
      </c>
      <c r="B80" s="6"/>
      <c r="C80" s="19" t="s">
        <v>5</v>
      </c>
      <c r="E80" s="8"/>
      <c r="K80" s="13"/>
      <c r="L80" s="4"/>
      <c r="M80" s="4"/>
    </row>
    <row r="81" spans="1:13" s="3" customFormat="1" x14ac:dyDescent="0.2">
      <c r="A81" s="20" t="s">
        <v>554</v>
      </c>
      <c r="B81" s="14"/>
      <c r="C81" s="19" t="s">
        <v>559</v>
      </c>
      <c r="E81" s="8"/>
      <c r="K81" s="13"/>
      <c r="L81" s="4"/>
      <c r="M81" s="4"/>
    </row>
    <row r="82" spans="1:13" s="3" customFormat="1" x14ac:dyDescent="0.2">
      <c r="A82" s="20" t="s">
        <v>555</v>
      </c>
      <c r="B82" s="6"/>
      <c r="C82" s="19" t="s">
        <v>7</v>
      </c>
      <c r="E82" s="8"/>
      <c r="K82" s="13"/>
      <c r="L82" s="4"/>
      <c r="M82" s="4"/>
    </row>
    <row r="83" spans="1:13" s="3" customFormat="1" x14ac:dyDescent="0.2">
      <c r="A83" s="20" t="s">
        <v>556</v>
      </c>
      <c r="B83" s="6"/>
      <c r="C83" s="19" t="s">
        <v>8</v>
      </c>
      <c r="D83" s="8"/>
      <c r="E83" s="8"/>
      <c r="K83" s="13"/>
      <c r="L83" s="4"/>
      <c r="M83" s="4"/>
    </row>
    <row r="84" spans="1:13" s="3" customFormat="1" x14ac:dyDescent="0.2">
      <c r="A84"/>
      <c r="B84" s="6"/>
      <c r="C84" s="19" t="s">
        <v>9</v>
      </c>
      <c r="D84" s="8"/>
      <c r="E84" s="8"/>
      <c r="K84" s="13"/>
      <c r="L84" s="4"/>
      <c r="M84" s="4"/>
    </row>
    <row r="85" spans="1:13" s="3" customFormat="1" ht="15" x14ac:dyDescent="0.2">
      <c r="A85" s="15" t="s">
        <v>566</v>
      </c>
      <c r="B85" s="6"/>
      <c r="C85" s="19" t="s">
        <v>10</v>
      </c>
      <c r="D85" s="8"/>
      <c r="E85" s="8"/>
      <c r="K85" s="13"/>
      <c r="L85" s="4"/>
      <c r="M85" s="4"/>
    </row>
    <row r="86" spans="1:13" s="3" customFormat="1" x14ac:dyDescent="0.2">
      <c r="A86" t="s">
        <v>388</v>
      </c>
      <c r="B86" s="6"/>
      <c r="C86" s="19" t="s">
        <v>294</v>
      </c>
      <c r="D86" s="8"/>
      <c r="E86" s="8"/>
      <c r="K86" s="13"/>
      <c r="L86" s="4"/>
      <c r="M86" s="4"/>
    </row>
    <row r="87" spans="1:13" s="3" customFormat="1" x14ac:dyDescent="0.2">
      <c r="A87" t="s">
        <v>389</v>
      </c>
      <c r="B87" s="6"/>
      <c r="C87" s="19" t="s">
        <v>12</v>
      </c>
      <c r="D87" s="8"/>
      <c r="E87" s="8"/>
      <c r="K87" s="13"/>
      <c r="L87" s="4"/>
      <c r="M87" s="4"/>
    </row>
    <row r="88" spans="1:13" s="3" customFormat="1" x14ac:dyDescent="0.2">
      <c r="A88" t="s">
        <v>390</v>
      </c>
      <c r="B88" s="6"/>
      <c r="C88" s="19" t="s">
        <v>13</v>
      </c>
      <c r="D88" s="8"/>
      <c r="E88" s="8"/>
      <c r="K88" s="13"/>
      <c r="L88" s="4"/>
      <c r="M88" s="4"/>
    </row>
    <row r="89" spans="1:13" s="3" customFormat="1" x14ac:dyDescent="0.2">
      <c r="A89" t="s">
        <v>391</v>
      </c>
      <c r="B89" s="6"/>
      <c r="C89" s="19" t="s">
        <v>24</v>
      </c>
      <c r="D89" s="8"/>
      <c r="E89" s="8"/>
      <c r="K89" s="13"/>
      <c r="L89" s="4"/>
      <c r="M89" s="4"/>
    </row>
    <row r="90" spans="1:13" s="3" customFormat="1" x14ac:dyDescent="0.2">
      <c r="A90" t="s">
        <v>392</v>
      </c>
      <c r="B90" s="6"/>
      <c r="C90" s="19" t="s">
        <v>29</v>
      </c>
      <c r="D90" s="8"/>
      <c r="E90" s="8"/>
      <c r="K90" s="13"/>
      <c r="L90" s="4"/>
      <c r="M90" s="4"/>
    </row>
    <row r="91" spans="1:13" s="3" customFormat="1" x14ac:dyDescent="0.2">
      <c r="A91" s="1" t="s">
        <v>464</v>
      </c>
      <c r="B91" s="6"/>
      <c r="C91" s="19" t="s">
        <v>37</v>
      </c>
      <c r="D91" s="8"/>
      <c r="E91" s="8"/>
      <c r="K91" s="13"/>
      <c r="L91" s="4"/>
      <c r="M91" s="4"/>
    </row>
    <row r="92" spans="1:13" s="3" customFormat="1" x14ac:dyDescent="0.2">
      <c r="A92" t="s">
        <v>393</v>
      </c>
      <c r="B92" s="6"/>
      <c r="C92" s="19" t="s">
        <v>42</v>
      </c>
      <c r="D92" s="8"/>
      <c r="E92" s="8"/>
      <c r="K92" s="13"/>
      <c r="L92" s="4"/>
      <c r="M92" s="4"/>
    </row>
    <row r="93" spans="1:13" s="3" customFormat="1" x14ac:dyDescent="0.2">
      <c r="A93" s="23" t="s">
        <v>465</v>
      </c>
      <c r="B93" s="6"/>
      <c r="C93" s="19" t="s">
        <v>43</v>
      </c>
      <c r="D93" s="8"/>
      <c r="E93" s="8"/>
      <c r="K93" s="13"/>
      <c r="L93" s="4"/>
      <c r="M93" s="4"/>
    </row>
    <row r="94" spans="1:13" s="3" customFormat="1" x14ac:dyDescent="0.2">
      <c r="A94" t="s">
        <v>394</v>
      </c>
      <c r="B94" s="6"/>
      <c r="C94" s="19" t="s">
        <v>45</v>
      </c>
      <c r="D94" s="8"/>
      <c r="E94" s="8"/>
      <c r="K94" s="13"/>
      <c r="L94" s="4"/>
      <c r="M94" s="4"/>
    </row>
    <row r="95" spans="1:13" s="3" customFormat="1" x14ac:dyDescent="0.2">
      <c r="A95" t="s">
        <v>395</v>
      </c>
      <c r="B95" s="6"/>
      <c r="C95" s="6"/>
      <c r="D95" s="8"/>
      <c r="E95" s="8"/>
      <c r="K95" s="13"/>
      <c r="L95" s="4"/>
      <c r="M95" s="4"/>
    </row>
    <row r="96" spans="1:13" s="3" customFormat="1" x14ac:dyDescent="0.2">
      <c r="A96" t="s">
        <v>396</v>
      </c>
      <c r="B96" s="6"/>
      <c r="C96" s="6"/>
      <c r="D96" s="8"/>
      <c r="E96" s="8"/>
      <c r="K96" s="13"/>
      <c r="L96" s="4"/>
      <c r="M96" s="4"/>
    </row>
    <row r="97" spans="1:251" s="3" customFormat="1" x14ac:dyDescent="0.2">
      <c r="A97" t="s">
        <v>397</v>
      </c>
      <c r="B97" s="6"/>
      <c r="C97" s="6"/>
      <c r="D97" s="8"/>
      <c r="E97" s="8"/>
      <c r="K97" s="13"/>
      <c r="L97" s="4"/>
      <c r="M97" s="4"/>
    </row>
    <row r="98" spans="1:251" s="3" customFormat="1" x14ac:dyDescent="0.2">
      <c r="A98" t="s">
        <v>398</v>
      </c>
      <c r="B98" s="6"/>
      <c r="C98" s="6"/>
      <c r="D98" s="8"/>
      <c r="E98" s="8"/>
      <c r="K98" s="13"/>
      <c r="L98" s="4"/>
      <c r="M98" s="4"/>
    </row>
    <row r="99" spans="1:251" s="6" customFormat="1" x14ac:dyDescent="0.2">
      <c r="A99" t="s">
        <v>399</v>
      </c>
      <c r="C99" s="16"/>
      <c r="D99" s="8"/>
      <c r="E99" s="8"/>
      <c r="F99" s="3"/>
      <c r="G99" s="3"/>
      <c r="H99" s="3"/>
      <c r="I99" s="3"/>
      <c r="J99" s="3"/>
      <c r="K99" s="13"/>
      <c r="L99" s="4"/>
      <c r="M99" s="4"/>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row>
    <row r="100" spans="1:251" s="6" customFormat="1" x14ac:dyDescent="0.2">
      <c r="A100" t="s">
        <v>400</v>
      </c>
      <c r="C100" s="16"/>
      <c r="D100" s="8"/>
      <c r="E100" s="8"/>
      <c r="F100" s="3"/>
      <c r="G100" s="3"/>
      <c r="H100" s="3"/>
      <c r="I100" s="3"/>
      <c r="J100" s="3"/>
      <c r="K100" s="13"/>
      <c r="L100" s="4"/>
      <c r="M100" s="4"/>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row>
    <row r="101" spans="1:251" s="6" customFormat="1" x14ac:dyDescent="0.2">
      <c r="A101" t="s">
        <v>401</v>
      </c>
      <c r="C101" s="16"/>
      <c r="D101" s="8"/>
      <c r="E101" s="8"/>
      <c r="F101" s="3"/>
      <c r="G101" s="3"/>
      <c r="H101" s="3"/>
      <c r="I101" s="3"/>
      <c r="J101" s="3"/>
      <c r="K101" s="13"/>
      <c r="L101" s="4"/>
      <c r="M101" s="4"/>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row>
    <row r="102" spans="1:251" s="6" customFormat="1" x14ac:dyDescent="0.2">
      <c r="A102" t="s">
        <v>402</v>
      </c>
      <c r="C102" s="16"/>
      <c r="D102" s="8"/>
      <c r="E102" s="8"/>
      <c r="F102" s="3"/>
      <c r="G102" s="3"/>
      <c r="H102" s="3"/>
      <c r="I102" s="3"/>
      <c r="J102" s="3"/>
      <c r="K102" s="13"/>
      <c r="L102" s="4"/>
      <c r="M102" s="4"/>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row>
    <row r="103" spans="1:251" s="6" customFormat="1" x14ac:dyDescent="0.2">
      <c r="A103" t="s">
        <v>403</v>
      </c>
      <c r="C103" s="16"/>
      <c r="D103" s="8"/>
      <c r="E103" s="8"/>
      <c r="F103" s="3"/>
      <c r="G103" s="3"/>
      <c r="H103" s="3"/>
      <c r="I103" s="3"/>
      <c r="J103" s="3"/>
      <c r="K103" s="13"/>
      <c r="L103" s="4"/>
      <c r="M103" s="4"/>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row>
    <row r="104" spans="1:251" s="6" customFormat="1" x14ac:dyDescent="0.2">
      <c r="A104" t="s">
        <v>404</v>
      </c>
      <c r="C104" s="16"/>
      <c r="D104" s="8"/>
      <c r="E104" s="8"/>
      <c r="F104" s="3"/>
      <c r="G104" s="3"/>
      <c r="H104" s="3"/>
      <c r="I104" s="3"/>
      <c r="J104" s="3"/>
      <c r="K104" s="13"/>
      <c r="L104" s="4"/>
      <c r="M104" s="4"/>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row>
    <row r="105" spans="1:251" s="6" customFormat="1" x14ac:dyDescent="0.2">
      <c r="A105" t="s">
        <v>405</v>
      </c>
      <c r="C105" s="16"/>
      <c r="D105" s="8"/>
      <c r="E105" s="8"/>
      <c r="F105" s="3"/>
      <c r="G105" s="3"/>
      <c r="H105" s="3"/>
      <c r="I105" s="3"/>
      <c r="J105" s="3"/>
      <c r="K105" s="13"/>
      <c r="L105" s="4"/>
      <c r="M105" s="4"/>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row>
    <row r="106" spans="1:251" s="6" customFormat="1" x14ac:dyDescent="0.2">
      <c r="A106" t="s">
        <v>406</v>
      </c>
      <c r="C106" s="16"/>
      <c r="D106" s="8"/>
      <c r="E106" s="8"/>
      <c r="F106" s="3"/>
      <c r="G106" s="3"/>
      <c r="H106" s="3"/>
      <c r="I106" s="3"/>
      <c r="J106" s="3"/>
      <c r="K106" s="13"/>
      <c r="L106" s="4"/>
      <c r="M106" s="4"/>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row>
    <row r="107" spans="1:251" s="6" customFormat="1" x14ac:dyDescent="0.2">
      <c r="A107" s="1" t="s">
        <v>1063</v>
      </c>
      <c r="C107" s="16"/>
      <c r="D107" s="8"/>
      <c r="E107" s="8"/>
      <c r="F107" s="3"/>
      <c r="G107" s="3"/>
      <c r="H107" s="3"/>
      <c r="I107" s="3"/>
      <c r="J107" s="3"/>
      <c r="K107" s="13"/>
      <c r="L107" s="4"/>
      <c r="M107" s="4"/>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row>
    <row r="108" spans="1:251" s="6" customFormat="1" x14ac:dyDescent="0.2">
      <c r="A108" s="3" t="s">
        <v>466</v>
      </c>
      <c r="C108" s="16"/>
      <c r="D108" s="8"/>
      <c r="E108" s="8"/>
      <c r="F108" s="3"/>
      <c r="G108" s="3"/>
      <c r="H108" s="3"/>
      <c r="I108" s="3"/>
      <c r="J108" s="3"/>
      <c r="K108" s="13"/>
      <c r="L108" s="4"/>
      <c r="M108" s="4"/>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row>
    <row r="109" spans="1:251" s="6" customFormat="1" x14ac:dyDescent="0.2">
      <c r="A109" t="s">
        <v>408</v>
      </c>
      <c r="C109" s="16"/>
      <c r="D109" s="8"/>
      <c r="E109" s="8"/>
      <c r="F109" s="3"/>
      <c r="G109" s="3"/>
      <c r="H109" s="3"/>
      <c r="I109" s="3"/>
      <c r="J109" s="3"/>
      <c r="K109" s="13"/>
      <c r="L109" s="4"/>
      <c r="M109" s="4"/>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row>
    <row r="110" spans="1:251" s="6" customFormat="1" x14ac:dyDescent="0.2">
      <c r="A110" s="1" t="s">
        <v>409</v>
      </c>
      <c r="C110" s="16"/>
      <c r="D110" s="8"/>
      <c r="E110" s="8"/>
      <c r="F110" s="3"/>
      <c r="G110" s="3"/>
      <c r="H110" s="3"/>
      <c r="I110" s="3"/>
      <c r="J110" s="3"/>
      <c r="K110" s="13"/>
      <c r="L110" s="4"/>
      <c r="M110" s="4"/>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row>
    <row r="111" spans="1:251" s="6" customFormat="1" x14ac:dyDescent="0.2">
      <c r="A111" t="s">
        <v>410</v>
      </c>
      <c r="C111" s="16"/>
      <c r="D111" s="8"/>
      <c r="E111" s="8"/>
      <c r="F111" s="3"/>
      <c r="G111" s="3"/>
      <c r="H111" s="3"/>
      <c r="I111" s="3"/>
      <c r="J111" s="3"/>
      <c r="K111" s="13"/>
      <c r="L111" s="4"/>
      <c r="M111" s="4"/>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row>
    <row r="112" spans="1:251" s="6" customFormat="1" x14ac:dyDescent="0.2">
      <c r="A112" t="s">
        <v>411</v>
      </c>
      <c r="C112" s="16"/>
      <c r="D112" s="8"/>
      <c r="E112" s="8"/>
      <c r="F112" s="3"/>
      <c r="G112" s="3"/>
      <c r="H112" s="3"/>
      <c r="I112" s="3"/>
      <c r="J112" s="3"/>
      <c r="K112" s="13"/>
      <c r="L112" s="4"/>
      <c r="M112" s="4"/>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row>
    <row r="113" spans="1:251" s="6" customFormat="1" x14ac:dyDescent="0.2">
      <c r="A113" t="s">
        <v>412</v>
      </c>
      <c r="C113" s="16"/>
      <c r="D113" s="8"/>
      <c r="E113" s="8"/>
      <c r="F113" s="3"/>
      <c r="G113" s="3"/>
      <c r="H113" s="3"/>
      <c r="I113" s="3"/>
      <c r="J113" s="3"/>
      <c r="K113" s="13"/>
      <c r="L113" s="4"/>
      <c r="M113" s="4"/>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row>
    <row r="114" spans="1:251" s="6" customFormat="1" x14ac:dyDescent="0.2">
      <c r="A114" t="s">
        <v>413</v>
      </c>
      <c r="C114" s="16"/>
      <c r="D114" s="8"/>
      <c r="E114" s="8"/>
      <c r="F114" s="3"/>
      <c r="G114" s="3"/>
      <c r="H114" s="3"/>
      <c r="I114" s="3"/>
      <c r="J114" s="3"/>
      <c r="K114" s="13"/>
      <c r="L114" s="4"/>
      <c r="M114" s="4"/>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row>
    <row r="115" spans="1:251" s="6" customFormat="1" x14ac:dyDescent="0.2">
      <c r="A115" t="s">
        <v>414</v>
      </c>
      <c r="C115" s="16"/>
      <c r="D115" s="8"/>
      <c r="E115" s="8"/>
      <c r="F115" s="3"/>
      <c r="G115" s="3"/>
      <c r="H115" s="3"/>
      <c r="I115" s="3"/>
      <c r="J115" s="3"/>
      <c r="K115" s="13"/>
      <c r="L115" s="4"/>
      <c r="M115" s="4"/>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row>
    <row r="116" spans="1:251" x14ac:dyDescent="0.2">
      <c r="A116" t="s">
        <v>415</v>
      </c>
      <c r="C116" s="16"/>
    </row>
    <row r="117" spans="1:251" x14ac:dyDescent="0.2">
      <c r="A117" t="s">
        <v>416</v>
      </c>
      <c r="C117" s="16"/>
    </row>
    <row r="118" spans="1:251" x14ac:dyDescent="0.2">
      <c r="A118" t="s">
        <v>417</v>
      </c>
      <c r="C118" s="16"/>
    </row>
    <row r="119" spans="1:251" x14ac:dyDescent="0.2">
      <c r="A119" t="s">
        <v>418</v>
      </c>
      <c r="C119" s="16"/>
    </row>
    <row r="120" spans="1:251" x14ac:dyDescent="0.2">
      <c r="A120" t="s">
        <v>419</v>
      </c>
      <c r="C120" s="16"/>
    </row>
    <row r="121" spans="1:251" x14ac:dyDescent="0.2">
      <c r="A121" t="s">
        <v>420</v>
      </c>
      <c r="C121" s="16"/>
    </row>
    <row r="122" spans="1:251" x14ac:dyDescent="0.2">
      <c r="A122" t="s">
        <v>421</v>
      </c>
      <c r="C122" s="16"/>
    </row>
    <row r="123" spans="1:251" x14ac:dyDescent="0.2">
      <c r="A123" t="s">
        <v>422</v>
      </c>
      <c r="C123" s="16"/>
    </row>
    <row r="124" spans="1:251" x14ac:dyDescent="0.2">
      <c r="A124" t="s">
        <v>423</v>
      </c>
      <c r="C124" s="16"/>
    </row>
    <row r="125" spans="1:251" x14ac:dyDescent="0.2">
      <c r="A125" t="s">
        <v>424</v>
      </c>
      <c r="C125" s="16"/>
    </row>
    <row r="126" spans="1:251" x14ac:dyDescent="0.2">
      <c r="A126" t="s">
        <v>425</v>
      </c>
    </row>
    <row r="127" spans="1:251" x14ac:dyDescent="0.2">
      <c r="A127" t="s">
        <v>426</v>
      </c>
    </row>
    <row r="128" spans="1:251" x14ac:dyDescent="0.2">
      <c r="A128" t="s">
        <v>460</v>
      </c>
    </row>
    <row r="129" spans="1:1" x14ac:dyDescent="0.2">
      <c r="A129" t="s">
        <v>461</v>
      </c>
    </row>
    <row r="130" spans="1:1" x14ac:dyDescent="0.2">
      <c r="A130" t="s">
        <v>427</v>
      </c>
    </row>
    <row r="131" spans="1:1" x14ac:dyDescent="0.2">
      <c r="A131" t="s">
        <v>428</v>
      </c>
    </row>
    <row r="132" spans="1:1" x14ac:dyDescent="0.2">
      <c r="A132" t="s">
        <v>429</v>
      </c>
    </row>
    <row r="133" spans="1:1" x14ac:dyDescent="0.2">
      <c r="A133" t="s">
        <v>430</v>
      </c>
    </row>
    <row r="134" spans="1:1" x14ac:dyDescent="0.2">
      <c r="A134" t="s">
        <v>431</v>
      </c>
    </row>
    <row r="135" spans="1:1" x14ac:dyDescent="0.2">
      <c r="A135" t="s">
        <v>432</v>
      </c>
    </row>
    <row r="136" spans="1:1" x14ac:dyDescent="0.2">
      <c r="A136" t="s">
        <v>433</v>
      </c>
    </row>
    <row r="137" spans="1:1" x14ac:dyDescent="0.2">
      <c r="A137" t="s">
        <v>434</v>
      </c>
    </row>
    <row r="138" spans="1:1" x14ac:dyDescent="0.2">
      <c r="A138" t="s">
        <v>435</v>
      </c>
    </row>
    <row r="139" spans="1:1" x14ac:dyDescent="0.2">
      <c r="A139" t="s">
        <v>436</v>
      </c>
    </row>
    <row r="140" spans="1:1" x14ac:dyDescent="0.2">
      <c r="A140" t="s">
        <v>437</v>
      </c>
    </row>
    <row r="141" spans="1:1" x14ac:dyDescent="0.2">
      <c r="A141" t="s">
        <v>438</v>
      </c>
    </row>
    <row r="142" spans="1:1" x14ac:dyDescent="0.2">
      <c r="A142" s="3" t="s">
        <v>467</v>
      </c>
    </row>
    <row r="143" spans="1:1" x14ac:dyDescent="0.2">
      <c r="A143" t="s">
        <v>439</v>
      </c>
    </row>
    <row r="144" spans="1:1" x14ac:dyDescent="0.2">
      <c r="A144" t="s">
        <v>440</v>
      </c>
    </row>
    <row r="145" spans="1:1" x14ac:dyDescent="0.2">
      <c r="A145" t="s">
        <v>441</v>
      </c>
    </row>
    <row r="146" spans="1:1" x14ac:dyDescent="0.2">
      <c r="A146" t="s">
        <v>442</v>
      </c>
    </row>
    <row r="147" spans="1:1" x14ac:dyDescent="0.2">
      <c r="A147" t="s">
        <v>443</v>
      </c>
    </row>
    <row r="148" spans="1:1" x14ac:dyDescent="0.2">
      <c r="A148" t="s">
        <v>444</v>
      </c>
    </row>
    <row r="149" spans="1:1" x14ac:dyDescent="0.2">
      <c r="A149" t="s">
        <v>445</v>
      </c>
    </row>
    <row r="150" spans="1:1" x14ac:dyDescent="0.2">
      <c r="A150" t="s">
        <v>446</v>
      </c>
    </row>
    <row r="151" spans="1:1" x14ac:dyDescent="0.2">
      <c r="A151" t="s">
        <v>447</v>
      </c>
    </row>
    <row r="152" spans="1:1" x14ac:dyDescent="0.2">
      <c r="A152" t="s">
        <v>448</v>
      </c>
    </row>
    <row r="153" spans="1:1" x14ac:dyDescent="0.2">
      <c r="A153" t="s">
        <v>449</v>
      </c>
    </row>
    <row r="154" spans="1:1" x14ac:dyDescent="0.2">
      <c r="A154" t="s">
        <v>450</v>
      </c>
    </row>
    <row r="155" spans="1:1" x14ac:dyDescent="0.2">
      <c r="A155" t="s">
        <v>451</v>
      </c>
    </row>
    <row r="156" spans="1:1" x14ac:dyDescent="0.2">
      <c r="A156" t="s">
        <v>452</v>
      </c>
    </row>
    <row r="157" spans="1:1" x14ac:dyDescent="0.2">
      <c r="A157" t="s">
        <v>453</v>
      </c>
    </row>
    <row r="158" spans="1:1" x14ac:dyDescent="0.2">
      <c r="A158" t="s">
        <v>454</v>
      </c>
    </row>
    <row r="159" spans="1:1" x14ac:dyDescent="0.2">
      <c r="A159" t="s">
        <v>455</v>
      </c>
    </row>
    <row r="160" spans="1:1" x14ac:dyDescent="0.2">
      <c r="A160" t="s">
        <v>456</v>
      </c>
    </row>
    <row r="161" spans="1:1" x14ac:dyDescent="0.2">
      <c r="A161" t="s">
        <v>457</v>
      </c>
    </row>
    <row r="162" spans="1:1" x14ac:dyDescent="0.2">
      <c r="A162" t="s">
        <v>458</v>
      </c>
    </row>
    <row r="163" spans="1:1" x14ac:dyDescent="0.2">
      <c r="A163" t="s">
        <v>459</v>
      </c>
    </row>
    <row r="164" spans="1:1" x14ac:dyDescent="0.2">
      <c r="A164" t="s">
        <v>462</v>
      </c>
    </row>
    <row r="165" spans="1:1" x14ac:dyDescent="0.2">
      <c r="A165" s="3"/>
    </row>
    <row r="166" spans="1:1" ht="15" x14ac:dyDescent="0.2">
      <c r="A166" s="15" t="s">
        <v>567</v>
      </c>
    </row>
    <row r="167" spans="1:1" x14ac:dyDescent="0.2">
      <c r="A167" s="20" t="s">
        <v>295</v>
      </c>
    </row>
    <row r="168" spans="1:1" x14ac:dyDescent="0.2">
      <c r="A168" s="20" t="s">
        <v>296</v>
      </c>
    </row>
    <row r="169" spans="1:1" x14ac:dyDescent="0.2">
      <c r="A169" s="20" t="s">
        <v>297</v>
      </c>
    </row>
    <row r="170" spans="1:1" x14ac:dyDescent="0.2">
      <c r="A170" s="20" t="s">
        <v>298</v>
      </c>
    </row>
    <row r="171" spans="1:1" x14ac:dyDescent="0.2">
      <c r="A171" s="20" t="s">
        <v>299</v>
      </c>
    </row>
    <row r="172" spans="1:1" x14ac:dyDescent="0.2">
      <c r="A172" s="20" t="s">
        <v>300</v>
      </c>
    </row>
    <row r="173" spans="1:1" x14ac:dyDescent="0.2">
      <c r="A173" s="20" t="s">
        <v>301</v>
      </c>
    </row>
    <row r="174" spans="1:1" x14ac:dyDescent="0.2">
      <c r="A174" s="20" t="s">
        <v>302</v>
      </c>
    </row>
    <row r="175" spans="1:1" x14ac:dyDescent="0.2">
      <c r="A175" s="20" t="s">
        <v>303</v>
      </c>
    </row>
    <row r="176" spans="1:1" x14ac:dyDescent="0.2">
      <c r="A176" s="20" t="s">
        <v>304</v>
      </c>
    </row>
    <row r="177" spans="1:1" x14ac:dyDescent="0.2">
      <c r="A177" s="20" t="s">
        <v>305</v>
      </c>
    </row>
    <row r="178" spans="1:1" x14ac:dyDescent="0.2">
      <c r="A178" s="20" t="s">
        <v>306</v>
      </c>
    </row>
    <row r="179" spans="1:1" x14ac:dyDescent="0.2">
      <c r="A179" s="20" t="s">
        <v>307</v>
      </c>
    </row>
    <row r="180" spans="1:1" x14ac:dyDescent="0.2">
      <c r="A180" s="20" t="s">
        <v>308</v>
      </c>
    </row>
    <row r="181" spans="1:1" x14ac:dyDescent="0.2">
      <c r="A181" s="20" t="s">
        <v>309</v>
      </c>
    </row>
    <row r="182" spans="1:1" x14ac:dyDescent="0.2">
      <c r="A182" s="20" t="s">
        <v>310</v>
      </c>
    </row>
    <row r="183" spans="1:1" x14ac:dyDescent="0.2">
      <c r="A183" s="20" t="s">
        <v>311</v>
      </c>
    </row>
    <row r="184" spans="1:1" x14ac:dyDescent="0.2">
      <c r="A184" s="20" t="s">
        <v>312</v>
      </c>
    </row>
    <row r="185" spans="1:1" x14ac:dyDescent="0.2">
      <c r="A185" s="20" t="s">
        <v>313</v>
      </c>
    </row>
    <row r="186" spans="1:1" x14ac:dyDescent="0.2">
      <c r="A186" s="20" t="s">
        <v>314</v>
      </c>
    </row>
    <row r="187" spans="1:1" x14ac:dyDescent="0.2">
      <c r="A187" s="20" t="s">
        <v>315</v>
      </c>
    </row>
    <row r="188" spans="1:1" x14ac:dyDescent="0.2">
      <c r="A188" s="20" t="s">
        <v>316</v>
      </c>
    </row>
    <row r="189" spans="1:1" x14ac:dyDescent="0.2">
      <c r="A189" s="20" t="s">
        <v>317</v>
      </c>
    </row>
    <row r="190" spans="1:1" x14ac:dyDescent="0.2">
      <c r="A190" s="20" t="s">
        <v>318</v>
      </c>
    </row>
    <row r="191" spans="1:1" x14ac:dyDescent="0.2">
      <c r="A191" s="20" t="s">
        <v>319</v>
      </c>
    </row>
    <row r="192" spans="1:1" x14ac:dyDescent="0.2">
      <c r="A192" s="20" t="s">
        <v>320</v>
      </c>
    </row>
    <row r="193" spans="1:1" x14ac:dyDescent="0.2">
      <c r="A193" s="20" t="s">
        <v>321</v>
      </c>
    </row>
    <row r="194" spans="1:1" x14ac:dyDescent="0.2">
      <c r="A194" s="20" t="s">
        <v>322</v>
      </c>
    </row>
    <row r="195" spans="1:1" x14ac:dyDescent="0.2">
      <c r="A195" s="20" t="s">
        <v>323</v>
      </c>
    </row>
    <row r="196" spans="1:1" x14ac:dyDescent="0.2">
      <c r="A196" s="20" t="s">
        <v>324</v>
      </c>
    </row>
    <row r="197" spans="1:1" x14ac:dyDescent="0.2">
      <c r="A197" s="20" t="s">
        <v>325</v>
      </c>
    </row>
    <row r="198" spans="1:1" x14ac:dyDescent="0.2">
      <c r="A198" s="20" t="s">
        <v>326</v>
      </c>
    </row>
    <row r="199" spans="1:1" x14ac:dyDescent="0.2">
      <c r="A199" s="20" t="s">
        <v>327</v>
      </c>
    </row>
    <row r="200" spans="1:1" x14ac:dyDescent="0.2">
      <c r="A200" s="20" t="s">
        <v>328</v>
      </c>
    </row>
    <row r="201" spans="1:1" x14ac:dyDescent="0.2">
      <c r="A201" s="20" t="s">
        <v>329</v>
      </c>
    </row>
    <row r="202" spans="1:1" x14ac:dyDescent="0.2">
      <c r="A202" s="20" t="s">
        <v>330</v>
      </c>
    </row>
    <row r="203" spans="1:1" x14ac:dyDescent="0.2">
      <c r="A203" s="20" t="s">
        <v>331</v>
      </c>
    </row>
    <row r="204" spans="1:1" x14ac:dyDescent="0.2">
      <c r="A204" s="20" t="s">
        <v>332</v>
      </c>
    </row>
    <row r="205" spans="1:1" x14ac:dyDescent="0.2">
      <c r="A205" s="20" t="s">
        <v>333</v>
      </c>
    </row>
    <row r="206" spans="1:1" x14ac:dyDescent="0.2">
      <c r="A206" s="20" t="s">
        <v>334</v>
      </c>
    </row>
    <row r="207" spans="1:1" x14ac:dyDescent="0.2">
      <c r="A207" s="20" t="s">
        <v>407</v>
      </c>
    </row>
    <row r="208" spans="1:1" x14ac:dyDescent="0.2">
      <c r="A208" s="20" t="s">
        <v>335</v>
      </c>
    </row>
    <row r="209" spans="1:1" x14ac:dyDescent="0.2">
      <c r="A209" s="20" t="s">
        <v>336</v>
      </c>
    </row>
    <row r="210" spans="1:1" x14ac:dyDescent="0.2">
      <c r="A210" s="20" t="s">
        <v>337</v>
      </c>
    </row>
    <row r="211" spans="1:1" x14ac:dyDescent="0.2">
      <c r="A211" s="20" t="s">
        <v>338</v>
      </c>
    </row>
    <row r="212" spans="1:1" x14ac:dyDescent="0.2">
      <c r="A212" s="20" t="s">
        <v>339</v>
      </c>
    </row>
    <row r="213" spans="1:1" x14ac:dyDescent="0.2">
      <c r="A213" s="20" t="s">
        <v>340</v>
      </c>
    </row>
    <row r="214" spans="1:1" x14ac:dyDescent="0.2">
      <c r="A214" s="20" t="s">
        <v>341</v>
      </c>
    </row>
    <row r="215" spans="1:1" x14ac:dyDescent="0.2">
      <c r="A215" s="20" t="s">
        <v>342</v>
      </c>
    </row>
    <row r="216" spans="1:1" x14ac:dyDescent="0.2">
      <c r="A216" s="20" t="s">
        <v>343</v>
      </c>
    </row>
    <row r="217" spans="1:1" x14ac:dyDescent="0.2">
      <c r="A217" s="20" t="s">
        <v>344</v>
      </c>
    </row>
    <row r="218" spans="1:1" x14ac:dyDescent="0.2">
      <c r="A218" s="20" t="s">
        <v>345</v>
      </c>
    </row>
    <row r="219" spans="1:1" x14ac:dyDescent="0.2">
      <c r="A219" s="20" t="s">
        <v>346</v>
      </c>
    </row>
    <row r="220" spans="1:1" x14ac:dyDescent="0.2">
      <c r="A220" s="20" t="s">
        <v>347</v>
      </c>
    </row>
    <row r="221" spans="1:1" x14ac:dyDescent="0.2">
      <c r="A221" s="20" t="s">
        <v>348</v>
      </c>
    </row>
    <row r="222" spans="1:1" x14ac:dyDescent="0.2">
      <c r="A222" s="20" t="s">
        <v>349</v>
      </c>
    </row>
    <row r="223" spans="1:1" x14ac:dyDescent="0.2">
      <c r="A223" s="20" t="s">
        <v>350</v>
      </c>
    </row>
    <row r="224" spans="1:1" x14ac:dyDescent="0.2">
      <c r="A224" s="20" t="s">
        <v>351</v>
      </c>
    </row>
    <row r="225" spans="1:1" x14ac:dyDescent="0.2">
      <c r="A225" s="20" t="s">
        <v>352</v>
      </c>
    </row>
    <row r="226" spans="1:1" x14ac:dyDescent="0.2">
      <c r="A226" s="20" t="s">
        <v>353</v>
      </c>
    </row>
    <row r="227" spans="1:1" x14ac:dyDescent="0.2">
      <c r="A227" s="20" t="s">
        <v>354</v>
      </c>
    </row>
    <row r="228" spans="1:1" x14ac:dyDescent="0.2">
      <c r="A228" s="20" t="s">
        <v>355</v>
      </c>
    </row>
    <row r="229" spans="1:1" x14ac:dyDescent="0.2">
      <c r="A229" s="20" t="s">
        <v>356</v>
      </c>
    </row>
    <row r="230" spans="1:1" x14ac:dyDescent="0.2">
      <c r="A230" s="20" t="s">
        <v>357</v>
      </c>
    </row>
    <row r="231" spans="1:1" x14ac:dyDescent="0.2">
      <c r="A231" s="20" t="s">
        <v>358</v>
      </c>
    </row>
    <row r="232" spans="1:1" x14ac:dyDescent="0.2">
      <c r="A232" s="20" t="s">
        <v>359</v>
      </c>
    </row>
    <row r="233" spans="1:1" x14ac:dyDescent="0.2">
      <c r="A233" s="20" t="s">
        <v>360</v>
      </c>
    </row>
    <row r="234" spans="1:1" x14ac:dyDescent="0.2">
      <c r="A234" s="20" t="s">
        <v>361</v>
      </c>
    </row>
    <row r="235" spans="1:1" x14ac:dyDescent="0.2">
      <c r="A235" s="20" t="s">
        <v>362</v>
      </c>
    </row>
    <row r="236" spans="1:1" x14ac:dyDescent="0.2">
      <c r="A236" s="20" t="s">
        <v>363</v>
      </c>
    </row>
    <row r="237" spans="1:1" x14ac:dyDescent="0.2">
      <c r="A237" s="20" t="s">
        <v>364</v>
      </c>
    </row>
    <row r="238" spans="1:1" x14ac:dyDescent="0.2">
      <c r="A238" s="20" t="s">
        <v>365</v>
      </c>
    </row>
    <row r="239" spans="1:1" x14ac:dyDescent="0.2">
      <c r="A239" s="20" t="s">
        <v>366</v>
      </c>
    </row>
    <row r="240" spans="1:1" x14ac:dyDescent="0.2">
      <c r="A240" s="20" t="s">
        <v>367</v>
      </c>
    </row>
    <row r="241" spans="1:1" x14ac:dyDescent="0.2">
      <c r="A241" s="20" t="s">
        <v>368</v>
      </c>
    </row>
    <row r="242" spans="1:1" x14ac:dyDescent="0.2">
      <c r="A242" s="20" t="s">
        <v>369</v>
      </c>
    </row>
    <row r="243" spans="1:1" x14ac:dyDescent="0.2">
      <c r="A243" s="20" t="s">
        <v>370</v>
      </c>
    </row>
    <row r="244" spans="1:1" x14ac:dyDescent="0.2">
      <c r="A244" s="20" t="s">
        <v>371</v>
      </c>
    </row>
    <row r="246" spans="1:1" ht="15" x14ac:dyDescent="0.2">
      <c r="A246" s="15" t="s">
        <v>570</v>
      </c>
    </row>
    <row r="247" spans="1:1" x14ac:dyDescent="0.2">
      <c r="A247" s="12" t="s">
        <v>124</v>
      </c>
    </row>
    <row r="248" spans="1:1" x14ac:dyDescent="0.2">
      <c r="A248" s="12" t="s">
        <v>125</v>
      </c>
    </row>
    <row r="249" spans="1:1" x14ac:dyDescent="0.2">
      <c r="A249" s="12" t="s">
        <v>138</v>
      </c>
    </row>
    <row r="250" spans="1:1" x14ac:dyDescent="0.2">
      <c r="A250" s="12" t="s">
        <v>139</v>
      </c>
    </row>
    <row r="251" spans="1:1" x14ac:dyDescent="0.2">
      <c r="A251" s="12" t="s">
        <v>140</v>
      </c>
    </row>
    <row r="252" spans="1:1" x14ac:dyDescent="0.2">
      <c r="A252" s="12" t="s">
        <v>141</v>
      </c>
    </row>
    <row r="253" spans="1:1" x14ac:dyDescent="0.2">
      <c r="A253" s="12" t="s">
        <v>142</v>
      </c>
    </row>
    <row r="254" spans="1:1" x14ac:dyDescent="0.2">
      <c r="A254" s="12" t="s">
        <v>143</v>
      </c>
    </row>
    <row r="255" spans="1:1" x14ac:dyDescent="0.2">
      <c r="A255" s="12" t="s">
        <v>129</v>
      </c>
    </row>
    <row r="256" spans="1:1" x14ac:dyDescent="0.2">
      <c r="A256" s="12" t="s">
        <v>144</v>
      </c>
    </row>
    <row r="257" spans="1:1" x14ac:dyDescent="0.2">
      <c r="A257" s="12" t="s">
        <v>145</v>
      </c>
    </row>
    <row r="258" spans="1:1" x14ac:dyDescent="0.2">
      <c r="A258" s="12" t="s">
        <v>130</v>
      </c>
    </row>
    <row r="259" spans="1:1" x14ac:dyDescent="0.2">
      <c r="A259" s="12" t="s">
        <v>146</v>
      </c>
    </row>
    <row r="260" spans="1:1" x14ac:dyDescent="0.2">
      <c r="A260" s="12" t="s">
        <v>147</v>
      </c>
    </row>
    <row r="261" spans="1:1" x14ac:dyDescent="0.2">
      <c r="A261" s="12" t="s">
        <v>148</v>
      </c>
    </row>
    <row r="262" spans="1:1" x14ac:dyDescent="0.2">
      <c r="A262" s="12" t="s">
        <v>149</v>
      </c>
    </row>
    <row r="263" spans="1:1" x14ac:dyDescent="0.2">
      <c r="A263" s="12" t="s">
        <v>131</v>
      </c>
    </row>
    <row r="264" spans="1:1" x14ac:dyDescent="0.2">
      <c r="A264" s="12" t="s">
        <v>150</v>
      </c>
    </row>
    <row r="265" spans="1:1" x14ac:dyDescent="0.2">
      <c r="A265" s="12" t="s">
        <v>151</v>
      </c>
    </row>
    <row r="266" spans="1:1" x14ac:dyDescent="0.2">
      <c r="A266" s="12" t="s">
        <v>152</v>
      </c>
    </row>
    <row r="267" spans="1:1" x14ac:dyDescent="0.2">
      <c r="A267" s="12" t="s">
        <v>153</v>
      </c>
    </row>
    <row r="268" spans="1:1" x14ac:dyDescent="0.2">
      <c r="A268" s="12" t="s">
        <v>154</v>
      </c>
    </row>
    <row r="269" spans="1:1" x14ac:dyDescent="0.2">
      <c r="A269" s="12" t="s">
        <v>155</v>
      </c>
    </row>
    <row r="270" spans="1:1" x14ac:dyDescent="0.2">
      <c r="A270" s="12" t="s">
        <v>156</v>
      </c>
    </row>
    <row r="271" spans="1:1" x14ac:dyDescent="0.2">
      <c r="A271" s="12" t="s">
        <v>132</v>
      </c>
    </row>
    <row r="272" spans="1:1" x14ac:dyDescent="0.2">
      <c r="A272" s="12" t="s">
        <v>157</v>
      </c>
    </row>
    <row r="273" spans="1:1" x14ac:dyDescent="0.2">
      <c r="A273" s="12" t="s">
        <v>158</v>
      </c>
    </row>
    <row r="274" spans="1:1" x14ac:dyDescent="0.2">
      <c r="A274" s="12" t="s">
        <v>133</v>
      </c>
    </row>
    <row r="275" spans="1:1" x14ac:dyDescent="0.2">
      <c r="A275" s="12" t="s">
        <v>159</v>
      </c>
    </row>
    <row r="276" spans="1:1" x14ac:dyDescent="0.2">
      <c r="A276" s="12" t="s">
        <v>160</v>
      </c>
    </row>
    <row r="277" spans="1:1" x14ac:dyDescent="0.2">
      <c r="A277" s="12" t="s">
        <v>134</v>
      </c>
    </row>
    <row r="278" spans="1:1" x14ac:dyDescent="0.2">
      <c r="A278" s="12" t="s">
        <v>161</v>
      </c>
    </row>
    <row r="279" spans="1:1" x14ac:dyDescent="0.2">
      <c r="A279" s="12" t="s">
        <v>162</v>
      </c>
    </row>
    <row r="280" spans="1:1" x14ac:dyDescent="0.2">
      <c r="A280" s="12" t="s">
        <v>163</v>
      </c>
    </row>
    <row r="281" spans="1:1" x14ac:dyDescent="0.2">
      <c r="A281" s="12" t="s">
        <v>164</v>
      </c>
    </row>
    <row r="282" spans="1:1" x14ac:dyDescent="0.2">
      <c r="A282" s="12" t="s">
        <v>165</v>
      </c>
    </row>
    <row r="283" spans="1:1" x14ac:dyDescent="0.2">
      <c r="A283" s="12" t="s">
        <v>166</v>
      </c>
    </row>
    <row r="284" spans="1:1" x14ac:dyDescent="0.2">
      <c r="A284" s="12" t="s">
        <v>167</v>
      </c>
    </row>
    <row r="285" spans="1:1" x14ac:dyDescent="0.2">
      <c r="A285" s="12" t="s">
        <v>168</v>
      </c>
    </row>
    <row r="286" spans="1:1" x14ac:dyDescent="0.2">
      <c r="A286" s="12" t="s">
        <v>135</v>
      </c>
    </row>
    <row r="287" spans="1:1" x14ac:dyDescent="0.2">
      <c r="A287" s="12" t="s">
        <v>169</v>
      </c>
    </row>
    <row r="288" spans="1:1" x14ac:dyDescent="0.2">
      <c r="A288" s="12" t="s">
        <v>170</v>
      </c>
    </row>
    <row r="289" spans="1:1" x14ac:dyDescent="0.2">
      <c r="A289" s="12" t="s">
        <v>171</v>
      </c>
    </row>
    <row r="290" spans="1:1" x14ac:dyDescent="0.2">
      <c r="A290" s="12" t="s">
        <v>172</v>
      </c>
    </row>
    <row r="291" spans="1:1" x14ac:dyDescent="0.2">
      <c r="A291" s="12" t="s">
        <v>173</v>
      </c>
    </row>
    <row r="292" spans="1:1" x14ac:dyDescent="0.2">
      <c r="A292" s="12" t="s">
        <v>136</v>
      </c>
    </row>
    <row r="293" spans="1:1" x14ac:dyDescent="0.2">
      <c r="A293" s="12" t="s">
        <v>174</v>
      </c>
    </row>
    <row r="294" spans="1:1" x14ac:dyDescent="0.2">
      <c r="A294" s="12" t="s">
        <v>175</v>
      </c>
    </row>
    <row r="295" spans="1:1" x14ac:dyDescent="0.2">
      <c r="A295" s="12" t="s">
        <v>176</v>
      </c>
    </row>
    <row r="296" spans="1:1" x14ac:dyDescent="0.2">
      <c r="A296" s="12" t="s">
        <v>177</v>
      </c>
    </row>
    <row r="297" spans="1:1" x14ac:dyDescent="0.2">
      <c r="A297" s="12" t="s">
        <v>178</v>
      </c>
    </row>
    <row r="298" spans="1:1" x14ac:dyDescent="0.2">
      <c r="A298" s="12" t="s">
        <v>137</v>
      </c>
    </row>
    <row r="299" spans="1:1" x14ac:dyDescent="0.2">
      <c r="A299" s="12" t="s">
        <v>179</v>
      </c>
    </row>
    <row r="300" spans="1:1" x14ac:dyDescent="0.2">
      <c r="A300" s="12" t="s">
        <v>180</v>
      </c>
    </row>
    <row r="301" spans="1:1" x14ac:dyDescent="0.2">
      <c r="A301" s="12" t="s">
        <v>181</v>
      </c>
    </row>
    <row r="302" spans="1:1" x14ac:dyDescent="0.2">
      <c r="A302" s="12" t="s">
        <v>182</v>
      </c>
    </row>
    <row r="303" spans="1:1" x14ac:dyDescent="0.2">
      <c r="A303" s="12" t="s">
        <v>183</v>
      </c>
    </row>
    <row r="305" spans="1:1" ht="15.75" x14ac:dyDescent="0.25">
      <c r="A305" s="17" t="s">
        <v>572</v>
      </c>
    </row>
    <row r="306" spans="1:1" x14ac:dyDescent="0.2">
      <c r="A306" s="18" t="s">
        <v>184</v>
      </c>
    </row>
    <row r="307" spans="1:1" x14ac:dyDescent="0.2">
      <c r="A307" s="18" t="s">
        <v>185</v>
      </c>
    </row>
    <row r="308" spans="1:1" x14ac:dyDescent="0.2">
      <c r="A308" s="18" t="s">
        <v>186</v>
      </c>
    </row>
    <row r="309" spans="1:1" x14ac:dyDescent="0.2">
      <c r="A309" s="18" t="s">
        <v>187</v>
      </c>
    </row>
    <row r="310" spans="1:1" x14ac:dyDescent="0.2">
      <c r="A310" s="18" t="s">
        <v>188</v>
      </c>
    </row>
    <row r="311" spans="1:1" x14ac:dyDescent="0.2">
      <c r="A311" s="18" t="s">
        <v>189</v>
      </c>
    </row>
    <row r="312" spans="1:1" x14ac:dyDescent="0.2">
      <c r="A312" s="18" t="s">
        <v>190</v>
      </c>
    </row>
    <row r="313" spans="1:1" x14ac:dyDescent="0.2">
      <c r="A313" s="18" t="s">
        <v>191</v>
      </c>
    </row>
    <row r="314" spans="1:1" x14ac:dyDescent="0.2">
      <c r="A314" s="18" t="s">
        <v>192</v>
      </c>
    </row>
    <row r="315" spans="1:1" x14ac:dyDescent="0.2">
      <c r="A315" s="18" t="s">
        <v>193</v>
      </c>
    </row>
    <row r="316" spans="1:1" x14ac:dyDescent="0.2">
      <c r="A316" s="18" t="s">
        <v>194</v>
      </c>
    </row>
    <row r="317" spans="1:1" x14ac:dyDescent="0.2">
      <c r="A317" s="18" t="s">
        <v>195</v>
      </c>
    </row>
    <row r="318" spans="1:1" x14ac:dyDescent="0.2">
      <c r="A318" s="18" t="s">
        <v>196</v>
      </c>
    </row>
    <row r="319" spans="1:1" x14ac:dyDescent="0.2">
      <c r="A319" s="18" t="s">
        <v>197</v>
      </c>
    </row>
    <row r="320" spans="1:1" x14ac:dyDescent="0.2">
      <c r="A320" s="18" t="s">
        <v>198</v>
      </c>
    </row>
    <row r="321" spans="1:1" x14ac:dyDescent="0.2">
      <c r="A321" s="18" t="s">
        <v>199</v>
      </c>
    </row>
    <row r="322" spans="1:1" x14ac:dyDescent="0.2">
      <c r="A322" s="18" t="s">
        <v>200</v>
      </c>
    </row>
    <row r="323" spans="1:1" x14ac:dyDescent="0.2">
      <c r="A323" s="18" t="s">
        <v>201</v>
      </c>
    </row>
    <row r="324" spans="1:1" x14ac:dyDescent="0.2">
      <c r="A324" s="18" t="s">
        <v>202</v>
      </c>
    </row>
    <row r="325" spans="1:1" x14ac:dyDescent="0.2">
      <c r="A325" s="18" t="s">
        <v>203</v>
      </c>
    </row>
    <row r="326" spans="1:1" x14ac:dyDescent="0.2">
      <c r="A326" s="18" t="s">
        <v>204</v>
      </c>
    </row>
    <row r="327" spans="1:1" x14ac:dyDescent="0.2">
      <c r="A327" s="18" t="s">
        <v>205</v>
      </c>
    </row>
    <row r="328" spans="1:1" x14ac:dyDescent="0.2">
      <c r="A328" s="18" t="s">
        <v>206</v>
      </c>
    </row>
    <row r="329" spans="1:1" x14ac:dyDescent="0.2">
      <c r="A329" s="18" t="s">
        <v>207</v>
      </c>
    </row>
    <row r="330" spans="1:1" x14ac:dyDescent="0.2">
      <c r="A330" s="18" t="s">
        <v>208</v>
      </c>
    </row>
    <row r="331" spans="1:1" x14ac:dyDescent="0.2">
      <c r="A331" s="18" t="s">
        <v>209</v>
      </c>
    </row>
    <row r="332" spans="1:1" x14ac:dyDescent="0.2">
      <c r="A332" s="18" t="s">
        <v>210</v>
      </c>
    </row>
    <row r="333" spans="1:1" x14ac:dyDescent="0.2">
      <c r="A333" s="18" t="s">
        <v>211</v>
      </c>
    </row>
    <row r="334" spans="1:1" x14ac:dyDescent="0.2">
      <c r="A334" s="18" t="s">
        <v>212</v>
      </c>
    </row>
    <row r="335" spans="1:1" x14ac:dyDescent="0.2">
      <c r="A335" s="18" t="s">
        <v>213</v>
      </c>
    </row>
    <row r="336" spans="1:1" x14ac:dyDescent="0.2">
      <c r="A336" s="18" t="s">
        <v>214</v>
      </c>
    </row>
    <row r="337" spans="1:1" x14ac:dyDescent="0.2">
      <c r="A337" s="18" t="s">
        <v>215</v>
      </c>
    </row>
    <row r="338" spans="1:1" x14ac:dyDescent="0.2">
      <c r="A338" s="18" t="s">
        <v>216</v>
      </c>
    </row>
    <row r="339" spans="1:1" x14ac:dyDescent="0.2">
      <c r="A339" s="18" t="s">
        <v>217</v>
      </c>
    </row>
    <row r="340" spans="1:1" x14ac:dyDescent="0.2">
      <c r="A340" s="18" t="s">
        <v>218</v>
      </c>
    </row>
    <row r="341" spans="1:1" x14ac:dyDescent="0.2">
      <c r="A341" s="18" t="s">
        <v>219</v>
      </c>
    </row>
    <row r="342" spans="1:1" x14ac:dyDescent="0.2">
      <c r="A342" s="18" t="s">
        <v>220</v>
      </c>
    </row>
    <row r="343" spans="1:1" x14ac:dyDescent="0.2">
      <c r="A343" s="18" t="s">
        <v>633</v>
      </c>
    </row>
    <row r="344" spans="1:1" x14ac:dyDescent="0.2">
      <c r="A344" s="18" t="s">
        <v>221</v>
      </c>
    </row>
    <row r="345" spans="1:1" x14ac:dyDescent="0.2">
      <c r="A345" s="18" t="s">
        <v>222</v>
      </c>
    </row>
    <row r="346" spans="1:1" x14ac:dyDescent="0.2">
      <c r="A346" s="18" t="s">
        <v>223</v>
      </c>
    </row>
    <row r="347" spans="1:1" x14ac:dyDescent="0.2">
      <c r="A347" s="18" t="s">
        <v>224</v>
      </c>
    </row>
    <row r="348" spans="1:1" x14ac:dyDescent="0.2">
      <c r="A348" s="18" t="s">
        <v>225</v>
      </c>
    </row>
    <row r="349" spans="1:1" x14ac:dyDescent="0.2">
      <c r="A349" s="18" t="s">
        <v>226</v>
      </c>
    </row>
    <row r="350" spans="1:1" x14ac:dyDescent="0.2">
      <c r="A350" s="18" t="s">
        <v>227</v>
      </c>
    </row>
    <row r="351" spans="1:1" x14ac:dyDescent="0.2">
      <c r="A351" s="18" t="s">
        <v>228</v>
      </c>
    </row>
    <row r="352" spans="1:1" x14ac:dyDescent="0.2">
      <c r="A352" s="18" t="s">
        <v>229</v>
      </c>
    </row>
    <row r="353" spans="1:1" x14ac:dyDescent="0.2">
      <c r="A353" s="18" t="s">
        <v>230</v>
      </c>
    </row>
    <row r="354" spans="1:1" x14ac:dyDescent="0.2">
      <c r="A354" s="18" t="s">
        <v>231</v>
      </c>
    </row>
    <row r="355" spans="1:1" x14ac:dyDescent="0.2">
      <c r="A355" s="18" t="s">
        <v>232</v>
      </c>
    </row>
    <row r="356" spans="1:1" x14ac:dyDescent="0.2">
      <c r="A356" s="18" t="s">
        <v>233</v>
      </c>
    </row>
    <row r="357" spans="1:1" x14ac:dyDescent="0.2">
      <c r="A357" s="18" t="s">
        <v>234</v>
      </c>
    </row>
    <row r="358" spans="1:1" x14ac:dyDescent="0.2">
      <c r="A358" s="18" t="s">
        <v>235</v>
      </c>
    </row>
    <row r="359" spans="1:1" x14ac:dyDescent="0.2">
      <c r="A359" s="18" t="s">
        <v>236</v>
      </c>
    </row>
    <row r="360" spans="1:1" x14ac:dyDescent="0.2">
      <c r="A360" s="18" t="s">
        <v>237</v>
      </c>
    </row>
    <row r="361" spans="1:1" x14ac:dyDescent="0.2">
      <c r="A361" s="18" t="s">
        <v>238</v>
      </c>
    </row>
    <row r="362" spans="1:1" x14ac:dyDescent="0.2">
      <c r="A362" s="18" t="s">
        <v>239</v>
      </c>
    </row>
    <row r="363" spans="1:1" x14ac:dyDescent="0.2">
      <c r="A363" s="18" t="s">
        <v>240</v>
      </c>
    </row>
    <row r="364" spans="1:1" x14ac:dyDescent="0.2">
      <c r="A364" s="18" t="s">
        <v>241</v>
      </c>
    </row>
    <row r="365" spans="1:1" x14ac:dyDescent="0.2">
      <c r="A365" s="18" t="s">
        <v>242</v>
      </c>
    </row>
    <row r="366" spans="1:1" x14ac:dyDescent="0.2">
      <c r="A366" s="18" t="s">
        <v>243</v>
      </c>
    </row>
    <row r="367" spans="1:1" x14ac:dyDescent="0.2">
      <c r="A367" s="11"/>
    </row>
    <row r="368" spans="1:1" ht="15.75" x14ac:dyDescent="0.25">
      <c r="A368" s="17" t="s">
        <v>571</v>
      </c>
    </row>
    <row r="369" spans="1:1" x14ac:dyDescent="0.2">
      <c r="A369" s="19" t="s">
        <v>244</v>
      </c>
    </row>
    <row r="370" spans="1:1" x14ac:dyDescent="0.2">
      <c r="A370" s="19" t="s">
        <v>245</v>
      </c>
    </row>
    <row r="371" spans="1:1" x14ac:dyDescent="0.2">
      <c r="A371" s="19" t="s">
        <v>246</v>
      </c>
    </row>
    <row r="372" spans="1:1" x14ac:dyDescent="0.2">
      <c r="A372" s="19" t="s">
        <v>247</v>
      </c>
    </row>
    <row r="373" spans="1:1" x14ac:dyDescent="0.2">
      <c r="A373" s="19" t="s">
        <v>248</v>
      </c>
    </row>
    <row r="374" spans="1:1" x14ac:dyDescent="0.2">
      <c r="A374" s="19" t="s">
        <v>249</v>
      </c>
    </row>
    <row r="375" spans="1:1" x14ac:dyDescent="0.2">
      <c r="A375" s="19" t="s">
        <v>250</v>
      </c>
    </row>
    <row r="376" spans="1:1" x14ac:dyDescent="0.2">
      <c r="A376" s="19" t="s">
        <v>251</v>
      </c>
    </row>
    <row r="377" spans="1:1" x14ac:dyDescent="0.2">
      <c r="A377" s="19" t="s">
        <v>252</v>
      </c>
    </row>
    <row r="378" spans="1:1" x14ac:dyDescent="0.2">
      <c r="A378" s="19" t="s">
        <v>253</v>
      </c>
    </row>
    <row r="379" spans="1:1" x14ac:dyDescent="0.2">
      <c r="A379" s="19" t="s">
        <v>254</v>
      </c>
    </row>
    <row r="380" spans="1:1" x14ac:dyDescent="0.2">
      <c r="A380" s="19" t="s">
        <v>255</v>
      </c>
    </row>
    <row r="381" spans="1:1" x14ac:dyDescent="0.2">
      <c r="A381" s="19" t="s">
        <v>256</v>
      </c>
    </row>
    <row r="382" spans="1:1" x14ac:dyDescent="0.2">
      <c r="A382" s="19" t="s">
        <v>257</v>
      </c>
    </row>
    <row r="383" spans="1:1" x14ac:dyDescent="0.2">
      <c r="A383" s="19" t="s">
        <v>258</v>
      </c>
    </row>
    <row r="384" spans="1:1" x14ac:dyDescent="0.2">
      <c r="A384" s="19" t="s">
        <v>259</v>
      </c>
    </row>
    <row r="385" spans="1:1" x14ac:dyDescent="0.2">
      <c r="A385" s="19" t="s">
        <v>260</v>
      </c>
    </row>
    <row r="386" spans="1:1" x14ac:dyDescent="0.2">
      <c r="A386" s="19" t="s">
        <v>261</v>
      </c>
    </row>
    <row r="387" spans="1:1" x14ac:dyDescent="0.2">
      <c r="A387" s="19" t="s">
        <v>262</v>
      </c>
    </row>
    <row r="388" spans="1:1" x14ac:dyDescent="0.2">
      <c r="A388" s="19" t="s">
        <v>263</v>
      </c>
    </row>
    <row r="389" spans="1:1" x14ac:dyDescent="0.2">
      <c r="A389" s="19" t="s">
        <v>264</v>
      </c>
    </row>
    <row r="390" spans="1:1" x14ac:dyDescent="0.2">
      <c r="A390" s="19" t="s">
        <v>265</v>
      </c>
    </row>
    <row r="391" spans="1:1" x14ac:dyDescent="0.2">
      <c r="A391" s="19" t="s">
        <v>266</v>
      </c>
    </row>
    <row r="392" spans="1:1" x14ac:dyDescent="0.2">
      <c r="A392" s="19" t="s">
        <v>267</v>
      </c>
    </row>
    <row r="393" spans="1:1" x14ac:dyDescent="0.2">
      <c r="A393" s="19" t="s">
        <v>161</v>
      </c>
    </row>
    <row r="394" spans="1:1" x14ac:dyDescent="0.2">
      <c r="A394" s="19" t="s">
        <v>162</v>
      </c>
    </row>
    <row r="395" spans="1:1" x14ac:dyDescent="0.2">
      <c r="A395" s="19" t="s">
        <v>268</v>
      </c>
    </row>
    <row r="396" spans="1:1" x14ac:dyDescent="0.2">
      <c r="A396" s="19" t="s">
        <v>163</v>
      </c>
    </row>
    <row r="397" spans="1:1" x14ac:dyDescent="0.2">
      <c r="A397" s="19" t="s">
        <v>269</v>
      </c>
    </row>
    <row r="398" spans="1:1" x14ac:dyDescent="0.2">
      <c r="A398" s="19" t="s">
        <v>270</v>
      </c>
    </row>
    <row r="399" spans="1:1" x14ac:dyDescent="0.2">
      <c r="A399" s="19" t="s">
        <v>271</v>
      </c>
    </row>
    <row r="400" spans="1:1" x14ac:dyDescent="0.2">
      <c r="A400" s="19" t="s">
        <v>272</v>
      </c>
    </row>
    <row r="401" spans="1:1" x14ac:dyDescent="0.2">
      <c r="A401" s="19" t="s">
        <v>169</v>
      </c>
    </row>
    <row r="402" spans="1:1" x14ac:dyDescent="0.2">
      <c r="A402" s="19" t="s">
        <v>170</v>
      </c>
    </row>
    <row r="403" spans="1:1" x14ac:dyDescent="0.2">
      <c r="A403" s="19" t="s">
        <v>171</v>
      </c>
    </row>
    <row r="404" spans="1:1" x14ac:dyDescent="0.2">
      <c r="A404" s="19" t="s">
        <v>172</v>
      </c>
    </row>
    <row r="405" spans="1:1" x14ac:dyDescent="0.2">
      <c r="A405" s="19" t="s">
        <v>273</v>
      </c>
    </row>
    <row r="406" spans="1:1" x14ac:dyDescent="0.2">
      <c r="A406" s="19" t="s">
        <v>274</v>
      </c>
    </row>
    <row r="407" spans="1:1" x14ac:dyDescent="0.2">
      <c r="A407" s="19" t="s">
        <v>174</v>
      </c>
    </row>
    <row r="408" spans="1:1" x14ac:dyDescent="0.2">
      <c r="A408" s="19" t="s">
        <v>275</v>
      </c>
    </row>
    <row r="409" spans="1:1" x14ac:dyDescent="0.2">
      <c r="A409" s="19" t="s">
        <v>276</v>
      </c>
    </row>
    <row r="410" spans="1:1" x14ac:dyDescent="0.2">
      <c r="A410" s="19" t="s">
        <v>277</v>
      </c>
    </row>
    <row r="411" spans="1:1" x14ac:dyDescent="0.2">
      <c r="A411" s="19" t="s">
        <v>278</v>
      </c>
    </row>
    <row r="412" spans="1:1" x14ac:dyDescent="0.2">
      <c r="A412" s="19" t="s">
        <v>279</v>
      </c>
    </row>
    <row r="413" spans="1:1" x14ac:dyDescent="0.2">
      <c r="A413" s="19" t="s">
        <v>280</v>
      </c>
    </row>
    <row r="414" spans="1:1" x14ac:dyDescent="0.2">
      <c r="A414" s="19" t="s">
        <v>281</v>
      </c>
    </row>
    <row r="415" spans="1:1" x14ac:dyDescent="0.2">
      <c r="A415" s="19" t="s">
        <v>282</v>
      </c>
    </row>
    <row r="416" spans="1:1" x14ac:dyDescent="0.2">
      <c r="A416" s="19" t="s">
        <v>283</v>
      </c>
    </row>
    <row r="417" spans="1:1" x14ac:dyDescent="0.2">
      <c r="A417" s="19" t="s">
        <v>284</v>
      </c>
    </row>
    <row r="418" spans="1:1" x14ac:dyDescent="0.2">
      <c r="A418" s="19" t="s">
        <v>285</v>
      </c>
    </row>
    <row r="419" spans="1:1" x14ac:dyDescent="0.2">
      <c r="A419" s="19" t="s">
        <v>286</v>
      </c>
    </row>
    <row r="420" spans="1:1" x14ac:dyDescent="0.2">
      <c r="A420" s="19" t="s">
        <v>287</v>
      </c>
    </row>
    <row r="421" spans="1:1" x14ac:dyDescent="0.2">
      <c r="A421" s="19" t="s">
        <v>288</v>
      </c>
    </row>
    <row r="422" spans="1:1" x14ac:dyDescent="0.2">
      <c r="A422" s="19" t="s">
        <v>289</v>
      </c>
    </row>
    <row r="423" spans="1:1" x14ac:dyDescent="0.2">
      <c r="A423" s="19" t="s">
        <v>290</v>
      </c>
    </row>
    <row r="424" spans="1:1" x14ac:dyDescent="0.2">
      <c r="A424" s="19" t="s">
        <v>291</v>
      </c>
    </row>
    <row r="426" spans="1:1" ht="15.75" x14ac:dyDescent="0.25">
      <c r="A426" s="17" t="s">
        <v>573</v>
      </c>
    </row>
    <row r="427" spans="1:1" x14ac:dyDescent="0.2">
      <c r="A427" s="19" t="s">
        <v>0</v>
      </c>
    </row>
    <row r="428" spans="1:1" x14ac:dyDescent="0.2">
      <c r="A428" s="19" t="s">
        <v>1</v>
      </c>
    </row>
    <row r="429" spans="1:1" x14ac:dyDescent="0.2">
      <c r="A429" s="19" t="s">
        <v>292</v>
      </c>
    </row>
    <row r="430" spans="1:1" x14ac:dyDescent="0.2">
      <c r="A430" s="19" t="s">
        <v>293</v>
      </c>
    </row>
    <row r="431" spans="1:1" x14ac:dyDescent="0.2">
      <c r="A431" s="19" t="s">
        <v>3</v>
      </c>
    </row>
    <row r="432" spans="1:1" x14ac:dyDescent="0.2">
      <c r="A432" s="19" t="s">
        <v>4</v>
      </c>
    </row>
    <row r="433" spans="1:1" x14ac:dyDescent="0.2">
      <c r="A433" s="19" t="s">
        <v>5</v>
      </c>
    </row>
    <row r="434" spans="1:1" x14ac:dyDescent="0.2">
      <c r="A434" s="19" t="s">
        <v>559</v>
      </c>
    </row>
    <row r="435" spans="1:1" x14ac:dyDescent="0.2">
      <c r="A435" s="19" t="s">
        <v>7</v>
      </c>
    </row>
    <row r="436" spans="1:1" x14ac:dyDescent="0.2">
      <c r="A436" s="19" t="s">
        <v>8</v>
      </c>
    </row>
    <row r="437" spans="1:1" x14ac:dyDescent="0.2">
      <c r="A437" s="19" t="s">
        <v>9</v>
      </c>
    </row>
    <row r="438" spans="1:1" x14ac:dyDescent="0.2">
      <c r="A438" s="19" t="s">
        <v>10</v>
      </c>
    </row>
    <row r="439" spans="1:1" x14ac:dyDescent="0.2">
      <c r="A439" s="19" t="s">
        <v>11</v>
      </c>
    </row>
    <row r="440" spans="1:1" x14ac:dyDescent="0.2">
      <c r="A440" s="19" t="s">
        <v>558</v>
      </c>
    </row>
    <row r="441" spans="1:1" x14ac:dyDescent="0.2">
      <c r="A441" s="19" t="s">
        <v>12</v>
      </c>
    </row>
    <row r="442" spans="1:1" x14ac:dyDescent="0.2">
      <c r="A442" s="19" t="s">
        <v>13</v>
      </c>
    </row>
    <row r="443" spans="1:1" x14ac:dyDescent="0.2">
      <c r="A443" s="19" t="s">
        <v>14</v>
      </c>
    </row>
    <row r="444" spans="1:1" x14ac:dyDescent="0.2">
      <c r="A444" s="19" t="s">
        <v>15</v>
      </c>
    </row>
    <row r="445" spans="1:1" x14ac:dyDescent="0.2">
      <c r="A445" s="19" t="s">
        <v>16</v>
      </c>
    </row>
    <row r="446" spans="1:1" x14ac:dyDescent="0.2">
      <c r="A446" s="19" t="s">
        <v>17</v>
      </c>
    </row>
    <row r="447" spans="1:1" x14ac:dyDescent="0.2">
      <c r="A447" s="19" t="s">
        <v>18</v>
      </c>
    </row>
    <row r="448" spans="1:1" x14ac:dyDescent="0.2">
      <c r="A448" s="19" t="s">
        <v>19</v>
      </c>
    </row>
    <row r="449" spans="1:1" x14ac:dyDescent="0.2">
      <c r="A449" s="19" t="s">
        <v>49</v>
      </c>
    </row>
    <row r="450" spans="1:1" x14ac:dyDescent="0.2">
      <c r="A450" s="19" t="s">
        <v>20</v>
      </c>
    </row>
    <row r="451" spans="1:1" ht="25.5" x14ac:dyDescent="0.2">
      <c r="A451" s="19" t="s">
        <v>21</v>
      </c>
    </row>
    <row r="452" spans="1:1" ht="25.5" x14ac:dyDescent="0.2">
      <c r="A452" s="19" t="s">
        <v>50</v>
      </c>
    </row>
    <row r="453" spans="1:1" x14ac:dyDescent="0.2">
      <c r="A453" s="19" t="s">
        <v>22</v>
      </c>
    </row>
    <row r="454" spans="1:1" x14ac:dyDescent="0.2">
      <c r="A454" s="19" t="s">
        <v>23</v>
      </c>
    </row>
    <row r="455" spans="1:1" x14ac:dyDescent="0.2">
      <c r="A455" s="19" t="s">
        <v>24</v>
      </c>
    </row>
    <row r="456" spans="1:1" x14ac:dyDescent="0.2">
      <c r="A456" s="19" t="s">
        <v>25</v>
      </c>
    </row>
    <row r="457" spans="1:1" x14ac:dyDescent="0.2">
      <c r="A457" s="19" t="s">
        <v>26</v>
      </c>
    </row>
    <row r="458" spans="1:1" x14ac:dyDescent="0.2">
      <c r="A458" s="19" t="s">
        <v>27</v>
      </c>
    </row>
    <row r="459" spans="1:1" x14ac:dyDescent="0.2">
      <c r="A459" s="19" t="s">
        <v>28</v>
      </c>
    </row>
    <row r="460" spans="1:1" x14ac:dyDescent="0.2">
      <c r="A460" s="19" t="s">
        <v>29</v>
      </c>
    </row>
    <row r="461" spans="1:1" x14ac:dyDescent="0.2">
      <c r="A461" s="19" t="s">
        <v>30</v>
      </c>
    </row>
    <row r="462" spans="1:1" x14ac:dyDescent="0.2">
      <c r="A462" s="19" t="s">
        <v>31</v>
      </c>
    </row>
    <row r="463" spans="1:1" x14ac:dyDescent="0.2">
      <c r="A463" s="19" t="s">
        <v>32</v>
      </c>
    </row>
    <row r="464" spans="1:1" x14ac:dyDescent="0.2">
      <c r="A464" s="19" t="s">
        <v>51</v>
      </c>
    </row>
    <row r="465" spans="1:1" x14ac:dyDescent="0.2">
      <c r="A465" s="19" t="s">
        <v>33</v>
      </c>
    </row>
    <row r="466" spans="1:1" x14ac:dyDescent="0.2">
      <c r="A466" s="19" t="s">
        <v>34</v>
      </c>
    </row>
    <row r="467" spans="1:1" x14ac:dyDescent="0.2">
      <c r="A467" s="19" t="s">
        <v>35</v>
      </c>
    </row>
    <row r="468" spans="1:1" x14ac:dyDescent="0.2">
      <c r="A468" s="19" t="s">
        <v>36</v>
      </c>
    </row>
    <row r="469" spans="1:1" x14ac:dyDescent="0.2">
      <c r="A469" s="19" t="s">
        <v>37</v>
      </c>
    </row>
    <row r="470" spans="1:1" x14ac:dyDescent="0.2">
      <c r="A470" s="19" t="s">
        <v>38</v>
      </c>
    </row>
    <row r="471" spans="1:1" x14ac:dyDescent="0.2">
      <c r="A471" s="19" t="s">
        <v>39</v>
      </c>
    </row>
    <row r="472" spans="1:1" x14ac:dyDescent="0.2">
      <c r="A472" s="19" t="s">
        <v>40</v>
      </c>
    </row>
    <row r="473" spans="1:1" x14ac:dyDescent="0.2">
      <c r="A473" s="19" t="s">
        <v>41</v>
      </c>
    </row>
    <row r="474" spans="1:1" x14ac:dyDescent="0.2">
      <c r="A474" s="19" t="s">
        <v>42</v>
      </c>
    </row>
    <row r="475" spans="1:1" x14ac:dyDescent="0.2">
      <c r="A475" s="19" t="s">
        <v>43</v>
      </c>
    </row>
    <row r="476" spans="1:1" x14ac:dyDescent="0.2">
      <c r="A476" s="19" t="s">
        <v>44</v>
      </c>
    </row>
    <row r="477" spans="1:1" x14ac:dyDescent="0.2">
      <c r="A477" s="19" t="s">
        <v>45</v>
      </c>
    </row>
    <row r="478" spans="1:1" x14ac:dyDescent="0.2">
      <c r="A478" s="19" t="s">
        <v>46</v>
      </c>
    </row>
    <row r="479" spans="1:1" x14ac:dyDescent="0.2">
      <c r="A479" s="19" t="s">
        <v>47</v>
      </c>
    </row>
  </sheetData>
  <dataValidations count="1">
    <dataValidation type="list" allowBlank="1" showInputMessage="1" showErrorMessage="1" sqref="A207:A208">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'F-GD-07 Completo'!$E$5:$E$62</xm:f>
          </x14:formula1>
          <xm:sqref>A4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F-GD-07 Completo</vt:lpstr>
      <vt:lpstr>F-GD-07 Impresión</vt:lpstr>
      <vt:lpstr>F-GD-07 ANTERIOR</vt:lpstr>
      <vt:lpstr>Listas</vt:lpstr>
      <vt:lpstr>'F-GD-07 ANTERIOR'!Área_de_impresión</vt:lpstr>
      <vt:lpstr>'F-GD-07 Completo'!Área_de_impresión</vt:lpstr>
      <vt:lpstr>'F-GD-07 Impresión'!Área_de_impresión</vt:lpstr>
      <vt:lpstr>'F-GD-07 Impresión'!Dependencias</vt:lpstr>
      <vt:lpstr>'F-GD-07 Impresión'!Títulos_a_imprimir</vt:lpstr>
    </vt:vector>
  </TitlesOfParts>
  <Company>RED DE SOLIDARIDAD SOCIAL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PlantillaInventarioBase</dc:title>
  <dc:creator>juanosorio@presidencia.gov.co</dc:creator>
  <cp:keywords>F-GD-07</cp:keywords>
  <cp:lastModifiedBy>Esperanza Otálora Ramirez</cp:lastModifiedBy>
  <cp:lastPrinted>2023-06-26T15:35:52Z</cp:lastPrinted>
  <dcterms:created xsi:type="dcterms:W3CDTF">2005-07-07T14:37:06Z</dcterms:created>
  <dcterms:modified xsi:type="dcterms:W3CDTF">2024-08-27T18:19:02Z</dcterms:modified>
</cp:coreProperties>
</file>